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15" yWindow="765" windowWidth="10755" windowHeight="2190"/>
  </bookViews>
  <sheets>
    <sheet name="Dati" sheetId="1" r:id="rId1"/>
    <sheet name="Tabelle Tipi-pesi" sheetId="2" r:id="rId2"/>
    <sheet name="Foglio3" sheetId="3" r:id="rId3"/>
  </sheets>
  <definedNames>
    <definedName name="_xlnm._FilterDatabase" localSheetId="0" hidden="1">Dati!$A$4:$AU$260</definedName>
    <definedName name="Frame">'Tabelle Tipi-pesi'!$B$2:$B$8</definedName>
  </definedNames>
  <calcPr calcId="145621"/>
</workbook>
</file>

<file path=xl/calcChain.xml><?xml version="1.0" encoding="utf-8"?>
<calcChain xmlns="http://schemas.openxmlformats.org/spreadsheetml/2006/main">
  <c r="AQ262" i="1" l="1"/>
  <c r="AO262" i="1"/>
  <c r="AN262" i="1"/>
  <c r="AH262" i="1"/>
  <c r="AF262" i="1"/>
  <c r="AD262" i="1"/>
  <c r="AB262" i="1"/>
  <c r="Z262" i="1"/>
  <c r="X262" i="1"/>
  <c r="V262" i="1"/>
  <c r="T262" i="1"/>
  <c r="R262" i="1"/>
  <c r="P262" i="1"/>
  <c r="N262" i="1"/>
  <c r="L262" i="1"/>
  <c r="J262" i="1"/>
  <c r="H262" i="1"/>
  <c r="F262" i="1"/>
  <c r="D262" i="1"/>
  <c r="AQ261" i="1"/>
  <c r="AR261" i="1" s="1"/>
  <c r="AO261" i="1"/>
  <c r="AN261" i="1"/>
  <c r="AH261" i="1"/>
  <c r="AF261" i="1"/>
  <c r="AD261" i="1"/>
  <c r="AB261" i="1"/>
  <c r="Z261" i="1"/>
  <c r="X261" i="1"/>
  <c r="V261" i="1"/>
  <c r="T261" i="1"/>
  <c r="R261" i="1"/>
  <c r="P261" i="1"/>
  <c r="N261" i="1"/>
  <c r="L261" i="1"/>
  <c r="J261" i="1"/>
  <c r="H261" i="1"/>
  <c r="F261" i="1"/>
  <c r="D261" i="1"/>
  <c r="AJ261" i="1" l="1"/>
  <c r="AR262" i="1"/>
  <c r="AS261" i="1"/>
  <c r="AJ262" i="1"/>
  <c r="AS262" i="1" s="1"/>
  <c r="AT261" i="1"/>
  <c r="AQ260" i="1"/>
  <c r="AO260" i="1"/>
  <c r="AN260" i="1"/>
  <c r="AH260" i="1"/>
  <c r="AF260" i="1"/>
  <c r="AD260" i="1"/>
  <c r="AB260" i="1"/>
  <c r="Z260" i="1"/>
  <c r="X260" i="1"/>
  <c r="V260" i="1"/>
  <c r="T260" i="1"/>
  <c r="R260" i="1"/>
  <c r="P260" i="1"/>
  <c r="N260" i="1"/>
  <c r="L260" i="1"/>
  <c r="J260" i="1"/>
  <c r="H260" i="1"/>
  <c r="F260" i="1"/>
  <c r="D260" i="1"/>
  <c r="AQ259" i="1"/>
  <c r="AO259" i="1"/>
  <c r="AN259" i="1"/>
  <c r="AH259" i="1"/>
  <c r="AF259" i="1"/>
  <c r="AD259" i="1"/>
  <c r="AB259" i="1"/>
  <c r="Z259" i="1"/>
  <c r="X259" i="1"/>
  <c r="V259" i="1"/>
  <c r="T259" i="1"/>
  <c r="R259" i="1"/>
  <c r="P259" i="1"/>
  <c r="N259" i="1"/>
  <c r="L259" i="1"/>
  <c r="J259" i="1"/>
  <c r="H259" i="1"/>
  <c r="F259" i="1"/>
  <c r="D259" i="1"/>
  <c r="AT262" i="1" l="1"/>
  <c r="AR260" i="1"/>
  <c r="AR259" i="1"/>
  <c r="AJ260" i="1"/>
  <c r="AJ259" i="1"/>
  <c r="AT259" i="1" l="1"/>
  <c r="AT260" i="1"/>
  <c r="AS260" i="1"/>
  <c r="AS259" i="1"/>
  <c r="AI31" i="2" l="1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AI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2" i="2"/>
  <c r="AQ258" i="1" l="1"/>
  <c r="AO258" i="1"/>
  <c r="AN258" i="1"/>
  <c r="AH258" i="1"/>
  <c r="AF258" i="1"/>
  <c r="AD258" i="1"/>
  <c r="AB258" i="1"/>
  <c r="Z258" i="1"/>
  <c r="X258" i="1"/>
  <c r="V258" i="1"/>
  <c r="T258" i="1"/>
  <c r="R258" i="1"/>
  <c r="P258" i="1"/>
  <c r="N258" i="1"/>
  <c r="L258" i="1"/>
  <c r="J258" i="1"/>
  <c r="H258" i="1"/>
  <c r="F258" i="1"/>
  <c r="D258" i="1"/>
  <c r="AR258" i="1" l="1"/>
  <c r="AJ258" i="1"/>
  <c r="AQ257" i="1"/>
  <c r="AO257" i="1"/>
  <c r="AN257" i="1"/>
  <c r="AH257" i="1"/>
  <c r="AF257" i="1"/>
  <c r="AD257" i="1"/>
  <c r="AB257" i="1"/>
  <c r="Z257" i="1"/>
  <c r="X257" i="1"/>
  <c r="V257" i="1"/>
  <c r="T257" i="1"/>
  <c r="R257" i="1"/>
  <c r="P257" i="1"/>
  <c r="N257" i="1"/>
  <c r="L257" i="1"/>
  <c r="J257" i="1"/>
  <c r="H257" i="1"/>
  <c r="F257" i="1"/>
  <c r="D257" i="1"/>
  <c r="AQ256" i="1"/>
  <c r="AO256" i="1"/>
  <c r="AN256" i="1"/>
  <c r="AH256" i="1"/>
  <c r="AF256" i="1"/>
  <c r="AD256" i="1"/>
  <c r="AB256" i="1"/>
  <c r="Z256" i="1"/>
  <c r="X256" i="1"/>
  <c r="V256" i="1"/>
  <c r="T256" i="1"/>
  <c r="R256" i="1"/>
  <c r="P256" i="1"/>
  <c r="N256" i="1"/>
  <c r="L256" i="1"/>
  <c r="J256" i="1"/>
  <c r="H256" i="1"/>
  <c r="F256" i="1"/>
  <c r="D256" i="1"/>
  <c r="AQ255" i="1"/>
  <c r="AO255" i="1"/>
  <c r="AN255" i="1"/>
  <c r="AH255" i="1"/>
  <c r="AF255" i="1"/>
  <c r="AD255" i="1"/>
  <c r="AB255" i="1"/>
  <c r="Z255" i="1"/>
  <c r="X255" i="1"/>
  <c r="V255" i="1"/>
  <c r="T255" i="1"/>
  <c r="R255" i="1"/>
  <c r="P255" i="1"/>
  <c r="N255" i="1"/>
  <c r="L255" i="1"/>
  <c r="J255" i="1"/>
  <c r="H255" i="1"/>
  <c r="F255" i="1"/>
  <c r="D255" i="1"/>
  <c r="AT258" i="1" l="1"/>
  <c r="AS258" i="1"/>
  <c r="AR257" i="1"/>
  <c r="AJ257" i="1"/>
  <c r="AR255" i="1"/>
  <c r="AR256" i="1"/>
  <c r="AJ256" i="1"/>
  <c r="AJ255" i="1"/>
  <c r="AT257" i="1" l="1"/>
  <c r="AS257" i="1"/>
  <c r="AT256" i="1"/>
  <c r="AS256" i="1"/>
  <c r="AT255" i="1"/>
  <c r="AS255" i="1"/>
  <c r="AQ254" i="1" l="1"/>
  <c r="AO254" i="1"/>
  <c r="AN254" i="1"/>
  <c r="AH254" i="1"/>
  <c r="AF254" i="1"/>
  <c r="AD254" i="1"/>
  <c r="AB254" i="1"/>
  <c r="Z254" i="1"/>
  <c r="X254" i="1"/>
  <c r="V254" i="1"/>
  <c r="T254" i="1"/>
  <c r="R254" i="1"/>
  <c r="P254" i="1"/>
  <c r="N254" i="1"/>
  <c r="L254" i="1"/>
  <c r="J254" i="1"/>
  <c r="H254" i="1"/>
  <c r="F254" i="1"/>
  <c r="D254" i="1"/>
  <c r="AR254" i="1" l="1"/>
  <c r="AJ254" i="1"/>
  <c r="AS254" i="1" l="1"/>
  <c r="AT254" i="1"/>
  <c r="AQ253" i="1" l="1"/>
  <c r="AO253" i="1"/>
  <c r="AN253" i="1"/>
  <c r="AH253" i="1"/>
  <c r="AF253" i="1"/>
  <c r="AD253" i="1"/>
  <c r="AB253" i="1"/>
  <c r="Z253" i="1"/>
  <c r="X253" i="1"/>
  <c r="V253" i="1"/>
  <c r="T253" i="1"/>
  <c r="R253" i="1"/>
  <c r="P253" i="1"/>
  <c r="N253" i="1"/>
  <c r="L253" i="1"/>
  <c r="J253" i="1"/>
  <c r="H253" i="1"/>
  <c r="F253" i="1"/>
  <c r="D253" i="1"/>
  <c r="AR253" i="1" l="1"/>
  <c r="AJ253" i="1"/>
  <c r="AQ252" i="1"/>
  <c r="AO252" i="1"/>
  <c r="AN252" i="1"/>
  <c r="AH252" i="1"/>
  <c r="AF252" i="1"/>
  <c r="AD252" i="1"/>
  <c r="AB252" i="1"/>
  <c r="Z252" i="1"/>
  <c r="X252" i="1"/>
  <c r="V252" i="1"/>
  <c r="T252" i="1"/>
  <c r="R252" i="1"/>
  <c r="P252" i="1"/>
  <c r="N252" i="1"/>
  <c r="L252" i="1"/>
  <c r="J252" i="1"/>
  <c r="H252" i="1"/>
  <c r="F252" i="1"/>
  <c r="D252" i="1"/>
  <c r="AQ251" i="1"/>
  <c r="AO251" i="1"/>
  <c r="AN251" i="1"/>
  <c r="AH251" i="1"/>
  <c r="AF251" i="1"/>
  <c r="AD251" i="1"/>
  <c r="AB251" i="1"/>
  <c r="Z251" i="1"/>
  <c r="X251" i="1"/>
  <c r="V251" i="1"/>
  <c r="T251" i="1"/>
  <c r="R251" i="1"/>
  <c r="P251" i="1"/>
  <c r="N251" i="1"/>
  <c r="L251" i="1"/>
  <c r="J251" i="1"/>
  <c r="H251" i="1"/>
  <c r="F251" i="1"/>
  <c r="D251" i="1"/>
  <c r="E24" i="2"/>
  <c r="AS253" i="1" l="1"/>
  <c r="AR251" i="1"/>
  <c r="AT253" i="1"/>
  <c r="AR252" i="1"/>
  <c r="AJ252" i="1"/>
  <c r="AJ251" i="1"/>
  <c r="AT252" i="1" l="1"/>
  <c r="AS252" i="1"/>
  <c r="AS251" i="1"/>
  <c r="AT251" i="1"/>
  <c r="AQ250" i="1" l="1"/>
  <c r="AO250" i="1"/>
  <c r="AN250" i="1"/>
  <c r="AH250" i="1"/>
  <c r="AF250" i="1"/>
  <c r="AD250" i="1"/>
  <c r="AB250" i="1"/>
  <c r="Z250" i="1"/>
  <c r="X250" i="1"/>
  <c r="V250" i="1"/>
  <c r="T250" i="1"/>
  <c r="R250" i="1"/>
  <c r="P250" i="1"/>
  <c r="N250" i="1"/>
  <c r="L250" i="1"/>
  <c r="J250" i="1"/>
  <c r="H250" i="1"/>
  <c r="F250" i="1"/>
  <c r="D250" i="1"/>
  <c r="AQ249" i="1"/>
  <c r="AO249" i="1"/>
  <c r="AN249" i="1"/>
  <c r="AH249" i="1"/>
  <c r="AF249" i="1"/>
  <c r="AD249" i="1"/>
  <c r="AB249" i="1"/>
  <c r="Z249" i="1"/>
  <c r="X249" i="1"/>
  <c r="V249" i="1"/>
  <c r="T249" i="1"/>
  <c r="R249" i="1"/>
  <c r="P249" i="1"/>
  <c r="N249" i="1"/>
  <c r="L249" i="1"/>
  <c r="J249" i="1"/>
  <c r="H249" i="1"/>
  <c r="F249" i="1"/>
  <c r="D249" i="1"/>
  <c r="AQ248" i="1"/>
  <c r="AO248" i="1"/>
  <c r="AN248" i="1"/>
  <c r="AH248" i="1"/>
  <c r="AF248" i="1"/>
  <c r="AD248" i="1"/>
  <c r="AB248" i="1"/>
  <c r="Z248" i="1"/>
  <c r="X248" i="1"/>
  <c r="V248" i="1"/>
  <c r="T248" i="1"/>
  <c r="R248" i="1"/>
  <c r="P248" i="1"/>
  <c r="N248" i="1"/>
  <c r="L248" i="1"/>
  <c r="J248" i="1"/>
  <c r="H248" i="1"/>
  <c r="F248" i="1"/>
  <c r="D248" i="1"/>
  <c r="AR248" i="1" l="1"/>
  <c r="AR249" i="1"/>
  <c r="AR250" i="1"/>
  <c r="AJ250" i="1"/>
  <c r="AJ249" i="1"/>
  <c r="AJ248" i="1"/>
  <c r="AQ247" i="1"/>
  <c r="AO247" i="1"/>
  <c r="AN247" i="1"/>
  <c r="AH247" i="1"/>
  <c r="AF247" i="1"/>
  <c r="AD247" i="1"/>
  <c r="AB247" i="1"/>
  <c r="Z247" i="1"/>
  <c r="X247" i="1"/>
  <c r="V247" i="1"/>
  <c r="T247" i="1"/>
  <c r="R247" i="1"/>
  <c r="P247" i="1"/>
  <c r="N247" i="1"/>
  <c r="L247" i="1"/>
  <c r="J247" i="1"/>
  <c r="H247" i="1"/>
  <c r="F247" i="1"/>
  <c r="D247" i="1"/>
  <c r="AR247" i="1" l="1"/>
  <c r="AT250" i="1"/>
  <c r="AS250" i="1"/>
  <c r="AS249" i="1"/>
  <c r="AT249" i="1"/>
  <c r="AT248" i="1"/>
  <c r="AS248" i="1"/>
  <c r="AJ247" i="1"/>
  <c r="AS247" i="1" l="1"/>
  <c r="AT247" i="1"/>
  <c r="AQ246" i="1"/>
  <c r="AO246" i="1"/>
  <c r="AN246" i="1"/>
  <c r="AH246" i="1"/>
  <c r="AF246" i="1"/>
  <c r="AD246" i="1"/>
  <c r="AB246" i="1"/>
  <c r="Z246" i="1"/>
  <c r="X246" i="1"/>
  <c r="V246" i="1"/>
  <c r="T246" i="1"/>
  <c r="R246" i="1"/>
  <c r="P246" i="1"/>
  <c r="N246" i="1"/>
  <c r="L246" i="1"/>
  <c r="J246" i="1"/>
  <c r="H246" i="1"/>
  <c r="F246" i="1"/>
  <c r="D246" i="1"/>
  <c r="AR246" i="1" l="1"/>
  <c r="AJ246" i="1"/>
  <c r="AQ245" i="1"/>
  <c r="AO245" i="1"/>
  <c r="AN245" i="1"/>
  <c r="AH245" i="1"/>
  <c r="AF245" i="1"/>
  <c r="AD245" i="1"/>
  <c r="AB245" i="1"/>
  <c r="Z245" i="1"/>
  <c r="X245" i="1"/>
  <c r="V245" i="1"/>
  <c r="T245" i="1"/>
  <c r="R245" i="1"/>
  <c r="P245" i="1"/>
  <c r="N245" i="1"/>
  <c r="L245" i="1"/>
  <c r="J245" i="1"/>
  <c r="H245" i="1"/>
  <c r="F245" i="1"/>
  <c r="D245" i="1"/>
  <c r="AT246" i="1" l="1"/>
  <c r="AR245" i="1"/>
  <c r="AS246" i="1"/>
  <c r="AJ245" i="1"/>
  <c r="AT245" i="1" l="1"/>
  <c r="AS245" i="1"/>
  <c r="AQ244" i="1"/>
  <c r="AO244" i="1"/>
  <c r="AN244" i="1"/>
  <c r="AH244" i="1"/>
  <c r="AF244" i="1"/>
  <c r="AD244" i="1"/>
  <c r="AB244" i="1"/>
  <c r="Z244" i="1"/>
  <c r="X244" i="1"/>
  <c r="V244" i="1"/>
  <c r="T244" i="1"/>
  <c r="R244" i="1"/>
  <c r="P244" i="1"/>
  <c r="N244" i="1"/>
  <c r="L244" i="1"/>
  <c r="J244" i="1"/>
  <c r="H244" i="1"/>
  <c r="F244" i="1"/>
  <c r="D244" i="1"/>
  <c r="AQ243" i="1"/>
  <c r="AO243" i="1"/>
  <c r="AN243" i="1"/>
  <c r="AH243" i="1"/>
  <c r="AF243" i="1"/>
  <c r="AD243" i="1"/>
  <c r="AB243" i="1"/>
  <c r="Z243" i="1"/>
  <c r="X243" i="1"/>
  <c r="V243" i="1"/>
  <c r="T243" i="1"/>
  <c r="R243" i="1"/>
  <c r="P243" i="1"/>
  <c r="N243" i="1"/>
  <c r="L243" i="1"/>
  <c r="J243" i="1"/>
  <c r="H243" i="1"/>
  <c r="F243" i="1"/>
  <c r="D243" i="1"/>
  <c r="AR244" i="1" l="1"/>
  <c r="AR243" i="1"/>
  <c r="AJ244" i="1"/>
  <c r="AJ243" i="1"/>
  <c r="AQ242" i="1"/>
  <c r="AO242" i="1"/>
  <c r="AN242" i="1"/>
  <c r="AD242" i="1"/>
  <c r="AF242" i="1" s="1"/>
  <c r="AH242" i="1" s="1"/>
  <c r="AB242" i="1"/>
  <c r="Z242" i="1"/>
  <c r="X242" i="1"/>
  <c r="V242" i="1"/>
  <c r="T242" i="1"/>
  <c r="R242" i="1"/>
  <c r="P242" i="1"/>
  <c r="N242" i="1"/>
  <c r="L242" i="1"/>
  <c r="J242" i="1"/>
  <c r="H242" i="1"/>
  <c r="F242" i="1"/>
  <c r="D242" i="1"/>
  <c r="AQ241" i="1"/>
  <c r="AO241" i="1"/>
  <c r="AN241" i="1"/>
  <c r="AD241" i="1"/>
  <c r="AF241" i="1" s="1"/>
  <c r="AH241" i="1" s="1"/>
  <c r="AB241" i="1"/>
  <c r="Z241" i="1"/>
  <c r="X241" i="1"/>
  <c r="V241" i="1"/>
  <c r="T241" i="1"/>
  <c r="R241" i="1"/>
  <c r="P241" i="1"/>
  <c r="N241" i="1"/>
  <c r="L241" i="1"/>
  <c r="J241" i="1"/>
  <c r="H241" i="1"/>
  <c r="F241" i="1"/>
  <c r="D241" i="1"/>
  <c r="AQ240" i="1"/>
  <c r="AO240" i="1"/>
  <c r="AN240" i="1"/>
  <c r="AD240" i="1"/>
  <c r="AF240" i="1" s="1"/>
  <c r="AH240" i="1" s="1"/>
  <c r="AB240" i="1"/>
  <c r="Z240" i="1"/>
  <c r="X240" i="1"/>
  <c r="V240" i="1"/>
  <c r="T240" i="1"/>
  <c r="R240" i="1"/>
  <c r="P240" i="1"/>
  <c r="N240" i="1"/>
  <c r="L240" i="1"/>
  <c r="J240" i="1"/>
  <c r="H240" i="1"/>
  <c r="F240" i="1"/>
  <c r="D240" i="1"/>
  <c r="AQ239" i="1"/>
  <c r="AO239" i="1"/>
  <c r="AN239" i="1"/>
  <c r="AD239" i="1"/>
  <c r="AF239" i="1" s="1"/>
  <c r="AH239" i="1" s="1"/>
  <c r="AB239" i="1"/>
  <c r="Z239" i="1"/>
  <c r="X239" i="1"/>
  <c r="V239" i="1"/>
  <c r="T239" i="1"/>
  <c r="R239" i="1"/>
  <c r="P239" i="1"/>
  <c r="N239" i="1"/>
  <c r="L239" i="1"/>
  <c r="J239" i="1"/>
  <c r="H239" i="1"/>
  <c r="F239" i="1"/>
  <c r="D239" i="1"/>
  <c r="AQ238" i="1"/>
  <c r="AO238" i="1"/>
  <c r="AN238" i="1"/>
  <c r="AD238" i="1"/>
  <c r="AF238" i="1" s="1"/>
  <c r="AH238" i="1" s="1"/>
  <c r="AB238" i="1"/>
  <c r="Z238" i="1"/>
  <c r="X238" i="1"/>
  <c r="V238" i="1"/>
  <c r="T238" i="1"/>
  <c r="R238" i="1"/>
  <c r="P238" i="1"/>
  <c r="N238" i="1"/>
  <c r="L238" i="1"/>
  <c r="J238" i="1"/>
  <c r="H238" i="1"/>
  <c r="F238" i="1"/>
  <c r="D238" i="1"/>
  <c r="AR239" i="1" l="1"/>
  <c r="AR240" i="1"/>
  <c r="AR241" i="1"/>
  <c r="AR238" i="1"/>
  <c r="AR242" i="1"/>
  <c r="AS244" i="1"/>
  <c r="AT244" i="1"/>
  <c r="AJ240" i="1"/>
  <c r="AT243" i="1"/>
  <c r="AJ242" i="1"/>
  <c r="AS243" i="1"/>
  <c r="AJ239" i="1"/>
  <c r="AJ241" i="1"/>
  <c r="AJ238" i="1"/>
  <c r="AT240" i="1" l="1"/>
  <c r="AT241" i="1"/>
  <c r="AS240" i="1"/>
  <c r="AS239" i="1"/>
  <c r="AS242" i="1"/>
  <c r="AT239" i="1"/>
  <c r="AS241" i="1"/>
  <c r="AT242" i="1"/>
  <c r="AS238" i="1"/>
  <c r="AT238" i="1"/>
  <c r="AO237" i="1" l="1"/>
  <c r="AN237" i="1"/>
  <c r="AQ237" i="1"/>
  <c r="AD237" i="1"/>
  <c r="AF237" i="1" s="1"/>
  <c r="AH237" i="1" s="1"/>
  <c r="AB237" i="1"/>
  <c r="Z237" i="1"/>
  <c r="X237" i="1"/>
  <c r="V237" i="1"/>
  <c r="T237" i="1"/>
  <c r="R237" i="1"/>
  <c r="P237" i="1"/>
  <c r="N237" i="1"/>
  <c r="L237" i="1"/>
  <c r="J237" i="1"/>
  <c r="H237" i="1"/>
  <c r="F237" i="1"/>
  <c r="D237" i="1"/>
  <c r="AL236" i="1"/>
  <c r="AQ236" i="1" s="1"/>
  <c r="AO236" i="1"/>
  <c r="AN236" i="1"/>
  <c r="AD236" i="1"/>
  <c r="AF236" i="1" s="1"/>
  <c r="AH236" i="1" s="1"/>
  <c r="AB236" i="1"/>
  <c r="Z236" i="1"/>
  <c r="X236" i="1"/>
  <c r="V236" i="1"/>
  <c r="T236" i="1"/>
  <c r="R236" i="1"/>
  <c r="P236" i="1"/>
  <c r="N236" i="1"/>
  <c r="L236" i="1"/>
  <c r="J236" i="1"/>
  <c r="H236" i="1"/>
  <c r="F236" i="1"/>
  <c r="D236" i="1"/>
  <c r="AQ235" i="1"/>
  <c r="AO235" i="1"/>
  <c r="AN235" i="1"/>
  <c r="AD235" i="1"/>
  <c r="AF235" i="1" s="1"/>
  <c r="AH235" i="1" s="1"/>
  <c r="AB235" i="1"/>
  <c r="Z235" i="1"/>
  <c r="X235" i="1"/>
  <c r="V235" i="1"/>
  <c r="T235" i="1"/>
  <c r="R235" i="1"/>
  <c r="P235" i="1"/>
  <c r="N235" i="1"/>
  <c r="L235" i="1"/>
  <c r="J235" i="1"/>
  <c r="H235" i="1"/>
  <c r="F235" i="1"/>
  <c r="D235" i="1"/>
  <c r="AR236" i="1" l="1"/>
  <c r="AR235" i="1"/>
  <c r="AR237" i="1"/>
  <c r="AJ237" i="1"/>
  <c r="AJ236" i="1"/>
  <c r="AJ235" i="1"/>
  <c r="AT236" i="1" l="1"/>
  <c r="AS237" i="1"/>
  <c r="AT237" i="1"/>
  <c r="AS236" i="1"/>
  <c r="AS235" i="1"/>
  <c r="AT235" i="1"/>
  <c r="AQ234" i="1" l="1"/>
  <c r="AO234" i="1"/>
  <c r="AN234" i="1"/>
  <c r="AH234" i="1"/>
  <c r="AF234" i="1"/>
  <c r="AD234" i="1"/>
  <c r="AB234" i="1"/>
  <c r="Z234" i="1"/>
  <c r="X234" i="1"/>
  <c r="V234" i="1"/>
  <c r="T234" i="1"/>
  <c r="R234" i="1"/>
  <c r="P234" i="1"/>
  <c r="N234" i="1"/>
  <c r="L234" i="1"/>
  <c r="J234" i="1"/>
  <c r="H234" i="1"/>
  <c r="F234" i="1"/>
  <c r="D234" i="1"/>
  <c r="AQ233" i="1"/>
  <c r="AO233" i="1"/>
  <c r="AN233" i="1"/>
  <c r="AH233" i="1"/>
  <c r="AF233" i="1"/>
  <c r="AD233" i="1"/>
  <c r="AB233" i="1"/>
  <c r="Z233" i="1"/>
  <c r="X233" i="1"/>
  <c r="V233" i="1"/>
  <c r="T233" i="1"/>
  <c r="R233" i="1"/>
  <c r="P233" i="1"/>
  <c r="N233" i="1"/>
  <c r="L233" i="1"/>
  <c r="J233" i="1"/>
  <c r="H233" i="1"/>
  <c r="F233" i="1"/>
  <c r="D233" i="1"/>
  <c r="AR234" i="1" l="1"/>
  <c r="AR233" i="1"/>
  <c r="AJ234" i="1"/>
  <c r="AJ233" i="1"/>
  <c r="AT233" i="1" l="1"/>
  <c r="AT234" i="1"/>
  <c r="AS233" i="1"/>
  <c r="AS234" i="1"/>
  <c r="AQ232" i="1" l="1"/>
  <c r="AO232" i="1"/>
  <c r="AN232" i="1"/>
  <c r="AH232" i="1"/>
  <c r="AF232" i="1"/>
  <c r="AD232" i="1"/>
  <c r="AB232" i="1"/>
  <c r="Z232" i="1"/>
  <c r="X232" i="1"/>
  <c r="V232" i="1"/>
  <c r="T232" i="1"/>
  <c r="R232" i="1"/>
  <c r="P232" i="1"/>
  <c r="N232" i="1"/>
  <c r="L232" i="1"/>
  <c r="J232" i="1"/>
  <c r="H232" i="1"/>
  <c r="F232" i="1"/>
  <c r="D232" i="1"/>
  <c r="AR232" i="1" l="1"/>
  <c r="AJ232" i="1"/>
  <c r="AQ231" i="1"/>
  <c r="AO231" i="1"/>
  <c r="AN231" i="1"/>
  <c r="AH231" i="1"/>
  <c r="AF231" i="1"/>
  <c r="AD231" i="1"/>
  <c r="AB231" i="1"/>
  <c r="Z231" i="1"/>
  <c r="X231" i="1"/>
  <c r="V231" i="1"/>
  <c r="T231" i="1"/>
  <c r="R231" i="1"/>
  <c r="P231" i="1"/>
  <c r="N231" i="1"/>
  <c r="L231" i="1"/>
  <c r="J231" i="1"/>
  <c r="H231" i="1"/>
  <c r="F231" i="1"/>
  <c r="D231" i="1"/>
  <c r="AQ230" i="1"/>
  <c r="AO230" i="1"/>
  <c r="AN230" i="1"/>
  <c r="AH230" i="1"/>
  <c r="AF230" i="1"/>
  <c r="AD230" i="1"/>
  <c r="AB230" i="1"/>
  <c r="Z230" i="1"/>
  <c r="X230" i="1"/>
  <c r="V230" i="1"/>
  <c r="T230" i="1"/>
  <c r="R230" i="1"/>
  <c r="P230" i="1"/>
  <c r="N230" i="1"/>
  <c r="L230" i="1"/>
  <c r="J230" i="1"/>
  <c r="H230" i="1"/>
  <c r="F230" i="1"/>
  <c r="D230" i="1"/>
  <c r="AQ229" i="1"/>
  <c r="AO229" i="1"/>
  <c r="AN229" i="1"/>
  <c r="AH229" i="1"/>
  <c r="AF229" i="1"/>
  <c r="AD229" i="1"/>
  <c r="AB229" i="1"/>
  <c r="Z229" i="1"/>
  <c r="X229" i="1"/>
  <c r="V229" i="1"/>
  <c r="T229" i="1"/>
  <c r="R229" i="1"/>
  <c r="P229" i="1"/>
  <c r="N229" i="1"/>
  <c r="L229" i="1"/>
  <c r="J229" i="1"/>
  <c r="H229" i="1"/>
  <c r="F229" i="1"/>
  <c r="D229" i="1"/>
  <c r="AQ228" i="1"/>
  <c r="AO228" i="1"/>
  <c r="AN228" i="1"/>
  <c r="AH228" i="1"/>
  <c r="AF228" i="1"/>
  <c r="AD228" i="1"/>
  <c r="AB228" i="1"/>
  <c r="Z228" i="1"/>
  <c r="X228" i="1"/>
  <c r="V228" i="1"/>
  <c r="T228" i="1"/>
  <c r="R228" i="1"/>
  <c r="P228" i="1"/>
  <c r="N228" i="1"/>
  <c r="L228" i="1"/>
  <c r="J228" i="1"/>
  <c r="H228" i="1"/>
  <c r="F228" i="1"/>
  <c r="D228" i="1"/>
  <c r="AR230" i="1" l="1"/>
  <c r="AR231" i="1"/>
  <c r="AR229" i="1"/>
  <c r="AR228" i="1"/>
  <c r="AT232" i="1"/>
  <c r="AS232" i="1"/>
  <c r="AJ231" i="1"/>
  <c r="AJ230" i="1"/>
  <c r="AJ229" i="1"/>
  <c r="AJ228" i="1"/>
  <c r="F217" i="1"/>
  <c r="AS231" i="1" l="1"/>
  <c r="AT231" i="1"/>
  <c r="AT229" i="1"/>
  <c r="AS230" i="1"/>
  <c r="AT230" i="1"/>
  <c r="AS229" i="1"/>
  <c r="AS228" i="1"/>
  <c r="AT228" i="1"/>
  <c r="AQ227" i="1" l="1"/>
  <c r="AO227" i="1"/>
  <c r="AN227" i="1"/>
  <c r="AH227" i="1"/>
  <c r="AF227" i="1"/>
  <c r="AD227" i="1"/>
  <c r="AB227" i="1"/>
  <c r="Z227" i="1"/>
  <c r="X227" i="1"/>
  <c r="V227" i="1"/>
  <c r="T227" i="1"/>
  <c r="R227" i="1"/>
  <c r="P227" i="1"/>
  <c r="N227" i="1"/>
  <c r="L227" i="1"/>
  <c r="J227" i="1"/>
  <c r="H227" i="1"/>
  <c r="F227" i="1"/>
  <c r="D227" i="1"/>
  <c r="AR227" i="1" l="1"/>
  <c r="AJ227" i="1"/>
  <c r="AQ226" i="1"/>
  <c r="AO226" i="1"/>
  <c r="AN226" i="1"/>
  <c r="AH226" i="1"/>
  <c r="AF226" i="1"/>
  <c r="AD226" i="1"/>
  <c r="AB226" i="1"/>
  <c r="Z226" i="1"/>
  <c r="X226" i="1"/>
  <c r="V226" i="1"/>
  <c r="T226" i="1"/>
  <c r="R226" i="1"/>
  <c r="P226" i="1"/>
  <c r="N226" i="1"/>
  <c r="L226" i="1"/>
  <c r="J226" i="1"/>
  <c r="H226" i="1"/>
  <c r="F226" i="1"/>
  <c r="D226" i="1"/>
  <c r="AQ225" i="1"/>
  <c r="AO225" i="1"/>
  <c r="AN225" i="1"/>
  <c r="AH225" i="1"/>
  <c r="AF225" i="1"/>
  <c r="AD225" i="1"/>
  <c r="AB225" i="1"/>
  <c r="Z225" i="1"/>
  <c r="X225" i="1"/>
  <c r="V225" i="1"/>
  <c r="T225" i="1"/>
  <c r="R225" i="1"/>
  <c r="P225" i="1"/>
  <c r="N225" i="1"/>
  <c r="L225" i="1"/>
  <c r="J225" i="1"/>
  <c r="H225" i="1"/>
  <c r="F225" i="1"/>
  <c r="D225" i="1"/>
  <c r="AR226" i="1" l="1"/>
  <c r="AR225" i="1"/>
  <c r="AS227" i="1"/>
  <c r="AT227" i="1"/>
  <c r="AJ226" i="1"/>
  <c r="AJ225" i="1"/>
  <c r="AT225" i="1" l="1"/>
  <c r="AS226" i="1"/>
  <c r="AT226" i="1"/>
  <c r="AS225" i="1"/>
  <c r="AQ224" i="1" l="1"/>
  <c r="AO224" i="1"/>
  <c r="AN224" i="1"/>
  <c r="AH224" i="1"/>
  <c r="AF224" i="1"/>
  <c r="AD224" i="1"/>
  <c r="AB224" i="1"/>
  <c r="Z224" i="1"/>
  <c r="X224" i="1"/>
  <c r="V224" i="1"/>
  <c r="T224" i="1"/>
  <c r="R224" i="1"/>
  <c r="P224" i="1"/>
  <c r="N224" i="1"/>
  <c r="L224" i="1"/>
  <c r="J224" i="1"/>
  <c r="H224" i="1"/>
  <c r="F224" i="1"/>
  <c r="D224" i="1"/>
  <c r="AR224" i="1" l="1"/>
  <c r="AJ224" i="1"/>
  <c r="AT224" i="1" l="1"/>
  <c r="AS224" i="1"/>
  <c r="AQ223" i="1" l="1"/>
  <c r="AO223" i="1"/>
  <c r="AN223" i="1"/>
  <c r="AH223" i="1"/>
  <c r="AF223" i="1"/>
  <c r="AD223" i="1"/>
  <c r="AB223" i="1"/>
  <c r="Z223" i="1"/>
  <c r="X223" i="1"/>
  <c r="V223" i="1"/>
  <c r="T223" i="1"/>
  <c r="R223" i="1"/>
  <c r="P223" i="1"/>
  <c r="N223" i="1"/>
  <c r="L223" i="1"/>
  <c r="J223" i="1"/>
  <c r="H223" i="1"/>
  <c r="F223" i="1"/>
  <c r="D223" i="1"/>
  <c r="AQ222" i="1"/>
  <c r="AO222" i="1"/>
  <c r="AN222" i="1"/>
  <c r="AH222" i="1"/>
  <c r="AF222" i="1"/>
  <c r="AD222" i="1"/>
  <c r="AB222" i="1"/>
  <c r="Z222" i="1"/>
  <c r="X222" i="1"/>
  <c r="V222" i="1"/>
  <c r="T222" i="1"/>
  <c r="R222" i="1"/>
  <c r="P222" i="1"/>
  <c r="N222" i="1"/>
  <c r="L222" i="1"/>
  <c r="J222" i="1"/>
  <c r="H222" i="1"/>
  <c r="F222" i="1"/>
  <c r="D222" i="1"/>
  <c r="AQ221" i="1"/>
  <c r="AO221" i="1"/>
  <c r="AN221" i="1"/>
  <c r="AH221" i="1"/>
  <c r="AF221" i="1"/>
  <c r="AD221" i="1"/>
  <c r="AB221" i="1"/>
  <c r="Z221" i="1"/>
  <c r="X221" i="1"/>
  <c r="V221" i="1"/>
  <c r="T221" i="1"/>
  <c r="R221" i="1"/>
  <c r="P221" i="1"/>
  <c r="N221" i="1"/>
  <c r="L221" i="1"/>
  <c r="J221" i="1"/>
  <c r="H221" i="1"/>
  <c r="F221" i="1"/>
  <c r="D221" i="1"/>
  <c r="AQ220" i="1"/>
  <c r="AO220" i="1"/>
  <c r="AN220" i="1"/>
  <c r="AH220" i="1"/>
  <c r="AF220" i="1"/>
  <c r="AD220" i="1"/>
  <c r="AB220" i="1"/>
  <c r="Z220" i="1"/>
  <c r="X220" i="1"/>
  <c r="V220" i="1"/>
  <c r="T220" i="1"/>
  <c r="R220" i="1"/>
  <c r="P220" i="1"/>
  <c r="N220" i="1"/>
  <c r="L220" i="1"/>
  <c r="J220" i="1"/>
  <c r="H220" i="1"/>
  <c r="F220" i="1"/>
  <c r="D220" i="1"/>
  <c r="AQ219" i="1"/>
  <c r="AO219" i="1"/>
  <c r="AN219" i="1"/>
  <c r="AH219" i="1"/>
  <c r="AF219" i="1"/>
  <c r="AD219" i="1"/>
  <c r="AB219" i="1"/>
  <c r="Z219" i="1"/>
  <c r="X219" i="1"/>
  <c r="V219" i="1"/>
  <c r="T219" i="1"/>
  <c r="R219" i="1"/>
  <c r="P219" i="1"/>
  <c r="N219" i="1"/>
  <c r="L219" i="1"/>
  <c r="J219" i="1"/>
  <c r="H219" i="1"/>
  <c r="F219" i="1"/>
  <c r="D219" i="1"/>
  <c r="AR219" i="1" l="1"/>
  <c r="AR223" i="1"/>
  <c r="AR221" i="1"/>
  <c r="AR222" i="1"/>
  <c r="AR220" i="1"/>
  <c r="AJ222" i="1"/>
  <c r="AJ223" i="1"/>
  <c r="AJ221" i="1"/>
  <c r="AJ220" i="1"/>
  <c r="AJ219" i="1"/>
  <c r="AH218" i="1"/>
  <c r="AF218" i="1"/>
  <c r="AD218" i="1"/>
  <c r="AB218" i="1"/>
  <c r="Z218" i="1"/>
  <c r="X218" i="1"/>
  <c r="V218" i="1"/>
  <c r="T218" i="1"/>
  <c r="R218" i="1"/>
  <c r="D218" i="1"/>
  <c r="F218" i="1"/>
  <c r="H218" i="1"/>
  <c r="J218" i="1"/>
  <c r="L218" i="1"/>
  <c r="N218" i="1"/>
  <c r="P218" i="1"/>
  <c r="AT222" i="1" l="1"/>
  <c r="AS221" i="1"/>
  <c r="AS222" i="1"/>
  <c r="AS223" i="1"/>
  <c r="AT223" i="1"/>
  <c r="AT221" i="1"/>
  <c r="AS220" i="1"/>
  <c r="AT220" i="1"/>
  <c r="AT219" i="1"/>
  <c r="AS219" i="1"/>
  <c r="D172" i="1"/>
  <c r="AQ218" i="1" l="1"/>
  <c r="AO218" i="1"/>
  <c r="AN218" i="1"/>
  <c r="AQ81" i="1"/>
  <c r="AO81" i="1"/>
  <c r="AN81" i="1"/>
  <c r="AD81" i="1"/>
  <c r="AF81" i="1" s="1"/>
  <c r="AH81" i="1" s="1"/>
  <c r="AB81" i="1"/>
  <c r="Z81" i="1"/>
  <c r="X81" i="1"/>
  <c r="V81" i="1"/>
  <c r="T81" i="1"/>
  <c r="R81" i="1"/>
  <c r="P81" i="1"/>
  <c r="N81" i="1"/>
  <c r="L81" i="1"/>
  <c r="J81" i="1"/>
  <c r="H81" i="1"/>
  <c r="F81" i="1"/>
  <c r="D81" i="1"/>
  <c r="AR218" i="1" l="1"/>
  <c r="AR81" i="1"/>
  <c r="AJ218" i="1"/>
  <c r="AJ81" i="1"/>
  <c r="AS218" i="1" l="1"/>
  <c r="AT218" i="1"/>
  <c r="AS81" i="1"/>
  <c r="AT81" i="1"/>
  <c r="AQ80" i="1" l="1"/>
  <c r="AO80" i="1"/>
  <c r="AN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F80" i="1"/>
  <c r="D80" i="1"/>
  <c r="AR80" i="1" l="1"/>
  <c r="AJ80" i="1"/>
  <c r="AQ217" i="1"/>
  <c r="AO217" i="1"/>
  <c r="AN217" i="1"/>
  <c r="AH217" i="1"/>
  <c r="AD217" i="1"/>
  <c r="AF217" i="1" s="1"/>
  <c r="AB217" i="1"/>
  <c r="Z217" i="1"/>
  <c r="X217" i="1"/>
  <c r="V217" i="1"/>
  <c r="T217" i="1"/>
  <c r="R217" i="1"/>
  <c r="P217" i="1"/>
  <c r="N217" i="1"/>
  <c r="L217" i="1"/>
  <c r="J217" i="1"/>
  <c r="H217" i="1"/>
  <c r="D217" i="1"/>
  <c r="AR217" i="1" l="1"/>
  <c r="AS80" i="1"/>
  <c r="AT80" i="1"/>
  <c r="AJ217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5" i="1"/>
  <c r="AS217" i="1" l="1"/>
  <c r="AT217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5" i="1" l="1"/>
  <c r="AO20" i="1" l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5" i="1"/>
  <c r="P215" i="1"/>
  <c r="P216" i="1"/>
  <c r="P214" i="1"/>
  <c r="AH216" i="1"/>
  <c r="AF216" i="1"/>
  <c r="AD216" i="1"/>
  <c r="AB216" i="1"/>
  <c r="Z216" i="1"/>
  <c r="X216" i="1"/>
  <c r="V216" i="1"/>
  <c r="T216" i="1"/>
  <c r="R216" i="1"/>
  <c r="N216" i="1"/>
  <c r="L216" i="1"/>
  <c r="J216" i="1"/>
  <c r="H216" i="1"/>
  <c r="F216" i="1"/>
  <c r="D216" i="1"/>
  <c r="AH215" i="1"/>
  <c r="AF215" i="1"/>
  <c r="AD215" i="1"/>
  <c r="AB215" i="1"/>
  <c r="Z215" i="1"/>
  <c r="X215" i="1"/>
  <c r="V215" i="1"/>
  <c r="T215" i="1"/>
  <c r="R215" i="1"/>
  <c r="N215" i="1"/>
  <c r="L215" i="1"/>
  <c r="J215" i="1"/>
  <c r="H215" i="1"/>
  <c r="F215" i="1"/>
  <c r="D215" i="1"/>
  <c r="AH214" i="1"/>
  <c r="AF214" i="1"/>
  <c r="AD214" i="1"/>
  <c r="AB214" i="1"/>
  <c r="Z214" i="1"/>
  <c r="X214" i="1"/>
  <c r="V214" i="1"/>
  <c r="T214" i="1"/>
  <c r="R214" i="1"/>
  <c r="N214" i="1"/>
  <c r="L214" i="1"/>
  <c r="J214" i="1"/>
  <c r="H214" i="1"/>
  <c r="F214" i="1"/>
  <c r="D214" i="1"/>
  <c r="AH213" i="1"/>
  <c r="AF213" i="1"/>
  <c r="AD213" i="1"/>
  <c r="AB213" i="1"/>
  <c r="Z213" i="1"/>
  <c r="X213" i="1"/>
  <c r="V213" i="1"/>
  <c r="T213" i="1"/>
  <c r="R213" i="1"/>
  <c r="P213" i="1"/>
  <c r="N213" i="1"/>
  <c r="L213" i="1"/>
  <c r="J213" i="1"/>
  <c r="H213" i="1"/>
  <c r="F213" i="1"/>
  <c r="D213" i="1"/>
  <c r="AH212" i="1"/>
  <c r="AF212" i="1"/>
  <c r="AD212" i="1"/>
  <c r="AB212" i="1"/>
  <c r="Z212" i="1"/>
  <c r="X212" i="1"/>
  <c r="V212" i="1"/>
  <c r="T212" i="1"/>
  <c r="R212" i="1"/>
  <c r="P212" i="1"/>
  <c r="N212" i="1"/>
  <c r="L212" i="1"/>
  <c r="J212" i="1"/>
  <c r="H212" i="1"/>
  <c r="F212" i="1"/>
  <c r="D212" i="1"/>
  <c r="AH211" i="1"/>
  <c r="AF211" i="1"/>
  <c r="AD211" i="1"/>
  <c r="AB211" i="1"/>
  <c r="Z211" i="1"/>
  <c r="X211" i="1"/>
  <c r="V211" i="1"/>
  <c r="T211" i="1"/>
  <c r="R211" i="1"/>
  <c r="P211" i="1"/>
  <c r="N211" i="1"/>
  <c r="L211" i="1"/>
  <c r="J211" i="1"/>
  <c r="H211" i="1"/>
  <c r="F211" i="1"/>
  <c r="D211" i="1"/>
  <c r="AH210" i="1"/>
  <c r="AF210" i="1"/>
  <c r="AD210" i="1"/>
  <c r="AB210" i="1"/>
  <c r="Z210" i="1"/>
  <c r="X210" i="1"/>
  <c r="V210" i="1"/>
  <c r="T210" i="1"/>
  <c r="R210" i="1"/>
  <c r="P210" i="1"/>
  <c r="N210" i="1"/>
  <c r="L210" i="1"/>
  <c r="J210" i="1"/>
  <c r="H210" i="1"/>
  <c r="F210" i="1"/>
  <c r="D210" i="1"/>
  <c r="AH209" i="1"/>
  <c r="AF209" i="1"/>
  <c r="AD209" i="1"/>
  <c r="AB209" i="1"/>
  <c r="Z209" i="1"/>
  <c r="X209" i="1"/>
  <c r="V209" i="1"/>
  <c r="T209" i="1"/>
  <c r="R209" i="1"/>
  <c r="P209" i="1"/>
  <c r="N209" i="1"/>
  <c r="L209" i="1"/>
  <c r="J209" i="1"/>
  <c r="H209" i="1"/>
  <c r="F209" i="1"/>
  <c r="D209" i="1"/>
  <c r="AH208" i="1"/>
  <c r="AF208" i="1"/>
  <c r="AD208" i="1"/>
  <c r="AB208" i="1"/>
  <c r="Z208" i="1"/>
  <c r="X208" i="1"/>
  <c r="V208" i="1"/>
  <c r="T208" i="1"/>
  <c r="R208" i="1"/>
  <c r="P208" i="1"/>
  <c r="N208" i="1"/>
  <c r="L208" i="1"/>
  <c r="J208" i="1"/>
  <c r="H208" i="1"/>
  <c r="F208" i="1"/>
  <c r="D208" i="1"/>
  <c r="AH207" i="1"/>
  <c r="AF207" i="1"/>
  <c r="AD207" i="1"/>
  <c r="AB207" i="1"/>
  <c r="Z207" i="1"/>
  <c r="X207" i="1"/>
  <c r="V207" i="1"/>
  <c r="T207" i="1"/>
  <c r="R207" i="1"/>
  <c r="P207" i="1"/>
  <c r="N207" i="1"/>
  <c r="L207" i="1"/>
  <c r="J207" i="1"/>
  <c r="H207" i="1"/>
  <c r="F207" i="1"/>
  <c r="D207" i="1"/>
  <c r="AH206" i="1"/>
  <c r="AF206" i="1"/>
  <c r="AD206" i="1"/>
  <c r="AB206" i="1"/>
  <c r="Z206" i="1"/>
  <c r="X206" i="1"/>
  <c r="V206" i="1"/>
  <c r="T206" i="1"/>
  <c r="R206" i="1"/>
  <c r="P206" i="1"/>
  <c r="N206" i="1"/>
  <c r="L206" i="1"/>
  <c r="J206" i="1"/>
  <c r="H206" i="1"/>
  <c r="F206" i="1"/>
  <c r="D206" i="1"/>
  <c r="AH205" i="1"/>
  <c r="AF205" i="1"/>
  <c r="AD205" i="1"/>
  <c r="AB205" i="1"/>
  <c r="Z205" i="1"/>
  <c r="X205" i="1"/>
  <c r="V205" i="1"/>
  <c r="T205" i="1"/>
  <c r="R205" i="1"/>
  <c r="P205" i="1"/>
  <c r="N205" i="1"/>
  <c r="L205" i="1"/>
  <c r="J205" i="1"/>
  <c r="H205" i="1"/>
  <c r="F205" i="1"/>
  <c r="D205" i="1"/>
  <c r="AH204" i="1"/>
  <c r="AF204" i="1"/>
  <c r="AD204" i="1"/>
  <c r="AB204" i="1"/>
  <c r="Z204" i="1"/>
  <c r="X204" i="1"/>
  <c r="V204" i="1"/>
  <c r="T204" i="1"/>
  <c r="R204" i="1"/>
  <c r="P204" i="1"/>
  <c r="N204" i="1"/>
  <c r="L204" i="1"/>
  <c r="J204" i="1"/>
  <c r="H204" i="1"/>
  <c r="F204" i="1"/>
  <c r="D204" i="1"/>
  <c r="AH203" i="1"/>
  <c r="AF203" i="1"/>
  <c r="AD203" i="1"/>
  <c r="AB203" i="1"/>
  <c r="Z203" i="1"/>
  <c r="X203" i="1"/>
  <c r="V203" i="1"/>
  <c r="T203" i="1"/>
  <c r="R203" i="1"/>
  <c r="P203" i="1"/>
  <c r="N203" i="1"/>
  <c r="L203" i="1"/>
  <c r="J203" i="1"/>
  <c r="H203" i="1"/>
  <c r="F203" i="1"/>
  <c r="D203" i="1"/>
  <c r="AH202" i="1"/>
  <c r="AF202" i="1"/>
  <c r="AD202" i="1"/>
  <c r="AB202" i="1"/>
  <c r="Z202" i="1"/>
  <c r="X202" i="1"/>
  <c r="V202" i="1"/>
  <c r="T202" i="1"/>
  <c r="R202" i="1"/>
  <c r="P202" i="1"/>
  <c r="N202" i="1"/>
  <c r="L202" i="1"/>
  <c r="J202" i="1"/>
  <c r="H202" i="1"/>
  <c r="F202" i="1"/>
  <c r="D202" i="1"/>
  <c r="AH201" i="1"/>
  <c r="AF201" i="1"/>
  <c r="AD201" i="1"/>
  <c r="AB201" i="1"/>
  <c r="Z201" i="1"/>
  <c r="X201" i="1"/>
  <c r="V201" i="1"/>
  <c r="T201" i="1"/>
  <c r="R201" i="1"/>
  <c r="P201" i="1"/>
  <c r="N201" i="1"/>
  <c r="L201" i="1"/>
  <c r="J201" i="1"/>
  <c r="H201" i="1"/>
  <c r="F201" i="1"/>
  <c r="D201" i="1"/>
  <c r="D200" i="1"/>
  <c r="F200" i="1"/>
  <c r="H200" i="1"/>
  <c r="J200" i="1"/>
  <c r="L200" i="1"/>
  <c r="N200" i="1"/>
  <c r="P200" i="1"/>
  <c r="R200" i="1"/>
  <c r="T200" i="1"/>
  <c r="V200" i="1"/>
  <c r="X200" i="1"/>
  <c r="Z200" i="1"/>
  <c r="AB200" i="1"/>
  <c r="AD200" i="1"/>
  <c r="AF200" i="1"/>
  <c r="AH200" i="1"/>
  <c r="AH199" i="1"/>
  <c r="AF199" i="1"/>
  <c r="AD199" i="1"/>
  <c r="AB199" i="1"/>
  <c r="Z199" i="1"/>
  <c r="X199" i="1"/>
  <c r="V199" i="1"/>
  <c r="T199" i="1"/>
  <c r="R199" i="1"/>
  <c r="P199" i="1"/>
  <c r="N199" i="1"/>
  <c r="L199" i="1"/>
  <c r="J199" i="1"/>
  <c r="H199" i="1"/>
  <c r="F199" i="1"/>
  <c r="D199" i="1"/>
  <c r="AH198" i="1"/>
  <c r="AF198" i="1"/>
  <c r="AD198" i="1"/>
  <c r="AB198" i="1"/>
  <c r="Z198" i="1"/>
  <c r="X198" i="1"/>
  <c r="V198" i="1"/>
  <c r="T198" i="1"/>
  <c r="R198" i="1"/>
  <c r="P198" i="1"/>
  <c r="N198" i="1"/>
  <c r="L198" i="1"/>
  <c r="J198" i="1"/>
  <c r="H198" i="1"/>
  <c r="F198" i="1"/>
  <c r="D198" i="1"/>
  <c r="AH197" i="1"/>
  <c r="AF197" i="1"/>
  <c r="AD197" i="1"/>
  <c r="AB197" i="1"/>
  <c r="Z197" i="1"/>
  <c r="X197" i="1"/>
  <c r="V197" i="1"/>
  <c r="T197" i="1"/>
  <c r="R197" i="1"/>
  <c r="P197" i="1"/>
  <c r="N197" i="1"/>
  <c r="L197" i="1"/>
  <c r="J197" i="1"/>
  <c r="H197" i="1"/>
  <c r="F197" i="1"/>
  <c r="D197" i="1"/>
  <c r="AH196" i="1"/>
  <c r="AF196" i="1"/>
  <c r="AD196" i="1"/>
  <c r="AB196" i="1"/>
  <c r="Z196" i="1"/>
  <c r="X196" i="1"/>
  <c r="V196" i="1"/>
  <c r="T196" i="1"/>
  <c r="R196" i="1"/>
  <c r="P196" i="1"/>
  <c r="N196" i="1"/>
  <c r="L196" i="1"/>
  <c r="J196" i="1"/>
  <c r="H196" i="1"/>
  <c r="F196" i="1"/>
  <c r="D196" i="1"/>
  <c r="AH195" i="1"/>
  <c r="AF195" i="1"/>
  <c r="AD195" i="1"/>
  <c r="AB195" i="1"/>
  <c r="Z195" i="1"/>
  <c r="X195" i="1"/>
  <c r="V195" i="1"/>
  <c r="T195" i="1"/>
  <c r="R195" i="1"/>
  <c r="P195" i="1"/>
  <c r="N195" i="1"/>
  <c r="L195" i="1"/>
  <c r="J195" i="1"/>
  <c r="H195" i="1"/>
  <c r="F195" i="1"/>
  <c r="D195" i="1"/>
  <c r="AH194" i="1"/>
  <c r="AF194" i="1"/>
  <c r="AD194" i="1"/>
  <c r="AB194" i="1"/>
  <c r="Z194" i="1"/>
  <c r="X194" i="1"/>
  <c r="V194" i="1"/>
  <c r="T194" i="1"/>
  <c r="R194" i="1"/>
  <c r="P194" i="1"/>
  <c r="N194" i="1"/>
  <c r="L194" i="1"/>
  <c r="J194" i="1"/>
  <c r="H194" i="1"/>
  <c r="F194" i="1"/>
  <c r="D194" i="1"/>
  <c r="T193" i="1"/>
  <c r="D193" i="1"/>
  <c r="F193" i="1"/>
  <c r="H193" i="1"/>
  <c r="J193" i="1"/>
  <c r="L193" i="1"/>
  <c r="N193" i="1"/>
  <c r="P193" i="1"/>
  <c r="R193" i="1"/>
  <c r="V193" i="1"/>
  <c r="X193" i="1"/>
  <c r="Z193" i="1"/>
  <c r="AB193" i="1"/>
  <c r="AD193" i="1"/>
  <c r="AF193" i="1"/>
  <c r="AH193" i="1"/>
  <c r="D192" i="1"/>
  <c r="F192" i="1"/>
  <c r="H192" i="1"/>
  <c r="J192" i="1"/>
  <c r="L192" i="1"/>
  <c r="N192" i="1"/>
  <c r="P192" i="1"/>
  <c r="R192" i="1"/>
  <c r="T192" i="1"/>
  <c r="V192" i="1"/>
  <c r="X192" i="1"/>
  <c r="Z192" i="1"/>
  <c r="AB192" i="1"/>
  <c r="AD192" i="1"/>
  <c r="AF192" i="1"/>
  <c r="AH192" i="1"/>
  <c r="AH191" i="1"/>
  <c r="AF191" i="1"/>
  <c r="AD191" i="1"/>
  <c r="AB191" i="1"/>
  <c r="Z191" i="1"/>
  <c r="X191" i="1"/>
  <c r="V191" i="1"/>
  <c r="T191" i="1"/>
  <c r="R191" i="1"/>
  <c r="P191" i="1"/>
  <c r="N191" i="1"/>
  <c r="L191" i="1"/>
  <c r="J191" i="1"/>
  <c r="H191" i="1"/>
  <c r="F191" i="1"/>
  <c r="D191" i="1"/>
  <c r="AH190" i="1"/>
  <c r="AF190" i="1"/>
  <c r="AD190" i="1"/>
  <c r="AB190" i="1"/>
  <c r="Z190" i="1"/>
  <c r="X190" i="1"/>
  <c r="V190" i="1"/>
  <c r="T190" i="1"/>
  <c r="R190" i="1"/>
  <c r="P190" i="1"/>
  <c r="N190" i="1"/>
  <c r="L190" i="1"/>
  <c r="J190" i="1"/>
  <c r="H190" i="1"/>
  <c r="F190" i="1"/>
  <c r="D190" i="1"/>
  <c r="AH189" i="1"/>
  <c r="AF189" i="1"/>
  <c r="AD189" i="1"/>
  <c r="AB189" i="1"/>
  <c r="Z189" i="1"/>
  <c r="X189" i="1"/>
  <c r="V189" i="1"/>
  <c r="T189" i="1"/>
  <c r="R189" i="1"/>
  <c r="P189" i="1"/>
  <c r="N189" i="1"/>
  <c r="L189" i="1"/>
  <c r="J189" i="1"/>
  <c r="H189" i="1"/>
  <c r="F189" i="1"/>
  <c r="D189" i="1"/>
  <c r="D188" i="1"/>
  <c r="F188" i="1"/>
  <c r="H188" i="1"/>
  <c r="J188" i="1"/>
  <c r="L188" i="1"/>
  <c r="N188" i="1"/>
  <c r="P188" i="1"/>
  <c r="R188" i="1"/>
  <c r="T188" i="1"/>
  <c r="V188" i="1"/>
  <c r="X188" i="1"/>
  <c r="Z188" i="1"/>
  <c r="AB188" i="1"/>
  <c r="AD188" i="1"/>
  <c r="AF188" i="1"/>
  <c r="AH188" i="1"/>
  <c r="D187" i="1"/>
  <c r="F187" i="1"/>
  <c r="H187" i="1"/>
  <c r="J187" i="1"/>
  <c r="L187" i="1"/>
  <c r="N187" i="1"/>
  <c r="P187" i="1"/>
  <c r="R187" i="1"/>
  <c r="T187" i="1"/>
  <c r="V187" i="1"/>
  <c r="X187" i="1"/>
  <c r="Z187" i="1"/>
  <c r="AB187" i="1"/>
  <c r="AD187" i="1"/>
  <c r="AF187" i="1"/>
  <c r="AH187" i="1"/>
  <c r="D185" i="1"/>
  <c r="F185" i="1"/>
  <c r="H185" i="1"/>
  <c r="J185" i="1"/>
  <c r="L185" i="1"/>
  <c r="N185" i="1"/>
  <c r="P185" i="1"/>
  <c r="R185" i="1"/>
  <c r="T185" i="1"/>
  <c r="V185" i="1"/>
  <c r="X185" i="1"/>
  <c r="Z185" i="1"/>
  <c r="AB185" i="1"/>
  <c r="AD185" i="1"/>
  <c r="AF185" i="1"/>
  <c r="AH185" i="1"/>
  <c r="AH186" i="1"/>
  <c r="AF186" i="1"/>
  <c r="AD186" i="1"/>
  <c r="AB186" i="1"/>
  <c r="Z186" i="1"/>
  <c r="X186" i="1"/>
  <c r="V186" i="1"/>
  <c r="T186" i="1"/>
  <c r="R186" i="1"/>
  <c r="P186" i="1"/>
  <c r="N186" i="1"/>
  <c r="L186" i="1"/>
  <c r="J186" i="1"/>
  <c r="H186" i="1"/>
  <c r="F186" i="1"/>
  <c r="D186" i="1"/>
  <c r="AH184" i="1"/>
  <c r="AF184" i="1"/>
  <c r="AD184" i="1"/>
  <c r="AB184" i="1"/>
  <c r="Z184" i="1"/>
  <c r="X184" i="1"/>
  <c r="V184" i="1"/>
  <c r="T184" i="1"/>
  <c r="R184" i="1"/>
  <c r="P184" i="1"/>
  <c r="N184" i="1"/>
  <c r="L184" i="1"/>
  <c r="J184" i="1"/>
  <c r="H184" i="1"/>
  <c r="F184" i="1"/>
  <c r="D184" i="1"/>
  <c r="AH183" i="1"/>
  <c r="AF183" i="1"/>
  <c r="AD183" i="1"/>
  <c r="AB183" i="1"/>
  <c r="Z183" i="1"/>
  <c r="X183" i="1"/>
  <c r="V183" i="1"/>
  <c r="T183" i="1"/>
  <c r="R183" i="1"/>
  <c r="P183" i="1"/>
  <c r="N183" i="1"/>
  <c r="L183" i="1"/>
  <c r="J183" i="1"/>
  <c r="H183" i="1"/>
  <c r="F183" i="1"/>
  <c r="D183" i="1"/>
  <c r="AH182" i="1"/>
  <c r="AF182" i="1"/>
  <c r="AD182" i="1"/>
  <c r="AB182" i="1"/>
  <c r="Z182" i="1"/>
  <c r="X182" i="1"/>
  <c r="V182" i="1"/>
  <c r="T182" i="1"/>
  <c r="R182" i="1"/>
  <c r="P182" i="1"/>
  <c r="N182" i="1"/>
  <c r="L182" i="1"/>
  <c r="J182" i="1"/>
  <c r="H182" i="1"/>
  <c r="F182" i="1"/>
  <c r="D182" i="1"/>
  <c r="AH181" i="1"/>
  <c r="AF181" i="1"/>
  <c r="AD181" i="1"/>
  <c r="AB181" i="1"/>
  <c r="Z181" i="1"/>
  <c r="X181" i="1"/>
  <c r="V181" i="1"/>
  <c r="T181" i="1"/>
  <c r="R181" i="1"/>
  <c r="P181" i="1"/>
  <c r="N181" i="1"/>
  <c r="L181" i="1"/>
  <c r="J181" i="1"/>
  <c r="H181" i="1"/>
  <c r="F181" i="1"/>
  <c r="D181" i="1"/>
  <c r="AH180" i="1"/>
  <c r="AD180" i="1"/>
  <c r="AF180" i="1" s="1"/>
  <c r="AB180" i="1"/>
  <c r="Z180" i="1"/>
  <c r="X180" i="1"/>
  <c r="V180" i="1"/>
  <c r="T180" i="1"/>
  <c r="R180" i="1"/>
  <c r="P180" i="1"/>
  <c r="N180" i="1"/>
  <c r="L180" i="1"/>
  <c r="J180" i="1"/>
  <c r="H180" i="1"/>
  <c r="F180" i="1"/>
  <c r="D180" i="1"/>
  <c r="AH179" i="1"/>
  <c r="AD179" i="1"/>
  <c r="AF179" i="1" s="1"/>
  <c r="AB179" i="1"/>
  <c r="Z179" i="1"/>
  <c r="X179" i="1"/>
  <c r="V179" i="1"/>
  <c r="T179" i="1"/>
  <c r="R179" i="1"/>
  <c r="P179" i="1"/>
  <c r="N179" i="1"/>
  <c r="L179" i="1"/>
  <c r="J179" i="1"/>
  <c r="H179" i="1"/>
  <c r="F179" i="1"/>
  <c r="D179" i="1"/>
  <c r="AH178" i="1"/>
  <c r="AD178" i="1"/>
  <c r="AF178" i="1" s="1"/>
  <c r="AB178" i="1"/>
  <c r="Z178" i="1"/>
  <c r="X178" i="1"/>
  <c r="V178" i="1"/>
  <c r="T178" i="1"/>
  <c r="R178" i="1"/>
  <c r="P178" i="1"/>
  <c r="N178" i="1"/>
  <c r="L178" i="1"/>
  <c r="J178" i="1"/>
  <c r="H178" i="1"/>
  <c r="F178" i="1"/>
  <c r="D178" i="1"/>
  <c r="AH177" i="1"/>
  <c r="AF177" i="1"/>
  <c r="AD177" i="1"/>
  <c r="AB177" i="1"/>
  <c r="Z177" i="1"/>
  <c r="X177" i="1"/>
  <c r="V177" i="1"/>
  <c r="T177" i="1"/>
  <c r="R177" i="1"/>
  <c r="P177" i="1"/>
  <c r="N177" i="1"/>
  <c r="L177" i="1"/>
  <c r="J177" i="1"/>
  <c r="H177" i="1"/>
  <c r="F177" i="1"/>
  <c r="D177" i="1"/>
  <c r="G7" i="2"/>
  <c r="AH176" i="1"/>
  <c r="AF176" i="1"/>
  <c r="AD176" i="1"/>
  <c r="AB176" i="1"/>
  <c r="Z176" i="1"/>
  <c r="X176" i="1"/>
  <c r="V176" i="1"/>
  <c r="T176" i="1"/>
  <c r="R176" i="1"/>
  <c r="P176" i="1"/>
  <c r="N176" i="1"/>
  <c r="L176" i="1"/>
  <c r="J176" i="1"/>
  <c r="H176" i="1"/>
  <c r="F176" i="1"/>
  <c r="D176" i="1"/>
  <c r="AH175" i="1"/>
  <c r="AF175" i="1"/>
  <c r="AD175" i="1"/>
  <c r="AB175" i="1"/>
  <c r="Z175" i="1"/>
  <c r="X175" i="1"/>
  <c r="V175" i="1"/>
  <c r="T175" i="1"/>
  <c r="R175" i="1"/>
  <c r="P175" i="1"/>
  <c r="N175" i="1"/>
  <c r="L175" i="1"/>
  <c r="J175" i="1"/>
  <c r="H175" i="1"/>
  <c r="F175" i="1"/>
  <c r="D175" i="1"/>
  <c r="AH174" i="1"/>
  <c r="AF174" i="1"/>
  <c r="AD174" i="1"/>
  <c r="AB174" i="1"/>
  <c r="Z174" i="1"/>
  <c r="X174" i="1"/>
  <c r="V174" i="1"/>
  <c r="T174" i="1"/>
  <c r="R174" i="1"/>
  <c r="P174" i="1"/>
  <c r="N174" i="1"/>
  <c r="L174" i="1"/>
  <c r="J174" i="1"/>
  <c r="H174" i="1"/>
  <c r="F174" i="1"/>
  <c r="D174" i="1"/>
  <c r="AH173" i="1"/>
  <c r="AF173" i="1"/>
  <c r="AD173" i="1"/>
  <c r="AB173" i="1"/>
  <c r="Z173" i="1"/>
  <c r="X173" i="1"/>
  <c r="V173" i="1"/>
  <c r="T173" i="1"/>
  <c r="R173" i="1"/>
  <c r="P173" i="1"/>
  <c r="N173" i="1"/>
  <c r="L173" i="1"/>
  <c r="J173" i="1"/>
  <c r="H173" i="1"/>
  <c r="F173" i="1"/>
  <c r="D173" i="1"/>
  <c r="AH172" i="1"/>
  <c r="AD172" i="1"/>
  <c r="AF172" i="1" s="1"/>
  <c r="AB172" i="1"/>
  <c r="Z172" i="1"/>
  <c r="X172" i="1"/>
  <c r="V172" i="1"/>
  <c r="T172" i="1"/>
  <c r="R172" i="1"/>
  <c r="P172" i="1"/>
  <c r="N172" i="1"/>
  <c r="L172" i="1"/>
  <c r="J172" i="1"/>
  <c r="H172" i="1"/>
  <c r="F172" i="1"/>
  <c r="AH171" i="1"/>
  <c r="AD171" i="1"/>
  <c r="AF171" i="1" s="1"/>
  <c r="AB171" i="1"/>
  <c r="Z171" i="1"/>
  <c r="X171" i="1"/>
  <c r="V171" i="1"/>
  <c r="T171" i="1"/>
  <c r="R171" i="1"/>
  <c r="P171" i="1"/>
  <c r="N171" i="1"/>
  <c r="L171" i="1"/>
  <c r="J171" i="1"/>
  <c r="H171" i="1"/>
  <c r="F171" i="1"/>
  <c r="D171" i="1"/>
  <c r="AH170" i="1"/>
  <c r="AF170" i="1"/>
  <c r="AD170" i="1"/>
  <c r="AB170" i="1"/>
  <c r="Z170" i="1"/>
  <c r="X170" i="1"/>
  <c r="V170" i="1"/>
  <c r="T170" i="1"/>
  <c r="R170" i="1"/>
  <c r="P170" i="1"/>
  <c r="N170" i="1"/>
  <c r="L170" i="1"/>
  <c r="J170" i="1"/>
  <c r="H170" i="1"/>
  <c r="F170" i="1"/>
  <c r="D170" i="1"/>
  <c r="AD169" i="1"/>
  <c r="AF169" i="1" s="1"/>
  <c r="AH169" i="1" s="1"/>
  <c r="AB169" i="1"/>
  <c r="Z169" i="1"/>
  <c r="X169" i="1"/>
  <c r="V169" i="1"/>
  <c r="T169" i="1"/>
  <c r="R169" i="1"/>
  <c r="P169" i="1"/>
  <c r="N169" i="1"/>
  <c r="L169" i="1"/>
  <c r="J169" i="1"/>
  <c r="H169" i="1"/>
  <c r="F169" i="1"/>
  <c r="D169" i="1"/>
  <c r="AH168" i="1"/>
  <c r="AD168" i="1"/>
  <c r="AF168" i="1" s="1"/>
  <c r="AB168" i="1"/>
  <c r="Z168" i="1"/>
  <c r="X168" i="1"/>
  <c r="V168" i="1"/>
  <c r="T168" i="1"/>
  <c r="R168" i="1"/>
  <c r="P168" i="1"/>
  <c r="N168" i="1"/>
  <c r="L168" i="1"/>
  <c r="J168" i="1"/>
  <c r="H168" i="1"/>
  <c r="F168" i="1"/>
  <c r="D168" i="1"/>
  <c r="AH167" i="1"/>
  <c r="AD167" i="1"/>
  <c r="AF167" i="1" s="1"/>
  <c r="AB167" i="1"/>
  <c r="Z167" i="1"/>
  <c r="X167" i="1"/>
  <c r="V167" i="1"/>
  <c r="T167" i="1"/>
  <c r="R167" i="1"/>
  <c r="P167" i="1"/>
  <c r="N167" i="1"/>
  <c r="L167" i="1"/>
  <c r="J167" i="1"/>
  <c r="H167" i="1"/>
  <c r="F167" i="1"/>
  <c r="D167" i="1"/>
  <c r="AD166" i="1"/>
  <c r="AF166" i="1" s="1"/>
  <c r="AH166" i="1" s="1"/>
  <c r="AB166" i="1"/>
  <c r="Z166" i="1"/>
  <c r="X166" i="1"/>
  <c r="V166" i="1"/>
  <c r="T166" i="1"/>
  <c r="R166" i="1"/>
  <c r="P166" i="1"/>
  <c r="N166" i="1"/>
  <c r="L166" i="1"/>
  <c r="J166" i="1"/>
  <c r="H166" i="1"/>
  <c r="F166" i="1"/>
  <c r="D166" i="1"/>
  <c r="AH165" i="1"/>
  <c r="AD165" i="1"/>
  <c r="AF165" i="1" s="1"/>
  <c r="AB165" i="1"/>
  <c r="Z165" i="1"/>
  <c r="X165" i="1"/>
  <c r="V165" i="1"/>
  <c r="T165" i="1"/>
  <c r="R165" i="1"/>
  <c r="P165" i="1"/>
  <c r="N165" i="1"/>
  <c r="L165" i="1"/>
  <c r="J165" i="1"/>
  <c r="H165" i="1"/>
  <c r="F165" i="1"/>
  <c r="D165" i="1"/>
  <c r="AH164" i="1"/>
  <c r="AF164" i="1"/>
  <c r="AD164" i="1"/>
  <c r="AB164" i="1"/>
  <c r="Z164" i="1"/>
  <c r="X164" i="1"/>
  <c r="V164" i="1"/>
  <c r="T164" i="1"/>
  <c r="R164" i="1"/>
  <c r="P164" i="1"/>
  <c r="N164" i="1"/>
  <c r="L164" i="1"/>
  <c r="J164" i="1"/>
  <c r="H164" i="1"/>
  <c r="F164" i="1"/>
  <c r="D164" i="1"/>
  <c r="AH163" i="1"/>
  <c r="AF163" i="1"/>
  <c r="AD163" i="1"/>
  <c r="AB163" i="1"/>
  <c r="Z163" i="1"/>
  <c r="X163" i="1"/>
  <c r="V163" i="1"/>
  <c r="T163" i="1"/>
  <c r="R163" i="1"/>
  <c r="P163" i="1"/>
  <c r="N163" i="1"/>
  <c r="L163" i="1"/>
  <c r="J163" i="1"/>
  <c r="H163" i="1"/>
  <c r="F163" i="1"/>
  <c r="D163" i="1"/>
  <c r="AH162" i="1"/>
  <c r="AD162" i="1"/>
  <c r="AF162" i="1" s="1"/>
  <c r="AB162" i="1"/>
  <c r="Z162" i="1"/>
  <c r="X162" i="1"/>
  <c r="V162" i="1"/>
  <c r="T162" i="1"/>
  <c r="R162" i="1"/>
  <c r="P162" i="1"/>
  <c r="N162" i="1"/>
  <c r="L162" i="1"/>
  <c r="J162" i="1"/>
  <c r="H162" i="1"/>
  <c r="F162" i="1"/>
  <c r="D162" i="1"/>
  <c r="AH161" i="1"/>
  <c r="AD161" i="1"/>
  <c r="AF161" i="1" s="1"/>
  <c r="AB161" i="1"/>
  <c r="Z161" i="1"/>
  <c r="X161" i="1"/>
  <c r="V161" i="1"/>
  <c r="T161" i="1"/>
  <c r="R161" i="1"/>
  <c r="P161" i="1"/>
  <c r="N161" i="1"/>
  <c r="L161" i="1"/>
  <c r="J161" i="1"/>
  <c r="H161" i="1"/>
  <c r="F161" i="1"/>
  <c r="D161" i="1"/>
  <c r="AH160" i="1"/>
  <c r="AD160" i="1"/>
  <c r="AF160" i="1" s="1"/>
  <c r="AB160" i="1"/>
  <c r="Z160" i="1"/>
  <c r="X160" i="1"/>
  <c r="V160" i="1"/>
  <c r="T160" i="1"/>
  <c r="R160" i="1"/>
  <c r="P160" i="1"/>
  <c r="N160" i="1"/>
  <c r="L160" i="1"/>
  <c r="J160" i="1"/>
  <c r="H160" i="1"/>
  <c r="F160" i="1"/>
  <c r="D160" i="1"/>
  <c r="AH159" i="1"/>
  <c r="AD159" i="1"/>
  <c r="AF159" i="1" s="1"/>
  <c r="AB159" i="1"/>
  <c r="Z159" i="1"/>
  <c r="X159" i="1"/>
  <c r="V159" i="1"/>
  <c r="T159" i="1"/>
  <c r="R159" i="1"/>
  <c r="P159" i="1"/>
  <c r="N159" i="1"/>
  <c r="L159" i="1"/>
  <c r="J159" i="1"/>
  <c r="H159" i="1"/>
  <c r="F159" i="1"/>
  <c r="D159" i="1"/>
  <c r="AH158" i="1"/>
  <c r="AD158" i="1"/>
  <c r="AF158" i="1" s="1"/>
  <c r="AB158" i="1"/>
  <c r="Z158" i="1"/>
  <c r="X158" i="1"/>
  <c r="V158" i="1"/>
  <c r="T158" i="1"/>
  <c r="R158" i="1"/>
  <c r="P158" i="1"/>
  <c r="N158" i="1"/>
  <c r="L158" i="1"/>
  <c r="J158" i="1"/>
  <c r="H158" i="1"/>
  <c r="F158" i="1"/>
  <c r="D158" i="1"/>
  <c r="AR19" i="1" l="1"/>
  <c r="AR15" i="1"/>
  <c r="AR11" i="1"/>
  <c r="AR7" i="1"/>
  <c r="AR214" i="1"/>
  <c r="AR210" i="1"/>
  <c r="AR206" i="1"/>
  <c r="AR202" i="1"/>
  <c r="AR198" i="1"/>
  <c r="AR194" i="1"/>
  <c r="AR190" i="1"/>
  <c r="AR186" i="1"/>
  <c r="AR182" i="1"/>
  <c r="AR178" i="1"/>
  <c r="AR174" i="1"/>
  <c r="AR170" i="1"/>
  <c r="AR166" i="1"/>
  <c r="AR162" i="1"/>
  <c r="AR158" i="1"/>
  <c r="AR154" i="1"/>
  <c r="AR150" i="1"/>
  <c r="AR146" i="1"/>
  <c r="AR142" i="1"/>
  <c r="AR138" i="1"/>
  <c r="AR134" i="1"/>
  <c r="AR130" i="1"/>
  <c r="AR126" i="1"/>
  <c r="AR122" i="1"/>
  <c r="AR118" i="1"/>
  <c r="AR114" i="1"/>
  <c r="AR110" i="1"/>
  <c r="AR106" i="1"/>
  <c r="AR102" i="1"/>
  <c r="AR98" i="1"/>
  <c r="AR94" i="1"/>
  <c r="AR90" i="1"/>
  <c r="AR86" i="1"/>
  <c r="AR82" i="1"/>
  <c r="AR76" i="1"/>
  <c r="AR72" i="1"/>
  <c r="AR68" i="1"/>
  <c r="AR64" i="1"/>
  <c r="AR60" i="1"/>
  <c r="AR56" i="1"/>
  <c r="AR52" i="1"/>
  <c r="AR48" i="1"/>
  <c r="AR44" i="1"/>
  <c r="AR40" i="1"/>
  <c r="AR36" i="1"/>
  <c r="AR32" i="1"/>
  <c r="AR28" i="1"/>
  <c r="AR24" i="1"/>
  <c r="AR20" i="1"/>
  <c r="AR18" i="1"/>
  <c r="AR14" i="1"/>
  <c r="AR10" i="1"/>
  <c r="AR6" i="1"/>
  <c r="AR213" i="1"/>
  <c r="AR209" i="1"/>
  <c r="AR205" i="1"/>
  <c r="AR201" i="1"/>
  <c r="AR197" i="1"/>
  <c r="AR193" i="1"/>
  <c r="AR189" i="1"/>
  <c r="AR185" i="1"/>
  <c r="AR181" i="1"/>
  <c r="AR177" i="1"/>
  <c r="AR173" i="1"/>
  <c r="AR169" i="1"/>
  <c r="AR165" i="1"/>
  <c r="AR161" i="1"/>
  <c r="AR157" i="1"/>
  <c r="AR153" i="1"/>
  <c r="AR149" i="1"/>
  <c r="AR145" i="1"/>
  <c r="AR141" i="1"/>
  <c r="AR137" i="1"/>
  <c r="AR133" i="1"/>
  <c r="AR129" i="1"/>
  <c r="AR125" i="1"/>
  <c r="AR121" i="1"/>
  <c r="AR117" i="1"/>
  <c r="AR113" i="1"/>
  <c r="AR109" i="1"/>
  <c r="AR105" i="1"/>
  <c r="AR101" i="1"/>
  <c r="AR97" i="1"/>
  <c r="AR93" i="1"/>
  <c r="AR89" i="1"/>
  <c r="AR85" i="1"/>
  <c r="AR79" i="1"/>
  <c r="AR75" i="1"/>
  <c r="AR71" i="1"/>
  <c r="AR67" i="1"/>
  <c r="AR63" i="1"/>
  <c r="AR59" i="1"/>
  <c r="AR55" i="1"/>
  <c r="AR51" i="1"/>
  <c r="AR47" i="1"/>
  <c r="AR43" i="1"/>
  <c r="AR39" i="1"/>
  <c r="AR35" i="1"/>
  <c r="AR31" i="1"/>
  <c r="AR27" i="1"/>
  <c r="AR23" i="1"/>
  <c r="AR17" i="1"/>
  <c r="AR13" i="1"/>
  <c r="AR9" i="1"/>
  <c r="AR216" i="1"/>
  <c r="AR212" i="1"/>
  <c r="AR208" i="1"/>
  <c r="AR204" i="1"/>
  <c r="AR200" i="1"/>
  <c r="AR196" i="1"/>
  <c r="AR192" i="1"/>
  <c r="AR188" i="1"/>
  <c r="AR184" i="1"/>
  <c r="AR180" i="1"/>
  <c r="AR176" i="1"/>
  <c r="AR172" i="1"/>
  <c r="AR168" i="1"/>
  <c r="AR164" i="1"/>
  <c r="AR160" i="1"/>
  <c r="AR156" i="1"/>
  <c r="AR152" i="1"/>
  <c r="AR148" i="1"/>
  <c r="AR144" i="1"/>
  <c r="AR140" i="1"/>
  <c r="AR136" i="1"/>
  <c r="AR132" i="1"/>
  <c r="AR128" i="1"/>
  <c r="AR124" i="1"/>
  <c r="AR120" i="1"/>
  <c r="AR116" i="1"/>
  <c r="AR112" i="1"/>
  <c r="AR108" i="1"/>
  <c r="AR104" i="1"/>
  <c r="AR100" i="1"/>
  <c r="AR96" i="1"/>
  <c r="AR92" i="1"/>
  <c r="AR88" i="1"/>
  <c r="AR84" i="1"/>
  <c r="AR78" i="1"/>
  <c r="AR74" i="1"/>
  <c r="AR70" i="1"/>
  <c r="AR66" i="1"/>
  <c r="AR62" i="1"/>
  <c r="AR58" i="1"/>
  <c r="AR54" i="1"/>
  <c r="AR50" i="1"/>
  <c r="AR46" i="1"/>
  <c r="AR42" i="1"/>
  <c r="AR38" i="1"/>
  <c r="AR34" i="1"/>
  <c r="AR30" i="1"/>
  <c r="AR26" i="1"/>
  <c r="AR22" i="1"/>
  <c r="AR16" i="1"/>
  <c r="AR12" i="1"/>
  <c r="AR8" i="1"/>
  <c r="AR215" i="1"/>
  <c r="AR211" i="1"/>
  <c r="AR207" i="1"/>
  <c r="AR203" i="1"/>
  <c r="AR199" i="1"/>
  <c r="AR195" i="1"/>
  <c r="AR191" i="1"/>
  <c r="AR187" i="1"/>
  <c r="AR183" i="1"/>
  <c r="AR179" i="1"/>
  <c r="AR175" i="1"/>
  <c r="AR171" i="1"/>
  <c r="AR167" i="1"/>
  <c r="AR163" i="1"/>
  <c r="AR159" i="1"/>
  <c r="AR155" i="1"/>
  <c r="AR151" i="1"/>
  <c r="AR147" i="1"/>
  <c r="AR143" i="1"/>
  <c r="AR139" i="1"/>
  <c r="AR135" i="1"/>
  <c r="AR131" i="1"/>
  <c r="AR127" i="1"/>
  <c r="AR123" i="1"/>
  <c r="AR119" i="1"/>
  <c r="AR115" i="1"/>
  <c r="AR111" i="1"/>
  <c r="AR107" i="1"/>
  <c r="AR103" i="1"/>
  <c r="AR99" i="1"/>
  <c r="AR95" i="1"/>
  <c r="AR91" i="1"/>
  <c r="AR87" i="1"/>
  <c r="AR83" i="1"/>
  <c r="AR77" i="1"/>
  <c r="AR73" i="1"/>
  <c r="AR69" i="1"/>
  <c r="AR65" i="1"/>
  <c r="AR61" i="1"/>
  <c r="AR57" i="1"/>
  <c r="AR53" i="1"/>
  <c r="AR49" i="1"/>
  <c r="AR45" i="1"/>
  <c r="AR41" i="1"/>
  <c r="AR37" i="1"/>
  <c r="AR33" i="1"/>
  <c r="AR29" i="1"/>
  <c r="AR25" i="1"/>
  <c r="AR21" i="1"/>
  <c r="AR5" i="1"/>
  <c r="AJ216" i="1"/>
  <c r="AJ215" i="1"/>
  <c r="AJ214" i="1"/>
  <c r="AJ213" i="1"/>
  <c r="AJ203" i="1"/>
  <c r="AJ212" i="1"/>
  <c r="AJ211" i="1"/>
  <c r="AJ210" i="1"/>
  <c r="AJ192" i="1"/>
  <c r="AJ188" i="1"/>
  <c r="AJ205" i="1"/>
  <c r="AJ209" i="1"/>
  <c r="AJ208" i="1"/>
  <c r="AJ207" i="1"/>
  <c r="AJ206" i="1"/>
  <c r="AJ204" i="1"/>
  <c r="AJ202" i="1"/>
  <c r="AJ187" i="1"/>
  <c r="AJ200" i="1"/>
  <c r="AJ201" i="1"/>
  <c r="AJ199" i="1"/>
  <c r="AJ198" i="1"/>
  <c r="AJ197" i="1"/>
  <c r="AJ196" i="1"/>
  <c r="AJ195" i="1"/>
  <c r="AJ194" i="1"/>
  <c r="AJ193" i="1"/>
  <c r="AJ191" i="1"/>
  <c r="AJ190" i="1"/>
  <c r="AJ189" i="1"/>
  <c r="AJ185" i="1"/>
  <c r="AJ186" i="1"/>
  <c r="AJ182" i="1"/>
  <c r="AJ183" i="1"/>
  <c r="AJ184" i="1"/>
  <c r="AJ181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H157" i="1"/>
  <c r="AD157" i="1"/>
  <c r="AF157" i="1" s="1"/>
  <c r="AB157" i="1"/>
  <c r="Z157" i="1"/>
  <c r="X157" i="1"/>
  <c r="V157" i="1"/>
  <c r="T157" i="1"/>
  <c r="R157" i="1"/>
  <c r="P157" i="1"/>
  <c r="N157" i="1"/>
  <c r="L157" i="1"/>
  <c r="J157" i="1"/>
  <c r="H157" i="1"/>
  <c r="F157" i="1"/>
  <c r="D157" i="1"/>
  <c r="AH156" i="1"/>
  <c r="AD156" i="1"/>
  <c r="AF156" i="1" s="1"/>
  <c r="AB156" i="1"/>
  <c r="Z156" i="1"/>
  <c r="X156" i="1"/>
  <c r="V156" i="1"/>
  <c r="T156" i="1"/>
  <c r="R156" i="1"/>
  <c r="P156" i="1"/>
  <c r="N156" i="1"/>
  <c r="L156" i="1"/>
  <c r="J156" i="1"/>
  <c r="H156" i="1"/>
  <c r="F156" i="1"/>
  <c r="D156" i="1"/>
  <c r="AH155" i="1"/>
  <c r="AD155" i="1"/>
  <c r="AF155" i="1" s="1"/>
  <c r="AB155" i="1"/>
  <c r="Z155" i="1"/>
  <c r="X155" i="1"/>
  <c r="V155" i="1"/>
  <c r="T155" i="1"/>
  <c r="R155" i="1"/>
  <c r="P155" i="1"/>
  <c r="N155" i="1"/>
  <c r="L155" i="1"/>
  <c r="J155" i="1"/>
  <c r="H155" i="1"/>
  <c r="F155" i="1"/>
  <c r="D155" i="1"/>
  <c r="AH154" i="1"/>
  <c r="AD154" i="1"/>
  <c r="AF154" i="1" s="1"/>
  <c r="AB154" i="1"/>
  <c r="Z154" i="1"/>
  <c r="X154" i="1"/>
  <c r="V154" i="1"/>
  <c r="T154" i="1"/>
  <c r="R154" i="1"/>
  <c r="P154" i="1"/>
  <c r="N154" i="1"/>
  <c r="L154" i="1"/>
  <c r="J154" i="1"/>
  <c r="H154" i="1"/>
  <c r="F154" i="1"/>
  <c r="D154" i="1"/>
  <c r="AH153" i="1"/>
  <c r="AD153" i="1"/>
  <c r="AF153" i="1" s="1"/>
  <c r="AB153" i="1"/>
  <c r="Z153" i="1"/>
  <c r="X153" i="1"/>
  <c r="V153" i="1"/>
  <c r="T153" i="1"/>
  <c r="R153" i="1"/>
  <c r="P153" i="1"/>
  <c r="N153" i="1"/>
  <c r="L153" i="1"/>
  <c r="J153" i="1"/>
  <c r="H153" i="1"/>
  <c r="F153" i="1"/>
  <c r="D153" i="1"/>
  <c r="D152" i="1"/>
  <c r="F152" i="1"/>
  <c r="H152" i="1"/>
  <c r="J152" i="1"/>
  <c r="L152" i="1"/>
  <c r="N152" i="1"/>
  <c r="P152" i="1"/>
  <c r="R152" i="1"/>
  <c r="T152" i="1"/>
  <c r="V152" i="1"/>
  <c r="X152" i="1"/>
  <c r="Z152" i="1"/>
  <c r="AB152" i="1"/>
  <c r="AD152" i="1"/>
  <c r="AF152" i="1" s="1"/>
  <c r="AH152" i="1"/>
  <c r="AH151" i="1"/>
  <c r="AD151" i="1"/>
  <c r="AF151" i="1" s="1"/>
  <c r="AB151" i="1"/>
  <c r="Z151" i="1"/>
  <c r="X151" i="1"/>
  <c r="V151" i="1"/>
  <c r="T151" i="1"/>
  <c r="R151" i="1"/>
  <c r="P151" i="1"/>
  <c r="N151" i="1"/>
  <c r="L151" i="1"/>
  <c r="J151" i="1"/>
  <c r="H151" i="1"/>
  <c r="F151" i="1"/>
  <c r="D151" i="1"/>
  <c r="D150" i="1"/>
  <c r="F150" i="1"/>
  <c r="H150" i="1"/>
  <c r="J150" i="1"/>
  <c r="L150" i="1"/>
  <c r="N150" i="1"/>
  <c r="P150" i="1"/>
  <c r="R150" i="1"/>
  <c r="T150" i="1"/>
  <c r="V150" i="1"/>
  <c r="X150" i="1"/>
  <c r="Z150" i="1"/>
  <c r="AB150" i="1"/>
  <c r="AD150" i="1"/>
  <c r="AF150" i="1" s="1"/>
  <c r="AH150" i="1"/>
  <c r="AH149" i="1"/>
  <c r="AD149" i="1"/>
  <c r="AF149" i="1" s="1"/>
  <c r="AB149" i="1"/>
  <c r="Z149" i="1"/>
  <c r="X149" i="1"/>
  <c r="V149" i="1"/>
  <c r="T149" i="1"/>
  <c r="R149" i="1"/>
  <c r="P149" i="1"/>
  <c r="N149" i="1"/>
  <c r="L149" i="1"/>
  <c r="J149" i="1"/>
  <c r="H149" i="1"/>
  <c r="F149" i="1"/>
  <c r="D149" i="1"/>
  <c r="AH148" i="1"/>
  <c r="AD148" i="1"/>
  <c r="AF148" i="1" s="1"/>
  <c r="AB148" i="1"/>
  <c r="Z148" i="1"/>
  <c r="X148" i="1"/>
  <c r="V148" i="1"/>
  <c r="T148" i="1"/>
  <c r="R148" i="1"/>
  <c r="P148" i="1"/>
  <c r="N148" i="1"/>
  <c r="L148" i="1"/>
  <c r="J148" i="1"/>
  <c r="H148" i="1"/>
  <c r="F148" i="1"/>
  <c r="D148" i="1"/>
  <c r="M16" i="2"/>
  <c r="M17" i="2"/>
  <c r="AH147" i="1"/>
  <c r="AD147" i="1"/>
  <c r="AF147" i="1" s="1"/>
  <c r="AB147" i="1"/>
  <c r="Z147" i="1"/>
  <c r="X147" i="1"/>
  <c r="V147" i="1"/>
  <c r="T147" i="1"/>
  <c r="R147" i="1"/>
  <c r="P147" i="1"/>
  <c r="N147" i="1"/>
  <c r="L147" i="1"/>
  <c r="J147" i="1"/>
  <c r="H147" i="1"/>
  <c r="F147" i="1"/>
  <c r="D147" i="1"/>
  <c r="AH146" i="1"/>
  <c r="AD146" i="1"/>
  <c r="AF146" i="1" s="1"/>
  <c r="AB146" i="1"/>
  <c r="Z146" i="1"/>
  <c r="X146" i="1"/>
  <c r="V146" i="1"/>
  <c r="T146" i="1"/>
  <c r="R146" i="1"/>
  <c r="P146" i="1"/>
  <c r="N146" i="1"/>
  <c r="L146" i="1"/>
  <c r="J146" i="1"/>
  <c r="H146" i="1"/>
  <c r="F146" i="1"/>
  <c r="D146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J145" i="1"/>
  <c r="H145" i="1"/>
  <c r="F145" i="1"/>
  <c r="D145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J144" i="1"/>
  <c r="H144" i="1"/>
  <c r="F144" i="1"/>
  <c r="D144" i="1"/>
  <c r="AH143" i="1"/>
  <c r="AF143" i="1"/>
  <c r="AD143" i="1"/>
  <c r="AB143" i="1"/>
  <c r="Z143" i="1"/>
  <c r="X143" i="1"/>
  <c r="V143" i="1"/>
  <c r="T143" i="1"/>
  <c r="R143" i="1"/>
  <c r="P143" i="1"/>
  <c r="N143" i="1"/>
  <c r="L143" i="1"/>
  <c r="J143" i="1"/>
  <c r="H143" i="1"/>
  <c r="F143" i="1"/>
  <c r="D143" i="1"/>
  <c r="AH142" i="1"/>
  <c r="AD142" i="1"/>
  <c r="AF142" i="1" s="1"/>
  <c r="AB142" i="1"/>
  <c r="Z142" i="1"/>
  <c r="X142" i="1"/>
  <c r="V142" i="1"/>
  <c r="T142" i="1"/>
  <c r="R142" i="1"/>
  <c r="P142" i="1"/>
  <c r="N142" i="1"/>
  <c r="L142" i="1"/>
  <c r="J142" i="1"/>
  <c r="H142" i="1"/>
  <c r="F142" i="1"/>
  <c r="D142" i="1"/>
  <c r="AH141" i="1"/>
  <c r="AD141" i="1"/>
  <c r="AF141" i="1" s="1"/>
  <c r="AB141" i="1"/>
  <c r="Z141" i="1"/>
  <c r="X141" i="1"/>
  <c r="V141" i="1"/>
  <c r="T141" i="1"/>
  <c r="R141" i="1"/>
  <c r="P141" i="1"/>
  <c r="N141" i="1"/>
  <c r="L141" i="1"/>
  <c r="J141" i="1"/>
  <c r="H141" i="1"/>
  <c r="F141" i="1"/>
  <c r="D141" i="1"/>
  <c r="M19" i="2"/>
  <c r="M20" i="2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J140" i="1"/>
  <c r="H140" i="1"/>
  <c r="F140" i="1"/>
  <c r="D140" i="1"/>
  <c r="AH139" i="1"/>
  <c r="AD139" i="1"/>
  <c r="AF139" i="1" s="1"/>
  <c r="AB139" i="1"/>
  <c r="Z139" i="1"/>
  <c r="X139" i="1"/>
  <c r="V139" i="1"/>
  <c r="T139" i="1"/>
  <c r="R139" i="1"/>
  <c r="P139" i="1"/>
  <c r="N139" i="1"/>
  <c r="L139" i="1"/>
  <c r="J139" i="1"/>
  <c r="H139" i="1"/>
  <c r="F139" i="1"/>
  <c r="D139" i="1"/>
  <c r="AH138" i="1"/>
  <c r="AD138" i="1"/>
  <c r="AF138" i="1" s="1"/>
  <c r="AB138" i="1"/>
  <c r="Z138" i="1"/>
  <c r="X138" i="1"/>
  <c r="V138" i="1"/>
  <c r="T138" i="1"/>
  <c r="R138" i="1"/>
  <c r="P138" i="1"/>
  <c r="N138" i="1"/>
  <c r="L138" i="1"/>
  <c r="J138" i="1"/>
  <c r="H138" i="1"/>
  <c r="F138" i="1"/>
  <c r="D138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J137" i="1"/>
  <c r="H137" i="1"/>
  <c r="F137" i="1"/>
  <c r="D137" i="1"/>
  <c r="M5" i="2"/>
  <c r="AD136" i="1"/>
  <c r="AF136" i="1" s="1"/>
  <c r="AH136" i="1" s="1"/>
  <c r="AB136" i="1"/>
  <c r="Z136" i="1"/>
  <c r="X136" i="1"/>
  <c r="V136" i="1"/>
  <c r="T136" i="1"/>
  <c r="R136" i="1"/>
  <c r="P136" i="1"/>
  <c r="N136" i="1"/>
  <c r="L136" i="1"/>
  <c r="J136" i="1"/>
  <c r="H136" i="1"/>
  <c r="F136" i="1"/>
  <c r="D136" i="1"/>
  <c r="AD135" i="1"/>
  <c r="AF135" i="1" s="1"/>
  <c r="AH135" i="1" s="1"/>
  <c r="AB135" i="1"/>
  <c r="Z135" i="1"/>
  <c r="X135" i="1"/>
  <c r="V135" i="1"/>
  <c r="T135" i="1"/>
  <c r="R135" i="1"/>
  <c r="P135" i="1"/>
  <c r="N135" i="1"/>
  <c r="L135" i="1"/>
  <c r="J135" i="1"/>
  <c r="H135" i="1"/>
  <c r="F135" i="1"/>
  <c r="D135" i="1"/>
  <c r="AD134" i="1"/>
  <c r="AF134" i="1" s="1"/>
  <c r="AH134" i="1" s="1"/>
  <c r="AB134" i="1"/>
  <c r="Z134" i="1"/>
  <c r="X134" i="1"/>
  <c r="V134" i="1"/>
  <c r="T134" i="1"/>
  <c r="R134" i="1"/>
  <c r="P134" i="1"/>
  <c r="N134" i="1"/>
  <c r="L134" i="1"/>
  <c r="J134" i="1"/>
  <c r="H134" i="1"/>
  <c r="F134" i="1"/>
  <c r="D134" i="1"/>
  <c r="AD133" i="1"/>
  <c r="AF133" i="1" s="1"/>
  <c r="AH133" i="1" s="1"/>
  <c r="AB133" i="1"/>
  <c r="Z133" i="1"/>
  <c r="X133" i="1"/>
  <c r="V133" i="1"/>
  <c r="T133" i="1"/>
  <c r="R133" i="1"/>
  <c r="P133" i="1"/>
  <c r="N133" i="1"/>
  <c r="L133" i="1"/>
  <c r="J133" i="1"/>
  <c r="H133" i="1"/>
  <c r="F133" i="1"/>
  <c r="D133" i="1"/>
  <c r="AD132" i="1"/>
  <c r="AF132" i="1" s="1"/>
  <c r="AH132" i="1" s="1"/>
  <c r="AB132" i="1"/>
  <c r="Z132" i="1"/>
  <c r="X132" i="1"/>
  <c r="V132" i="1"/>
  <c r="T132" i="1"/>
  <c r="R132" i="1"/>
  <c r="P132" i="1"/>
  <c r="N132" i="1"/>
  <c r="L132" i="1"/>
  <c r="J132" i="1"/>
  <c r="H132" i="1"/>
  <c r="F132" i="1"/>
  <c r="D132" i="1"/>
  <c r="AD131" i="1"/>
  <c r="AF131" i="1" s="1"/>
  <c r="AH131" i="1" s="1"/>
  <c r="AB131" i="1"/>
  <c r="Z131" i="1"/>
  <c r="X131" i="1"/>
  <c r="V131" i="1"/>
  <c r="T131" i="1"/>
  <c r="R131" i="1"/>
  <c r="P131" i="1"/>
  <c r="N131" i="1"/>
  <c r="L131" i="1"/>
  <c r="J131" i="1"/>
  <c r="H131" i="1"/>
  <c r="F131" i="1"/>
  <c r="D131" i="1"/>
  <c r="AS161" i="1" l="1"/>
  <c r="AS169" i="1"/>
  <c r="AS177" i="1"/>
  <c r="AS186" i="1"/>
  <c r="AS191" i="1"/>
  <c r="AS196" i="1"/>
  <c r="AS201" i="1"/>
  <c r="AS204" i="1"/>
  <c r="AS209" i="1"/>
  <c r="AS210" i="1"/>
  <c r="AS167" i="1"/>
  <c r="AS175" i="1"/>
  <c r="AS179" i="1"/>
  <c r="AS194" i="1"/>
  <c r="AS162" i="1"/>
  <c r="AS170" i="1"/>
  <c r="AS178" i="1"/>
  <c r="AS185" i="1"/>
  <c r="AS211" i="1"/>
  <c r="AS159" i="1"/>
  <c r="AS187" i="1"/>
  <c r="AS207" i="1"/>
  <c r="AS215" i="1"/>
  <c r="AS183" i="1"/>
  <c r="AS160" i="1"/>
  <c r="AS164" i="1"/>
  <c r="AS168" i="1"/>
  <c r="AS172" i="1"/>
  <c r="AS176" i="1"/>
  <c r="AS180" i="1"/>
  <c r="AS182" i="1"/>
  <c r="AS190" i="1"/>
  <c r="AS199" i="1"/>
  <c r="AS202" i="1"/>
  <c r="AS208" i="1"/>
  <c r="AS192" i="1"/>
  <c r="AS216" i="1"/>
  <c r="AT158" i="1"/>
  <c r="AT166" i="1"/>
  <c r="AT174" i="1"/>
  <c r="AT184" i="1"/>
  <c r="AT193" i="1"/>
  <c r="AT200" i="1"/>
  <c r="AT205" i="1"/>
  <c r="AT214" i="1"/>
  <c r="AS166" i="1"/>
  <c r="AT163" i="1"/>
  <c r="AT171" i="1"/>
  <c r="AT175" i="1"/>
  <c r="AT189" i="1"/>
  <c r="AT198" i="1"/>
  <c r="AT207" i="1"/>
  <c r="AT212" i="1"/>
  <c r="AS184" i="1"/>
  <c r="AS193" i="1"/>
  <c r="AT160" i="1"/>
  <c r="AT164" i="1"/>
  <c r="AT168" i="1"/>
  <c r="AT172" i="1"/>
  <c r="AT176" i="1"/>
  <c r="AT180" i="1"/>
  <c r="AT182" i="1"/>
  <c r="AT190" i="1"/>
  <c r="AT195" i="1"/>
  <c r="AT199" i="1"/>
  <c r="AT202" i="1"/>
  <c r="AT208" i="1"/>
  <c r="AT192" i="1"/>
  <c r="AT203" i="1"/>
  <c r="AT216" i="1"/>
  <c r="AS163" i="1"/>
  <c r="AS171" i="1"/>
  <c r="AS195" i="1"/>
  <c r="AS203" i="1"/>
  <c r="AS212" i="1"/>
  <c r="AT162" i="1"/>
  <c r="AT170" i="1"/>
  <c r="AT178" i="1"/>
  <c r="AT185" i="1"/>
  <c r="AT197" i="1"/>
  <c r="AT206" i="1"/>
  <c r="AT211" i="1"/>
  <c r="AS158" i="1"/>
  <c r="AS174" i="1"/>
  <c r="AS200" i="1"/>
  <c r="AT159" i="1"/>
  <c r="AT167" i="1"/>
  <c r="AT179" i="1"/>
  <c r="AT183" i="1"/>
  <c r="AT194" i="1"/>
  <c r="AT187" i="1"/>
  <c r="AT188" i="1"/>
  <c r="AT215" i="1"/>
  <c r="AT161" i="1"/>
  <c r="AT165" i="1"/>
  <c r="AT169" i="1"/>
  <c r="AT173" i="1"/>
  <c r="AT177" i="1"/>
  <c r="AT181" i="1"/>
  <c r="AT186" i="1"/>
  <c r="AT191" i="1"/>
  <c r="AT196" i="1"/>
  <c r="AT201" i="1"/>
  <c r="AT204" i="1"/>
  <c r="AT209" i="1"/>
  <c r="AT210" i="1"/>
  <c r="AT213" i="1"/>
  <c r="AS188" i="1"/>
  <c r="AS165" i="1"/>
  <c r="AS173" i="1"/>
  <c r="AS181" i="1"/>
  <c r="AS189" i="1"/>
  <c r="AS197" i="1"/>
  <c r="AS205" i="1"/>
  <c r="AS213" i="1"/>
  <c r="AS198" i="1"/>
  <c r="AS206" i="1"/>
  <c r="AS214" i="1"/>
  <c r="AJ152" i="1"/>
  <c r="AJ150" i="1"/>
  <c r="AJ153" i="1"/>
  <c r="AJ157" i="1"/>
  <c r="AJ156" i="1"/>
  <c r="AJ155" i="1"/>
  <c r="AJ154" i="1"/>
  <c r="AJ151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T135" i="1" l="1"/>
  <c r="AS135" i="1"/>
  <c r="AT143" i="1"/>
  <c r="AS143" i="1"/>
  <c r="AT154" i="1"/>
  <c r="AS154" i="1"/>
  <c r="AT136" i="1"/>
  <c r="AS136" i="1"/>
  <c r="AT144" i="1"/>
  <c r="AS144" i="1"/>
  <c r="AT155" i="1"/>
  <c r="AS155" i="1"/>
  <c r="AT134" i="1"/>
  <c r="AS134" i="1"/>
  <c r="AT138" i="1"/>
  <c r="AS138" i="1"/>
  <c r="AT142" i="1"/>
  <c r="AS142" i="1"/>
  <c r="AT146" i="1"/>
  <c r="AS146" i="1"/>
  <c r="AT151" i="1"/>
  <c r="AS151" i="1"/>
  <c r="AT157" i="1"/>
  <c r="AS157" i="1"/>
  <c r="AT131" i="1"/>
  <c r="AS131" i="1"/>
  <c r="AT139" i="1"/>
  <c r="AS139" i="1"/>
  <c r="AT147" i="1"/>
  <c r="AS147" i="1"/>
  <c r="AT153" i="1"/>
  <c r="AS153" i="1"/>
  <c r="AT132" i="1"/>
  <c r="AS132" i="1"/>
  <c r="AT140" i="1"/>
  <c r="AS140" i="1"/>
  <c r="AT148" i="1"/>
  <c r="AS148" i="1"/>
  <c r="AT150" i="1"/>
  <c r="AS150" i="1"/>
  <c r="AT133" i="1"/>
  <c r="AS133" i="1"/>
  <c r="AT137" i="1"/>
  <c r="AS137" i="1"/>
  <c r="AT141" i="1"/>
  <c r="AS141" i="1"/>
  <c r="AT145" i="1"/>
  <c r="AS145" i="1"/>
  <c r="AT149" i="1"/>
  <c r="AS149" i="1"/>
  <c r="AT156" i="1"/>
  <c r="AS156" i="1"/>
  <c r="AT152" i="1"/>
  <c r="AS152" i="1"/>
  <c r="AH130" i="1"/>
  <c r="AD130" i="1"/>
  <c r="AF130" i="1" s="1"/>
  <c r="AB130" i="1"/>
  <c r="Z130" i="1"/>
  <c r="X130" i="1"/>
  <c r="V130" i="1"/>
  <c r="T130" i="1"/>
  <c r="R130" i="1"/>
  <c r="P130" i="1"/>
  <c r="N130" i="1"/>
  <c r="L130" i="1"/>
  <c r="J130" i="1"/>
  <c r="H130" i="1"/>
  <c r="F130" i="1"/>
  <c r="D130" i="1"/>
  <c r="AH129" i="1"/>
  <c r="AD129" i="1"/>
  <c r="AF129" i="1" s="1"/>
  <c r="AB129" i="1"/>
  <c r="Z129" i="1"/>
  <c r="X129" i="1"/>
  <c r="V129" i="1"/>
  <c r="T129" i="1"/>
  <c r="R129" i="1"/>
  <c r="P129" i="1"/>
  <c r="N129" i="1"/>
  <c r="L129" i="1"/>
  <c r="J129" i="1"/>
  <c r="H129" i="1"/>
  <c r="F129" i="1"/>
  <c r="D129" i="1"/>
  <c r="AH128" i="1"/>
  <c r="AD128" i="1"/>
  <c r="AF128" i="1" s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AD127" i="1"/>
  <c r="AF127" i="1" s="1"/>
  <c r="AH127" i="1" s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AJ130" i="1" l="1"/>
  <c r="AJ129" i="1"/>
  <c r="AJ128" i="1"/>
  <c r="AJ127" i="1"/>
  <c r="AD126" i="1"/>
  <c r="AF126" i="1" s="1"/>
  <c r="AH126" i="1" s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AH125" i="1"/>
  <c r="AD125" i="1"/>
  <c r="AF125" i="1" s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AH124" i="1"/>
  <c r="AD124" i="1"/>
  <c r="AF124" i="1" s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AH123" i="1"/>
  <c r="AD123" i="1"/>
  <c r="AF123" i="1" s="1"/>
  <c r="AB123" i="1"/>
  <c r="Z123" i="1"/>
  <c r="X123" i="1"/>
  <c r="V123" i="1"/>
  <c r="T123" i="1"/>
  <c r="R123" i="1"/>
  <c r="P123" i="1"/>
  <c r="N123" i="1"/>
  <c r="L123" i="1"/>
  <c r="J123" i="1"/>
  <c r="H123" i="1"/>
  <c r="F123" i="1"/>
  <c r="D123" i="1"/>
  <c r="AH122" i="1"/>
  <c r="AD122" i="1"/>
  <c r="AF122" i="1" s="1"/>
  <c r="AB122" i="1"/>
  <c r="Z122" i="1"/>
  <c r="X122" i="1"/>
  <c r="V122" i="1"/>
  <c r="T122" i="1"/>
  <c r="R122" i="1"/>
  <c r="P122" i="1"/>
  <c r="N122" i="1"/>
  <c r="L122" i="1"/>
  <c r="J122" i="1"/>
  <c r="H122" i="1"/>
  <c r="F122" i="1"/>
  <c r="D122" i="1"/>
  <c r="AH121" i="1"/>
  <c r="AD121" i="1"/>
  <c r="AF121" i="1" s="1"/>
  <c r="AB121" i="1"/>
  <c r="Z121" i="1"/>
  <c r="X121" i="1"/>
  <c r="V121" i="1"/>
  <c r="T121" i="1"/>
  <c r="R121" i="1"/>
  <c r="P121" i="1"/>
  <c r="N121" i="1"/>
  <c r="L121" i="1"/>
  <c r="J121" i="1"/>
  <c r="H121" i="1"/>
  <c r="F121" i="1"/>
  <c r="D121" i="1"/>
  <c r="AH120" i="1"/>
  <c r="AD120" i="1"/>
  <c r="AF120" i="1" s="1"/>
  <c r="AB120" i="1"/>
  <c r="Z120" i="1"/>
  <c r="X120" i="1"/>
  <c r="V120" i="1"/>
  <c r="T120" i="1"/>
  <c r="R120" i="1"/>
  <c r="P120" i="1"/>
  <c r="N120" i="1"/>
  <c r="L120" i="1"/>
  <c r="J120" i="1"/>
  <c r="H120" i="1"/>
  <c r="F120" i="1"/>
  <c r="D120" i="1"/>
  <c r="AH119" i="1"/>
  <c r="AD119" i="1"/>
  <c r="AF119" i="1" s="1"/>
  <c r="AB119" i="1"/>
  <c r="Z119" i="1"/>
  <c r="X119" i="1"/>
  <c r="V119" i="1"/>
  <c r="T119" i="1"/>
  <c r="R119" i="1"/>
  <c r="P119" i="1"/>
  <c r="N119" i="1"/>
  <c r="L119" i="1"/>
  <c r="J119" i="1"/>
  <c r="H119" i="1"/>
  <c r="F119" i="1"/>
  <c r="D119" i="1"/>
  <c r="AH118" i="1"/>
  <c r="AD118" i="1"/>
  <c r="AF118" i="1" s="1"/>
  <c r="AB118" i="1"/>
  <c r="Z118" i="1"/>
  <c r="X118" i="1"/>
  <c r="V118" i="1"/>
  <c r="T118" i="1"/>
  <c r="R118" i="1"/>
  <c r="P118" i="1"/>
  <c r="N118" i="1"/>
  <c r="L118" i="1"/>
  <c r="J118" i="1"/>
  <c r="H118" i="1"/>
  <c r="F118" i="1"/>
  <c r="D118" i="1"/>
  <c r="AH117" i="1"/>
  <c r="AD117" i="1"/>
  <c r="AF117" i="1" s="1"/>
  <c r="AB117" i="1"/>
  <c r="Z117" i="1"/>
  <c r="X117" i="1"/>
  <c r="V117" i="1"/>
  <c r="T117" i="1"/>
  <c r="R117" i="1"/>
  <c r="P117" i="1"/>
  <c r="N117" i="1"/>
  <c r="L117" i="1"/>
  <c r="J117" i="1"/>
  <c r="H117" i="1"/>
  <c r="F117" i="1"/>
  <c r="D117" i="1"/>
  <c r="AH116" i="1"/>
  <c r="AD116" i="1"/>
  <c r="AF116" i="1" s="1"/>
  <c r="AB116" i="1"/>
  <c r="Z116" i="1"/>
  <c r="X116" i="1"/>
  <c r="V116" i="1"/>
  <c r="T116" i="1"/>
  <c r="R116" i="1"/>
  <c r="P116" i="1"/>
  <c r="N116" i="1"/>
  <c r="L116" i="1"/>
  <c r="J116" i="1"/>
  <c r="H116" i="1"/>
  <c r="F116" i="1"/>
  <c r="D116" i="1"/>
  <c r="AH115" i="1"/>
  <c r="AD115" i="1"/>
  <c r="AF115" i="1" s="1"/>
  <c r="AB115" i="1"/>
  <c r="Z115" i="1"/>
  <c r="X115" i="1"/>
  <c r="V115" i="1"/>
  <c r="T115" i="1"/>
  <c r="R115" i="1"/>
  <c r="P115" i="1"/>
  <c r="N115" i="1"/>
  <c r="L115" i="1"/>
  <c r="J115" i="1"/>
  <c r="H115" i="1"/>
  <c r="F115" i="1"/>
  <c r="D115" i="1"/>
  <c r="AH114" i="1"/>
  <c r="AD114" i="1"/>
  <c r="AF114" i="1" s="1"/>
  <c r="AB114" i="1"/>
  <c r="Z114" i="1"/>
  <c r="X114" i="1"/>
  <c r="V114" i="1"/>
  <c r="T114" i="1"/>
  <c r="R114" i="1"/>
  <c r="P114" i="1"/>
  <c r="N114" i="1"/>
  <c r="L114" i="1"/>
  <c r="J114" i="1"/>
  <c r="H114" i="1"/>
  <c r="F114" i="1"/>
  <c r="D114" i="1"/>
  <c r="M8" i="2"/>
  <c r="AH113" i="1"/>
  <c r="AD113" i="1"/>
  <c r="AF113" i="1" s="1"/>
  <c r="AB113" i="1"/>
  <c r="Z113" i="1"/>
  <c r="X113" i="1"/>
  <c r="V113" i="1"/>
  <c r="T113" i="1"/>
  <c r="R113" i="1"/>
  <c r="P113" i="1"/>
  <c r="N113" i="1"/>
  <c r="L113" i="1"/>
  <c r="J113" i="1"/>
  <c r="H113" i="1"/>
  <c r="F113" i="1"/>
  <c r="D113" i="1"/>
  <c r="AH112" i="1"/>
  <c r="AD112" i="1"/>
  <c r="AF112" i="1" s="1"/>
  <c r="AB112" i="1"/>
  <c r="Z112" i="1"/>
  <c r="X112" i="1"/>
  <c r="V112" i="1"/>
  <c r="T112" i="1"/>
  <c r="R112" i="1"/>
  <c r="P112" i="1"/>
  <c r="N112" i="1"/>
  <c r="L112" i="1"/>
  <c r="J112" i="1"/>
  <c r="H112" i="1"/>
  <c r="F112" i="1"/>
  <c r="D112" i="1"/>
  <c r="AD111" i="1"/>
  <c r="AF111" i="1" s="1"/>
  <c r="AH111" i="1" s="1"/>
  <c r="AB111" i="1"/>
  <c r="Z111" i="1"/>
  <c r="X111" i="1"/>
  <c r="V111" i="1"/>
  <c r="T111" i="1"/>
  <c r="R111" i="1"/>
  <c r="P111" i="1"/>
  <c r="N111" i="1"/>
  <c r="L111" i="1"/>
  <c r="J111" i="1"/>
  <c r="H111" i="1"/>
  <c r="F111" i="1"/>
  <c r="D111" i="1"/>
  <c r="AD110" i="1"/>
  <c r="AF110" i="1" s="1"/>
  <c r="AH110" i="1" s="1"/>
  <c r="AB110" i="1"/>
  <c r="Z110" i="1"/>
  <c r="X110" i="1"/>
  <c r="V110" i="1"/>
  <c r="T110" i="1"/>
  <c r="R110" i="1"/>
  <c r="P110" i="1"/>
  <c r="N110" i="1"/>
  <c r="L110" i="1"/>
  <c r="J110" i="1"/>
  <c r="H110" i="1"/>
  <c r="F110" i="1"/>
  <c r="D110" i="1"/>
  <c r="AD109" i="1"/>
  <c r="AF109" i="1" s="1"/>
  <c r="AH109" i="1" s="1"/>
  <c r="AB109" i="1"/>
  <c r="Z109" i="1"/>
  <c r="X109" i="1"/>
  <c r="V109" i="1"/>
  <c r="T109" i="1"/>
  <c r="R109" i="1"/>
  <c r="P109" i="1"/>
  <c r="N109" i="1"/>
  <c r="L109" i="1"/>
  <c r="J109" i="1"/>
  <c r="H109" i="1"/>
  <c r="F109" i="1"/>
  <c r="D109" i="1"/>
  <c r="AT128" i="1" l="1"/>
  <c r="AS128" i="1"/>
  <c r="AT129" i="1"/>
  <c r="AS129" i="1"/>
  <c r="AT127" i="1"/>
  <c r="AS127" i="1"/>
  <c r="AT130" i="1"/>
  <c r="AS130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T113" i="1" l="1"/>
  <c r="AS113" i="1"/>
  <c r="AT121" i="1"/>
  <c r="AS121" i="1"/>
  <c r="AT125" i="1"/>
  <c r="AS125" i="1"/>
  <c r="AT110" i="1"/>
  <c r="AS110" i="1"/>
  <c r="AT114" i="1"/>
  <c r="AS114" i="1"/>
  <c r="AT118" i="1"/>
  <c r="AS118" i="1"/>
  <c r="AT122" i="1"/>
  <c r="AS122" i="1"/>
  <c r="AT126" i="1"/>
  <c r="AS126" i="1"/>
  <c r="AT111" i="1"/>
  <c r="AS111" i="1"/>
  <c r="AT115" i="1"/>
  <c r="AS115" i="1"/>
  <c r="AT119" i="1"/>
  <c r="AS119" i="1"/>
  <c r="AT123" i="1"/>
  <c r="AS123" i="1"/>
  <c r="AT109" i="1"/>
  <c r="AS109" i="1"/>
  <c r="AT117" i="1"/>
  <c r="AS117" i="1"/>
  <c r="AT112" i="1"/>
  <c r="AS112" i="1"/>
  <c r="AT116" i="1"/>
  <c r="AS116" i="1"/>
  <c r="AT120" i="1"/>
  <c r="AS120" i="1"/>
  <c r="AT124" i="1"/>
  <c r="AS124" i="1"/>
  <c r="AD108" i="1"/>
  <c r="AF108" i="1" s="1"/>
  <c r="AH108" i="1" s="1"/>
  <c r="AB108" i="1"/>
  <c r="Z108" i="1"/>
  <c r="X108" i="1"/>
  <c r="V108" i="1"/>
  <c r="T108" i="1"/>
  <c r="R108" i="1"/>
  <c r="P108" i="1"/>
  <c r="N108" i="1"/>
  <c r="L108" i="1"/>
  <c r="J108" i="1"/>
  <c r="H108" i="1"/>
  <c r="F108" i="1"/>
  <c r="D108" i="1"/>
  <c r="AH107" i="1"/>
  <c r="AD107" i="1"/>
  <c r="AF107" i="1" s="1"/>
  <c r="AB107" i="1"/>
  <c r="Z107" i="1"/>
  <c r="X107" i="1"/>
  <c r="V107" i="1"/>
  <c r="T107" i="1"/>
  <c r="R107" i="1"/>
  <c r="P107" i="1"/>
  <c r="N107" i="1"/>
  <c r="L107" i="1"/>
  <c r="J107" i="1"/>
  <c r="H107" i="1"/>
  <c r="F107" i="1"/>
  <c r="D107" i="1"/>
  <c r="AH106" i="1"/>
  <c r="AD106" i="1"/>
  <c r="AF106" i="1" s="1"/>
  <c r="AB106" i="1"/>
  <c r="Z106" i="1"/>
  <c r="X106" i="1"/>
  <c r="V106" i="1"/>
  <c r="T106" i="1"/>
  <c r="R106" i="1"/>
  <c r="P106" i="1"/>
  <c r="N106" i="1"/>
  <c r="L106" i="1"/>
  <c r="J106" i="1"/>
  <c r="H106" i="1"/>
  <c r="F106" i="1"/>
  <c r="D106" i="1"/>
  <c r="AH105" i="1"/>
  <c r="AD105" i="1"/>
  <c r="AF105" i="1" s="1"/>
  <c r="AB105" i="1"/>
  <c r="Z105" i="1"/>
  <c r="X105" i="1"/>
  <c r="V105" i="1"/>
  <c r="T105" i="1"/>
  <c r="R105" i="1"/>
  <c r="P105" i="1"/>
  <c r="N105" i="1"/>
  <c r="L105" i="1"/>
  <c r="J105" i="1"/>
  <c r="H105" i="1"/>
  <c r="F105" i="1"/>
  <c r="D105" i="1"/>
  <c r="AD104" i="1"/>
  <c r="AF104" i="1" s="1"/>
  <c r="AH104" i="1" s="1"/>
  <c r="AB104" i="1"/>
  <c r="Z104" i="1"/>
  <c r="X104" i="1"/>
  <c r="V104" i="1"/>
  <c r="T104" i="1"/>
  <c r="R104" i="1"/>
  <c r="P104" i="1"/>
  <c r="N104" i="1"/>
  <c r="L104" i="1"/>
  <c r="J104" i="1"/>
  <c r="H104" i="1"/>
  <c r="F104" i="1"/>
  <c r="D104" i="1"/>
  <c r="AD103" i="1"/>
  <c r="AF103" i="1" s="1"/>
  <c r="AH103" i="1" s="1"/>
  <c r="AB103" i="1"/>
  <c r="Z103" i="1"/>
  <c r="X103" i="1"/>
  <c r="V103" i="1"/>
  <c r="T103" i="1"/>
  <c r="R103" i="1"/>
  <c r="P103" i="1"/>
  <c r="N103" i="1"/>
  <c r="L103" i="1"/>
  <c r="J103" i="1"/>
  <c r="H103" i="1"/>
  <c r="F103" i="1"/>
  <c r="D103" i="1"/>
  <c r="AD102" i="1"/>
  <c r="AF102" i="1" s="1"/>
  <c r="AH102" i="1" s="1"/>
  <c r="AB102" i="1"/>
  <c r="Z102" i="1"/>
  <c r="X102" i="1"/>
  <c r="V102" i="1"/>
  <c r="T102" i="1"/>
  <c r="R102" i="1"/>
  <c r="P102" i="1"/>
  <c r="N102" i="1"/>
  <c r="L102" i="1"/>
  <c r="J102" i="1"/>
  <c r="H102" i="1"/>
  <c r="F102" i="1"/>
  <c r="D102" i="1"/>
  <c r="AD101" i="1"/>
  <c r="AF101" i="1" s="1"/>
  <c r="AH101" i="1" s="1"/>
  <c r="AB101" i="1"/>
  <c r="Z101" i="1"/>
  <c r="X101" i="1"/>
  <c r="V101" i="1"/>
  <c r="T101" i="1"/>
  <c r="R101" i="1"/>
  <c r="P101" i="1"/>
  <c r="N101" i="1"/>
  <c r="L101" i="1"/>
  <c r="J101" i="1"/>
  <c r="H101" i="1"/>
  <c r="F101" i="1"/>
  <c r="D101" i="1"/>
  <c r="AD100" i="1"/>
  <c r="AF100" i="1" s="1"/>
  <c r="AH100" i="1" s="1"/>
  <c r="AB100" i="1"/>
  <c r="Z100" i="1"/>
  <c r="X100" i="1"/>
  <c r="V100" i="1"/>
  <c r="T100" i="1"/>
  <c r="R100" i="1"/>
  <c r="P100" i="1"/>
  <c r="N100" i="1"/>
  <c r="L100" i="1"/>
  <c r="J100" i="1"/>
  <c r="H100" i="1"/>
  <c r="F100" i="1"/>
  <c r="D100" i="1"/>
  <c r="AF99" i="1"/>
  <c r="AH99" i="1" s="1"/>
  <c r="AD99" i="1"/>
  <c r="AB99" i="1"/>
  <c r="Z99" i="1"/>
  <c r="X99" i="1"/>
  <c r="V99" i="1"/>
  <c r="T99" i="1"/>
  <c r="R99" i="1"/>
  <c r="P99" i="1"/>
  <c r="N99" i="1"/>
  <c r="L99" i="1"/>
  <c r="J99" i="1"/>
  <c r="H99" i="1"/>
  <c r="F99" i="1"/>
  <c r="D99" i="1"/>
  <c r="AD98" i="1"/>
  <c r="AF98" i="1" s="1"/>
  <c r="AH98" i="1" s="1"/>
  <c r="AB98" i="1"/>
  <c r="Z98" i="1"/>
  <c r="X98" i="1"/>
  <c r="V98" i="1"/>
  <c r="T98" i="1"/>
  <c r="R98" i="1"/>
  <c r="P98" i="1"/>
  <c r="N98" i="1"/>
  <c r="L98" i="1"/>
  <c r="J98" i="1"/>
  <c r="H98" i="1"/>
  <c r="F98" i="1"/>
  <c r="D98" i="1"/>
  <c r="AD97" i="1"/>
  <c r="AF97" i="1" s="1"/>
  <c r="AH97" i="1" s="1"/>
  <c r="AB97" i="1"/>
  <c r="Z97" i="1"/>
  <c r="X97" i="1"/>
  <c r="V97" i="1"/>
  <c r="T97" i="1"/>
  <c r="R97" i="1"/>
  <c r="P97" i="1"/>
  <c r="N97" i="1"/>
  <c r="L97" i="1"/>
  <c r="J97" i="1"/>
  <c r="H97" i="1"/>
  <c r="F97" i="1"/>
  <c r="D97" i="1"/>
  <c r="D96" i="1"/>
  <c r="F96" i="1"/>
  <c r="H96" i="1"/>
  <c r="J96" i="1"/>
  <c r="L96" i="1"/>
  <c r="N96" i="1"/>
  <c r="P96" i="1"/>
  <c r="R96" i="1"/>
  <c r="T96" i="1"/>
  <c r="V96" i="1"/>
  <c r="X96" i="1"/>
  <c r="Z96" i="1"/>
  <c r="AB96" i="1"/>
  <c r="AD96" i="1"/>
  <c r="AF96" i="1" s="1"/>
  <c r="AH96" i="1" s="1"/>
  <c r="AD95" i="1"/>
  <c r="AF95" i="1" s="1"/>
  <c r="AH95" i="1" s="1"/>
  <c r="AB95" i="1"/>
  <c r="Z95" i="1"/>
  <c r="X95" i="1"/>
  <c r="V95" i="1"/>
  <c r="T95" i="1"/>
  <c r="R95" i="1"/>
  <c r="P95" i="1"/>
  <c r="N95" i="1"/>
  <c r="L95" i="1"/>
  <c r="J95" i="1"/>
  <c r="H95" i="1"/>
  <c r="F95" i="1"/>
  <c r="D95" i="1"/>
  <c r="AH94" i="1"/>
  <c r="AD94" i="1"/>
  <c r="AF94" i="1" s="1"/>
  <c r="AB94" i="1"/>
  <c r="Z94" i="1"/>
  <c r="X94" i="1"/>
  <c r="V94" i="1"/>
  <c r="T94" i="1"/>
  <c r="R94" i="1"/>
  <c r="P94" i="1"/>
  <c r="N94" i="1"/>
  <c r="L94" i="1"/>
  <c r="J94" i="1"/>
  <c r="H94" i="1"/>
  <c r="F94" i="1"/>
  <c r="D94" i="1"/>
  <c r="AH93" i="1"/>
  <c r="AD93" i="1"/>
  <c r="AF93" i="1" s="1"/>
  <c r="AB93" i="1"/>
  <c r="Z93" i="1"/>
  <c r="X93" i="1"/>
  <c r="V93" i="1"/>
  <c r="T93" i="1"/>
  <c r="R93" i="1"/>
  <c r="P93" i="1"/>
  <c r="N93" i="1"/>
  <c r="L93" i="1"/>
  <c r="J93" i="1"/>
  <c r="H93" i="1"/>
  <c r="F93" i="1"/>
  <c r="D93" i="1"/>
  <c r="AD92" i="1"/>
  <c r="AF92" i="1" s="1"/>
  <c r="AH92" i="1" s="1"/>
  <c r="AB92" i="1"/>
  <c r="Z92" i="1"/>
  <c r="X92" i="1"/>
  <c r="V92" i="1"/>
  <c r="T92" i="1"/>
  <c r="R92" i="1"/>
  <c r="P92" i="1"/>
  <c r="N92" i="1"/>
  <c r="L92" i="1"/>
  <c r="J92" i="1"/>
  <c r="H92" i="1"/>
  <c r="F92" i="1"/>
  <c r="D92" i="1"/>
  <c r="AH89" i="1"/>
  <c r="AD89" i="1"/>
  <c r="AF89" i="1" s="1"/>
  <c r="AB89" i="1"/>
  <c r="Z89" i="1"/>
  <c r="X89" i="1"/>
  <c r="V89" i="1"/>
  <c r="T89" i="1"/>
  <c r="R89" i="1"/>
  <c r="N89" i="1"/>
  <c r="L89" i="1"/>
  <c r="J89" i="1"/>
  <c r="H89" i="1"/>
  <c r="F89" i="1"/>
  <c r="D89" i="1"/>
  <c r="AD91" i="1"/>
  <c r="AF91" i="1" s="1"/>
  <c r="AH91" i="1" s="1"/>
  <c r="AB91" i="1"/>
  <c r="Z91" i="1"/>
  <c r="X91" i="1"/>
  <c r="V91" i="1"/>
  <c r="T91" i="1"/>
  <c r="R91" i="1"/>
  <c r="N91" i="1"/>
  <c r="L91" i="1"/>
  <c r="J91" i="1"/>
  <c r="H91" i="1"/>
  <c r="F91" i="1"/>
  <c r="D91" i="1"/>
  <c r="AD90" i="1"/>
  <c r="AF90" i="1" s="1"/>
  <c r="AH90" i="1" s="1"/>
  <c r="AB90" i="1"/>
  <c r="Z90" i="1"/>
  <c r="X90" i="1"/>
  <c r="V90" i="1"/>
  <c r="T90" i="1"/>
  <c r="R90" i="1"/>
  <c r="N90" i="1"/>
  <c r="L90" i="1"/>
  <c r="J90" i="1"/>
  <c r="H90" i="1"/>
  <c r="F90" i="1"/>
  <c r="D90" i="1"/>
  <c r="AH88" i="1"/>
  <c r="AD88" i="1"/>
  <c r="AF88" i="1" s="1"/>
  <c r="AB88" i="1"/>
  <c r="Z88" i="1"/>
  <c r="X88" i="1"/>
  <c r="V88" i="1"/>
  <c r="T88" i="1"/>
  <c r="R88" i="1"/>
  <c r="P88" i="1"/>
  <c r="N88" i="1"/>
  <c r="L88" i="1"/>
  <c r="J88" i="1"/>
  <c r="H88" i="1"/>
  <c r="F88" i="1"/>
  <c r="D88" i="1"/>
  <c r="AH87" i="1"/>
  <c r="AD87" i="1"/>
  <c r="AF87" i="1" s="1"/>
  <c r="AB87" i="1"/>
  <c r="Z87" i="1"/>
  <c r="X87" i="1"/>
  <c r="V87" i="1"/>
  <c r="T87" i="1"/>
  <c r="R87" i="1"/>
  <c r="P87" i="1"/>
  <c r="N87" i="1"/>
  <c r="L87" i="1"/>
  <c r="J87" i="1"/>
  <c r="H87" i="1"/>
  <c r="F87" i="1"/>
  <c r="D87" i="1"/>
  <c r="AH86" i="1"/>
  <c r="AD86" i="1"/>
  <c r="AF86" i="1" s="1"/>
  <c r="AB86" i="1"/>
  <c r="Z86" i="1"/>
  <c r="X86" i="1"/>
  <c r="V86" i="1"/>
  <c r="T86" i="1"/>
  <c r="R86" i="1"/>
  <c r="P86" i="1"/>
  <c r="N86" i="1"/>
  <c r="L86" i="1"/>
  <c r="J86" i="1"/>
  <c r="H86" i="1"/>
  <c r="F86" i="1"/>
  <c r="D86" i="1"/>
  <c r="AH85" i="1"/>
  <c r="AD85" i="1"/>
  <c r="AF85" i="1" s="1"/>
  <c r="AB85" i="1"/>
  <c r="Z85" i="1"/>
  <c r="X85" i="1"/>
  <c r="V85" i="1"/>
  <c r="T85" i="1"/>
  <c r="R85" i="1"/>
  <c r="P85" i="1"/>
  <c r="N85" i="1"/>
  <c r="L85" i="1"/>
  <c r="J85" i="1"/>
  <c r="H85" i="1"/>
  <c r="F85" i="1"/>
  <c r="D85" i="1"/>
  <c r="AH84" i="1"/>
  <c r="AD84" i="1"/>
  <c r="AF84" i="1" s="1"/>
  <c r="AB84" i="1"/>
  <c r="Z84" i="1"/>
  <c r="X84" i="1"/>
  <c r="V84" i="1"/>
  <c r="T84" i="1"/>
  <c r="R84" i="1"/>
  <c r="P84" i="1"/>
  <c r="N84" i="1"/>
  <c r="L84" i="1"/>
  <c r="J84" i="1"/>
  <c r="H84" i="1"/>
  <c r="F84" i="1"/>
  <c r="D84" i="1"/>
  <c r="AH83" i="1"/>
  <c r="AD83" i="1"/>
  <c r="AF83" i="1" s="1"/>
  <c r="AB83" i="1"/>
  <c r="Z83" i="1"/>
  <c r="X83" i="1"/>
  <c r="V83" i="1"/>
  <c r="T83" i="1"/>
  <c r="R83" i="1"/>
  <c r="P83" i="1"/>
  <c r="N83" i="1"/>
  <c r="L83" i="1"/>
  <c r="J83" i="1"/>
  <c r="H83" i="1"/>
  <c r="F83" i="1"/>
  <c r="D83" i="1"/>
  <c r="AD82" i="1"/>
  <c r="AF82" i="1" s="1"/>
  <c r="AH82" i="1" s="1"/>
  <c r="AB82" i="1"/>
  <c r="Z82" i="1"/>
  <c r="X82" i="1"/>
  <c r="V82" i="1"/>
  <c r="T82" i="1"/>
  <c r="R82" i="1"/>
  <c r="P82" i="1"/>
  <c r="N82" i="1"/>
  <c r="L82" i="1"/>
  <c r="J82" i="1"/>
  <c r="H82" i="1"/>
  <c r="F82" i="1"/>
  <c r="D82" i="1"/>
  <c r="N7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5" i="1"/>
  <c r="AJ84" i="1" l="1"/>
  <c r="AJ96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5" i="1"/>
  <c r="AJ94" i="1"/>
  <c r="AJ93" i="1"/>
  <c r="AJ92" i="1"/>
  <c r="AJ86" i="1"/>
  <c r="AJ88" i="1"/>
  <c r="AJ87" i="1"/>
  <c r="AJ85" i="1"/>
  <c r="AJ83" i="1"/>
  <c r="AJ82" i="1"/>
  <c r="AT86" i="1" l="1"/>
  <c r="AS86" i="1"/>
  <c r="AT100" i="1"/>
  <c r="AS100" i="1"/>
  <c r="AT92" i="1"/>
  <c r="AS92" i="1"/>
  <c r="AT101" i="1"/>
  <c r="AS101" i="1"/>
  <c r="AT96" i="1"/>
  <c r="AS96" i="1"/>
  <c r="AT82" i="1"/>
  <c r="AS82" i="1"/>
  <c r="AT88" i="1"/>
  <c r="AS88" i="1"/>
  <c r="AT94" i="1"/>
  <c r="AS94" i="1"/>
  <c r="AT99" i="1"/>
  <c r="AS99" i="1"/>
  <c r="AT103" i="1"/>
  <c r="AS103" i="1"/>
  <c r="AT107" i="1"/>
  <c r="AS107" i="1"/>
  <c r="AT83" i="1"/>
  <c r="AS83" i="1"/>
  <c r="AT95" i="1"/>
  <c r="AS95" i="1"/>
  <c r="AT104" i="1"/>
  <c r="AS104" i="1"/>
  <c r="AT108" i="1"/>
  <c r="AS108" i="1"/>
  <c r="AT85" i="1"/>
  <c r="AS85" i="1"/>
  <c r="AT97" i="1"/>
  <c r="AS97" i="1"/>
  <c r="AT105" i="1"/>
  <c r="AS105" i="1"/>
  <c r="AT87" i="1"/>
  <c r="AS87" i="1"/>
  <c r="AT93" i="1"/>
  <c r="AS93" i="1"/>
  <c r="AT98" i="1"/>
  <c r="AS98" i="1"/>
  <c r="AT102" i="1"/>
  <c r="AS102" i="1"/>
  <c r="AT106" i="1"/>
  <c r="AS106" i="1"/>
  <c r="AT84" i="1"/>
  <c r="AS84" i="1"/>
  <c r="AH79" i="1"/>
  <c r="AF79" i="1"/>
  <c r="AD79" i="1"/>
  <c r="AB79" i="1"/>
  <c r="Z79" i="1"/>
  <c r="X79" i="1"/>
  <c r="V79" i="1"/>
  <c r="T79" i="1"/>
  <c r="R79" i="1"/>
  <c r="P79" i="1"/>
  <c r="L79" i="1"/>
  <c r="J79" i="1"/>
  <c r="H79" i="1"/>
  <c r="D79" i="1"/>
  <c r="AD78" i="1"/>
  <c r="AF78" i="1" s="1"/>
  <c r="AH78" i="1" s="1"/>
  <c r="AB78" i="1"/>
  <c r="Z78" i="1"/>
  <c r="X78" i="1"/>
  <c r="V78" i="1"/>
  <c r="T78" i="1"/>
  <c r="R78" i="1"/>
  <c r="P78" i="1"/>
  <c r="N78" i="1"/>
  <c r="L78" i="1"/>
  <c r="J78" i="1"/>
  <c r="H78" i="1"/>
  <c r="D78" i="1"/>
  <c r="AF77" i="1"/>
  <c r="AH77" i="1" s="1"/>
  <c r="AD77" i="1"/>
  <c r="AB77" i="1"/>
  <c r="Z77" i="1"/>
  <c r="X77" i="1"/>
  <c r="V77" i="1"/>
  <c r="T77" i="1"/>
  <c r="R77" i="1"/>
  <c r="P77" i="1"/>
  <c r="N77" i="1"/>
  <c r="L77" i="1"/>
  <c r="J77" i="1"/>
  <c r="H77" i="1"/>
  <c r="D77" i="1"/>
  <c r="AD76" i="1"/>
  <c r="AF76" i="1" s="1"/>
  <c r="AH76" i="1" s="1"/>
  <c r="AB76" i="1"/>
  <c r="Z76" i="1"/>
  <c r="X76" i="1"/>
  <c r="V76" i="1"/>
  <c r="T76" i="1"/>
  <c r="R76" i="1"/>
  <c r="P76" i="1"/>
  <c r="N76" i="1"/>
  <c r="L76" i="1"/>
  <c r="J76" i="1"/>
  <c r="H76" i="1"/>
  <c r="D76" i="1"/>
  <c r="AD75" i="1"/>
  <c r="AF75" i="1" s="1"/>
  <c r="AH75" i="1" s="1"/>
  <c r="AB75" i="1"/>
  <c r="Z75" i="1"/>
  <c r="X75" i="1"/>
  <c r="V75" i="1"/>
  <c r="T75" i="1"/>
  <c r="R75" i="1"/>
  <c r="P75" i="1"/>
  <c r="N75" i="1"/>
  <c r="L75" i="1"/>
  <c r="J75" i="1"/>
  <c r="H75" i="1"/>
  <c r="D75" i="1"/>
  <c r="AD74" i="1"/>
  <c r="AF74" i="1" s="1"/>
  <c r="AH74" i="1" s="1"/>
  <c r="AB74" i="1"/>
  <c r="Z74" i="1"/>
  <c r="X74" i="1"/>
  <c r="V74" i="1"/>
  <c r="T74" i="1"/>
  <c r="R74" i="1"/>
  <c r="P74" i="1"/>
  <c r="N74" i="1"/>
  <c r="L74" i="1"/>
  <c r="J74" i="1"/>
  <c r="H74" i="1"/>
  <c r="D74" i="1"/>
  <c r="AD73" i="1"/>
  <c r="AF73" i="1" s="1"/>
  <c r="AH73" i="1" s="1"/>
  <c r="AB73" i="1"/>
  <c r="Z73" i="1"/>
  <c r="X73" i="1"/>
  <c r="V73" i="1"/>
  <c r="T73" i="1"/>
  <c r="R73" i="1"/>
  <c r="P73" i="1"/>
  <c r="N73" i="1"/>
  <c r="L73" i="1"/>
  <c r="J73" i="1"/>
  <c r="H73" i="1"/>
  <c r="D73" i="1"/>
  <c r="AD72" i="1"/>
  <c r="AF72" i="1" s="1"/>
  <c r="AH72" i="1" s="1"/>
  <c r="AB72" i="1"/>
  <c r="Z72" i="1"/>
  <c r="X72" i="1"/>
  <c r="V72" i="1"/>
  <c r="T72" i="1"/>
  <c r="R72" i="1"/>
  <c r="P72" i="1"/>
  <c r="N72" i="1"/>
  <c r="L72" i="1"/>
  <c r="J72" i="1"/>
  <c r="H72" i="1"/>
  <c r="D72" i="1"/>
  <c r="AH71" i="1"/>
  <c r="AD71" i="1"/>
  <c r="AF71" i="1" s="1"/>
  <c r="AB71" i="1"/>
  <c r="Z71" i="1"/>
  <c r="X71" i="1"/>
  <c r="V71" i="1"/>
  <c r="T71" i="1"/>
  <c r="R71" i="1"/>
  <c r="P71" i="1"/>
  <c r="N71" i="1"/>
  <c r="L71" i="1"/>
  <c r="J71" i="1"/>
  <c r="H71" i="1"/>
  <c r="D71" i="1"/>
  <c r="AD70" i="1"/>
  <c r="AF70" i="1" s="1"/>
  <c r="AH70" i="1" s="1"/>
  <c r="AB70" i="1"/>
  <c r="Z70" i="1"/>
  <c r="X70" i="1"/>
  <c r="V70" i="1"/>
  <c r="T70" i="1"/>
  <c r="R70" i="1"/>
  <c r="P70" i="1"/>
  <c r="N70" i="1"/>
  <c r="L70" i="1"/>
  <c r="J70" i="1"/>
  <c r="H70" i="1"/>
  <c r="D70" i="1"/>
  <c r="AD69" i="1"/>
  <c r="AF69" i="1" s="1"/>
  <c r="AH69" i="1" s="1"/>
  <c r="AB69" i="1"/>
  <c r="Z69" i="1"/>
  <c r="X69" i="1"/>
  <c r="V69" i="1"/>
  <c r="T69" i="1"/>
  <c r="R69" i="1"/>
  <c r="P69" i="1"/>
  <c r="N69" i="1"/>
  <c r="L69" i="1"/>
  <c r="J69" i="1"/>
  <c r="H69" i="1"/>
  <c r="D69" i="1"/>
  <c r="AD68" i="1"/>
  <c r="AF68" i="1" s="1"/>
  <c r="AH68" i="1" s="1"/>
  <c r="AB68" i="1"/>
  <c r="Z68" i="1"/>
  <c r="X68" i="1"/>
  <c r="V68" i="1"/>
  <c r="T68" i="1"/>
  <c r="R68" i="1"/>
  <c r="P68" i="1"/>
  <c r="N68" i="1"/>
  <c r="L68" i="1"/>
  <c r="J68" i="1"/>
  <c r="H68" i="1"/>
  <c r="D68" i="1"/>
  <c r="D67" i="1"/>
  <c r="H67" i="1"/>
  <c r="J67" i="1"/>
  <c r="L67" i="1"/>
  <c r="N67" i="1"/>
  <c r="P67" i="1"/>
  <c r="R67" i="1"/>
  <c r="T67" i="1"/>
  <c r="V67" i="1"/>
  <c r="X67" i="1"/>
  <c r="Z67" i="1"/>
  <c r="AB67" i="1"/>
  <c r="AD67" i="1"/>
  <c r="AF67" i="1" s="1"/>
  <c r="AH67" i="1" s="1"/>
  <c r="AD66" i="1"/>
  <c r="AF66" i="1" s="1"/>
  <c r="AH66" i="1" s="1"/>
  <c r="AB66" i="1"/>
  <c r="Z66" i="1"/>
  <c r="X66" i="1"/>
  <c r="V66" i="1"/>
  <c r="T66" i="1"/>
  <c r="R66" i="1"/>
  <c r="P66" i="1"/>
  <c r="N66" i="1"/>
  <c r="L66" i="1"/>
  <c r="J66" i="1"/>
  <c r="H66" i="1"/>
  <c r="D66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F52" i="1" s="1"/>
  <c r="AH52" i="1" s="1"/>
  <c r="AD53" i="1"/>
  <c r="AF53" i="1" s="1"/>
  <c r="AH53" i="1" s="1"/>
  <c r="AD54" i="1"/>
  <c r="AF54" i="1" s="1"/>
  <c r="AH54" i="1" s="1"/>
  <c r="AD55" i="1"/>
  <c r="AF55" i="1" s="1"/>
  <c r="AH55" i="1" s="1"/>
  <c r="AD56" i="1"/>
  <c r="AF56" i="1" s="1"/>
  <c r="AH56" i="1" s="1"/>
  <c r="AD57" i="1"/>
  <c r="AD58" i="1"/>
  <c r="AF58" i="1" s="1"/>
  <c r="AH58" i="1" s="1"/>
  <c r="AD59" i="1"/>
  <c r="AD60" i="1"/>
  <c r="AD61" i="1"/>
  <c r="AD62" i="1"/>
  <c r="AD63" i="1"/>
  <c r="AF63" i="1" s="1"/>
  <c r="AH63" i="1" s="1"/>
  <c r="AD64" i="1"/>
  <c r="AD65" i="1"/>
  <c r="AF65" i="1" s="1"/>
  <c r="AH65" i="1" s="1"/>
  <c r="AB65" i="1"/>
  <c r="Z65" i="1"/>
  <c r="X65" i="1"/>
  <c r="V65" i="1"/>
  <c r="T65" i="1"/>
  <c r="R65" i="1"/>
  <c r="P65" i="1"/>
  <c r="N65" i="1"/>
  <c r="L65" i="1"/>
  <c r="J65" i="1"/>
  <c r="H65" i="1"/>
  <c r="D65" i="1"/>
  <c r="AH64" i="1"/>
  <c r="AF64" i="1"/>
  <c r="AB64" i="1"/>
  <c r="Z64" i="1"/>
  <c r="X64" i="1"/>
  <c r="V64" i="1"/>
  <c r="T64" i="1"/>
  <c r="R64" i="1"/>
  <c r="P64" i="1"/>
  <c r="N64" i="1"/>
  <c r="L64" i="1"/>
  <c r="J64" i="1"/>
  <c r="H64" i="1"/>
  <c r="D64" i="1"/>
  <c r="AF62" i="1"/>
  <c r="AH62" i="1" s="1"/>
  <c r="AB62" i="1"/>
  <c r="Z62" i="1"/>
  <c r="X62" i="1"/>
  <c r="V62" i="1"/>
  <c r="AB63" i="1"/>
  <c r="Z63" i="1"/>
  <c r="X63" i="1"/>
  <c r="V63" i="1"/>
  <c r="T63" i="1"/>
  <c r="R63" i="1"/>
  <c r="P63" i="1"/>
  <c r="N63" i="1"/>
  <c r="L63" i="1"/>
  <c r="J63" i="1"/>
  <c r="H63" i="1"/>
  <c r="D63" i="1"/>
  <c r="T62" i="1"/>
  <c r="R62" i="1"/>
  <c r="P62" i="1"/>
  <c r="N62" i="1"/>
  <c r="L62" i="1"/>
  <c r="J62" i="1"/>
  <c r="H62" i="1"/>
  <c r="D62" i="1"/>
  <c r="AF61" i="1"/>
  <c r="AH61" i="1" s="1"/>
  <c r="AB61" i="1"/>
  <c r="Z61" i="1"/>
  <c r="X61" i="1"/>
  <c r="V61" i="1"/>
  <c r="T61" i="1"/>
  <c r="R61" i="1"/>
  <c r="P61" i="1"/>
  <c r="N61" i="1"/>
  <c r="L61" i="1"/>
  <c r="J61" i="1"/>
  <c r="H61" i="1"/>
  <c r="D61" i="1"/>
  <c r="AH60" i="1"/>
  <c r="AF60" i="1"/>
  <c r="AB60" i="1"/>
  <c r="Z60" i="1"/>
  <c r="X60" i="1"/>
  <c r="V60" i="1"/>
  <c r="T60" i="1"/>
  <c r="R60" i="1"/>
  <c r="P60" i="1"/>
  <c r="N60" i="1"/>
  <c r="L60" i="1"/>
  <c r="J60" i="1"/>
  <c r="H60" i="1"/>
  <c r="D60" i="1"/>
  <c r="AF59" i="1"/>
  <c r="AH59" i="1" s="1"/>
  <c r="AB59" i="1"/>
  <c r="Z59" i="1"/>
  <c r="X59" i="1"/>
  <c r="V59" i="1"/>
  <c r="T59" i="1"/>
  <c r="R59" i="1"/>
  <c r="P59" i="1"/>
  <c r="N59" i="1"/>
  <c r="L59" i="1"/>
  <c r="J59" i="1"/>
  <c r="H59" i="1"/>
  <c r="D59" i="1"/>
  <c r="AB58" i="1"/>
  <c r="Z58" i="1"/>
  <c r="X58" i="1"/>
  <c r="V58" i="1"/>
  <c r="T58" i="1"/>
  <c r="R58" i="1"/>
  <c r="P58" i="1"/>
  <c r="N58" i="1"/>
  <c r="L58" i="1"/>
  <c r="J58" i="1"/>
  <c r="H58" i="1"/>
  <c r="D58" i="1"/>
  <c r="AF57" i="1"/>
  <c r="AH57" i="1" s="1"/>
  <c r="AB57" i="1"/>
  <c r="Z57" i="1"/>
  <c r="X57" i="1"/>
  <c r="V57" i="1"/>
  <c r="T57" i="1"/>
  <c r="R57" i="1"/>
  <c r="P57" i="1"/>
  <c r="N57" i="1"/>
  <c r="L57" i="1"/>
  <c r="J57" i="1"/>
  <c r="H57" i="1"/>
  <c r="D57" i="1"/>
  <c r="AB56" i="1"/>
  <c r="Z56" i="1"/>
  <c r="X56" i="1"/>
  <c r="V56" i="1"/>
  <c r="T56" i="1"/>
  <c r="R56" i="1"/>
  <c r="P56" i="1"/>
  <c r="N56" i="1"/>
  <c r="L56" i="1"/>
  <c r="J56" i="1"/>
  <c r="H56" i="1"/>
  <c r="D56" i="1"/>
  <c r="D55" i="1"/>
  <c r="H55" i="1"/>
  <c r="J55" i="1"/>
  <c r="L55" i="1"/>
  <c r="N55" i="1"/>
  <c r="P55" i="1"/>
  <c r="R55" i="1"/>
  <c r="T55" i="1"/>
  <c r="AB54" i="1"/>
  <c r="Z54" i="1"/>
  <c r="X54" i="1"/>
  <c r="V54" i="1"/>
  <c r="T54" i="1"/>
  <c r="R54" i="1"/>
  <c r="P54" i="1"/>
  <c r="AB53" i="1"/>
  <c r="Z53" i="1"/>
  <c r="X53" i="1"/>
  <c r="V53" i="1"/>
  <c r="T53" i="1"/>
  <c r="R53" i="1"/>
  <c r="P53" i="1"/>
  <c r="AB55" i="1"/>
  <c r="Z55" i="1"/>
  <c r="X55" i="1"/>
  <c r="V55" i="1"/>
  <c r="N54" i="1"/>
  <c r="L54" i="1"/>
  <c r="J54" i="1"/>
  <c r="H54" i="1"/>
  <c r="D54" i="1"/>
  <c r="N53" i="1"/>
  <c r="L53" i="1"/>
  <c r="J53" i="1"/>
  <c r="H53" i="1"/>
  <c r="D53" i="1"/>
  <c r="D52" i="1"/>
  <c r="H52" i="1"/>
  <c r="J52" i="1"/>
  <c r="L52" i="1"/>
  <c r="N52" i="1"/>
  <c r="P52" i="1"/>
  <c r="R52" i="1"/>
  <c r="T52" i="1"/>
  <c r="V52" i="1"/>
  <c r="X52" i="1"/>
  <c r="Z52" i="1"/>
  <c r="AB52" i="1"/>
  <c r="AF51" i="1"/>
  <c r="AH51" i="1" s="1"/>
  <c r="AB51" i="1"/>
  <c r="Z51" i="1"/>
  <c r="X51" i="1"/>
  <c r="V51" i="1"/>
  <c r="T51" i="1"/>
  <c r="R51" i="1"/>
  <c r="P51" i="1"/>
  <c r="N51" i="1"/>
  <c r="L51" i="1"/>
  <c r="J51" i="1"/>
  <c r="H51" i="1"/>
  <c r="D51" i="1"/>
  <c r="AJ68" i="1" l="1"/>
  <c r="AJ58" i="1"/>
  <c r="AJ67" i="1"/>
  <c r="AJ79" i="1"/>
  <c r="AJ78" i="1"/>
  <c r="AJ77" i="1"/>
  <c r="AJ76" i="1"/>
  <c r="AJ75" i="1"/>
  <c r="AJ74" i="1"/>
  <c r="AJ73" i="1"/>
  <c r="AJ72" i="1"/>
  <c r="AJ71" i="1"/>
  <c r="AJ70" i="1"/>
  <c r="AJ69" i="1"/>
  <c r="AJ66" i="1"/>
  <c r="AJ65" i="1"/>
  <c r="AJ64" i="1"/>
  <c r="AJ63" i="1"/>
  <c r="AJ62" i="1"/>
  <c r="AJ61" i="1"/>
  <c r="AJ60" i="1"/>
  <c r="AJ56" i="1"/>
  <c r="AJ59" i="1"/>
  <c r="AJ57" i="1"/>
  <c r="AJ55" i="1"/>
  <c r="AJ54" i="1"/>
  <c r="AJ53" i="1"/>
  <c r="AJ52" i="1"/>
  <c r="AJ51" i="1"/>
  <c r="AF50" i="1"/>
  <c r="AH50" i="1" s="1"/>
  <c r="AB50" i="1"/>
  <c r="Z50" i="1"/>
  <c r="X50" i="1"/>
  <c r="V50" i="1"/>
  <c r="T50" i="1"/>
  <c r="R50" i="1"/>
  <c r="P50" i="1"/>
  <c r="N50" i="1"/>
  <c r="L50" i="1"/>
  <c r="J50" i="1"/>
  <c r="H50" i="1"/>
  <c r="D50" i="1"/>
  <c r="AH49" i="1"/>
  <c r="AF49" i="1"/>
  <c r="AB49" i="1"/>
  <c r="Z49" i="1"/>
  <c r="X49" i="1"/>
  <c r="V49" i="1"/>
  <c r="T49" i="1"/>
  <c r="R49" i="1"/>
  <c r="P49" i="1"/>
  <c r="N49" i="1"/>
  <c r="L49" i="1"/>
  <c r="J49" i="1"/>
  <c r="H49" i="1"/>
  <c r="D49" i="1"/>
  <c r="AH48" i="1"/>
  <c r="AF48" i="1"/>
  <c r="AB48" i="1"/>
  <c r="Z48" i="1"/>
  <c r="X48" i="1"/>
  <c r="V48" i="1"/>
  <c r="T48" i="1"/>
  <c r="R48" i="1"/>
  <c r="P48" i="1"/>
  <c r="N48" i="1"/>
  <c r="L48" i="1"/>
  <c r="J48" i="1"/>
  <c r="H48" i="1"/>
  <c r="D48" i="1"/>
  <c r="AH47" i="1"/>
  <c r="AF47" i="1"/>
  <c r="AB47" i="1"/>
  <c r="Z47" i="1"/>
  <c r="X47" i="1"/>
  <c r="V47" i="1"/>
  <c r="T47" i="1"/>
  <c r="R47" i="1"/>
  <c r="P47" i="1"/>
  <c r="N47" i="1"/>
  <c r="L47" i="1"/>
  <c r="J47" i="1"/>
  <c r="H47" i="1"/>
  <c r="D47" i="1"/>
  <c r="AH46" i="1"/>
  <c r="AF46" i="1"/>
  <c r="AB46" i="1"/>
  <c r="Z46" i="1"/>
  <c r="X46" i="1"/>
  <c r="V46" i="1"/>
  <c r="T46" i="1"/>
  <c r="R46" i="1"/>
  <c r="P46" i="1"/>
  <c r="N46" i="1"/>
  <c r="L46" i="1"/>
  <c r="J46" i="1"/>
  <c r="H46" i="1"/>
  <c r="D46" i="1"/>
  <c r="AH45" i="1"/>
  <c r="AF45" i="1"/>
  <c r="AB45" i="1"/>
  <c r="Z45" i="1"/>
  <c r="X45" i="1"/>
  <c r="V45" i="1"/>
  <c r="T45" i="1"/>
  <c r="R45" i="1"/>
  <c r="P45" i="1"/>
  <c r="N45" i="1"/>
  <c r="L45" i="1"/>
  <c r="J45" i="1"/>
  <c r="H45" i="1"/>
  <c r="D45" i="1"/>
  <c r="AH44" i="1"/>
  <c r="AF44" i="1"/>
  <c r="AB44" i="1"/>
  <c r="Z44" i="1"/>
  <c r="X44" i="1"/>
  <c r="V44" i="1"/>
  <c r="T44" i="1"/>
  <c r="R44" i="1"/>
  <c r="P44" i="1"/>
  <c r="N44" i="1"/>
  <c r="L44" i="1"/>
  <c r="J44" i="1"/>
  <c r="H44" i="1"/>
  <c r="D44" i="1"/>
  <c r="AH43" i="1"/>
  <c r="AF43" i="1"/>
  <c r="AB43" i="1"/>
  <c r="Z43" i="1"/>
  <c r="X43" i="1"/>
  <c r="V43" i="1"/>
  <c r="T43" i="1"/>
  <c r="R43" i="1"/>
  <c r="P43" i="1"/>
  <c r="N43" i="1"/>
  <c r="L43" i="1"/>
  <c r="J43" i="1"/>
  <c r="H43" i="1"/>
  <c r="D43" i="1"/>
  <c r="AH42" i="1"/>
  <c r="AF42" i="1"/>
  <c r="AB42" i="1"/>
  <c r="Z42" i="1"/>
  <c r="X42" i="1"/>
  <c r="V42" i="1"/>
  <c r="T42" i="1"/>
  <c r="R42" i="1"/>
  <c r="P42" i="1"/>
  <c r="N42" i="1"/>
  <c r="L42" i="1"/>
  <c r="J42" i="1"/>
  <c r="H42" i="1"/>
  <c r="D42" i="1"/>
  <c r="AH41" i="1"/>
  <c r="AF41" i="1"/>
  <c r="AB41" i="1"/>
  <c r="Z41" i="1"/>
  <c r="X41" i="1"/>
  <c r="V41" i="1"/>
  <c r="T41" i="1"/>
  <c r="R41" i="1"/>
  <c r="P41" i="1"/>
  <c r="N41" i="1"/>
  <c r="L41" i="1"/>
  <c r="J41" i="1"/>
  <c r="H41" i="1"/>
  <c r="D41" i="1"/>
  <c r="AH40" i="1"/>
  <c r="AF40" i="1"/>
  <c r="AB40" i="1"/>
  <c r="Z40" i="1"/>
  <c r="X40" i="1"/>
  <c r="V40" i="1"/>
  <c r="T40" i="1"/>
  <c r="R40" i="1"/>
  <c r="P40" i="1"/>
  <c r="N40" i="1"/>
  <c r="L40" i="1"/>
  <c r="J40" i="1"/>
  <c r="H40" i="1"/>
  <c r="D40" i="1"/>
  <c r="AH39" i="1"/>
  <c r="AF39" i="1"/>
  <c r="AB39" i="1"/>
  <c r="Z39" i="1"/>
  <c r="X39" i="1"/>
  <c r="V39" i="1"/>
  <c r="T39" i="1"/>
  <c r="R39" i="1"/>
  <c r="P39" i="1"/>
  <c r="N39" i="1"/>
  <c r="L39" i="1"/>
  <c r="J39" i="1"/>
  <c r="H39" i="1"/>
  <c r="D39" i="1"/>
  <c r="AF38" i="1"/>
  <c r="AH38" i="1" s="1"/>
  <c r="AB38" i="1"/>
  <c r="Z38" i="1"/>
  <c r="X38" i="1"/>
  <c r="V38" i="1"/>
  <c r="T38" i="1"/>
  <c r="R38" i="1"/>
  <c r="P38" i="1"/>
  <c r="N38" i="1"/>
  <c r="L38" i="1"/>
  <c r="J38" i="1"/>
  <c r="H38" i="1"/>
  <c r="D38" i="1"/>
  <c r="AF37" i="1"/>
  <c r="AH37" i="1" s="1"/>
  <c r="AB37" i="1"/>
  <c r="Z37" i="1"/>
  <c r="X37" i="1"/>
  <c r="V37" i="1"/>
  <c r="T37" i="1"/>
  <c r="R37" i="1"/>
  <c r="P37" i="1"/>
  <c r="N37" i="1"/>
  <c r="L37" i="1"/>
  <c r="J37" i="1"/>
  <c r="H37" i="1"/>
  <c r="D37" i="1"/>
  <c r="AH36" i="1"/>
  <c r="AF36" i="1"/>
  <c r="AB36" i="1"/>
  <c r="Z36" i="1"/>
  <c r="X36" i="1"/>
  <c r="V36" i="1"/>
  <c r="T36" i="1"/>
  <c r="R36" i="1"/>
  <c r="P36" i="1"/>
  <c r="N36" i="1"/>
  <c r="L36" i="1"/>
  <c r="J36" i="1"/>
  <c r="H36" i="1"/>
  <c r="D36" i="1"/>
  <c r="AH35" i="1"/>
  <c r="AF35" i="1"/>
  <c r="AB35" i="1"/>
  <c r="Z35" i="1"/>
  <c r="X35" i="1"/>
  <c r="V35" i="1"/>
  <c r="T35" i="1"/>
  <c r="R35" i="1"/>
  <c r="P35" i="1"/>
  <c r="N35" i="1"/>
  <c r="L35" i="1"/>
  <c r="J35" i="1"/>
  <c r="H35" i="1"/>
  <c r="D35" i="1"/>
  <c r="AH34" i="1"/>
  <c r="AF34" i="1"/>
  <c r="AB34" i="1"/>
  <c r="Z34" i="1"/>
  <c r="X34" i="1"/>
  <c r="V34" i="1"/>
  <c r="T34" i="1"/>
  <c r="R34" i="1"/>
  <c r="P34" i="1"/>
  <c r="N34" i="1"/>
  <c r="L34" i="1"/>
  <c r="J34" i="1"/>
  <c r="H34" i="1"/>
  <c r="D34" i="1"/>
  <c r="AH33" i="1"/>
  <c r="AF33" i="1"/>
  <c r="AB33" i="1"/>
  <c r="Z33" i="1"/>
  <c r="X33" i="1"/>
  <c r="V33" i="1"/>
  <c r="T33" i="1"/>
  <c r="R33" i="1"/>
  <c r="P33" i="1"/>
  <c r="N33" i="1"/>
  <c r="L33" i="1"/>
  <c r="J33" i="1"/>
  <c r="H33" i="1"/>
  <c r="D33" i="1"/>
  <c r="AF32" i="1"/>
  <c r="AH32" i="1" s="1"/>
  <c r="AB32" i="1"/>
  <c r="Z32" i="1"/>
  <c r="X32" i="1"/>
  <c r="V32" i="1"/>
  <c r="T32" i="1"/>
  <c r="R32" i="1"/>
  <c r="P32" i="1"/>
  <c r="N32" i="1"/>
  <c r="L32" i="1"/>
  <c r="J32" i="1"/>
  <c r="H32" i="1"/>
  <c r="D32" i="1"/>
  <c r="AF31" i="1"/>
  <c r="AH31" i="1" s="1"/>
  <c r="AB31" i="1"/>
  <c r="Z31" i="1"/>
  <c r="X31" i="1"/>
  <c r="V31" i="1"/>
  <c r="T31" i="1"/>
  <c r="R31" i="1"/>
  <c r="P31" i="1"/>
  <c r="N31" i="1"/>
  <c r="L31" i="1"/>
  <c r="J31" i="1"/>
  <c r="H31" i="1"/>
  <c r="D31" i="1"/>
  <c r="AF30" i="1"/>
  <c r="AH30" i="1" s="1"/>
  <c r="AB30" i="1"/>
  <c r="Z30" i="1"/>
  <c r="X30" i="1"/>
  <c r="V30" i="1"/>
  <c r="T30" i="1"/>
  <c r="R30" i="1"/>
  <c r="P30" i="1"/>
  <c r="N30" i="1"/>
  <c r="L30" i="1"/>
  <c r="J30" i="1"/>
  <c r="H30" i="1"/>
  <c r="D30" i="1"/>
  <c r="AH29" i="1"/>
  <c r="AF29" i="1"/>
  <c r="AB29" i="1"/>
  <c r="Z29" i="1"/>
  <c r="X29" i="1"/>
  <c r="V29" i="1"/>
  <c r="T29" i="1"/>
  <c r="R29" i="1"/>
  <c r="P29" i="1"/>
  <c r="N29" i="1"/>
  <c r="L29" i="1"/>
  <c r="J29" i="1"/>
  <c r="H29" i="1"/>
  <c r="D29" i="1"/>
  <c r="AH28" i="1"/>
  <c r="AF28" i="1"/>
  <c r="AB28" i="1"/>
  <c r="Z28" i="1"/>
  <c r="X28" i="1"/>
  <c r="V28" i="1"/>
  <c r="T28" i="1"/>
  <c r="R28" i="1"/>
  <c r="P28" i="1"/>
  <c r="N28" i="1"/>
  <c r="L28" i="1"/>
  <c r="J28" i="1"/>
  <c r="H28" i="1"/>
  <c r="D28" i="1"/>
  <c r="AH27" i="1"/>
  <c r="AF27" i="1"/>
  <c r="AB27" i="1"/>
  <c r="Z27" i="1"/>
  <c r="X27" i="1"/>
  <c r="V27" i="1"/>
  <c r="T27" i="1"/>
  <c r="R27" i="1"/>
  <c r="P27" i="1"/>
  <c r="N27" i="1"/>
  <c r="L27" i="1"/>
  <c r="J27" i="1"/>
  <c r="H27" i="1"/>
  <c r="D27" i="1"/>
  <c r="D26" i="1"/>
  <c r="H26" i="1"/>
  <c r="J26" i="1"/>
  <c r="L26" i="1"/>
  <c r="N26" i="1"/>
  <c r="P26" i="1"/>
  <c r="R26" i="1"/>
  <c r="T26" i="1"/>
  <c r="V26" i="1"/>
  <c r="X26" i="1"/>
  <c r="Z26" i="1"/>
  <c r="AB26" i="1"/>
  <c r="AF26" i="1"/>
  <c r="AH26" i="1"/>
  <c r="AT61" i="1" l="1"/>
  <c r="AS61" i="1"/>
  <c r="AT65" i="1"/>
  <c r="AS65" i="1"/>
  <c r="AT75" i="1"/>
  <c r="AS75" i="1"/>
  <c r="AT79" i="1"/>
  <c r="AS79" i="1"/>
  <c r="AT53" i="1"/>
  <c r="AS53" i="1"/>
  <c r="AS59" i="1"/>
  <c r="AT59" i="1"/>
  <c r="AT62" i="1"/>
  <c r="AS62" i="1"/>
  <c r="AT66" i="1"/>
  <c r="AS66" i="1"/>
  <c r="AT72" i="1"/>
  <c r="AS72" i="1"/>
  <c r="AT76" i="1"/>
  <c r="AS76" i="1"/>
  <c r="AT67" i="1"/>
  <c r="AS67" i="1"/>
  <c r="AT54" i="1"/>
  <c r="AS54" i="1"/>
  <c r="AT56" i="1"/>
  <c r="AS56" i="1"/>
  <c r="AS63" i="1"/>
  <c r="AT63" i="1"/>
  <c r="AT69" i="1"/>
  <c r="AS69" i="1"/>
  <c r="AT73" i="1"/>
  <c r="AS73" i="1"/>
  <c r="AT77" i="1"/>
  <c r="AS77" i="1"/>
  <c r="AT58" i="1"/>
  <c r="AS58" i="1"/>
  <c r="AT52" i="1"/>
  <c r="AS52" i="1"/>
  <c r="AT57" i="1"/>
  <c r="AS57" i="1"/>
  <c r="AT71" i="1"/>
  <c r="AS71" i="1"/>
  <c r="AT51" i="1"/>
  <c r="AS51" i="1"/>
  <c r="AT55" i="1"/>
  <c r="AS55" i="1"/>
  <c r="AT60" i="1"/>
  <c r="AS60" i="1"/>
  <c r="AT64" i="1"/>
  <c r="AS64" i="1"/>
  <c r="AT70" i="1"/>
  <c r="AS70" i="1"/>
  <c r="AT74" i="1"/>
  <c r="AS74" i="1"/>
  <c r="AT78" i="1"/>
  <c r="AS78" i="1"/>
  <c r="AT68" i="1"/>
  <c r="AS68" i="1"/>
  <c r="AJ26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T28" i="1" l="1"/>
  <c r="AS28" i="1"/>
  <c r="AT32" i="1"/>
  <c r="AS32" i="1"/>
  <c r="AT40" i="1"/>
  <c r="AS40" i="1"/>
  <c r="AT48" i="1"/>
  <c r="AS48" i="1"/>
  <c r="AT33" i="1"/>
  <c r="AS33" i="1"/>
  <c r="AT41" i="1"/>
  <c r="AS41" i="1"/>
  <c r="AT27" i="1"/>
  <c r="AS27" i="1"/>
  <c r="AT31" i="1"/>
  <c r="AS31" i="1"/>
  <c r="AT35" i="1"/>
  <c r="AS35" i="1"/>
  <c r="AT39" i="1"/>
  <c r="AS39" i="1"/>
  <c r="AS43" i="1"/>
  <c r="AT43" i="1"/>
  <c r="AS47" i="1"/>
  <c r="AT47" i="1"/>
  <c r="AT26" i="1"/>
  <c r="AS26" i="1"/>
  <c r="AT36" i="1"/>
  <c r="AS36" i="1"/>
  <c r="AT44" i="1"/>
  <c r="AS44" i="1"/>
  <c r="AT29" i="1"/>
  <c r="AS29" i="1"/>
  <c r="AT37" i="1"/>
  <c r="AS37" i="1"/>
  <c r="AT45" i="1"/>
  <c r="AS45" i="1"/>
  <c r="AT49" i="1"/>
  <c r="AS49" i="1"/>
  <c r="AT30" i="1"/>
  <c r="AS30" i="1"/>
  <c r="AT34" i="1"/>
  <c r="AS34" i="1"/>
  <c r="AT38" i="1"/>
  <c r="AS38" i="1"/>
  <c r="AT42" i="1"/>
  <c r="AS42" i="1"/>
  <c r="AT46" i="1"/>
  <c r="AS46" i="1"/>
  <c r="AT50" i="1"/>
  <c r="AS50" i="1"/>
  <c r="AF25" i="1"/>
  <c r="AH25" i="1" s="1"/>
  <c r="AB25" i="1"/>
  <c r="Z25" i="1"/>
  <c r="X25" i="1"/>
  <c r="V25" i="1"/>
  <c r="T25" i="1"/>
  <c r="R25" i="1"/>
  <c r="P25" i="1"/>
  <c r="N25" i="1"/>
  <c r="L25" i="1"/>
  <c r="J25" i="1"/>
  <c r="H25" i="1"/>
  <c r="D25" i="1"/>
  <c r="AF24" i="1"/>
  <c r="AH24" i="1" s="1"/>
  <c r="AB24" i="1"/>
  <c r="Z24" i="1"/>
  <c r="X24" i="1"/>
  <c r="V24" i="1"/>
  <c r="T24" i="1"/>
  <c r="R24" i="1"/>
  <c r="P24" i="1"/>
  <c r="N24" i="1"/>
  <c r="L24" i="1"/>
  <c r="J24" i="1"/>
  <c r="H24" i="1"/>
  <c r="D24" i="1"/>
  <c r="AH23" i="1"/>
  <c r="AF23" i="1"/>
  <c r="AB23" i="1"/>
  <c r="Z23" i="1"/>
  <c r="X23" i="1"/>
  <c r="V23" i="1"/>
  <c r="T23" i="1"/>
  <c r="R23" i="1"/>
  <c r="P23" i="1"/>
  <c r="N23" i="1"/>
  <c r="L23" i="1"/>
  <c r="J23" i="1"/>
  <c r="H23" i="1"/>
  <c r="D23" i="1"/>
  <c r="AH22" i="1"/>
  <c r="AF22" i="1"/>
  <c r="AB22" i="1"/>
  <c r="Z22" i="1"/>
  <c r="X22" i="1"/>
  <c r="V22" i="1"/>
  <c r="T22" i="1"/>
  <c r="R22" i="1"/>
  <c r="P22" i="1"/>
  <c r="N22" i="1"/>
  <c r="L22" i="1"/>
  <c r="J22" i="1"/>
  <c r="H22" i="1"/>
  <c r="D22" i="1"/>
  <c r="AH21" i="1"/>
  <c r="AF21" i="1"/>
  <c r="AB21" i="1"/>
  <c r="Z21" i="1"/>
  <c r="X21" i="1"/>
  <c r="V21" i="1"/>
  <c r="T21" i="1"/>
  <c r="R21" i="1"/>
  <c r="P21" i="1"/>
  <c r="N21" i="1"/>
  <c r="L21" i="1"/>
  <c r="J21" i="1"/>
  <c r="H21" i="1"/>
  <c r="D21" i="1"/>
  <c r="AH20" i="1"/>
  <c r="AF20" i="1"/>
  <c r="AB20" i="1"/>
  <c r="Z20" i="1"/>
  <c r="X20" i="1"/>
  <c r="V20" i="1"/>
  <c r="T20" i="1"/>
  <c r="R20" i="1"/>
  <c r="P20" i="1"/>
  <c r="N20" i="1"/>
  <c r="L20" i="1"/>
  <c r="J20" i="1"/>
  <c r="H20" i="1"/>
  <c r="D20" i="1"/>
  <c r="AJ23" i="1" l="1"/>
  <c r="AJ25" i="1"/>
  <c r="AJ24" i="1"/>
  <c r="AJ22" i="1"/>
  <c r="AJ21" i="1"/>
  <c r="AJ20" i="1"/>
  <c r="AT22" i="1" l="1"/>
  <c r="AS22" i="1"/>
  <c r="AT20" i="1"/>
  <c r="AS20" i="1"/>
  <c r="AT25" i="1"/>
  <c r="AS25" i="1"/>
  <c r="AT24" i="1"/>
  <c r="AS24" i="1"/>
  <c r="AT21" i="1"/>
  <c r="AS21" i="1"/>
  <c r="AT23" i="1"/>
  <c r="AS23" i="1"/>
  <c r="AH19" i="1"/>
  <c r="AF19" i="1"/>
  <c r="AB19" i="1"/>
  <c r="Z19" i="1"/>
  <c r="X19" i="1"/>
  <c r="V19" i="1"/>
  <c r="T19" i="1"/>
  <c r="R19" i="1"/>
  <c r="P19" i="1"/>
  <c r="N19" i="1"/>
  <c r="L19" i="1"/>
  <c r="J19" i="1"/>
  <c r="H19" i="1"/>
  <c r="D19" i="1"/>
  <c r="AH18" i="1"/>
  <c r="AF18" i="1"/>
  <c r="AB18" i="1"/>
  <c r="Z18" i="1"/>
  <c r="X18" i="1"/>
  <c r="V18" i="1"/>
  <c r="T18" i="1"/>
  <c r="R18" i="1"/>
  <c r="P18" i="1"/>
  <c r="N18" i="1"/>
  <c r="L18" i="1"/>
  <c r="J18" i="1"/>
  <c r="H18" i="1"/>
  <c r="D18" i="1"/>
  <c r="AH17" i="1"/>
  <c r="AF17" i="1"/>
  <c r="AB17" i="1"/>
  <c r="Z17" i="1"/>
  <c r="X17" i="1"/>
  <c r="V17" i="1"/>
  <c r="T17" i="1"/>
  <c r="R17" i="1"/>
  <c r="P17" i="1"/>
  <c r="N17" i="1"/>
  <c r="L17" i="1"/>
  <c r="J17" i="1"/>
  <c r="H17" i="1"/>
  <c r="D17" i="1"/>
  <c r="AH16" i="1"/>
  <c r="AF16" i="1"/>
  <c r="AB16" i="1"/>
  <c r="Z16" i="1"/>
  <c r="X16" i="1"/>
  <c r="V16" i="1"/>
  <c r="T16" i="1"/>
  <c r="R16" i="1"/>
  <c r="P16" i="1"/>
  <c r="N16" i="1"/>
  <c r="L16" i="1"/>
  <c r="J16" i="1"/>
  <c r="H16" i="1"/>
  <c r="D16" i="1"/>
  <c r="AH15" i="1"/>
  <c r="AF15" i="1"/>
  <c r="AB15" i="1"/>
  <c r="Z15" i="1"/>
  <c r="X15" i="1"/>
  <c r="V15" i="1"/>
  <c r="T15" i="1"/>
  <c r="R15" i="1"/>
  <c r="P15" i="1"/>
  <c r="N15" i="1"/>
  <c r="L15" i="1"/>
  <c r="J15" i="1"/>
  <c r="H15" i="1"/>
  <c r="D15" i="1"/>
  <c r="AH14" i="1"/>
  <c r="AF14" i="1"/>
  <c r="AB14" i="1"/>
  <c r="Z14" i="1"/>
  <c r="X14" i="1"/>
  <c r="V14" i="1"/>
  <c r="T14" i="1"/>
  <c r="R14" i="1"/>
  <c r="P14" i="1"/>
  <c r="N14" i="1"/>
  <c r="L14" i="1"/>
  <c r="J14" i="1"/>
  <c r="H14" i="1"/>
  <c r="D14" i="1"/>
  <c r="AH13" i="1"/>
  <c r="AF13" i="1"/>
  <c r="AB13" i="1"/>
  <c r="Z13" i="1"/>
  <c r="X13" i="1"/>
  <c r="V13" i="1"/>
  <c r="T13" i="1"/>
  <c r="R13" i="1"/>
  <c r="P13" i="1"/>
  <c r="N13" i="1"/>
  <c r="L13" i="1"/>
  <c r="J13" i="1"/>
  <c r="H13" i="1"/>
  <c r="D13" i="1"/>
  <c r="AH12" i="1"/>
  <c r="AF12" i="1"/>
  <c r="AB12" i="1"/>
  <c r="Z12" i="1"/>
  <c r="X12" i="1"/>
  <c r="V12" i="1"/>
  <c r="T12" i="1"/>
  <c r="R12" i="1"/>
  <c r="P12" i="1"/>
  <c r="N12" i="1"/>
  <c r="L12" i="1"/>
  <c r="J12" i="1"/>
  <c r="H12" i="1"/>
  <c r="D12" i="1"/>
  <c r="AH11" i="1"/>
  <c r="AF11" i="1"/>
  <c r="AB11" i="1"/>
  <c r="Z11" i="1"/>
  <c r="X11" i="1"/>
  <c r="V11" i="1"/>
  <c r="T11" i="1"/>
  <c r="R11" i="1"/>
  <c r="P11" i="1"/>
  <c r="N11" i="1"/>
  <c r="L11" i="1"/>
  <c r="J11" i="1"/>
  <c r="H11" i="1"/>
  <c r="D11" i="1"/>
  <c r="AH10" i="1"/>
  <c r="AF10" i="1"/>
  <c r="AB10" i="1"/>
  <c r="Z10" i="1"/>
  <c r="X10" i="1"/>
  <c r="V10" i="1"/>
  <c r="T10" i="1"/>
  <c r="R10" i="1"/>
  <c r="P10" i="1"/>
  <c r="N10" i="1"/>
  <c r="L10" i="1"/>
  <c r="J10" i="1"/>
  <c r="H10" i="1"/>
  <c r="D10" i="1"/>
  <c r="AF9" i="1"/>
  <c r="AH9" i="1" s="1"/>
  <c r="AF8" i="1"/>
  <c r="AF7" i="1"/>
  <c r="AF6" i="1"/>
  <c r="AF5" i="1"/>
  <c r="AH5" i="1"/>
  <c r="AH6" i="1"/>
  <c r="AH7" i="1"/>
  <c r="AH8" i="1"/>
  <c r="AB9" i="1"/>
  <c r="Z9" i="1"/>
  <c r="X9" i="1"/>
  <c r="V9" i="1"/>
  <c r="T9" i="1"/>
  <c r="R9" i="1"/>
  <c r="P9" i="1"/>
  <c r="N9" i="1"/>
  <c r="L9" i="1"/>
  <c r="J9" i="1"/>
  <c r="H9" i="1"/>
  <c r="D9" i="1"/>
  <c r="AB8" i="1"/>
  <c r="Z8" i="1"/>
  <c r="X8" i="1"/>
  <c r="V8" i="1"/>
  <c r="T8" i="1"/>
  <c r="R8" i="1"/>
  <c r="P8" i="1"/>
  <c r="N8" i="1"/>
  <c r="L8" i="1"/>
  <c r="J8" i="1"/>
  <c r="H8" i="1"/>
  <c r="D8" i="1"/>
  <c r="AB7" i="1"/>
  <c r="Z7" i="1"/>
  <c r="X7" i="1"/>
  <c r="V7" i="1"/>
  <c r="T7" i="1"/>
  <c r="R7" i="1"/>
  <c r="P7" i="1"/>
  <c r="N7" i="1"/>
  <c r="L7" i="1"/>
  <c r="J7" i="1"/>
  <c r="H7" i="1"/>
  <c r="D7" i="1"/>
  <c r="AB6" i="1"/>
  <c r="Z6" i="1"/>
  <c r="X6" i="1"/>
  <c r="V6" i="1"/>
  <c r="T6" i="1"/>
  <c r="R6" i="1"/>
  <c r="P6" i="1"/>
  <c r="N6" i="1"/>
  <c r="L6" i="1"/>
  <c r="J6" i="1"/>
  <c r="H6" i="1"/>
  <c r="D6" i="1"/>
  <c r="AB5" i="1"/>
  <c r="Z5" i="1"/>
  <c r="X5" i="1"/>
  <c r="V5" i="1"/>
  <c r="T5" i="1"/>
  <c r="R5" i="1"/>
  <c r="P5" i="1"/>
  <c r="L5" i="1"/>
  <c r="J5" i="1"/>
  <c r="N5" i="1"/>
  <c r="H5" i="1"/>
  <c r="D5" i="1"/>
  <c r="AJ5" i="1" l="1"/>
  <c r="AJ19" i="1"/>
  <c r="AJ18" i="1"/>
  <c r="AJ17" i="1"/>
  <c r="AJ16" i="1"/>
  <c r="AJ15" i="1"/>
  <c r="AJ14" i="1"/>
  <c r="AJ13" i="1"/>
  <c r="AJ12" i="1"/>
  <c r="AJ11" i="1"/>
  <c r="AJ10" i="1"/>
  <c r="AJ8" i="1"/>
  <c r="AJ6" i="1"/>
  <c r="AJ7" i="1"/>
  <c r="AT8" i="1" l="1"/>
  <c r="AS8" i="1"/>
  <c r="AT13" i="1"/>
  <c r="AS13" i="1"/>
  <c r="AT17" i="1"/>
  <c r="AS17" i="1"/>
  <c r="AT10" i="1"/>
  <c r="AS10" i="1"/>
  <c r="AT14" i="1"/>
  <c r="AS14" i="1"/>
  <c r="AT18" i="1"/>
  <c r="AS18" i="1"/>
  <c r="AT7" i="1"/>
  <c r="AS7" i="1"/>
  <c r="AT11" i="1"/>
  <c r="AS11" i="1"/>
  <c r="AT15" i="1"/>
  <c r="AS15" i="1"/>
  <c r="AT19" i="1"/>
  <c r="AS19" i="1"/>
  <c r="AT6" i="1"/>
  <c r="AS6" i="1"/>
  <c r="AT12" i="1"/>
  <c r="AS12" i="1"/>
  <c r="AT16" i="1"/>
  <c r="AS16" i="1"/>
  <c r="AT5" i="1"/>
  <c r="AS5" i="1"/>
  <c r="O12" i="2"/>
  <c r="O11" i="2"/>
  <c r="P90" i="1" l="1"/>
  <c r="AJ90" i="1" s="1"/>
  <c r="P89" i="1"/>
  <c r="AJ89" i="1" s="1"/>
  <c r="P91" i="1"/>
  <c r="AJ91" i="1" s="1"/>
  <c r="C4" i="2"/>
  <c r="AJ9" i="1"/>
  <c r="AT91" i="1" l="1"/>
  <c r="AS91" i="1"/>
  <c r="AT89" i="1"/>
  <c r="AS89" i="1"/>
  <c r="AT9" i="1"/>
  <c r="AS9" i="1"/>
  <c r="AT90" i="1"/>
  <c r="AS90" i="1"/>
</calcChain>
</file>

<file path=xl/sharedStrings.xml><?xml version="1.0" encoding="utf-8"?>
<sst xmlns="http://schemas.openxmlformats.org/spreadsheetml/2006/main" count="2844" uniqueCount="180">
  <si>
    <t>Telaio</t>
  </si>
  <si>
    <t>Esc</t>
  </si>
  <si>
    <t>Elettronica</t>
  </si>
  <si>
    <t>Motori</t>
  </si>
  <si>
    <t>Batterie</t>
  </si>
  <si>
    <t>Video Tx</t>
  </si>
  <si>
    <t>Iosd</t>
  </si>
  <si>
    <t>Gimbal</t>
  </si>
  <si>
    <t>1a Camera</t>
  </si>
  <si>
    <t>2a Camera</t>
  </si>
  <si>
    <t>Cover estetico  o protezione</t>
  </si>
  <si>
    <t>Batterie video</t>
  </si>
  <si>
    <t>Peso</t>
  </si>
  <si>
    <t>Frame X</t>
  </si>
  <si>
    <t>SuperH</t>
  </si>
  <si>
    <t>H light</t>
  </si>
  <si>
    <t>mini super light H</t>
  </si>
  <si>
    <t>Frame H</t>
  </si>
  <si>
    <t>Frame H normal</t>
  </si>
  <si>
    <t>15x5,5 Tmotor</t>
  </si>
  <si>
    <t>15x5,5 long range</t>
  </si>
  <si>
    <t>Eliche</t>
  </si>
  <si>
    <t>8x4 carbone</t>
  </si>
  <si>
    <t>9x4,7 carbone</t>
  </si>
  <si>
    <t>10x4,5 carbone</t>
  </si>
  <si>
    <t>11x4,7 carbone</t>
  </si>
  <si>
    <t>12x3,8 carbone</t>
  </si>
  <si>
    <t>13x5</t>
  </si>
  <si>
    <t>14x6</t>
  </si>
  <si>
    <t>15x4 tipo dji s800</t>
  </si>
  <si>
    <t>16x5</t>
  </si>
  <si>
    <t>17x4 long range</t>
  </si>
  <si>
    <t>17x5.5 Tmotor</t>
  </si>
  <si>
    <t>17x5.5 long range</t>
  </si>
  <si>
    <t>18x5.5</t>
  </si>
  <si>
    <t>20"</t>
  </si>
  <si>
    <t>22"</t>
  </si>
  <si>
    <t>26"</t>
  </si>
  <si>
    <t>Esc hobbywing 20</t>
  </si>
  <si>
    <t>Esc hobbywing 20x4</t>
  </si>
  <si>
    <t>esc 10A sciolti</t>
  </si>
  <si>
    <t>4x1 esc light</t>
  </si>
  <si>
    <t>Esc DJI</t>
  </si>
  <si>
    <t>Esc Tmotor 30A -T.da esa</t>
  </si>
  <si>
    <t>Naza + gps</t>
  </si>
  <si>
    <t>Naza solo</t>
  </si>
  <si>
    <t>Naza solo led</t>
  </si>
  <si>
    <t>WKM 136gr</t>
  </si>
  <si>
    <t>A2</t>
  </si>
  <si>
    <t>Ricevente 14</t>
  </si>
  <si>
    <t>Ricevente sbus</t>
  </si>
  <si>
    <t>Ricevente 7</t>
  </si>
  <si>
    <t>XM4010TE-5 880Kv</t>
  </si>
  <si>
    <t>XC1210BA-12 1440Kv</t>
  </si>
  <si>
    <t>Lok 3510-650</t>
  </si>
  <si>
    <t>Cobra 2202 1080kv</t>
  </si>
  <si>
    <t>T-motor 1806 1400KV</t>
  </si>
  <si>
    <t>5010 360kv</t>
  </si>
  <si>
    <t>T-motor 1806 1400</t>
  </si>
  <si>
    <t>XC2839CA-14 830Kv x4</t>
  </si>
  <si>
    <t>XC2839CA-14 830Kv x6</t>
  </si>
  <si>
    <t>Sunnysky 700 3508</t>
  </si>
  <si>
    <t>Sunnysky 380 3508</t>
  </si>
  <si>
    <t>Sunnysky 580 3508</t>
  </si>
  <si>
    <t>Sunnysky 580 X3508S</t>
  </si>
  <si>
    <t>sunnysky X4112S 320KV</t>
  </si>
  <si>
    <t>Tarot 5008 340kv</t>
  </si>
  <si>
    <t xml:space="preserve">Tmotor U8 135 </t>
  </si>
  <si>
    <t>Lok 3506SM 380Kv</t>
  </si>
  <si>
    <t>D2830/14 750KV</t>
  </si>
  <si>
    <t>Sunnysky 980 2212</t>
  </si>
  <si>
    <t>2s 2200</t>
  </si>
  <si>
    <t>3s 3200</t>
  </si>
  <si>
    <t>6s 10000</t>
  </si>
  <si>
    <t>6s 20000</t>
  </si>
  <si>
    <t>3s 3800</t>
  </si>
  <si>
    <t>3s 20000</t>
  </si>
  <si>
    <t>5s 10000</t>
  </si>
  <si>
    <t>4s 3600</t>
  </si>
  <si>
    <t>4s 10000</t>
  </si>
  <si>
    <t>4s 8000</t>
  </si>
  <si>
    <t>2s 5000</t>
  </si>
  <si>
    <t>3s 10000</t>
  </si>
  <si>
    <t>2s4000</t>
  </si>
  <si>
    <t>2s 3700</t>
  </si>
  <si>
    <t>2s 8000</t>
  </si>
  <si>
    <t>2s 6000</t>
  </si>
  <si>
    <t>2s 7000</t>
  </si>
  <si>
    <t>3s 5000</t>
  </si>
  <si>
    <t>3s 8000</t>
  </si>
  <si>
    <t>2s 9300</t>
  </si>
  <si>
    <t>Radio RX</t>
  </si>
  <si>
    <t>Totale</t>
  </si>
  <si>
    <t>Tx Video 1,2 ghz</t>
  </si>
  <si>
    <t>Tx AVL 5,8 ghz</t>
  </si>
  <si>
    <t>Tx 2watt 5,8 ghz</t>
  </si>
  <si>
    <t>Tx 1watt 5,8 ghz</t>
  </si>
  <si>
    <t>Tx 200 milliwatt 5,8 ghz</t>
  </si>
  <si>
    <t>Iosd Mark  II solo 47gr +cavetti</t>
  </si>
  <si>
    <t>Iosd mini</t>
  </si>
  <si>
    <t>Gimbal Tarot  real</t>
  </si>
  <si>
    <t>Gimbal Tarot light</t>
  </si>
  <si>
    <t>Telecamera FPV  old</t>
  </si>
  <si>
    <t>Telecamera FPV  light</t>
  </si>
  <si>
    <t>Gopro 1-2</t>
  </si>
  <si>
    <t>Gopro 3</t>
  </si>
  <si>
    <t>Data link Tx e cavi</t>
  </si>
  <si>
    <t>Bistribution Board</t>
  </si>
  <si>
    <t>Cavi short</t>
  </si>
  <si>
    <t>Cavi long</t>
  </si>
  <si>
    <t>Ground station</t>
  </si>
  <si>
    <t>Connessioni</t>
  </si>
  <si>
    <t>Data link ipad Tx e cavi</t>
  </si>
  <si>
    <t>Cover</t>
  </si>
  <si>
    <t>Cover forato</t>
  </si>
  <si>
    <t>3s 1000</t>
  </si>
  <si>
    <t>3s 250</t>
  </si>
  <si>
    <t>3s 600</t>
  </si>
  <si>
    <t>Bec video</t>
  </si>
  <si>
    <t>Correzione</t>
  </si>
  <si>
    <t>Cavi lite</t>
  </si>
  <si>
    <t>DJI F450</t>
  </si>
  <si>
    <t>T810</t>
  </si>
  <si>
    <t>Lok 4512 700kv</t>
  </si>
  <si>
    <t>Hobbywing 30A</t>
  </si>
  <si>
    <t>Esc 10 simonk</t>
  </si>
  <si>
    <t>DJI F550</t>
  </si>
  <si>
    <t>Full carbon 800</t>
  </si>
  <si>
    <t>3s 16000</t>
  </si>
  <si>
    <t>Cover Light</t>
  </si>
  <si>
    <t>Cover Super light</t>
  </si>
  <si>
    <t>Cover Extra light</t>
  </si>
  <si>
    <t>15" T-motor ripiegabili</t>
  </si>
  <si>
    <t>Esc 10A simonk  light</t>
  </si>
  <si>
    <t>2s 2700 RC</t>
  </si>
  <si>
    <t>Time</t>
  </si>
  <si>
    <t>Ricaricati</t>
  </si>
  <si>
    <t>Diametro</t>
  </si>
  <si>
    <t>S</t>
  </si>
  <si>
    <t>9x3 T-motor</t>
  </si>
  <si>
    <t>8x2,7 T-motor</t>
  </si>
  <si>
    <t>A medi</t>
  </si>
  <si>
    <t>Watt medi</t>
  </si>
  <si>
    <t>Watt/kg</t>
  </si>
  <si>
    <t>Gr/Watt</t>
  </si>
  <si>
    <t>kv motori</t>
  </si>
  <si>
    <t>Total Peso</t>
  </si>
  <si>
    <t>Recharge mah</t>
  </si>
  <si>
    <t>Dia eliche</t>
  </si>
  <si>
    <t>Batterie S</t>
  </si>
  <si>
    <t>Time min</t>
  </si>
  <si>
    <t>Video Power</t>
  </si>
  <si>
    <t>2nd Camera</t>
  </si>
  <si>
    <t>1st Camera</t>
  </si>
  <si>
    <t>Rotori N°</t>
  </si>
  <si>
    <t>Test</t>
  </si>
  <si>
    <t>Ultra light x</t>
  </si>
  <si>
    <t>Naza lite + led</t>
  </si>
  <si>
    <t>Dati Reali da Test in HOVERING per evitare influenze da traslazioni</t>
  </si>
  <si>
    <t>Performace</t>
  </si>
  <si>
    <t>Carichi simulati gr</t>
  </si>
  <si>
    <t>F760</t>
  </si>
  <si>
    <t>3s 2700 RC</t>
  </si>
  <si>
    <t>4s 5000 litio-i</t>
  </si>
  <si>
    <t>16x5,5 long range</t>
  </si>
  <si>
    <t>Xaircraft 450</t>
  </si>
  <si>
    <t>Carrello 4 gambe</t>
  </si>
  <si>
    <t>3s 800</t>
  </si>
  <si>
    <t>Mobius</t>
  </si>
  <si>
    <t>3s 6200 litio-i</t>
  </si>
  <si>
    <t>3s 6800 litio-i</t>
  </si>
  <si>
    <t>Esc 10A BLheli  light</t>
  </si>
  <si>
    <t>3s 13600 litio-i</t>
  </si>
  <si>
    <t>4s 10000 litio-i</t>
  </si>
  <si>
    <t>10x3,3 T-motor</t>
  </si>
  <si>
    <t>Naza + GPS - Pmu</t>
  </si>
  <si>
    <t>7x2,4 T-motor</t>
  </si>
  <si>
    <t>3s 10200 litio-i</t>
  </si>
  <si>
    <t>T-motor 3508 580</t>
  </si>
  <si>
    <t>H pcb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</si>
</sst>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textRotation="1"/>
    </xf>
    <xf numFmtId="0" fontId="2" fillId="0" borderId="0" xfId="0" applyFont="1"/>
    <xf numFmtId="0" fontId="1" fillId="3" borderId="0" xfId="0" applyFont="1" applyFill="1" applyAlignment="1">
      <alignment vertical="top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2" fontId="2" fillId="0" borderId="0" xfId="0" applyNumberFormat="1" applyFont="1" applyFill="1"/>
    <xf numFmtId="164" fontId="2" fillId="0" borderId="0" xfId="0" applyNumberFormat="1" applyFont="1"/>
    <xf numFmtId="1" fontId="2" fillId="0" borderId="0" xfId="0" applyNumberFormat="1" applyFont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2" fillId="6" borderId="0" xfId="0" applyFont="1" applyFill="1"/>
    <xf numFmtId="0" fontId="2" fillId="6" borderId="0" xfId="0" applyFont="1" applyFill="1" applyAlignment="1">
      <alignment horizontal="right"/>
    </xf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2" fillId="8" borderId="0" xfId="0" applyFont="1" applyFill="1"/>
    <xf numFmtId="0" fontId="2" fillId="8" borderId="0" xfId="0" applyFont="1" applyFill="1" applyAlignment="1">
      <alignment horizontal="right"/>
    </xf>
    <xf numFmtId="0" fontId="2" fillId="2" borderId="0" xfId="0" applyFont="1" applyFill="1"/>
    <xf numFmtId="0" fontId="2" fillId="9" borderId="0" xfId="0" applyFont="1" applyFill="1"/>
    <xf numFmtId="0" fontId="2" fillId="9" borderId="0" xfId="0" applyFont="1" applyFill="1" applyAlignment="1">
      <alignment horizontal="right"/>
    </xf>
    <xf numFmtId="0" fontId="2" fillId="10" borderId="0" xfId="0" applyFont="1" applyFill="1"/>
    <xf numFmtId="0" fontId="2" fillId="10" borderId="0" xfId="0" applyFont="1" applyFill="1" applyAlignment="1">
      <alignment horizontal="right"/>
    </xf>
    <xf numFmtId="0" fontId="2" fillId="11" borderId="0" xfId="0" applyFont="1" applyFill="1"/>
    <xf numFmtId="0" fontId="2" fillId="11" borderId="0" xfId="0" applyFont="1" applyFill="1" applyAlignment="1">
      <alignment horizontal="right"/>
    </xf>
    <xf numFmtId="0" fontId="2" fillId="5" borderId="0" xfId="0" applyFont="1" applyFill="1"/>
    <xf numFmtId="0" fontId="2" fillId="12" borderId="0" xfId="0" applyFont="1" applyFill="1"/>
    <xf numFmtId="0" fontId="2" fillId="12" borderId="0" xfId="0" applyFont="1" applyFill="1" applyAlignment="1">
      <alignment horizontal="right"/>
    </xf>
    <xf numFmtId="0" fontId="2" fillId="13" borderId="0" xfId="0" applyFont="1" applyFill="1"/>
    <xf numFmtId="0" fontId="2" fillId="13" borderId="0" xfId="0" applyFont="1" applyFill="1" applyAlignment="1">
      <alignment horizontal="right"/>
    </xf>
    <xf numFmtId="0" fontId="0" fillId="5" borderId="0" xfId="0" applyFill="1"/>
    <xf numFmtId="164" fontId="2" fillId="5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left" vertical="top" textRotation="90" wrapText="1"/>
    </xf>
    <xf numFmtId="0" fontId="4" fillId="6" borderId="0" xfId="0" applyFont="1" applyFill="1" applyAlignment="1">
      <alignment horizontal="left" vertical="top" textRotation="90" wrapText="1"/>
    </xf>
    <xf numFmtId="0" fontId="4" fillId="7" borderId="0" xfId="0" applyFont="1" applyFill="1" applyAlignment="1">
      <alignment horizontal="left" vertical="top" textRotation="90" wrapText="1"/>
    </xf>
    <xf numFmtId="0" fontId="4" fillId="8" borderId="0" xfId="0" applyFont="1" applyFill="1" applyAlignment="1">
      <alignment horizontal="left" vertical="top" textRotation="90" wrapText="1"/>
    </xf>
    <xf numFmtId="0" fontId="4" fillId="9" borderId="0" xfId="0" applyFont="1" applyFill="1" applyAlignment="1">
      <alignment horizontal="left" vertical="top" textRotation="90" wrapText="1"/>
    </xf>
    <xf numFmtId="0" fontId="4" fillId="10" borderId="0" xfId="0" applyFont="1" applyFill="1" applyAlignment="1">
      <alignment horizontal="left" vertical="top" textRotation="90" wrapText="1"/>
    </xf>
    <xf numFmtId="0" fontId="4" fillId="11" borderId="0" xfId="0" applyFont="1" applyFill="1" applyAlignment="1">
      <alignment horizontal="left" vertical="top" textRotation="90" wrapText="1"/>
    </xf>
    <xf numFmtId="0" fontId="4" fillId="13" borderId="0" xfId="0" applyFont="1" applyFill="1" applyAlignment="1">
      <alignment horizontal="left" vertical="top" textRotation="90" wrapText="1"/>
    </xf>
    <xf numFmtId="0" fontId="4" fillId="12" borderId="0" xfId="0" applyFont="1" applyFill="1" applyAlignment="1">
      <alignment horizontal="left" vertical="top" textRotation="90" wrapText="1"/>
    </xf>
    <xf numFmtId="0" fontId="4" fillId="2" borderId="0" xfId="0" applyFont="1" applyFill="1" applyAlignment="1">
      <alignment horizontal="left" vertical="top" textRotation="90" wrapText="1"/>
    </xf>
    <xf numFmtId="0" fontId="4" fillId="5" borderId="0" xfId="0" applyFont="1" applyFill="1" applyAlignment="1">
      <alignment horizontal="left" vertical="top" textRotation="90" wrapText="1"/>
    </xf>
    <xf numFmtId="0" fontId="4" fillId="0" borderId="0" xfId="0" applyFont="1" applyAlignment="1">
      <alignment horizontal="center" vertical="top" textRotation="90" wrapText="1"/>
    </xf>
    <xf numFmtId="0" fontId="7" fillId="14" borderId="0" xfId="0" applyFont="1" applyFill="1" applyAlignment="1">
      <alignment horizontal="left" vertical="top" textRotation="90" wrapText="1"/>
    </xf>
    <xf numFmtId="0" fontId="7" fillId="14" borderId="0" xfId="0" applyFont="1" applyFill="1" applyAlignment="1">
      <alignment horizontal="left"/>
    </xf>
    <xf numFmtId="0" fontId="7" fillId="14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16" borderId="2" xfId="0" applyFont="1" applyFill="1" applyBorder="1" applyAlignment="1"/>
    <xf numFmtId="0" fontId="0" fillId="16" borderId="3" xfId="0" applyFill="1" applyBorder="1" applyAlignment="1"/>
    <xf numFmtId="0" fontId="9" fillId="2" borderId="5" xfId="0" applyFont="1" applyFill="1" applyBorder="1" applyAlignment="1"/>
    <xf numFmtId="0" fontId="8" fillId="0" borderId="0" xfId="0" applyFont="1" applyProtection="1">
      <protection hidden="1"/>
    </xf>
    <xf numFmtId="0" fontId="10" fillId="0" borderId="0" xfId="0" applyFont="1"/>
    <xf numFmtId="0" fontId="0" fillId="15" borderId="1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6" fillId="16" borderId="1" xfId="0" applyFont="1" applyFill="1" applyBorder="1" applyAlignment="1">
      <alignment horizontal="center"/>
    </xf>
    <xf numFmtId="0" fontId="6" fillId="16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11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AU264"/>
  <sheetViews>
    <sheetView tabSelected="1" zoomScaleNormal="100" workbookViewId="0">
      <pane xSplit="16" ySplit="4" topLeftCell="Q5" activePane="bottomRight" state="frozen"/>
      <selection pane="topRight" activeCell="Q1" sqref="Q1"/>
      <selection pane="bottomLeft" activeCell="A5" sqref="A5"/>
      <selection pane="bottomRight" activeCell="I268" sqref="I268"/>
    </sheetView>
  </sheetViews>
  <sheetFormatPr defaultRowHeight="15" x14ac:dyDescent="0.25"/>
  <cols>
    <col min="1" max="1" width="3.7109375" customWidth="1"/>
    <col min="2" max="2" width="2.85546875" customWidth="1"/>
    <col min="3" max="3" width="9.5703125" customWidth="1"/>
    <col min="4" max="4" width="4.7109375" customWidth="1"/>
    <col min="5" max="5" width="12.28515625" customWidth="1"/>
    <col min="6" max="6" width="4" customWidth="1"/>
    <col min="7" max="7" width="16.28515625" customWidth="1"/>
    <col min="8" max="8" width="4" customWidth="1"/>
    <col min="9" max="9" width="9.140625" customWidth="1"/>
    <col min="10" max="10" width="4.7109375" customWidth="1"/>
    <col min="11" max="11" width="9.140625" customWidth="1"/>
    <col min="12" max="12" width="4" customWidth="1"/>
    <col min="13" max="13" width="15.85546875" customWidth="1"/>
    <col min="14" max="14" width="5.7109375" customWidth="1"/>
    <col min="15" max="15" width="9" customWidth="1"/>
    <col min="16" max="16" width="5.28515625" customWidth="1"/>
    <col min="17" max="17" width="8.42578125" customWidth="1"/>
    <col min="18" max="18" width="3.85546875" customWidth="1"/>
    <col min="19" max="19" width="9.140625" customWidth="1"/>
    <col min="20" max="20" width="3.42578125" customWidth="1"/>
    <col min="21" max="21" width="9.5703125" customWidth="1"/>
    <col min="22" max="22" width="4.5703125" customWidth="1"/>
    <col min="23" max="23" width="5.140625" customWidth="1"/>
    <col min="24" max="24" width="3.28515625" customWidth="1"/>
    <col min="25" max="25" width="7.5703125" customWidth="1"/>
    <col min="26" max="26" width="3.5703125" customWidth="1"/>
    <col min="27" max="27" width="8" customWidth="1"/>
    <col min="28" max="28" width="3.28515625" customWidth="1"/>
    <col min="29" max="29" width="4.7109375" customWidth="1"/>
    <col min="30" max="30" width="4.28515625" customWidth="1"/>
    <col min="31" max="31" width="7.42578125" customWidth="1"/>
    <col min="32" max="32" width="3.85546875" customWidth="1"/>
    <col min="33" max="33" width="9.140625" customWidth="1"/>
    <col min="34" max="34" width="3.42578125" customWidth="1"/>
    <col min="35" max="35" width="5.42578125" customWidth="1"/>
    <col min="36" max="36" width="7.7109375" customWidth="1"/>
    <col min="37" max="37" width="6.42578125" style="56" customWidth="1"/>
    <col min="38" max="38" width="6" style="10" customWidth="1"/>
    <col min="39" max="39" width="2.5703125" style="19" customWidth="1"/>
    <col min="40" max="40" width="6.85546875" style="10" customWidth="1"/>
    <col min="41" max="41" width="4.85546875" style="10" customWidth="1"/>
    <col min="42" max="42" width="4.7109375" customWidth="1"/>
    <col min="43" max="43" width="6.5703125" customWidth="1"/>
    <col min="44" max="44" width="6" customWidth="1"/>
    <col min="45" max="45" width="4" customWidth="1"/>
    <col min="46" max="46" width="4.42578125" customWidth="1"/>
    <col min="47" max="47" width="2.85546875" style="38" customWidth="1"/>
  </cols>
  <sheetData>
    <row r="1" spans="1:47" ht="15.75" thickBot="1" x14ac:dyDescent="0.3">
      <c r="AQ1" s="60"/>
      <c r="AR1" s="60"/>
      <c r="AS1" s="60"/>
      <c r="AT1" s="60"/>
      <c r="AU1" s="60"/>
    </row>
    <row r="2" spans="1:47" ht="15.75" thickBot="1" x14ac:dyDescent="0.3">
      <c r="A2" s="68" t="s">
        <v>158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70"/>
      <c r="AN2" s="62" t="s">
        <v>159</v>
      </c>
      <c r="AO2" s="63"/>
      <c r="AP2" s="64"/>
      <c r="AQ2" s="65"/>
      <c r="AR2" s="65"/>
      <c r="AS2" s="57"/>
      <c r="AT2" s="58"/>
      <c r="AU2" s="59"/>
    </row>
    <row r="3" spans="1:47" s="5" customFormat="1" ht="11.25" customHeight="1" x14ac:dyDescent="0.2">
      <c r="C3" s="71" t="s">
        <v>0</v>
      </c>
      <c r="D3" s="71"/>
      <c r="E3" s="66" t="s">
        <v>21</v>
      </c>
      <c r="F3" s="66"/>
      <c r="G3" s="72" t="s">
        <v>1</v>
      </c>
      <c r="H3" s="72"/>
      <c r="I3" s="66" t="s">
        <v>2</v>
      </c>
      <c r="J3" s="66"/>
      <c r="K3" s="73" t="s">
        <v>91</v>
      </c>
      <c r="L3" s="73"/>
      <c r="M3" s="66" t="s">
        <v>3</v>
      </c>
      <c r="N3" s="66"/>
      <c r="O3" s="76" t="s">
        <v>4</v>
      </c>
      <c r="P3" s="76"/>
      <c r="Q3" s="66" t="s">
        <v>111</v>
      </c>
      <c r="R3" s="66"/>
      <c r="S3" s="77" t="s">
        <v>10</v>
      </c>
      <c r="T3" s="77"/>
      <c r="U3" s="66" t="s">
        <v>5</v>
      </c>
      <c r="V3" s="66"/>
      <c r="W3" s="67" t="s">
        <v>6</v>
      </c>
      <c r="X3" s="67"/>
      <c r="Y3" s="66" t="s">
        <v>7</v>
      </c>
      <c r="Z3" s="66"/>
      <c r="AA3" s="74" t="s">
        <v>8</v>
      </c>
      <c r="AB3" s="74"/>
      <c r="AC3" s="66" t="s">
        <v>9</v>
      </c>
      <c r="AD3" s="66"/>
      <c r="AE3" s="75" t="s">
        <v>11</v>
      </c>
      <c r="AF3" s="75"/>
      <c r="AG3" s="66" t="s">
        <v>110</v>
      </c>
      <c r="AH3" s="66"/>
      <c r="AI3" s="5" t="s">
        <v>119</v>
      </c>
      <c r="AJ3" s="26" t="s">
        <v>92</v>
      </c>
      <c r="AK3" s="54" t="s">
        <v>135</v>
      </c>
      <c r="AL3" s="13" t="s">
        <v>136</v>
      </c>
      <c r="AM3" s="17"/>
      <c r="AN3" s="11" t="s">
        <v>137</v>
      </c>
      <c r="AO3" s="11" t="s">
        <v>138</v>
      </c>
      <c r="AU3" s="33"/>
    </row>
    <row r="4" spans="1:47" s="41" customFormat="1" ht="58.5" customHeight="1" x14ac:dyDescent="0.25">
      <c r="A4" s="41" t="s">
        <v>155</v>
      </c>
      <c r="B4" s="41" t="s">
        <v>154</v>
      </c>
      <c r="C4" s="42" t="s">
        <v>0</v>
      </c>
      <c r="D4" s="42" t="s">
        <v>12</v>
      </c>
      <c r="E4" s="41" t="s">
        <v>21</v>
      </c>
      <c r="F4" s="41" t="s">
        <v>12</v>
      </c>
      <c r="G4" s="43" t="s">
        <v>1</v>
      </c>
      <c r="H4" s="43" t="s">
        <v>12</v>
      </c>
      <c r="I4" s="41" t="s">
        <v>2</v>
      </c>
      <c r="J4" s="41" t="s">
        <v>12</v>
      </c>
      <c r="K4" s="44" t="s">
        <v>91</v>
      </c>
      <c r="L4" s="44" t="s">
        <v>12</v>
      </c>
      <c r="M4" s="41" t="s">
        <v>3</v>
      </c>
      <c r="N4" s="41" t="s">
        <v>12</v>
      </c>
      <c r="O4" s="45" t="s">
        <v>4</v>
      </c>
      <c r="P4" s="45" t="s">
        <v>12</v>
      </c>
      <c r="Q4" s="41" t="s">
        <v>111</v>
      </c>
      <c r="R4" s="41" t="s">
        <v>12</v>
      </c>
      <c r="S4" s="46" t="s">
        <v>113</v>
      </c>
      <c r="T4" s="46" t="s">
        <v>12</v>
      </c>
      <c r="U4" s="41" t="s">
        <v>5</v>
      </c>
      <c r="V4" s="41" t="s">
        <v>12</v>
      </c>
      <c r="W4" s="47" t="s">
        <v>6</v>
      </c>
      <c r="X4" s="47" t="s">
        <v>12</v>
      </c>
      <c r="Y4" s="41" t="s">
        <v>7</v>
      </c>
      <c r="Z4" s="41" t="s">
        <v>12</v>
      </c>
      <c r="AA4" s="48" t="s">
        <v>153</v>
      </c>
      <c r="AB4" s="48" t="s">
        <v>12</v>
      </c>
      <c r="AC4" s="41" t="s">
        <v>152</v>
      </c>
      <c r="AD4" s="41" t="s">
        <v>12</v>
      </c>
      <c r="AE4" s="49" t="s">
        <v>151</v>
      </c>
      <c r="AF4" s="49" t="s">
        <v>12</v>
      </c>
      <c r="AG4" s="41" t="s">
        <v>110</v>
      </c>
      <c r="AH4" s="41" t="s">
        <v>12</v>
      </c>
      <c r="AI4" s="41" t="s">
        <v>160</v>
      </c>
      <c r="AJ4" s="50" t="s">
        <v>146</v>
      </c>
      <c r="AK4" s="53" t="s">
        <v>150</v>
      </c>
      <c r="AL4" s="41" t="s">
        <v>147</v>
      </c>
      <c r="AM4" s="51"/>
      <c r="AN4" s="52" t="s">
        <v>148</v>
      </c>
      <c r="AO4" s="52" t="s">
        <v>149</v>
      </c>
      <c r="AP4" s="41" t="s">
        <v>145</v>
      </c>
      <c r="AQ4" s="41" t="s">
        <v>141</v>
      </c>
      <c r="AR4" s="41" t="s">
        <v>142</v>
      </c>
      <c r="AS4" s="41" t="s">
        <v>143</v>
      </c>
      <c r="AT4" s="41" t="s">
        <v>144</v>
      </c>
      <c r="AU4" s="51"/>
    </row>
    <row r="5" spans="1:47" s="5" customFormat="1" ht="11.25" customHeight="1" x14ac:dyDescent="0.2">
      <c r="A5" s="5">
        <v>1</v>
      </c>
      <c r="B5" s="5">
        <v>4</v>
      </c>
      <c r="C5" s="20" t="s">
        <v>13</v>
      </c>
      <c r="D5" s="21">
        <f>IF(C5="",0,VALUE(IF(C5='Tabelle Tipi-pesi'!B$2,'Tabelle Tipi-pesi'!C$2,"")&amp;IF(C5='Tabelle Tipi-pesi'!B$3,'Tabelle Tipi-pesi'!C$3,"")&amp;IF(C5='Tabelle Tipi-pesi'!B$4,'Tabelle Tipi-pesi'!C$4,"")&amp;IF(C5='Tabelle Tipi-pesi'!B$5,'Tabelle Tipi-pesi'!C$5,"")&amp;IF(C5='Tabelle Tipi-pesi'!B$6,'Tabelle Tipi-pesi'!C$6,"")&amp;IF(C5='Tabelle Tipi-pesi'!B$7,'Tabelle Tipi-pesi'!C$7,"")&amp;IF(C5='Tabelle Tipi-pesi'!B$8,'Tabelle Tipi-pesi'!C$8,"")&amp;IF(C5='Tabelle Tipi-pesi'!B$9,'Tabelle Tipi-pesi'!C$9,"")&amp;IF(C5='Tabelle Tipi-pesi'!B$10,'Tabelle Tipi-pesi'!C$10,"")&amp;IF(C5='Tabelle Tipi-pesi'!B$11,'Tabelle Tipi-pesi'!C$11,"")&amp;IF(C5='Tabelle Tipi-pesi'!B$12,'Tabelle Tipi-pesi'!C$12,"")&amp;IF(C5='Tabelle Tipi-pesi'!B$13,'Tabelle Tipi-pesi'!C$13,"")&amp;IF(C5='Tabelle Tipi-pesi'!B$14,'Tabelle Tipi-pesi'!C$14,"")&amp;IF(C5='Tabelle Tipi-pesi'!B$15,'Tabelle Tipi-pesi'!C$15,"")&amp;IF(C5='Tabelle Tipi-pesi'!B$16,'Tabelle Tipi-pesi'!C$16,"")&amp;IF(C5='Tabelle Tipi-pesi'!B$17,'Tabelle Tipi-pesi'!C$17,"")&amp;IF(C5='Tabelle Tipi-pesi'!B$18,'Tabelle Tipi-pesi'!C$18,"")&amp;IF(C5='Tabelle Tipi-pesi'!B$19,'Tabelle Tipi-pesi'!C$19,"")&amp;IF(C5='Tabelle Tipi-pesi'!B$20,'Tabelle Tipi-pesi'!C$20,"")&amp;IF(C5='Tabelle Tipi-pesi'!B$21,'Tabelle Tipi-pesi'!C$21,"")&amp;IF(C5='Tabelle Tipi-pesi'!B$22,'Tabelle Tipi-pesi'!C$22,"")&amp;IF(C5='Tabelle Tipi-pesi'!B$23,'Tabelle Tipi-pesi'!C$23,"")))</f>
        <v>120</v>
      </c>
      <c r="E5" s="5" t="s">
        <v>25</v>
      </c>
      <c r="F5" s="7">
        <f>IF(E5="",0,VALUE(IF(E5='Tabelle Tipi-pesi'!D$2,'Tabelle Tipi-pesi'!E$2,"")&amp;IF(E5='Tabelle Tipi-pesi'!D$3,'Tabelle Tipi-pesi'!E$3,"")&amp;IF(E5='Tabelle Tipi-pesi'!D$4,'Tabelle Tipi-pesi'!E$4,"")&amp;IF(E5='Tabelle Tipi-pesi'!D$5,'Tabelle Tipi-pesi'!E$5,"")&amp;IF(E5='Tabelle Tipi-pesi'!D$6,'Tabelle Tipi-pesi'!E$6,"")&amp;IF(E5='Tabelle Tipi-pesi'!D$7,'Tabelle Tipi-pesi'!E$7,"")&amp;IF(E5='Tabelle Tipi-pesi'!D$8,'Tabelle Tipi-pesi'!E$8,"")&amp;IF(E5='Tabelle Tipi-pesi'!D$9,'Tabelle Tipi-pesi'!E$9,"")&amp;IF(E5='Tabelle Tipi-pesi'!D$10,'Tabelle Tipi-pesi'!E$10,"")&amp;IF(E5='Tabelle Tipi-pesi'!D$11,'Tabelle Tipi-pesi'!E$11,"")&amp;IF(E5='Tabelle Tipi-pesi'!D$12,'Tabelle Tipi-pesi'!E$12,"")&amp;IF(E5='Tabelle Tipi-pesi'!D$13,'Tabelle Tipi-pesi'!E$13,"")&amp;IF(E5='Tabelle Tipi-pesi'!D$14,'Tabelle Tipi-pesi'!E$14,"")&amp;IF(E5='Tabelle Tipi-pesi'!D$15,'Tabelle Tipi-pesi'!E$15,"")&amp;IF(E5='Tabelle Tipi-pesi'!D$16,'Tabelle Tipi-pesi'!E$16,"")&amp;IF(E5='Tabelle Tipi-pesi'!D$17,'Tabelle Tipi-pesi'!E$17,"")&amp;IF(E5='Tabelle Tipi-pesi'!D$18,'Tabelle Tipi-pesi'!E$18,"")&amp;IF(E5='Tabelle Tipi-pesi'!D$19,'Tabelle Tipi-pesi'!E$19,"")&amp;IF(E5='Tabelle Tipi-pesi'!D$20,'Tabelle Tipi-pesi'!E$20,"")&amp;IF(E5='Tabelle Tipi-pesi'!D$21,'Tabelle Tipi-pesi'!E$21,"")&amp;IF(E5='Tabelle Tipi-pesi'!D$22,'Tabelle Tipi-pesi'!E$22,"")&amp;IF(E5='Tabelle Tipi-pesi'!D$23,'Tabelle Tipi-pesi'!E$23,"")))/4*B5</f>
        <v>63</v>
      </c>
      <c r="G5" s="22" t="s">
        <v>39</v>
      </c>
      <c r="H5" s="23">
        <f>$B5*IF(G5="",0,VALUE(IF(G5='Tabelle Tipi-pesi'!F$2,'Tabelle Tipi-pesi'!G$2,"")&amp;IF(G5='Tabelle Tipi-pesi'!F$3,'Tabelle Tipi-pesi'!G$3,"")&amp;IF(G5='Tabelle Tipi-pesi'!F$4,'Tabelle Tipi-pesi'!G$4,"")&amp;IF(G5='Tabelle Tipi-pesi'!F$5,'Tabelle Tipi-pesi'!G$5,"")&amp;IF(G5='Tabelle Tipi-pesi'!F$6,'Tabelle Tipi-pesi'!G$6,"")&amp;IF(G5='Tabelle Tipi-pesi'!F$7,'Tabelle Tipi-pesi'!G$7,"")&amp;IF(G5='Tabelle Tipi-pesi'!F$8,'Tabelle Tipi-pesi'!G$8,"")&amp;IF(G5='Tabelle Tipi-pesi'!F$9,'Tabelle Tipi-pesi'!G$9,"")&amp;IF(G5='Tabelle Tipi-pesi'!F$10,'Tabelle Tipi-pesi'!G$10,"")&amp;IF(G5='Tabelle Tipi-pesi'!F$11,'Tabelle Tipi-pesi'!G$11,"")&amp;IF(G5='Tabelle Tipi-pesi'!F$12,'Tabelle Tipi-pesi'!G$12,"")&amp;IF(G5='Tabelle Tipi-pesi'!F$13,'Tabelle Tipi-pesi'!G$13,"")&amp;IF(G5='Tabelle Tipi-pesi'!F$14,'Tabelle Tipi-pesi'!G$14,"")&amp;IF(G5='Tabelle Tipi-pesi'!F$15,'Tabelle Tipi-pesi'!G$15,"")&amp;IF(G5='Tabelle Tipi-pesi'!F$16,'Tabelle Tipi-pesi'!G$16,"")&amp;IF(G5='Tabelle Tipi-pesi'!F$17,'Tabelle Tipi-pesi'!G$17,"")&amp;IF(G5='Tabelle Tipi-pesi'!F$18,'Tabelle Tipi-pesi'!G$18,"")&amp;IF(G5='Tabelle Tipi-pesi'!F$19,'Tabelle Tipi-pesi'!G$19,"")&amp;IF(G5='Tabelle Tipi-pesi'!F$20,'Tabelle Tipi-pesi'!G$20,"")&amp;IF(G5='Tabelle Tipi-pesi'!F$21,'Tabelle Tipi-pesi'!G$21,"")&amp;IF(G5='Tabelle Tipi-pesi'!F$22,'Tabelle Tipi-pesi'!G$22,"")&amp;IF(G5='Tabelle Tipi-pesi'!F$23,'Tabelle Tipi-pesi'!G$23,"")))</f>
        <v>120</v>
      </c>
      <c r="I5" s="5" t="s">
        <v>44</v>
      </c>
      <c r="J5" s="7">
        <f>IF(I5="",0,VALUE(IF(I5='Tabelle Tipi-pesi'!H$2,'Tabelle Tipi-pesi'!I$2,"")&amp;IF(I5='Tabelle Tipi-pesi'!H$3,'Tabelle Tipi-pesi'!I$3,"")&amp;IF(I5='Tabelle Tipi-pesi'!H$4,'Tabelle Tipi-pesi'!I$4,"")&amp;IF(I5='Tabelle Tipi-pesi'!H$5,'Tabelle Tipi-pesi'!I$5,"")&amp;IF(I5='Tabelle Tipi-pesi'!H$6,'Tabelle Tipi-pesi'!I$6,"")&amp;IF(I5='Tabelle Tipi-pesi'!H$7,'Tabelle Tipi-pesi'!I$7,"")&amp;IF(I5='Tabelle Tipi-pesi'!H$8,'Tabelle Tipi-pesi'!I$8,"")&amp;IF(I5='Tabelle Tipi-pesi'!H$9,'Tabelle Tipi-pesi'!I$9,"")&amp;IF(I5='Tabelle Tipi-pesi'!H$10,'Tabelle Tipi-pesi'!I$10,"")&amp;IF(I5='Tabelle Tipi-pesi'!H$11,'Tabelle Tipi-pesi'!I$11,"")&amp;IF(I5='Tabelle Tipi-pesi'!H$12,'Tabelle Tipi-pesi'!I$12,"")&amp;IF(I5='Tabelle Tipi-pesi'!H$13,'Tabelle Tipi-pesi'!I$13,"")&amp;IF(I5='Tabelle Tipi-pesi'!H$14,'Tabelle Tipi-pesi'!I$14,"")&amp;IF(I5='Tabelle Tipi-pesi'!H$15,'Tabelle Tipi-pesi'!I$15,"")&amp;IF(I5='Tabelle Tipi-pesi'!H$16,'Tabelle Tipi-pesi'!I$16,"")&amp;IF(I5='Tabelle Tipi-pesi'!H$17,'Tabelle Tipi-pesi'!I$17,"")&amp;IF(I5='Tabelle Tipi-pesi'!H$18,'Tabelle Tipi-pesi'!I$18,"")&amp;IF(I5='Tabelle Tipi-pesi'!H$19,'Tabelle Tipi-pesi'!I$19,"")&amp;IF(I5='Tabelle Tipi-pesi'!H$20,'Tabelle Tipi-pesi'!I$20,"")&amp;IF(I5='Tabelle Tipi-pesi'!H$21,'Tabelle Tipi-pesi'!I$21,"")&amp;IF(I5='Tabelle Tipi-pesi'!H$22,'Tabelle Tipi-pesi'!I$22,"")&amp;IF(I5='Tabelle Tipi-pesi'!H$23,'Tabelle Tipi-pesi'!I$23,"")))</f>
        <v>80</v>
      </c>
      <c r="K5" s="24"/>
      <c r="L5" s="25">
        <f>IF(K5="",0,VALUE(IF(K5='Tabelle Tipi-pesi'!J$2,'Tabelle Tipi-pesi'!K$2,"")&amp;IF(K5='Tabelle Tipi-pesi'!J$3,'Tabelle Tipi-pesi'!K$3,"")&amp;IF(K5='Tabelle Tipi-pesi'!J$4,'Tabelle Tipi-pesi'!K$4,"")&amp;IF(K5='Tabelle Tipi-pesi'!J$5,'Tabelle Tipi-pesi'!K$5,"")&amp;IF(K5='Tabelle Tipi-pesi'!J$6,'Tabelle Tipi-pesi'!K$6,"")&amp;IF(K5='Tabelle Tipi-pesi'!J$7,'Tabelle Tipi-pesi'!K$7,"")&amp;IF(K5='Tabelle Tipi-pesi'!J$8,'Tabelle Tipi-pesi'!K$8,"")&amp;IF(K5='Tabelle Tipi-pesi'!J$9,'Tabelle Tipi-pesi'!K$9,"")&amp;IF(K5='Tabelle Tipi-pesi'!J$10,'Tabelle Tipi-pesi'!K$10,"")&amp;IF(K5='Tabelle Tipi-pesi'!J$11,'Tabelle Tipi-pesi'!K$11,"")&amp;IF(K5='Tabelle Tipi-pesi'!J$12,'Tabelle Tipi-pesi'!K$12,"")&amp;IF(K5='Tabelle Tipi-pesi'!J$13,'Tabelle Tipi-pesi'!K$13,"")&amp;IF(K5='Tabelle Tipi-pesi'!J$14,'Tabelle Tipi-pesi'!K$14,"")&amp;IF(K5='Tabelle Tipi-pesi'!J$15,'Tabelle Tipi-pesi'!K$15,"")&amp;IF(K5='Tabelle Tipi-pesi'!J$16,'Tabelle Tipi-pesi'!K$16,"")&amp;IF(K5='Tabelle Tipi-pesi'!J$17,'Tabelle Tipi-pesi'!K$17,"")&amp;IF(K5='Tabelle Tipi-pesi'!J$18,'Tabelle Tipi-pesi'!K$18,"")&amp;IF(K5='Tabelle Tipi-pesi'!J$19,'Tabelle Tipi-pesi'!K$19,"")&amp;IF(K5='Tabelle Tipi-pesi'!J$20,'Tabelle Tipi-pesi'!K$20,"")&amp;IF(K5='Tabelle Tipi-pesi'!J$21,'Tabelle Tipi-pesi'!K$21,"")&amp;IF(K5='Tabelle Tipi-pesi'!J$22,'Tabelle Tipi-pesi'!K$22,"")&amp;IF(K5='Tabelle Tipi-pesi'!J$23,'Tabelle Tipi-pesi'!K$23,"")))</f>
        <v>0</v>
      </c>
      <c r="M5" s="5" t="s">
        <v>59</v>
      </c>
      <c r="N5" s="7">
        <f>$B5*IF(M5="",0,VALUE(IF(M5='Tabelle Tipi-pesi'!L$2,'Tabelle Tipi-pesi'!M$2,"")&amp;IF(M5='Tabelle Tipi-pesi'!L$3,'Tabelle Tipi-pesi'!M$3,"")&amp;IF(M5='Tabelle Tipi-pesi'!L$4,'Tabelle Tipi-pesi'!M$4,"")&amp;IF(M5='Tabelle Tipi-pesi'!L$5,'Tabelle Tipi-pesi'!M$5,"")&amp;IF(M5='Tabelle Tipi-pesi'!L$6,'Tabelle Tipi-pesi'!M$6,"")&amp;IF(M5='Tabelle Tipi-pesi'!L$7,'Tabelle Tipi-pesi'!M$7,"")&amp;IF(M5='Tabelle Tipi-pesi'!L$8,'Tabelle Tipi-pesi'!M$8,"")&amp;IF(M5='Tabelle Tipi-pesi'!L$9,'Tabelle Tipi-pesi'!M$9,"")&amp;IF(M5='Tabelle Tipi-pesi'!L$10,'Tabelle Tipi-pesi'!M$10,"")&amp;IF(M5='Tabelle Tipi-pesi'!L$11,'Tabelle Tipi-pesi'!M$11,"")&amp;IF(M5='Tabelle Tipi-pesi'!L$12,'Tabelle Tipi-pesi'!M$12,"")&amp;IF(M5='Tabelle Tipi-pesi'!L$13,'Tabelle Tipi-pesi'!M$13,"")&amp;IF(M5='Tabelle Tipi-pesi'!L$14,'Tabelle Tipi-pesi'!M$14,"")&amp;IF(M5='Tabelle Tipi-pesi'!L$15,'Tabelle Tipi-pesi'!M$15,"")&amp;IF(M5='Tabelle Tipi-pesi'!L$16,'Tabelle Tipi-pesi'!M$16,"")&amp;IF(M5='Tabelle Tipi-pesi'!L$17,'Tabelle Tipi-pesi'!M$17,"")&amp;IF(M5='Tabelle Tipi-pesi'!L$18,'Tabelle Tipi-pesi'!M$18,"")&amp;IF(M5='Tabelle Tipi-pesi'!L$19,'Tabelle Tipi-pesi'!M$19,"")&amp;IF(M5='Tabelle Tipi-pesi'!L$20,'Tabelle Tipi-pesi'!M$20,"")&amp;IF(M5='Tabelle Tipi-pesi'!L$21,'Tabelle Tipi-pesi'!M$21,"")&amp;IF(M5='Tabelle Tipi-pesi'!L$22,'Tabelle Tipi-pesi'!M$22,"")&amp;IF(M5='Tabelle Tipi-pesi'!L$23,'Tabelle Tipi-pesi'!M$23,"")))</f>
        <v>240</v>
      </c>
      <c r="O5" s="27" t="s">
        <v>72</v>
      </c>
      <c r="P5" s="28">
        <f>IF(O5="",0,VALUE(IF(O5='Tabelle Tipi-pesi'!N$2,'Tabelle Tipi-pesi'!O$2,"")&amp;IF(O5='Tabelle Tipi-pesi'!N$3,'Tabelle Tipi-pesi'!O$3,"")&amp;IF(O5='Tabelle Tipi-pesi'!N$4,'Tabelle Tipi-pesi'!O$4,"")&amp;IF(O5='Tabelle Tipi-pesi'!N$5,'Tabelle Tipi-pesi'!O$5,"")&amp;IF(O5='Tabelle Tipi-pesi'!N$6,'Tabelle Tipi-pesi'!O$6,"")&amp;IF(O5='Tabelle Tipi-pesi'!N$7,'Tabelle Tipi-pesi'!O$7,"")&amp;IF(O5='Tabelle Tipi-pesi'!N$8,'Tabelle Tipi-pesi'!O$8,"")&amp;IF(O5='Tabelle Tipi-pesi'!N$9,'Tabelle Tipi-pesi'!O$9,"")&amp;IF(O5='Tabelle Tipi-pesi'!N$10,'Tabelle Tipi-pesi'!O$10,"")&amp;IF(O5='Tabelle Tipi-pesi'!N$11,'Tabelle Tipi-pesi'!O$11,"")&amp;IF(O5='Tabelle Tipi-pesi'!N$12,'Tabelle Tipi-pesi'!O$12,"")&amp;IF(O5='Tabelle Tipi-pesi'!N$13,'Tabelle Tipi-pesi'!O$13,"")&amp;IF(O5='Tabelle Tipi-pesi'!N$14,'Tabelle Tipi-pesi'!O$14,"")&amp;IF(O5='Tabelle Tipi-pesi'!N$15,'Tabelle Tipi-pesi'!O$15,"")&amp;IF(O5='Tabelle Tipi-pesi'!N$16,'Tabelle Tipi-pesi'!O$16,"")&amp;IF(O5='Tabelle Tipi-pesi'!N$17,'Tabelle Tipi-pesi'!O$17,"")&amp;IF(O5='Tabelle Tipi-pesi'!N$18,'Tabelle Tipi-pesi'!O$18,"")&amp;IF(O5='Tabelle Tipi-pesi'!N$19,'Tabelle Tipi-pesi'!O$19,"")&amp;IF(O5='Tabelle Tipi-pesi'!N$20,'Tabelle Tipi-pesi'!O$20,"")&amp;IF(O5='Tabelle Tipi-pesi'!N$21,'Tabelle Tipi-pesi'!O$21,"")&amp;IF(O5='Tabelle Tipi-pesi'!N$22,'Tabelle Tipi-pesi'!O$22,"")&amp;IF(O5='Tabelle Tipi-pesi'!N$23,'Tabelle Tipi-pesi'!O$23,"")))</f>
        <v>280</v>
      </c>
      <c r="R5" s="7">
        <f>IF(Q5="",0,VALUE(IF(Q5='Tabelle Tipi-pesi'!P$2,'Tabelle Tipi-pesi'!Q$2,"")&amp;IF(Q5='Tabelle Tipi-pesi'!P$3,'Tabelle Tipi-pesi'!Q$3,"")&amp;IF(Q5='Tabelle Tipi-pesi'!P$4,'Tabelle Tipi-pesi'!Q$4,"")&amp;IF(Q5='Tabelle Tipi-pesi'!P$5,'Tabelle Tipi-pesi'!Q$5,"")&amp;IF(Q5='Tabelle Tipi-pesi'!P$6,'Tabelle Tipi-pesi'!Q$6,"")&amp;IF(Q5='Tabelle Tipi-pesi'!P$7,'Tabelle Tipi-pesi'!Q$7,"")&amp;IF(Q5='Tabelle Tipi-pesi'!P$8,'Tabelle Tipi-pesi'!Q$8,"")&amp;IF(Q5='Tabelle Tipi-pesi'!P$9,'Tabelle Tipi-pesi'!Q$9,"")&amp;IF(Q5='Tabelle Tipi-pesi'!P$10,'Tabelle Tipi-pesi'!Q$10,"")&amp;IF(Q5='Tabelle Tipi-pesi'!P$11,'Tabelle Tipi-pesi'!Q$11,"")&amp;IF(Q5='Tabelle Tipi-pesi'!P$12,'Tabelle Tipi-pesi'!Q$12,"")&amp;IF(Q5='Tabelle Tipi-pesi'!P$13,'Tabelle Tipi-pesi'!Q$13,"")&amp;IF(Q5='Tabelle Tipi-pesi'!P$14,'Tabelle Tipi-pesi'!Q$14,"")&amp;IF(Q5='Tabelle Tipi-pesi'!P$15,'Tabelle Tipi-pesi'!Q$15,"")&amp;IF(Q5='Tabelle Tipi-pesi'!P$16,'Tabelle Tipi-pesi'!Q$16,"")&amp;IF(Q5='Tabelle Tipi-pesi'!P$17,'Tabelle Tipi-pesi'!Q$17,"")&amp;IF(Q5='Tabelle Tipi-pesi'!P$18,'Tabelle Tipi-pesi'!Q$18,"")&amp;IF(Q5='Tabelle Tipi-pesi'!P$19,'Tabelle Tipi-pesi'!Q$19,"")&amp;IF(Q5='Tabelle Tipi-pesi'!P$20,'Tabelle Tipi-pesi'!Q$20,"")&amp;IF(Q5='Tabelle Tipi-pesi'!P$21,'Tabelle Tipi-pesi'!Q$21,"")&amp;IF(Q5='Tabelle Tipi-pesi'!P$22,'Tabelle Tipi-pesi'!Q$22,"")&amp;IF(Q5='Tabelle Tipi-pesi'!P$23,'Tabelle Tipi-pesi'!Q$23,"")))</f>
        <v>0</v>
      </c>
      <c r="S5" s="29"/>
      <c r="T5" s="30">
        <f>IF(S5="",0,VALUE(IF(S5='Tabelle Tipi-pesi'!R$2,'Tabelle Tipi-pesi'!S$2,"")&amp;IF(S5='Tabelle Tipi-pesi'!R$3,'Tabelle Tipi-pesi'!S$3,"")&amp;IF(S5='Tabelle Tipi-pesi'!R$4,'Tabelle Tipi-pesi'!S$4,"")&amp;IF(S5='Tabelle Tipi-pesi'!R$5,'Tabelle Tipi-pesi'!S$5,"")&amp;IF(S5='Tabelle Tipi-pesi'!R$6,'Tabelle Tipi-pesi'!S$6,"")&amp;IF(S5='Tabelle Tipi-pesi'!R$7,'Tabelle Tipi-pesi'!S$7,"")&amp;IF(S5='Tabelle Tipi-pesi'!R$8,'Tabelle Tipi-pesi'!S$8,"")&amp;IF(S5='Tabelle Tipi-pesi'!R$9,'Tabelle Tipi-pesi'!S$9,"")&amp;IF(S5='Tabelle Tipi-pesi'!R$10,'Tabelle Tipi-pesi'!S$10,"")&amp;IF(S5='Tabelle Tipi-pesi'!R$11,'Tabelle Tipi-pesi'!S$11,"")&amp;IF(S5='Tabelle Tipi-pesi'!R$12,'Tabelle Tipi-pesi'!S$12,"")&amp;IF(S5='Tabelle Tipi-pesi'!R$13,'Tabelle Tipi-pesi'!S$13,"")&amp;IF(S5='Tabelle Tipi-pesi'!R$14,'Tabelle Tipi-pesi'!S$14,"")&amp;IF(S5='Tabelle Tipi-pesi'!R$15,'Tabelle Tipi-pesi'!S$15,"")&amp;IF(S5='Tabelle Tipi-pesi'!R$16,'Tabelle Tipi-pesi'!S$16,"")&amp;IF(S5='Tabelle Tipi-pesi'!R$17,'Tabelle Tipi-pesi'!S$17,"")&amp;IF(S5='Tabelle Tipi-pesi'!R$18,'Tabelle Tipi-pesi'!S$18,"")&amp;IF(S5='Tabelle Tipi-pesi'!R$19,'Tabelle Tipi-pesi'!S$19,"")&amp;IF(S5='Tabelle Tipi-pesi'!R$20,'Tabelle Tipi-pesi'!S$20,"")&amp;IF(S5='Tabelle Tipi-pesi'!R$21,'Tabelle Tipi-pesi'!S$21,"")&amp;IF(S5='Tabelle Tipi-pesi'!R$22,'Tabelle Tipi-pesi'!S$22,"")&amp;IF(S5='Tabelle Tipi-pesi'!R$23,'Tabelle Tipi-pesi'!S$23,"")))</f>
        <v>0</v>
      </c>
      <c r="V5" s="7">
        <f>IF(U5="",0,VALUE(IF(U5='Tabelle Tipi-pesi'!T$2,'Tabelle Tipi-pesi'!U$2,"")&amp;IF(U5='Tabelle Tipi-pesi'!T$3,'Tabelle Tipi-pesi'!U$3,"")&amp;IF(U5='Tabelle Tipi-pesi'!T$4,'Tabelle Tipi-pesi'!U$4,"")&amp;IF(U5='Tabelle Tipi-pesi'!T$5,'Tabelle Tipi-pesi'!U$5,"")&amp;IF(U5='Tabelle Tipi-pesi'!T$6,'Tabelle Tipi-pesi'!U$6,"")&amp;IF(U5='Tabelle Tipi-pesi'!T$7,'Tabelle Tipi-pesi'!U$7,"")&amp;IF(U5='Tabelle Tipi-pesi'!T$8,'Tabelle Tipi-pesi'!U$8,"")&amp;IF(U5='Tabelle Tipi-pesi'!T$9,'Tabelle Tipi-pesi'!U$9,"")&amp;IF(U5='Tabelle Tipi-pesi'!T$10,'Tabelle Tipi-pesi'!U$10,"")&amp;IF(U5='Tabelle Tipi-pesi'!T$11,'Tabelle Tipi-pesi'!U$11,"")&amp;IF(U5='Tabelle Tipi-pesi'!T$12,'Tabelle Tipi-pesi'!U$12,"")&amp;IF(U5='Tabelle Tipi-pesi'!T$13,'Tabelle Tipi-pesi'!U$13,"")&amp;IF(U5='Tabelle Tipi-pesi'!T$14,'Tabelle Tipi-pesi'!U$14,"")&amp;IF(U5='Tabelle Tipi-pesi'!T$15,'Tabelle Tipi-pesi'!U$15,"")&amp;IF(U5='Tabelle Tipi-pesi'!T$16,'Tabelle Tipi-pesi'!U$16,"")&amp;IF(U5='Tabelle Tipi-pesi'!T$17,'Tabelle Tipi-pesi'!U$17,"")&amp;IF(U5='Tabelle Tipi-pesi'!T$18,'Tabelle Tipi-pesi'!U$18,"")&amp;IF(U5='Tabelle Tipi-pesi'!T$19,'Tabelle Tipi-pesi'!U$19,"")&amp;IF(U5='Tabelle Tipi-pesi'!T$20,'Tabelle Tipi-pesi'!U$20,"")&amp;IF(U5='Tabelle Tipi-pesi'!T$21,'Tabelle Tipi-pesi'!U$21,"")&amp;IF(U5='Tabelle Tipi-pesi'!T$22,'Tabelle Tipi-pesi'!U$22,"")&amp;IF(U5='Tabelle Tipi-pesi'!T$23,'Tabelle Tipi-pesi'!U$23,"")))</f>
        <v>0</v>
      </c>
      <c r="W5" s="31"/>
      <c r="X5" s="32">
        <f>IF(W5="",0,VALUE(IF(W5='Tabelle Tipi-pesi'!V$2,'Tabelle Tipi-pesi'!W$2,"")&amp;IF(W5='Tabelle Tipi-pesi'!V$3,'Tabelle Tipi-pesi'!W$3,"")&amp;IF(W5='Tabelle Tipi-pesi'!V$4,'Tabelle Tipi-pesi'!W$4,"")&amp;IF(W5='Tabelle Tipi-pesi'!V$5,'Tabelle Tipi-pesi'!W$5,"")&amp;IF(W5='Tabelle Tipi-pesi'!V$6,'Tabelle Tipi-pesi'!W$6,"")&amp;IF(W5='Tabelle Tipi-pesi'!V$7,'Tabelle Tipi-pesi'!W$7,"")&amp;IF(W5='Tabelle Tipi-pesi'!V$8,'Tabelle Tipi-pesi'!W$8,"")&amp;IF(W5='Tabelle Tipi-pesi'!V$9,'Tabelle Tipi-pesi'!W$9,"")&amp;IF(W5='Tabelle Tipi-pesi'!V$10,'Tabelle Tipi-pesi'!W$10,"")&amp;IF(W5='Tabelle Tipi-pesi'!V$11,'Tabelle Tipi-pesi'!W$11,"")&amp;IF(W5='Tabelle Tipi-pesi'!V$12,'Tabelle Tipi-pesi'!W$12,"")&amp;IF(W5='Tabelle Tipi-pesi'!V$13,'Tabelle Tipi-pesi'!W$13,"")&amp;IF(W5='Tabelle Tipi-pesi'!V$14,'Tabelle Tipi-pesi'!W$14,"")&amp;IF(W5='Tabelle Tipi-pesi'!V$15,'Tabelle Tipi-pesi'!W$15,"")&amp;IF(W5='Tabelle Tipi-pesi'!V$16,'Tabelle Tipi-pesi'!W$16,"")&amp;IF(W5='Tabelle Tipi-pesi'!V$17,'Tabelle Tipi-pesi'!W$17,"")&amp;IF(W5='Tabelle Tipi-pesi'!V$18,'Tabelle Tipi-pesi'!W$18,"")&amp;IF(W5='Tabelle Tipi-pesi'!V$19,'Tabelle Tipi-pesi'!W$19,"")&amp;IF(W5='Tabelle Tipi-pesi'!V$20,'Tabelle Tipi-pesi'!W$20,"")&amp;IF(W5='Tabelle Tipi-pesi'!V$21,'Tabelle Tipi-pesi'!W$21,"")&amp;IF(W5='Tabelle Tipi-pesi'!V$22,'Tabelle Tipi-pesi'!W$22,"")&amp;IF(W5='Tabelle Tipi-pesi'!V$23,'Tabelle Tipi-pesi'!W$23,"")))</f>
        <v>0</v>
      </c>
      <c r="Z5" s="7">
        <f>IF(Y5="",0,VALUE(IF(Y5='Tabelle Tipi-pesi'!X$2,'Tabelle Tipi-pesi'!Y$2,"")&amp;IF(Y5='Tabelle Tipi-pesi'!X$3,'Tabelle Tipi-pesi'!Y$3,"")&amp;IF(Y5='Tabelle Tipi-pesi'!X$4,'Tabelle Tipi-pesi'!Y$4,"")&amp;IF(Y5='Tabelle Tipi-pesi'!X$5,'Tabelle Tipi-pesi'!Y$5,"")&amp;IF(Y5='Tabelle Tipi-pesi'!X$6,'Tabelle Tipi-pesi'!Y$6,"")&amp;IF(Y5='Tabelle Tipi-pesi'!X$7,'Tabelle Tipi-pesi'!Y$7,"")&amp;IF(Y5='Tabelle Tipi-pesi'!X$8,'Tabelle Tipi-pesi'!Y$8,"")&amp;IF(Y5='Tabelle Tipi-pesi'!X$9,'Tabelle Tipi-pesi'!Y$9,"")&amp;IF(Y5='Tabelle Tipi-pesi'!X$10,'Tabelle Tipi-pesi'!Y$10,"")&amp;IF(Y5='Tabelle Tipi-pesi'!X$11,'Tabelle Tipi-pesi'!Y$11,"")&amp;IF(Y5='Tabelle Tipi-pesi'!X$12,'Tabelle Tipi-pesi'!Y$12,"")&amp;IF(Y5='Tabelle Tipi-pesi'!X$13,'Tabelle Tipi-pesi'!Y$13,"")&amp;IF(Y5='Tabelle Tipi-pesi'!X$14,'Tabelle Tipi-pesi'!Y$14,"")&amp;IF(Y5='Tabelle Tipi-pesi'!X$15,'Tabelle Tipi-pesi'!Y$15,"")&amp;IF(Y5='Tabelle Tipi-pesi'!X$16,'Tabelle Tipi-pesi'!Y$16,"")&amp;IF(Y5='Tabelle Tipi-pesi'!X$17,'Tabelle Tipi-pesi'!Y$17,"")&amp;IF(Y5='Tabelle Tipi-pesi'!X$18,'Tabelle Tipi-pesi'!Y$18,"")&amp;IF(Y5='Tabelle Tipi-pesi'!X$19,'Tabelle Tipi-pesi'!Y$19,"")&amp;IF(Y5='Tabelle Tipi-pesi'!X$20,'Tabelle Tipi-pesi'!Y$20,"")&amp;IF(Y5='Tabelle Tipi-pesi'!X$21,'Tabelle Tipi-pesi'!Y$21,"")&amp;IF(Y5='Tabelle Tipi-pesi'!X$22,'Tabelle Tipi-pesi'!Y$22,"")&amp;IF(Y5='Tabelle Tipi-pesi'!X$23,'Tabelle Tipi-pesi'!Y$23,"")))</f>
        <v>0</v>
      </c>
      <c r="AA5" s="36"/>
      <c r="AB5" s="37">
        <f>IF(AA5="",0,VALUE(IF(AA5='Tabelle Tipi-pesi'!Z$2,'Tabelle Tipi-pesi'!AA$2,"")&amp;IF(AA5='Tabelle Tipi-pesi'!Z$3,'Tabelle Tipi-pesi'!AA$3,"")&amp;IF(AA5='Tabelle Tipi-pesi'!Z$4,'Tabelle Tipi-pesi'!AA$4,"")&amp;IF(AA5='Tabelle Tipi-pesi'!Z$5,'Tabelle Tipi-pesi'!AA$5,"")&amp;IF(AA5='Tabelle Tipi-pesi'!Z$6,'Tabelle Tipi-pesi'!AA$6,"")&amp;IF(AA5='Tabelle Tipi-pesi'!Z$7,'Tabelle Tipi-pesi'!AA$7,"")&amp;IF(AA5='Tabelle Tipi-pesi'!Z$8,'Tabelle Tipi-pesi'!AA$8,"")&amp;IF(AA5='Tabelle Tipi-pesi'!Z$9,'Tabelle Tipi-pesi'!AA$9,"")&amp;IF(AA5='Tabelle Tipi-pesi'!Z$10,'Tabelle Tipi-pesi'!AA$10,"")&amp;IF(AA5='Tabelle Tipi-pesi'!Z$11,'Tabelle Tipi-pesi'!AA$11,"")&amp;IF(AA5='Tabelle Tipi-pesi'!Z$12,'Tabelle Tipi-pesi'!AA$12,"")&amp;IF(AA5='Tabelle Tipi-pesi'!Z$13,'Tabelle Tipi-pesi'!AA$13,"")&amp;IF(AA5='Tabelle Tipi-pesi'!Z$14,'Tabelle Tipi-pesi'!AA$14,"")&amp;IF(AA5='Tabelle Tipi-pesi'!Z$15,'Tabelle Tipi-pesi'!AA$15,"")&amp;IF(AA5='Tabelle Tipi-pesi'!Z$16,'Tabelle Tipi-pesi'!AA$16,"")&amp;IF(AA5='Tabelle Tipi-pesi'!Z$17,'Tabelle Tipi-pesi'!AA$17,"")&amp;IF(AA5='Tabelle Tipi-pesi'!Z$18,'Tabelle Tipi-pesi'!AA$18,"")&amp;IF(AA5='Tabelle Tipi-pesi'!Z$19,'Tabelle Tipi-pesi'!AA$19,"")&amp;IF(AA5='Tabelle Tipi-pesi'!Z$20,'Tabelle Tipi-pesi'!AA$20,"")&amp;IF(AA5='Tabelle Tipi-pesi'!Z$21,'Tabelle Tipi-pesi'!AA$21,"")&amp;IF(AA5='Tabelle Tipi-pesi'!Z$22,'Tabelle Tipi-pesi'!AA$22,"")&amp;IF(AA5='Tabelle Tipi-pesi'!Z$23,'Tabelle Tipi-pesi'!AA$23,"")))</f>
        <v>0</v>
      </c>
      <c r="AC5" s="8"/>
      <c r="AD5" s="9">
        <f>IF(AC5="",0,VALUE(IF(AC5='Tabelle Tipi-pesi'!Z$2,'Tabelle Tipi-pesi'!AA$2,"")&amp;IF(AC5='Tabelle Tipi-pesi'!Z$3,'Tabelle Tipi-pesi'!AA$3,"")&amp;IF(AC5='Tabelle Tipi-pesi'!Z$4,'Tabelle Tipi-pesi'!AA$4,"")&amp;IF(AC5='Tabelle Tipi-pesi'!Z$5,'Tabelle Tipi-pesi'!AA$5,"")&amp;IF(AC5='Tabelle Tipi-pesi'!Z$6,'Tabelle Tipi-pesi'!AA$6,"")&amp;IF(AC5='Tabelle Tipi-pesi'!Z$7,'Tabelle Tipi-pesi'!AA$7,"")&amp;IF(AC5='Tabelle Tipi-pesi'!Z$8,'Tabelle Tipi-pesi'!AA$8,"")&amp;IF(AC5='Tabelle Tipi-pesi'!Z$9,'Tabelle Tipi-pesi'!AA$9,"")&amp;IF(AC5='Tabelle Tipi-pesi'!Z$10,'Tabelle Tipi-pesi'!AA$10,"")&amp;IF(AC5='Tabelle Tipi-pesi'!Z$11,'Tabelle Tipi-pesi'!AA$11,"")&amp;IF(AC5='Tabelle Tipi-pesi'!Z$12,'Tabelle Tipi-pesi'!AA$12,"")&amp;IF(AC5='Tabelle Tipi-pesi'!Z$13,'Tabelle Tipi-pesi'!AA$13,"")&amp;IF(AC5='Tabelle Tipi-pesi'!Z$14,'Tabelle Tipi-pesi'!AA$14,"")&amp;IF(AC5='Tabelle Tipi-pesi'!Z$15,'Tabelle Tipi-pesi'!AA$15,"")&amp;IF(AC5='Tabelle Tipi-pesi'!Z$16,'Tabelle Tipi-pesi'!AA$16,"")&amp;IF(AC5='Tabelle Tipi-pesi'!Z$17,'Tabelle Tipi-pesi'!AA$17,"")&amp;IF(AC5='Tabelle Tipi-pesi'!Z$18,'Tabelle Tipi-pesi'!AA$18,"")&amp;IF(AC5='Tabelle Tipi-pesi'!Z$19,'Tabelle Tipi-pesi'!AA$19,"")&amp;IF(AC5='Tabelle Tipi-pesi'!Z$20,'Tabelle Tipi-pesi'!AA$20,"")&amp;IF(AC5='Tabelle Tipi-pesi'!Z$21,'Tabelle Tipi-pesi'!AA$21,"")&amp;IF(AC5='Tabelle Tipi-pesi'!Z$22,'Tabelle Tipi-pesi'!AA$22,"")&amp;IF(AC5='Tabelle Tipi-pesi'!Z$23,'Tabelle Tipi-pesi'!AA$23,"")))</f>
        <v>0</v>
      </c>
      <c r="AE5" s="34"/>
      <c r="AF5" s="35">
        <f>IF(AE5="",0,VALUE(IF(AE5='Tabelle Tipi-pesi'!AB$2,'Tabelle Tipi-pesi'!AC$2,"")&amp;IF(AE5='Tabelle Tipi-pesi'!AB$3,'Tabelle Tipi-pesi'!AC$3,"")&amp;IF(AE5='Tabelle Tipi-pesi'!AB$4,'Tabelle Tipi-pesi'!AC$4,"")&amp;IF(AE5='Tabelle Tipi-pesi'!AB$5,'Tabelle Tipi-pesi'!AC$5,"")&amp;IF(AE5='Tabelle Tipi-pesi'!AB$6,'Tabelle Tipi-pesi'!AC$6,"")&amp;IF(AE5='Tabelle Tipi-pesi'!AB$7,'Tabelle Tipi-pesi'!AC$7,"")&amp;IF(AE5='Tabelle Tipi-pesi'!AB$8,'Tabelle Tipi-pesi'!AC$8,"")&amp;IF(AE5='Tabelle Tipi-pesi'!AB$9,'Tabelle Tipi-pesi'!AC$9,"")&amp;IF(AE5='Tabelle Tipi-pesi'!AB$10,'Tabelle Tipi-pesi'!AC$10,"")&amp;IF(AE5='Tabelle Tipi-pesi'!AB$11,'Tabelle Tipi-pesi'!AC$11,"")&amp;IF(AE5='Tabelle Tipi-pesi'!AB$12,'Tabelle Tipi-pesi'!AC$12,"")&amp;IF(AE5='Tabelle Tipi-pesi'!AB$13,'Tabelle Tipi-pesi'!AC$13,"")&amp;IF(AE5='Tabelle Tipi-pesi'!AB$14,'Tabelle Tipi-pesi'!AC$14,"")&amp;IF(AE5='Tabelle Tipi-pesi'!AB$15,'Tabelle Tipi-pesi'!AC$15,"")&amp;IF(AD5='Tabelle Tipi-pesi'!AB$16,'Tabelle Tipi-pesi'!AC$16,"")&amp;IF(AE5='Tabelle Tipi-pesi'!AB$17,'Tabelle Tipi-pesi'!AC$17,"")&amp;IF(AE5='Tabelle Tipi-pesi'!AB$18,'Tabelle Tipi-pesi'!AC$18,"")&amp;IF(AE5='Tabelle Tipi-pesi'!AB$19,'Tabelle Tipi-pesi'!AC$19,"")&amp;IF(AE5='Tabelle Tipi-pesi'!AB$20,'Tabelle Tipi-pesi'!AC$20,"")&amp;IF(AE5='Tabelle Tipi-pesi'!AB$21,'Tabelle Tipi-pesi'!AC$21,"")&amp;IF(AE5='Tabelle Tipi-pesi'!AB$22,'Tabelle Tipi-pesi'!AC$22,"")&amp;IF(AE5='Tabelle Tipi-pesi'!AB$23,'Tabelle Tipi-pesi'!AC$23,"")))</f>
        <v>0</v>
      </c>
      <c r="AH5" s="7">
        <f>IF(AG5="",0,VALUE(IF(AG5='Tabelle Tipi-pesi'!AD$2,'Tabelle Tipi-pesi'!AE$2,"")&amp;IF(AG5='Tabelle Tipi-pesi'!AD$3,'Tabelle Tipi-pesi'!AE$3,"")&amp;IF(AG5='Tabelle Tipi-pesi'!AD$4,'Tabelle Tipi-pesi'!AE$4,"")&amp;IF(AG5='Tabelle Tipi-pesi'!AD$5,'Tabelle Tipi-pesi'!AE$5,"")&amp;IF(AG5='Tabelle Tipi-pesi'!AD$6,'Tabelle Tipi-pesi'!AE$6,"")&amp;IF(AG5='Tabelle Tipi-pesi'!AD$7,'Tabelle Tipi-pesi'!AE$7,"")&amp;IF(AG5='Tabelle Tipi-pesi'!AD$8,'Tabelle Tipi-pesi'!AE$8,"")&amp;IF(AG5='Tabelle Tipi-pesi'!AD$9,'Tabelle Tipi-pesi'!AE$9,"")&amp;IF(AG5='Tabelle Tipi-pesi'!AD$10,'Tabelle Tipi-pesi'!AE$10,"")&amp;IF(AG5='Tabelle Tipi-pesi'!AD$11,'Tabelle Tipi-pesi'!AE$11,"")&amp;IF(AG5='Tabelle Tipi-pesi'!AD$12,'Tabelle Tipi-pesi'!AE$12,"")&amp;IF(AG5='Tabelle Tipi-pesi'!AD$13,'Tabelle Tipi-pesi'!AE$13,"")&amp;IF(AG5='Tabelle Tipi-pesi'!AD$14,'Tabelle Tipi-pesi'!AE$14,"")&amp;IF(AG5='Tabelle Tipi-pesi'!AD$15,'Tabelle Tipi-pesi'!AE$15,"")&amp;IF(AF5='Tabelle Tipi-pesi'!AD$16,'Tabelle Tipi-pesi'!AE$16,"")&amp;IF(AG5='Tabelle Tipi-pesi'!AD$17,'Tabelle Tipi-pesi'!AE$17,"")&amp;IF(AG5='Tabelle Tipi-pesi'!AD$18,'Tabelle Tipi-pesi'!AE$18,"")&amp;IF(AG5='Tabelle Tipi-pesi'!AD$19,'Tabelle Tipi-pesi'!AE$19,"")&amp;IF(AG5='Tabelle Tipi-pesi'!AD$20,'Tabelle Tipi-pesi'!AE$20,"")&amp;IF(AG5='Tabelle Tipi-pesi'!AD$21,'Tabelle Tipi-pesi'!AE$21,"")&amp;IF(AG5='Tabelle Tipi-pesi'!AD$22,'Tabelle Tipi-pesi'!AE$22,"")&amp;IF(AG5='Tabelle Tipi-pesi'!AD$23,'Tabelle Tipi-pesi'!AE$23,"")))</f>
        <v>0</v>
      </c>
      <c r="AJ5" s="26">
        <f t="shared" ref="AJ5:AJ68" si="0">AI5+AH5+AF5+AD5+AB5+Z5+X5+V5+T5+R5+P5+N5+L5+J5+H5+F5+D5</f>
        <v>903</v>
      </c>
      <c r="AK5" s="55">
        <v>20.100000000000001</v>
      </c>
      <c r="AL5" s="11">
        <v>2665</v>
      </c>
      <c r="AM5" s="18"/>
      <c r="AN5" s="11">
        <f t="shared" ref="AN5:AN68" si="1">(IF(LEFT(E5)="1",LEFT(E5,2),LEFT(E5)))*1</f>
        <v>11</v>
      </c>
      <c r="AO5" s="11" t="str">
        <f t="shared" ref="AO5:AO68" si="2">LEFT(O5)</f>
        <v>3</v>
      </c>
      <c r="AP5" s="5">
        <v>830</v>
      </c>
      <c r="AQ5" s="14">
        <f t="shared" ref="AQ5:AQ68" si="3">AL5*60/AK5/1000</f>
        <v>7.955223880597015</v>
      </c>
      <c r="AR5" s="15">
        <f t="shared" ref="AR5:AR68" si="4">IF(RIGHT(O5)="i",AQ5*AO5*3.6,AQ5*AO5*3.7)</f>
        <v>88.302985074626875</v>
      </c>
      <c r="AS5" s="16">
        <f t="shared" ref="AS5:AS68" si="5">AR5/AJ5*1000</f>
        <v>97.788466306342059</v>
      </c>
      <c r="AT5" s="15">
        <f t="shared" ref="AT5:AT68" si="6">AJ5/AR5</f>
        <v>10.2261548603012</v>
      </c>
      <c r="AU5" s="39"/>
    </row>
    <row r="6" spans="1:47" s="5" customFormat="1" ht="11.25" customHeight="1" x14ac:dyDescent="0.2">
      <c r="A6" s="5">
        <v>2</v>
      </c>
      <c r="B6" s="5">
        <v>4</v>
      </c>
      <c r="C6" s="20" t="s">
        <v>13</v>
      </c>
      <c r="D6" s="21">
        <f>IF(C6="",0,VALUE(IF(C6='Tabelle Tipi-pesi'!B$2,'Tabelle Tipi-pesi'!C$2,"")&amp;IF(C6='Tabelle Tipi-pesi'!B$3,'Tabelle Tipi-pesi'!C$3,"")&amp;IF(C6='Tabelle Tipi-pesi'!B$4,'Tabelle Tipi-pesi'!C$4,"")&amp;IF(C6='Tabelle Tipi-pesi'!B$5,'Tabelle Tipi-pesi'!C$5,"")&amp;IF(C6='Tabelle Tipi-pesi'!B$6,'Tabelle Tipi-pesi'!C$6,"")&amp;IF(C6='Tabelle Tipi-pesi'!B$7,'Tabelle Tipi-pesi'!C$7,"")&amp;IF(C6='Tabelle Tipi-pesi'!B$8,'Tabelle Tipi-pesi'!C$8,"")&amp;IF(C6='Tabelle Tipi-pesi'!B$9,'Tabelle Tipi-pesi'!C$9,"")&amp;IF(C6='Tabelle Tipi-pesi'!B$10,'Tabelle Tipi-pesi'!C$10,"")&amp;IF(C6='Tabelle Tipi-pesi'!B$11,'Tabelle Tipi-pesi'!C$11,"")&amp;IF(C6='Tabelle Tipi-pesi'!B$12,'Tabelle Tipi-pesi'!C$12,"")&amp;IF(C6='Tabelle Tipi-pesi'!B$13,'Tabelle Tipi-pesi'!C$13,"")&amp;IF(C6='Tabelle Tipi-pesi'!B$14,'Tabelle Tipi-pesi'!C$14,"")&amp;IF(C6='Tabelle Tipi-pesi'!B$15,'Tabelle Tipi-pesi'!C$15,"")&amp;IF(C6='Tabelle Tipi-pesi'!B$16,'Tabelle Tipi-pesi'!C$16,"")&amp;IF(C6='Tabelle Tipi-pesi'!B$17,'Tabelle Tipi-pesi'!C$17,"")&amp;IF(C6='Tabelle Tipi-pesi'!B$18,'Tabelle Tipi-pesi'!C$18,"")&amp;IF(C6='Tabelle Tipi-pesi'!B$19,'Tabelle Tipi-pesi'!C$19,"")&amp;IF(C6='Tabelle Tipi-pesi'!B$20,'Tabelle Tipi-pesi'!C$20,"")&amp;IF(C6='Tabelle Tipi-pesi'!B$21,'Tabelle Tipi-pesi'!C$21,"")&amp;IF(C6='Tabelle Tipi-pesi'!B$22,'Tabelle Tipi-pesi'!C$22,"")&amp;IF(C6='Tabelle Tipi-pesi'!B$23,'Tabelle Tipi-pesi'!C$23,"")))</f>
        <v>120</v>
      </c>
      <c r="E6" s="5" t="s">
        <v>25</v>
      </c>
      <c r="F6" s="7">
        <f>IF(E6="",0,VALUE(IF(E6='Tabelle Tipi-pesi'!D$2,'Tabelle Tipi-pesi'!E$2,"")&amp;IF(E6='Tabelle Tipi-pesi'!D$3,'Tabelle Tipi-pesi'!E$3,"")&amp;IF(E6='Tabelle Tipi-pesi'!D$4,'Tabelle Tipi-pesi'!E$4,"")&amp;IF(E6='Tabelle Tipi-pesi'!D$5,'Tabelle Tipi-pesi'!E$5,"")&amp;IF(E6='Tabelle Tipi-pesi'!D$6,'Tabelle Tipi-pesi'!E$6,"")&amp;IF(E6='Tabelle Tipi-pesi'!D$7,'Tabelle Tipi-pesi'!E$7,"")&amp;IF(E6='Tabelle Tipi-pesi'!D$8,'Tabelle Tipi-pesi'!E$8,"")&amp;IF(E6='Tabelle Tipi-pesi'!D$9,'Tabelle Tipi-pesi'!E$9,"")&amp;IF(E6='Tabelle Tipi-pesi'!D$10,'Tabelle Tipi-pesi'!E$10,"")&amp;IF(E6='Tabelle Tipi-pesi'!D$11,'Tabelle Tipi-pesi'!E$11,"")&amp;IF(E6='Tabelle Tipi-pesi'!D$12,'Tabelle Tipi-pesi'!E$12,"")&amp;IF(E6='Tabelle Tipi-pesi'!D$13,'Tabelle Tipi-pesi'!E$13,"")&amp;IF(E6='Tabelle Tipi-pesi'!D$14,'Tabelle Tipi-pesi'!E$14,"")&amp;IF(E6='Tabelle Tipi-pesi'!D$15,'Tabelle Tipi-pesi'!E$15,"")&amp;IF(E6='Tabelle Tipi-pesi'!D$16,'Tabelle Tipi-pesi'!E$16,"")&amp;IF(E6='Tabelle Tipi-pesi'!D$17,'Tabelle Tipi-pesi'!E$17,"")&amp;IF(E6='Tabelle Tipi-pesi'!D$18,'Tabelle Tipi-pesi'!E$18,"")&amp;IF(E6='Tabelle Tipi-pesi'!D$19,'Tabelle Tipi-pesi'!E$19,"")&amp;IF(E6='Tabelle Tipi-pesi'!D$20,'Tabelle Tipi-pesi'!E$20,"")&amp;IF(E6='Tabelle Tipi-pesi'!D$21,'Tabelle Tipi-pesi'!E$21,"")&amp;IF(E6='Tabelle Tipi-pesi'!D$22,'Tabelle Tipi-pesi'!E$22,"")&amp;IF(E6='Tabelle Tipi-pesi'!D$23,'Tabelle Tipi-pesi'!E$23,"")))/4*B6</f>
        <v>63</v>
      </c>
      <c r="G6" s="22" t="s">
        <v>39</v>
      </c>
      <c r="H6" s="23">
        <f>$B6*IF(G6="",0,VALUE(IF(G6='Tabelle Tipi-pesi'!F$2,'Tabelle Tipi-pesi'!G$2,"")&amp;IF(G6='Tabelle Tipi-pesi'!F$3,'Tabelle Tipi-pesi'!G$3,"")&amp;IF(G6='Tabelle Tipi-pesi'!F$4,'Tabelle Tipi-pesi'!G$4,"")&amp;IF(G6='Tabelle Tipi-pesi'!F$5,'Tabelle Tipi-pesi'!G$5,"")&amp;IF(G6='Tabelle Tipi-pesi'!F$6,'Tabelle Tipi-pesi'!G$6,"")&amp;IF(G6='Tabelle Tipi-pesi'!F$7,'Tabelle Tipi-pesi'!G$7,"")&amp;IF(G6='Tabelle Tipi-pesi'!F$8,'Tabelle Tipi-pesi'!G$8,"")&amp;IF(G6='Tabelle Tipi-pesi'!F$9,'Tabelle Tipi-pesi'!G$9,"")&amp;IF(G6='Tabelle Tipi-pesi'!F$10,'Tabelle Tipi-pesi'!G$10,"")&amp;IF(G6='Tabelle Tipi-pesi'!F$11,'Tabelle Tipi-pesi'!G$11,"")&amp;IF(G6='Tabelle Tipi-pesi'!F$12,'Tabelle Tipi-pesi'!G$12,"")&amp;IF(G6='Tabelle Tipi-pesi'!F$13,'Tabelle Tipi-pesi'!G$13,"")&amp;IF(G6='Tabelle Tipi-pesi'!F$14,'Tabelle Tipi-pesi'!G$14,"")&amp;IF(G6='Tabelle Tipi-pesi'!F$15,'Tabelle Tipi-pesi'!G$15,"")&amp;IF(G6='Tabelle Tipi-pesi'!F$16,'Tabelle Tipi-pesi'!G$16,"")&amp;IF(G6='Tabelle Tipi-pesi'!F$17,'Tabelle Tipi-pesi'!G$17,"")&amp;IF(G6='Tabelle Tipi-pesi'!F$18,'Tabelle Tipi-pesi'!G$18,"")&amp;IF(G6='Tabelle Tipi-pesi'!F$19,'Tabelle Tipi-pesi'!G$19,"")&amp;IF(G6='Tabelle Tipi-pesi'!F$20,'Tabelle Tipi-pesi'!G$20,"")&amp;IF(G6='Tabelle Tipi-pesi'!F$21,'Tabelle Tipi-pesi'!G$21,"")&amp;IF(G6='Tabelle Tipi-pesi'!F$22,'Tabelle Tipi-pesi'!G$22,"")&amp;IF(G6='Tabelle Tipi-pesi'!F$23,'Tabelle Tipi-pesi'!G$23,"")))</f>
        <v>120</v>
      </c>
      <c r="I6" s="5" t="s">
        <v>44</v>
      </c>
      <c r="J6" s="7">
        <f>IF(I6="",0,VALUE(IF(I6='Tabelle Tipi-pesi'!H$2,'Tabelle Tipi-pesi'!I$2,"")&amp;IF(I6='Tabelle Tipi-pesi'!H$3,'Tabelle Tipi-pesi'!I$3,"")&amp;IF(I6='Tabelle Tipi-pesi'!H$4,'Tabelle Tipi-pesi'!I$4,"")&amp;IF(I6='Tabelle Tipi-pesi'!H$5,'Tabelle Tipi-pesi'!I$5,"")&amp;IF(I6='Tabelle Tipi-pesi'!H$6,'Tabelle Tipi-pesi'!I$6,"")&amp;IF(I6='Tabelle Tipi-pesi'!H$7,'Tabelle Tipi-pesi'!I$7,"")&amp;IF(I6='Tabelle Tipi-pesi'!H$8,'Tabelle Tipi-pesi'!I$8,"")&amp;IF(I6='Tabelle Tipi-pesi'!H$9,'Tabelle Tipi-pesi'!I$9,"")&amp;IF(I6='Tabelle Tipi-pesi'!H$10,'Tabelle Tipi-pesi'!I$10,"")&amp;IF(I6='Tabelle Tipi-pesi'!H$11,'Tabelle Tipi-pesi'!I$11,"")&amp;IF(I6='Tabelle Tipi-pesi'!H$12,'Tabelle Tipi-pesi'!I$12,"")&amp;IF(I6='Tabelle Tipi-pesi'!H$13,'Tabelle Tipi-pesi'!I$13,"")&amp;IF(I6='Tabelle Tipi-pesi'!H$14,'Tabelle Tipi-pesi'!I$14,"")&amp;IF(I6='Tabelle Tipi-pesi'!H$15,'Tabelle Tipi-pesi'!I$15,"")&amp;IF(I6='Tabelle Tipi-pesi'!H$16,'Tabelle Tipi-pesi'!I$16,"")&amp;IF(I6='Tabelle Tipi-pesi'!H$17,'Tabelle Tipi-pesi'!I$17,"")&amp;IF(I6='Tabelle Tipi-pesi'!H$18,'Tabelle Tipi-pesi'!I$18,"")&amp;IF(I6='Tabelle Tipi-pesi'!H$19,'Tabelle Tipi-pesi'!I$19,"")&amp;IF(I6='Tabelle Tipi-pesi'!H$20,'Tabelle Tipi-pesi'!I$20,"")&amp;IF(I6='Tabelle Tipi-pesi'!H$21,'Tabelle Tipi-pesi'!I$21,"")&amp;IF(I6='Tabelle Tipi-pesi'!H$22,'Tabelle Tipi-pesi'!I$22,"")&amp;IF(I6='Tabelle Tipi-pesi'!H$23,'Tabelle Tipi-pesi'!I$23,"")))</f>
        <v>80</v>
      </c>
      <c r="K6" s="24"/>
      <c r="L6" s="25">
        <f>IF(K6="",0,VALUE(IF(K6='Tabelle Tipi-pesi'!J$2,'Tabelle Tipi-pesi'!K$2,"")&amp;IF(K6='Tabelle Tipi-pesi'!J$3,'Tabelle Tipi-pesi'!K$3,"")&amp;IF(K6='Tabelle Tipi-pesi'!J$4,'Tabelle Tipi-pesi'!K$4,"")&amp;IF(K6='Tabelle Tipi-pesi'!J$5,'Tabelle Tipi-pesi'!K$5,"")&amp;IF(K6='Tabelle Tipi-pesi'!J$6,'Tabelle Tipi-pesi'!K$6,"")&amp;IF(K6='Tabelle Tipi-pesi'!J$7,'Tabelle Tipi-pesi'!K$7,"")&amp;IF(K6='Tabelle Tipi-pesi'!J$8,'Tabelle Tipi-pesi'!K$8,"")&amp;IF(K6='Tabelle Tipi-pesi'!J$9,'Tabelle Tipi-pesi'!K$9,"")&amp;IF(K6='Tabelle Tipi-pesi'!J$10,'Tabelle Tipi-pesi'!K$10,"")&amp;IF(K6='Tabelle Tipi-pesi'!J$11,'Tabelle Tipi-pesi'!K$11,"")&amp;IF(K6='Tabelle Tipi-pesi'!J$12,'Tabelle Tipi-pesi'!K$12,"")&amp;IF(K6='Tabelle Tipi-pesi'!J$13,'Tabelle Tipi-pesi'!K$13,"")&amp;IF(K6='Tabelle Tipi-pesi'!J$14,'Tabelle Tipi-pesi'!K$14,"")&amp;IF(K6='Tabelle Tipi-pesi'!J$15,'Tabelle Tipi-pesi'!K$15,"")&amp;IF(K6='Tabelle Tipi-pesi'!J$16,'Tabelle Tipi-pesi'!K$16,"")&amp;IF(K6='Tabelle Tipi-pesi'!J$17,'Tabelle Tipi-pesi'!K$17,"")&amp;IF(K6='Tabelle Tipi-pesi'!J$18,'Tabelle Tipi-pesi'!K$18,"")&amp;IF(K6='Tabelle Tipi-pesi'!J$19,'Tabelle Tipi-pesi'!K$19,"")&amp;IF(K6='Tabelle Tipi-pesi'!J$20,'Tabelle Tipi-pesi'!K$20,"")&amp;IF(K6='Tabelle Tipi-pesi'!J$21,'Tabelle Tipi-pesi'!K$21,"")&amp;IF(K6='Tabelle Tipi-pesi'!J$22,'Tabelle Tipi-pesi'!K$22,"")&amp;IF(K6='Tabelle Tipi-pesi'!J$23,'Tabelle Tipi-pesi'!K$23,"")))</f>
        <v>0</v>
      </c>
      <c r="M6" s="5" t="s">
        <v>59</v>
      </c>
      <c r="N6" s="7">
        <f>$B6*IF(M6="",0,VALUE(IF(M6='Tabelle Tipi-pesi'!L$2,'Tabelle Tipi-pesi'!M$2,"")&amp;IF(M6='Tabelle Tipi-pesi'!L$3,'Tabelle Tipi-pesi'!M$3,"")&amp;IF(M6='Tabelle Tipi-pesi'!L$4,'Tabelle Tipi-pesi'!M$4,"")&amp;IF(M6='Tabelle Tipi-pesi'!L$5,'Tabelle Tipi-pesi'!M$5,"")&amp;IF(M6='Tabelle Tipi-pesi'!L$6,'Tabelle Tipi-pesi'!M$6,"")&amp;IF(M6='Tabelle Tipi-pesi'!L$7,'Tabelle Tipi-pesi'!M$7,"")&amp;IF(M6='Tabelle Tipi-pesi'!L$8,'Tabelle Tipi-pesi'!M$8,"")&amp;IF(M6='Tabelle Tipi-pesi'!L$9,'Tabelle Tipi-pesi'!M$9,"")&amp;IF(M6='Tabelle Tipi-pesi'!L$10,'Tabelle Tipi-pesi'!M$10,"")&amp;IF(M6='Tabelle Tipi-pesi'!L$11,'Tabelle Tipi-pesi'!M$11,"")&amp;IF(M6='Tabelle Tipi-pesi'!L$12,'Tabelle Tipi-pesi'!M$12,"")&amp;IF(M6='Tabelle Tipi-pesi'!L$13,'Tabelle Tipi-pesi'!M$13,"")&amp;IF(M6='Tabelle Tipi-pesi'!L$14,'Tabelle Tipi-pesi'!M$14,"")&amp;IF(M6='Tabelle Tipi-pesi'!L$15,'Tabelle Tipi-pesi'!M$15,"")&amp;IF(M6='Tabelle Tipi-pesi'!L$16,'Tabelle Tipi-pesi'!M$16,"")&amp;IF(M6='Tabelle Tipi-pesi'!L$17,'Tabelle Tipi-pesi'!M$17,"")&amp;IF(M6='Tabelle Tipi-pesi'!L$18,'Tabelle Tipi-pesi'!M$18,"")&amp;IF(M6='Tabelle Tipi-pesi'!L$19,'Tabelle Tipi-pesi'!M$19,"")&amp;IF(M6='Tabelle Tipi-pesi'!L$20,'Tabelle Tipi-pesi'!M$20,"")&amp;IF(M6='Tabelle Tipi-pesi'!L$21,'Tabelle Tipi-pesi'!M$21,"")&amp;IF(M6='Tabelle Tipi-pesi'!L$22,'Tabelle Tipi-pesi'!M$22,"")&amp;IF(M6='Tabelle Tipi-pesi'!L$23,'Tabelle Tipi-pesi'!M$23,"")))</f>
        <v>240</v>
      </c>
      <c r="O6" s="27" t="s">
        <v>81</v>
      </c>
      <c r="P6" s="28">
        <f>IF(O6="",0,VALUE(IF(O6='Tabelle Tipi-pesi'!N$2,'Tabelle Tipi-pesi'!O$2,"")&amp;IF(O6='Tabelle Tipi-pesi'!N$3,'Tabelle Tipi-pesi'!O$3,"")&amp;IF(O6='Tabelle Tipi-pesi'!N$4,'Tabelle Tipi-pesi'!O$4,"")&amp;IF(O6='Tabelle Tipi-pesi'!N$5,'Tabelle Tipi-pesi'!O$5,"")&amp;IF(O6='Tabelle Tipi-pesi'!N$6,'Tabelle Tipi-pesi'!O$6,"")&amp;IF(O6='Tabelle Tipi-pesi'!N$7,'Tabelle Tipi-pesi'!O$7,"")&amp;IF(O6='Tabelle Tipi-pesi'!N$8,'Tabelle Tipi-pesi'!O$8,"")&amp;IF(O6='Tabelle Tipi-pesi'!N$9,'Tabelle Tipi-pesi'!O$9,"")&amp;IF(O6='Tabelle Tipi-pesi'!N$10,'Tabelle Tipi-pesi'!O$10,"")&amp;IF(O6='Tabelle Tipi-pesi'!N$11,'Tabelle Tipi-pesi'!O$11,"")&amp;IF(O6='Tabelle Tipi-pesi'!N$12,'Tabelle Tipi-pesi'!O$12,"")&amp;IF(O6='Tabelle Tipi-pesi'!N$13,'Tabelle Tipi-pesi'!O$13,"")&amp;IF(O6='Tabelle Tipi-pesi'!N$14,'Tabelle Tipi-pesi'!O$14,"")&amp;IF(O6='Tabelle Tipi-pesi'!N$15,'Tabelle Tipi-pesi'!O$15,"")&amp;IF(O6='Tabelle Tipi-pesi'!N$16,'Tabelle Tipi-pesi'!O$16,"")&amp;IF(O6='Tabelle Tipi-pesi'!N$17,'Tabelle Tipi-pesi'!O$17,"")&amp;IF(O6='Tabelle Tipi-pesi'!N$18,'Tabelle Tipi-pesi'!O$18,"")&amp;IF(O6='Tabelle Tipi-pesi'!N$19,'Tabelle Tipi-pesi'!O$19,"")&amp;IF(O6='Tabelle Tipi-pesi'!N$20,'Tabelle Tipi-pesi'!O$20,"")&amp;IF(O6='Tabelle Tipi-pesi'!N$21,'Tabelle Tipi-pesi'!O$21,"")&amp;IF(O6='Tabelle Tipi-pesi'!N$22,'Tabelle Tipi-pesi'!O$22,"")&amp;IF(O6='Tabelle Tipi-pesi'!N$23,'Tabelle Tipi-pesi'!O$23,"")))</f>
        <v>285</v>
      </c>
      <c r="R6" s="7">
        <f>IF(Q6="",0,VALUE(IF(Q6='Tabelle Tipi-pesi'!P$2,'Tabelle Tipi-pesi'!Q$2,"")&amp;IF(Q6='Tabelle Tipi-pesi'!P$3,'Tabelle Tipi-pesi'!Q$3,"")&amp;IF(Q6='Tabelle Tipi-pesi'!P$4,'Tabelle Tipi-pesi'!Q$4,"")&amp;IF(Q6='Tabelle Tipi-pesi'!P$5,'Tabelle Tipi-pesi'!Q$5,"")&amp;IF(Q6='Tabelle Tipi-pesi'!P$6,'Tabelle Tipi-pesi'!Q$6,"")&amp;IF(Q6='Tabelle Tipi-pesi'!P$7,'Tabelle Tipi-pesi'!Q$7,"")&amp;IF(Q6='Tabelle Tipi-pesi'!P$8,'Tabelle Tipi-pesi'!Q$8,"")&amp;IF(Q6='Tabelle Tipi-pesi'!P$9,'Tabelle Tipi-pesi'!Q$9,"")&amp;IF(Q6='Tabelle Tipi-pesi'!P$10,'Tabelle Tipi-pesi'!Q$10,"")&amp;IF(Q6='Tabelle Tipi-pesi'!P$11,'Tabelle Tipi-pesi'!Q$11,"")&amp;IF(Q6='Tabelle Tipi-pesi'!P$12,'Tabelle Tipi-pesi'!Q$12,"")&amp;IF(Q6='Tabelle Tipi-pesi'!P$13,'Tabelle Tipi-pesi'!Q$13,"")&amp;IF(Q6='Tabelle Tipi-pesi'!P$14,'Tabelle Tipi-pesi'!Q$14,"")&amp;IF(Q6='Tabelle Tipi-pesi'!P$15,'Tabelle Tipi-pesi'!Q$15,"")&amp;IF(Q6='Tabelle Tipi-pesi'!P$16,'Tabelle Tipi-pesi'!Q$16,"")&amp;IF(Q6='Tabelle Tipi-pesi'!P$17,'Tabelle Tipi-pesi'!Q$17,"")&amp;IF(Q6='Tabelle Tipi-pesi'!P$18,'Tabelle Tipi-pesi'!Q$18,"")&amp;IF(Q6='Tabelle Tipi-pesi'!P$19,'Tabelle Tipi-pesi'!Q$19,"")&amp;IF(Q6='Tabelle Tipi-pesi'!P$20,'Tabelle Tipi-pesi'!Q$20,"")&amp;IF(Q6='Tabelle Tipi-pesi'!P$21,'Tabelle Tipi-pesi'!Q$21,"")&amp;IF(Q6='Tabelle Tipi-pesi'!P$22,'Tabelle Tipi-pesi'!Q$22,"")&amp;IF(Q6='Tabelle Tipi-pesi'!P$23,'Tabelle Tipi-pesi'!Q$23,"")))</f>
        <v>0</v>
      </c>
      <c r="S6" s="29"/>
      <c r="T6" s="30">
        <f>IF(S6="",0,VALUE(IF(S6='Tabelle Tipi-pesi'!R$2,'Tabelle Tipi-pesi'!S$2,"")&amp;IF(S6='Tabelle Tipi-pesi'!R$3,'Tabelle Tipi-pesi'!S$3,"")&amp;IF(S6='Tabelle Tipi-pesi'!R$4,'Tabelle Tipi-pesi'!S$4,"")&amp;IF(S6='Tabelle Tipi-pesi'!R$5,'Tabelle Tipi-pesi'!S$5,"")&amp;IF(S6='Tabelle Tipi-pesi'!R$6,'Tabelle Tipi-pesi'!S$6,"")&amp;IF(S6='Tabelle Tipi-pesi'!R$7,'Tabelle Tipi-pesi'!S$7,"")&amp;IF(S6='Tabelle Tipi-pesi'!R$8,'Tabelle Tipi-pesi'!S$8,"")&amp;IF(S6='Tabelle Tipi-pesi'!R$9,'Tabelle Tipi-pesi'!S$9,"")&amp;IF(S6='Tabelle Tipi-pesi'!R$10,'Tabelle Tipi-pesi'!S$10,"")&amp;IF(S6='Tabelle Tipi-pesi'!R$11,'Tabelle Tipi-pesi'!S$11,"")&amp;IF(S6='Tabelle Tipi-pesi'!R$12,'Tabelle Tipi-pesi'!S$12,"")&amp;IF(S6='Tabelle Tipi-pesi'!R$13,'Tabelle Tipi-pesi'!S$13,"")&amp;IF(S6='Tabelle Tipi-pesi'!R$14,'Tabelle Tipi-pesi'!S$14,"")&amp;IF(S6='Tabelle Tipi-pesi'!R$15,'Tabelle Tipi-pesi'!S$15,"")&amp;IF(S6='Tabelle Tipi-pesi'!R$16,'Tabelle Tipi-pesi'!S$16,"")&amp;IF(S6='Tabelle Tipi-pesi'!R$17,'Tabelle Tipi-pesi'!S$17,"")&amp;IF(S6='Tabelle Tipi-pesi'!R$18,'Tabelle Tipi-pesi'!S$18,"")&amp;IF(S6='Tabelle Tipi-pesi'!R$19,'Tabelle Tipi-pesi'!S$19,"")&amp;IF(S6='Tabelle Tipi-pesi'!R$20,'Tabelle Tipi-pesi'!S$20,"")&amp;IF(S6='Tabelle Tipi-pesi'!R$21,'Tabelle Tipi-pesi'!S$21,"")&amp;IF(S6='Tabelle Tipi-pesi'!R$22,'Tabelle Tipi-pesi'!S$22,"")&amp;IF(S6='Tabelle Tipi-pesi'!R$23,'Tabelle Tipi-pesi'!S$23,"")))</f>
        <v>0</v>
      </c>
      <c r="V6" s="7">
        <f>IF(U6="",0,VALUE(IF(U6='Tabelle Tipi-pesi'!T$2,'Tabelle Tipi-pesi'!U$2,"")&amp;IF(U6='Tabelle Tipi-pesi'!T$3,'Tabelle Tipi-pesi'!U$3,"")&amp;IF(U6='Tabelle Tipi-pesi'!T$4,'Tabelle Tipi-pesi'!U$4,"")&amp;IF(U6='Tabelle Tipi-pesi'!T$5,'Tabelle Tipi-pesi'!U$5,"")&amp;IF(U6='Tabelle Tipi-pesi'!T$6,'Tabelle Tipi-pesi'!U$6,"")&amp;IF(U6='Tabelle Tipi-pesi'!T$7,'Tabelle Tipi-pesi'!U$7,"")&amp;IF(U6='Tabelle Tipi-pesi'!T$8,'Tabelle Tipi-pesi'!U$8,"")&amp;IF(U6='Tabelle Tipi-pesi'!T$9,'Tabelle Tipi-pesi'!U$9,"")&amp;IF(U6='Tabelle Tipi-pesi'!T$10,'Tabelle Tipi-pesi'!U$10,"")&amp;IF(U6='Tabelle Tipi-pesi'!T$11,'Tabelle Tipi-pesi'!U$11,"")&amp;IF(U6='Tabelle Tipi-pesi'!T$12,'Tabelle Tipi-pesi'!U$12,"")&amp;IF(U6='Tabelle Tipi-pesi'!T$13,'Tabelle Tipi-pesi'!U$13,"")&amp;IF(U6='Tabelle Tipi-pesi'!T$14,'Tabelle Tipi-pesi'!U$14,"")&amp;IF(U6='Tabelle Tipi-pesi'!T$15,'Tabelle Tipi-pesi'!U$15,"")&amp;IF(U6='Tabelle Tipi-pesi'!T$16,'Tabelle Tipi-pesi'!U$16,"")&amp;IF(U6='Tabelle Tipi-pesi'!T$17,'Tabelle Tipi-pesi'!U$17,"")&amp;IF(U6='Tabelle Tipi-pesi'!T$18,'Tabelle Tipi-pesi'!U$18,"")&amp;IF(U6='Tabelle Tipi-pesi'!T$19,'Tabelle Tipi-pesi'!U$19,"")&amp;IF(U6='Tabelle Tipi-pesi'!T$20,'Tabelle Tipi-pesi'!U$20,"")&amp;IF(U6='Tabelle Tipi-pesi'!T$21,'Tabelle Tipi-pesi'!U$21,"")&amp;IF(U6='Tabelle Tipi-pesi'!T$22,'Tabelle Tipi-pesi'!U$22,"")&amp;IF(U6='Tabelle Tipi-pesi'!T$23,'Tabelle Tipi-pesi'!U$23,"")))</f>
        <v>0</v>
      </c>
      <c r="W6" s="31"/>
      <c r="X6" s="32">
        <f>IF(W6="",0,VALUE(IF(W6='Tabelle Tipi-pesi'!V$2,'Tabelle Tipi-pesi'!W$2,"")&amp;IF(W6='Tabelle Tipi-pesi'!V$3,'Tabelle Tipi-pesi'!W$3,"")&amp;IF(W6='Tabelle Tipi-pesi'!V$4,'Tabelle Tipi-pesi'!W$4,"")&amp;IF(W6='Tabelle Tipi-pesi'!V$5,'Tabelle Tipi-pesi'!W$5,"")&amp;IF(W6='Tabelle Tipi-pesi'!V$6,'Tabelle Tipi-pesi'!W$6,"")&amp;IF(W6='Tabelle Tipi-pesi'!V$7,'Tabelle Tipi-pesi'!W$7,"")&amp;IF(W6='Tabelle Tipi-pesi'!V$8,'Tabelle Tipi-pesi'!W$8,"")&amp;IF(W6='Tabelle Tipi-pesi'!V$9,'Tabelle Tipi-pesi'!W$9,"")&amp;IF(W6='Tabelle Tipi-pesi'!V$10,'Tabelle Tipi-pesi'!W$10,"")&amp;IF(W6='Tabelle Tipi-pesi'!V$11,'Tabelle Tipi-pesi'!W$11,"")&amp;IF(W6='Tabelle Tipi-pesi'!V$12,'Tabelle Tipi-pesi'!W$12,"")&amp;IF(W6='Tabelle Tipi-pesi'!V$13,'Tabelle Tipi-pesi'!W$13,"")&amp;IF(W6='Tabelle Tipi-pesi'!V$14,'Tabelle Tipi-pesi'!W$14,"")&amp;IF(W6='Tabelle Tipi-pesi'!V$15,'Tabelle Tipi-pesi'!W$15,"")&amp;IF(W6='Tabelle Tipi-pesi'!V$16,'Tabelle Tipi-pesi'!W$16,"")&amp;IF(W6='Tabelle Tipi-pesi'!V$17,'Tabelle Tipi-pesi'!W$17,"")&amp;IF(W6='Tabelle Tipi-pesi'!V$18,'Tabelle Tipi-pesi'!W$18,"")&amp;IF(W6='Tabelle Tipi-pesi'!V$19,'Tabelle Tipi-pesi'!W$19,"")&amp;IF(W6='Tabelle Tipi-pesi'!V$20,'Tabelle Tipi-pesi'!W$20,"")&amp;IF(W6='Tabelle Tipi-pesi'!V$21,'Tabelle Tipi-pesi'!W$21,"")&amp;IF(W6='Tabelle Tipi-pesi'!V$22,'Tabelle Tipi-pesi'!W$22,"")&amp;IF(W6='Tabelle Tipi-pesi'!V$23,'Tabelle Tipi-pesi'!W$23,"")))</f>
        <v>0</v>
      </c>
      <c r="Z6" s="7">
        <f>IF(Y6="",0,VALUE(IF(Y6='Tabelle Tipi-pesi'!X$2,'Tabelle Tipi-pesi'!Y$2,"")&amp;IF(Y6='Tabelle Tipi-pesi'!X$3,'Tabelle Tipi-pesi'!Y$3,"")&amp;IF(Y6='Tabelle Tipi-pesi'!X$4,'Tabelle Tipi-pesi'!Y$4,"")&amp;IF(Y6='Tabelle Tipi-pesi'!X$5,'Tabelle Tipi-pesi'!Y$5,"")&amp;IF(Y6='Tabelle Tipi-pesi'!X$6,'Tabelle Tipi-pesi'!Y$6,"")&amp;IF(Y6='Tabelle Tipi-pesi'!X$7,'Tabelle Tipi-pesi'!Y$7,"")&amp;IF(Y6='Tabelle Tipi-pesi'!X$8,'Tabelle Tipi-pesi'!Y$8,"")&amp;IF(Y6='Tabelle Tipi-pesi'!X$9,'Tabelle Tipi-pesi'!Y$9,"")&amp;IF(Y6='Tabelle Tipi-pesi'!X$10,'Tabelle Tipi-pesi'!Y$10,"")&amp;IF(Y6='Tabelle Tipi-pesi'!X$11,'Tabelle Tipi-pesi'!Y$11,"")&amp;IF(Y6='Tabelle Tipi-pesi'!X$12,'Tabelle Tipi-pesi'!Y$12,"")&amp;IF(Y6='Tabelle Tipi-pesi'!X$13,'Tabelle Tipi-pesi'!Y$13,"")&amp;IF(Y6='Tabelle Tipi-pesi'!X$14,'Tabelle Tipi-pesi'!Y$14,"")&amp;IF(Y6='Tabelle Tipi-pesi'!X$15,'Tabelle Tipi-pesi'!Y$15,"")&amp;IF(Y6='Tabelle Tipi-pesi'!X$16,'Tabelle Tipi-pesi'!Y$16,"")&amp;IF(Y6='Tabelle Tipi-pesi'!X$17,'Tabelle Tipi-pesi'!Y$17,"")&amp;IF(Y6='Tabelle Tipi-pesi'!X$18,'Tabelle Tipi-pesi'!Y$18,"")&amp;IF(Y6='Tabelle Tipi-pesi'!X$19,'Tabelle Tipi-pesi'!Y$19,"")&amp;IF(Y6='Tabelle Tipi-pesi'!X$20,'Tabelle Tipi-pesi'!Y$20,"")&amp;IF(Y6='Tabelle Tipi-pesi'!X$21,'Tabelle Tipi-pesi'!Y$21,"")&amp;IF(Y6='Tabelle Tipi-pesi'!X$22,'Tabelle Tipi-pesi'!Y$22,"")&amp;IF(Y6='Tabelle Tipi-pesi'!X$23,'Tabelle Tipi-pesi'!Y$23,"")))</f>
        <v>0</v>
      </c>
      <c r="AA6" s="36"/>
      <c r="AB6" s="37">
        <f>IF(AA6="",0,VALUE(IF(AA6='Tabelle Tipi-pesi'!Z$2,'Tabelle Tipi-pesi'!AA$2,"")&amp;IF(AA6='Tabelle Tipi-pesi'!Z$3,'Tabelle Tipi-pesi'!AA$3,"")&amp;IF(AA6='Tabelle Tipi-pesi'!Z$4,'Tabelle Tipi-pesi'!AA$4,"")&amp;IF(AA6='Tabelle Tipi-pesi'!Z$5,'Tabelle Tipi-pesi'!AA$5,"")&amp;IF(AA6='Tabelle Tipi-pesi'!Z$6,'Tabelle Tipi-pesi'!AA$6,"")&amp;IF(AA6='Tabelle Tipi-pesi'!Z$7,'Tabelle Tipi-pesi'!AA$7,"")&amp;IF(AA6='Tabelle Tipi-pesi'!Z$8,'Tabelle Tipi-pesi'!AA$8,"")&amp;IF(AA6='Tabelle Tipi-pesi'!Z$9,'Tabelle Tipi-pesi'!AA$9,"")&amp;IF(AA6='Tabelle Tipi-pesi'!Z$10,'Tabelle Tipi-pesi'!AA$10,"")&amp;IF(AA6='Tabelle Tipi-pesi'!Z$11,'Tabelle Tipi-pesi'!AA$11,"")&amp;IF(AA6='Tabelle Tipi-pesi'!Z$12,'Tabelle Tipi-pesi'!AA$12,"")&amp;IF(AA6='Tabelle Tipi-pesi'!Z$13,'Tabelle Tipi-pesi'!AA$13,"")&amp;IF(AA6='Tabelle Tipi-pesi'!Z$14,'Tabelle Tipi-pesi'!AA$14,"")&amp;IF(AA6='Tabelle Tipi-pesi'!Z$15,'Tabelle Tipi-pesi'!AA$15,"")&amp;IF(AA6='Tabelle Tipi-pesi'!Z$16,'Tabelle Tipi-pesi'!AA$16,"")&amp;IF(AA6='Tabelle Tipi-pesi'!Z$17,'Tabelle Tipi-pesi'!AA$17,"")&amp;IF(AA6='Tabelle Tipi-pesi'!Z$18,'Tabelle Tipi-pesi'!AA$18,"")&amp;IF(AA6='Tabelle Tipi-pesi'!Z$19,'Tabelle Tipi-pesi'!AA$19,"")&amp;IF(AA6='Tabelle Tipi-pesi'!Z$20,'Tabelle Tipi-pesi'!AA$20,"")&amp;IF(AA6='Tabelle Tipi-pesi'!Z$21,'Tabelle Tipi-pesi'!AA$21,"")&amp;IF(AA6='Tabelle Tipi-pesi'!Z$22,'Tabelle Tipi-pesi'!AA$22,"")&amp;IF(AA6='Tabelle Tipi-pesi'!Z$23,'Tabelle Tipi-pesi'!AA$23,"")))</f>
        <v>0</v>
      </c>
      <c r="AC6" s="8"/>
      <c r="AD6" s="9">
        <f>IF(AC6="",0,VALUE(IF(AC6='Tabelle Tipi-pesi'!Z$2,'Tabelle Tipi-pesi'!AA$2,"")&amp;IF(AC6='Tabelle Tipi-pesi'!Z$3,'Tabelle Tipi-pesi'!AA$3,"")&amp;IF(AC6='Tabelle Tipi-pesi'!Z$4,'Tabelle Tipi-pesi'!AA$4,"")&amp;IF(AC6='Tabelle Tipi-pesi'!Z$5,'Tabelle Tipi-pesi'!AA$5,"")&amp;IF(AC6='Tabelle Tipi-pesi'!Z$6,'Tabelle Tipi-pesi'!AA$6,"")&amp;IF(AC6='Tabelle Tipi-pesi'!Z$7,'Tabelle Tipi-pesi'!AA$7,"")&amp;IF(AC6='Tabelle Tipi-pesi'!Z$8,'Tabelle Tipi-pesi'!AA$8,"")&amp;IF(AC6='Tabelle Tipi-pesi'!Z$9,'Tabelle Tipi-pesi'!AA$9,"")&amp;IF(AC6='Tabelle Tipi-pesi'!Z$10,'Tabelle Tipi-pesi'!AA$10,"")&amp;IF(AC6='Tabelle Tipi-pesi'!Z$11,'Tabelle Tipi-pesi'!AA$11,"")&amp;IF(AC6='Tabelle Tipi-pesi'!Z$12,'Tabelle Tipi-pesi'!AA$12,"")&amp;IF(AC6='Tabelle Tipi-pesi'!Z$13,'Tabelle Tipi-pesi'!AA$13,"")&amp;IF(AC6='Tabelle Tipi-pesi'!Z$14,'Tabelle Tipi-pesi'!AA$14,"")&amp;IF(AC6='Tabelle Tipi-pesi'!Z$15,'Tabelle Tipi-pesi'!AA$15,"")&amp;IF(AC6='Tabelle Tipi-pesi'!Z$16,'Tabelle Tipi-pesi'!AA$16,"")&amp;IF(AC6='Tabelle Tipi-pesi'!Z$17,'Tabelle Tipi-pesi'!AA$17,"")&amp;IF(AC6='Tabelle Tipi-pesi'!Z$18,'Tabelle Tipi-pesi'!AA$18,"")&amp;IF(AC6='Tabelle Tipi-pesi'!Z$19,'Tabelle Tipi-pesi'!AA$19,"")&amp;IF(AC6='Tabelle Tipi-pesi'!Z$20,'Tabelle Tipi-pesi'!AA$20,"")&amp;IF(AC6='Tabelle Tipi-pesi'!Z$21,'Tabelle Tipi-pesi'!AA$21,"")&amp;IF(AC6='Tabelle Tipi-pesi'!Z$22,'Tabelle Tipi-pesi'!AA$22,"")&amp;IF(AC6='Tabelle Tipi-pesi'!Z$23,'Tabelle Tipi-pesi'!AA$23,"")))</f>
        <v>0</v>
      </c>
      <c r="AE6" s="34"/>
      <c r="AF6" s="35">
        <f>IF(AE6="",0,VALUE(IF(AE6='Tabelle Tipi-pesi'!AB$2,'Tabelle Tipi-pesi'!AC$2,"")&amp;IF(AE6='Tabelle Tipi-pesi'!AB$3,'Tabelle Tipi-pesi'!AC$3,"")&amp;IF(AE6='Tabelle Tipi-pesi'!AB$4,'Tabelle Tipi-pesi'!AC$4,"")&amp;IF(AE6='Tabelle Tipi-pesi'!AB$5,'Tabelle Tipi-pesi'!AC$5,"")&amp;IF(AE6='Tabelle Tipi-pesi'!AB$6,'Tabelle Tipi-pesi'!AC$6,"")&amp;IF(AE6='Tabelle Tipi-pesi'!AB$7,'Tabelle Tipi-pesi'!AC$7,"")&amp;IF(AE6='Tabelle Tipi-pesi'!AB$8,'Tabelle Tipi-pesi'!AC$8,"")&amp;IF(AE6='Tabelle Tipi-pesi'!AB$9,'Tabelle Tipi-pesi'!AC$9,"")&amp;IF(AE6='Tabelle Tipi-pesi'!AB$10,'Tabelle Tipi-pesi'!AC$10,"")&amp;IF(AE6='Tabelle Tipi-pesi'!AB$11,'Tabelle Tipi-pesi'!AC$11,"")&amp;IF(AE6='Tabelle Tipi-pesi'!AB$12,'Tabelle Tipi-pesi'!AC$12,"")&amp;IF(AE6='Tabelle Tipi-pesi'!AB$13,'Tabelle Tipi-pesi'!AC$13,"")&amp;IF(AE6='Tabelle Tipi-pesi'!AB$14,'Tabelle Tipi-pesi'!AC$14,"")&amp;IF(AE6='Tabelle Tipi-pesi'!AB$15,'Tabelle Tipi-pesi'!AC$15,"")&amp;IF(AD6='Tabelle Tipi-pesi'!AB$16,'Tabelle Tipi-pesi'!AC$16,"")&amp;IF(AE6='Tabelle Tipi-pesi'!AB$17,'Tabelle Tipi-pesi'!AC$17,"")&amp;IF(AE6='Tabelle Tipi-pesi'!AB$18,'Tabelle Tipi-pesi'!AC$18,"")&amp;IF(AE6='Tabelle Tipi-pesi'!AB$19,'Tabelle Tipi-pesi'!AC$19,"")&amp;IF(AE6='Tabelle Tipi-pesi'!AB$20,'Tabelle Tipi-pesi'!AC$20,"")&amp;IF(AE6='Tabelle Tipi-pesi'!AB$21,'Tabelle Tipi-pesi'!AC$21,"")&amp;IF(AE6='Tabelle Tipi-pesi'!AB$22,'Tabelle Tipi-pesi'!AC$22,"")&amp;IF(AE6='Tabelle Tipi-pesi'!AB$23,'Tabelle Tipi-pesi'!AC$23,"")))</f>
        <v>0</v>
      </c>
      <c r="AH6" s="7">
        <f>IF(AG6="",0,VALUE(IF(AG6='Tabelle Tipi-pesi'!AD$2,'Tabelle Tipi-pesi'!AE$2,"")&amp;IF(AG6='Tabelle Tipi-pesi'!AD$3,'Tabelle Tipi-pesi'!AE$3,"")&amp;IF(AG6='Tabelle Tipi-pesi'!AD$4,'Tabelle Tipi-pesi'!AE$4,"")&amp;IF(AG6='Tabelle Tipi-pesi'!AD$5,'Tabelle Tipi-pesi'!AE$5,"")&amp;IF(AG6='Tabelle Tipi-pesi'!AD$6,'Tabelle Tipi-pesi'!AE$6,"")&amp;IF(AG6='Tabelle Tipi-pesi'!AD$7,'Tabelle Tipi-pesi'!AE$7,"")&amp;IF(AG6='Tabelle Tipi-pesi'!AD$8,'Tabelle Tipi-pesi'!AE$8,"")&amp;IF(AG6='Tabelle Tipi-pesi'!AD$9,'Tabelle Tipi-pesi'!AE$9,"")&amp;IF(AG6='Tabelle Tipi-pesi'!AD$10,'Tabelle Tipi-pesi'!AE$10,"")&amp;IF(AG6='Tabelle Tipi-pesi'!AD$11,'Tabelle Tipi-pesi'!AE$11,"")&amp;IF(AG6='Tabelle Tipi-pesi'!AD$12,'Tabelle Tipi-pesi'!AE$12,"")&amp;IF(AG6='Tabelle Tipi-pesi'!AD$13,'Tabelle Tipi-pesi'!AE$13,"")&amp;IF(AG6='Tabelle Tipi-pesi'!AD$14,'Tabelle Tipi-pesi'!AE$14,"")&amp;IF(AG6='Tabelle Tipi-pesi'!AD$15,'Tabelle Tipi-pesi'!AE$15,"")&amp;IF(AF6='Tabelle Tipi-pesi'!AD$16,'Tabelle Tipi-pesi'!AE$16,"")&amp;IF(AG6='Tabelle Tipi-pesi'!AD$17,'Tabelle Tipi-pesi'!AE$17,"")&amp;IF(AG6='Tabelle Tipi-pesi'!AD$18,'Tabelle Tipi-pesi'!AE$18,"")&amp;IF(AG6='Tabelle Tipi-pesi'!AD$19,'Tabelle Tipi-pesi'!AE$19,"")&amp;IF(AG6='Tabelle Tipi-pesi'!AD$20,'Tabelle Tipi-pesi'!AE$20,"")&amp;IF(AG6='Tabelle Tipi-pesi'!AD$21,'Tabelle Tipi-pesi'!AE$21,"")&amp;IF(AG6='Tabelle Tipi-pesi'!AD$22,'Tabelle Tipi-pesi'!AE$22,"")&amp;IF(AG6='Tabelle Tipi-pesi'!AD$23,'Tabelle Tipi-pesi'!AE$23,"")))</f>
        <v>0</v>
      </c>
      <c r="AJ6" s="26">
        <f t="shared" si="0"/>
        <v>908</v>
      </c>
      <c r="AK6" s="55">
        <v>22</v>
      </c>
      <c r="AL6" s="11">
        <v>4290</v>
      </c>
      <c r="AM6" s="18"/>
      <c r="AN6" s="11">
        <f t="shared" si="1"/>
        <v>11</v>
      </c>
      <c r="AO6" s="11" t="str">
        <f t="shared" si="2"/>
        <v>2</v>
      </c>
      <c r="AP6" s="5">
        <v>830</v>
      </c>
      <c r="AQ6" s="14">
        <f t="shared" si="3"/>
        <v>11.7</v>
      </c>
      <c r="AR6" s="15">
        <f t="shared" si="4"/>
        <v>86.58</v>
      </c>
      <c r="AS6" s="16">
        <f t="shared" si="5"/>
        <v>95.352422907488986</v>
      </c>
      <c r="AT6" s="15">
        <f t="shared" si="6"/>
        <v>10.487410487410488</v>
      </c>
      <c r="AU6" s="39"/>
    </row>
    <row r="7" spans="1:47" s="5" customFormat="1" ht="11.25" x14ac:dyDescent="0.2">
      <c r="A7" s="5">
        <v>3</v>
      </c>
      <c r="B7" s="5">
        <v>4</v>
      </c>
      <c r="C7" s="20" t="s">
        <v>13</v>
      </c>
      <c r="D7" s="21">
        <f>IF(C7="",0,VALUE(IF(C7='Tabelle Tipi-pesi'!B$2,'Tabelle Tipi-pesi'!C$2,"")&amp;IF(C7='Tabelle Tipi-pesi'!B$3,'Tabelle Tipi-pesi'!C$3,"")&amp;IF(C7='Tabelle Tipi-pesi'!B$4,'Tabelle Tipi-pesi'!C$4,"")&amp;IF(C7='Tabelle Tipi-pesi'!B$5,'Tabelle Tipi-pesi'!C$5,"")&amp;IF(C7='Tabelle Tipi-pesi'!B$6,'Tabelle Tipi-pesi'!C$6,"")&amp;IF(C7='Tabelle Tipi-pesi'!B$7,'Tabelle Tipi-pesi'!C$7,"")&amp;IF(C7='Tabelle Tipi-pesi'!B$8,'Tabelle Tipi-pesi'!C$8,"")&amp;IF(C7='Tabelle Tipi-pesi'!B$9,'Tabelle Tipi-pesi'!C$9,"")&amp;IF(C7='Tabelle Tipi-pesi'!B$10,'Tabelle Tipi-pesi'!C$10,"")&amp;IF(C7='Tabelle Tipi-pesi'!B$11,'Tabelle Tipi-pesi'!C$11,"")&amp;IF(C7='Tabelle Tipi-pesi'!B$12,'Tabelle Tipi-pesi'!C$12,"")&amp;IF(C7='Tabelle Tipi-pesi'!B$13,'Tabelle Tipi-pesi'!C$13,"")&amp;IF(C7='Tabelle Tipi-pesi'!B$14,'Tabelle Tipi-pesi'!C$14,"")&amp;IF(C7='Tabelle Tipi-pesi'!B$15,'Tabelle Tipi-pesi'!C$15,"")&amp;IF(C7='Tabelle Tipi-pesi'!B$16,'Tabelle Tipi-pesi'!C$16,"")&amp;IF(C7='Tabelle Tipi-pesi'!B$17,'Tabelle Tipi-pesi'!C$17,"")&amp;IF(C7='Tabelle Tipi-pesi'!B$18,'Tabelle Tipi-pesi'!C$18,"")&amp;IF(C7='Tabelle Tipi-pesi'!B$19,'Tabelle Tipi-pesi'!C$19,"")&amp;IF(C7='Tabelle Tipi-pesi'!B$20,'Tabelle Tipi-pesi'!C$20,"")&amp;IF(C7='Tabelle Tipi-pesi'!B$21,'Tabelle Tipi-pesi'!C$21,"")&amp;IF(C7='Tabelle Tipi-pesi'!B$22,'Tabelle Tipi-pesi'!C$22,"")&amp;IF(C7='Tabelle Tipi-pesi'!B$23,'Tabelle Tipi-pesi'!C$23,"")))</f>
        <v>120</v>
      </c>
      <c r="E7" s="5" t="s">
        <v>24</v>
      </c>
      <c r="F7" s="7">
        <f>IF(E7="",0,VALUE(IF(E7='Tabelle Tipi-pesi'!D$2,'Tabelle Tipi-pesi'!E$2,"")&amp;IF(E7='Tabelle Tipi-pesi'!D$3,'Tabelle Tipi-pesi'!E$3,"")&amp;IF(E7='Tabelle Tipi-pesi'!D$4,'Tabelle Tipi-pesi'!E$4,"")&amp;IF(E7='Tabelle Tipi-pesi'!D$5,'Tabelle Tipi-pesi'!E$5,"")&amp;IF(E7='Tabelle Tipi-pesi'!D$6,'Tabelle Tipi-pesi'!E$6,"")&amp;IF(E7='Tabelle Tipi-pesi'!D$7,'Tabelle Tipi-pesi'!E$7,"")&amp;IF(E7='Tabelle Tipi-pesi'!D$8,'Tabelle Tipi-pesi'!E$8,"")&amp;IF(E7='Tabelle Tipi-pesi'!D$9,'Tabelle Tipi-pesi'!E$9,"")&amp;IF(E7='Tabelle Tipi-pesi'!D$10,'Tabelle Tipi-pesi'!E$10,"")&amp;IF(E7='Tabelle Tipi-pesi'!D$11,'Tabelle Tipi-pesi'!E$11,"")&amp;IF(E7='Tabelle Tipi-pesi'!D$12,'Tabelle Tipi-pesi'!E$12,"")&amp;IF(E7='Tabelle Tipi-pesi'!D$13,'Tabelle Tipi-pesi'!E$13,"")&amp;IF(E7='Tabelle Tipi-pesi'!D$14,'Tabelle Tipi-pesi'!E$14,"")&amp;IF(E7='Tabelle Tipi-pesi'!D$15,'Tabelle Tipi-pesi'!E$15,"")&amp;IF(E7='Tabelle Tipi-pesi'!D$16,'Tabelle Tipi-pesi'!E$16,"")&amp;IF(E7='Tabelle Tipi-pesi'!D$17,'Tabelle Tipi-pesi'!E$17,"")&amp;IF(E7='Tabelle Tipi-pesi'!D$18,'Tabelle Tipi-pesi'!E$18,"")&amp;IF(E7='Tabelle Tipi-pesi'!D$19,'Tabelle Tipi-pesi'!E$19,"")&amp;IF(E7='Tabelle Tipi-pesi'!D$20,'Tabelle Tipi-pesi'!E$20,"")&amp;IF(E7='Tabelle Tipi-pesi'!D$21,'Tabelle Tipi-pesi'!E$21,"")&amp;IF(E7='Tabelle Tipi-pesi'!D$22,'Tabelle Tipi-pesi'!E$22,"")&amp;IF(E7='Tabelle Tipi-pesi'!D$23,'Tabelle Tipi-pesi'!E$23,"")))/4*B7</f>
        <v>62</v>
      </c>
      <c r="G7" s="22" t="s">
        <v>39</v>
      </c>
      <c r="H7" s="23">
        <f>$B7*IF(G7="",0,VALUE(IF(G7='Tabelle Tipi-pesi'!F$2,'Tabelle Tipi-pesi'!G$2,"")&amp;IF(G7='Tabelle Tipi-pesi'!F$3,'Tabelle Tipi-pesi'!G$3,"")&amp;IF(G7='Tabelle Tipi-pesi'!F$4,'Tabelle Tipi-pesi'!G$4,"")&amp;IF(G7='Tabelle Tipi-pesi'!F$5,'Tabelle Tipi-pesi'!G$5,"")&amp;IF(G7='Tabelle Tipi-pesi'!F$6,'Tabelle Tipi-pesi'!G$6,"")&amp;IF(G7='Tabelle Tipi-pesi'!F$7,'Tabelle Tipi-pesi'!G$7,"")&amp;IF(G7='Tabelle Tipi-pesi'!F$8,'Tabelle Tipi-pesi'!G$8,"")&amp;IF(G7='Tabelle Tipi-pesi'!F$9,'Tabelle Tipi-pesi'!G$9,"")&amp;IF(G7='Tabelle Tipi-pesi'!F$10,'Tabelle Tipi-pesi'!G$10,"")&amp;IF(G7='Tabelle Tipi-pesi'!F$11,'Tabelle Tipi-pesi'!G$11,"")&amp;IF(G7='Tabelle Tipi-pesi'!F$12,'Tabelle Tipi-pesi'!G$12,"")&amp;IF(G7='Tabelle Tipi-pesi'!F$13,'Tabelle Tipi-pesi'!G$13,"")&amp;IF(G7='Tabelle Tipi-pesi'!F$14,'Tabelle Tipi-pesi'!G$14,"")&amp;IF(G7='Tabelle Tipi-pesi'!F$15,'Tabelle Tipi-pesi'!G$15,"")&amp;IF(G7='Tabelle Tipi-pesi'!F$16,'Tabelle Tipi-pesi'!G$16,"")&amp;IF(G7='Tabelle Tipi-pesi'!F$17,'Tabelle Tipi-pesi'!G$17,"")&amp;IF(G7='Tabelle Tipi-pesi'!F$18,'Tabelle Tipi-pesi'!G$18,"")&amp;IF(G7='Tabelle Tipi-pesi'!F$19,'Tabelle Tipi-pesi'!G$19,"")&amp;IF(G7='Tabelle Tipi-pesi'!F$20,'Tabelle Tipi-pesi'!G$20,"")&amp;IF(G7='Tabelle Tipi-pesi'!F$21,'Tabelle Tipi-pesi'!G$21,"")&amp;IF(G7='Tabelle Tipi-pesi'!F$22,'Tabelle Tipi-pesi'!G$22,"")&amp;IF(G7='Tabelle Tipi-pesi'!F$23,'Tabelle Tipi-pesi'!G$23,"")))</f>
        <v>120</v>
      </c>
      <c r="I7" s="5" t="s">
        <v>44</v>
      </c>
      <c r="J7" s="7">
        <f>IF(I7="",0,VALUE(IF(I7='Tabelle Tipi-pesi'!H$2,'Tabelle Tipi-pesi'!I$2,"")&amp;IF(I7='Tabelle Tipi-pesi'!H$3,'Tabelle Tipi-pesi'!I$3,"")&amp;IF(I7='Tabelle Tipi-pesi'!H$4,'Tabelle Tipi-pesi'!I$4,"")&amp;IF(I7='Tabelle Tipi-pesi'!H$5,'Tabelle Tipi-pesi'!I$5,"")&amp;IF(I7='Tabelle Tipi-pesi'!H$6,'Tabelle Tipi-pesi'!I$6,"")&amp;IF(I7='Tabelle Tipi-pesi'!H$7,'Tabelle Tipi-pesi'!I$7,"")&amp;IF(I7='Tabelle Tipi-pesi'!H$8,'Tabelle Tipi-pesi'!I$8,"")&amp;IF(I7='Tabelle Tipi-pesi'!H$9,'Tabelle Tipi-pesi'!I$9,"")&amp;IF(I7='Tabelle Tipi-pesi'!H$10,'Tabelle Tipi-pesi'!I$10,"")&amp;IF(I7='Tabelle Tipi-pesi'!H$11,'Tabelle Tipi-pesi'!I$11,"")&amp;IF(I7='Tabelle Tipi-pesi'!H$12,'Tabelle Tipi-pesi'!I$12,"")&amp;IF(I7='Tabelle Tipi-pesi'!H$13,'Tabelle Tipi-pesi'!I$13,"")&amp;IF(I7='Tabelle Tipi-pesi'!H$14,'Tabelle Tipi-pesi'!I$14,"")&amp;IF(I7='Tabelle Tipi-pesi'!H$15,'Tabelle Tipi-pesi'!I$15,"")&amp;IF(I7='Tabelle Tipi-pesi'!H$16,'Tabelle Tipi-pesi'!I$16,"")&amp;IF(I7='Tabelle Tipi-pesi'!H$17,'Tabelle Tipi-pesi'!I$17,"")&amp;IF(I7='Tabelle Tipi-pesi'!H$18,'Tabelle Tipi-pesi'!I$18,"")&amp;IF(I7='Tabelle Tipi-pesi'!H$19,'Tabelle Tipi-pesi'!I$19,"")&amp;IF(I7='Tabelle Tipi-pesi'!H$20,'Tabelle Tipi-pesi'!I$20,"")&amp;IF(I7='Tabelle Tipi-pesi'!H$21,'Tabelle Tipi-pesi'!I$21,"")&amp;IF(I7='Tabelle Tipi-pesi'!H$22,'Tabelle Tipi-pesi'!I$22,"")&amp;IF(I7='Tabelle Tipi-pesi'!H$23,'Tabelle Tipi-pesi'!I$23,"")))</f>
        <v>80</v>
      </c>
      <c r="K7" s="24"/>
      <c r="L7" s="25">
        <f>IF(K7="",0,VALUE(IF(K7='Tabelle Tipi-pesi'!J$2,'Tabelle Tipi-pesi'!K$2,"")&amp;IF(K7='Tabelle Tipi-pesi'!J$3,'Tabelle Tipi-pesi'!K$3,"")&amp;IF(K7='Tabelle Tipi-pesi'!J$4,'Tabelle Tipi-pesi'!K$4,"")&amp;IF(K7='Tabelle Tipi-pesi'!J$5,'Tabelle Tipi-pesi'!K$5,"")&amp;IF(K7='Tabelle Tipi-pesi'!J$6,'Tabelle Tipi-pesi'!K$6,"")&amp;IF(K7='Tabelle Tipi-pesi'!J$7,'Tabelle Tipi-pesi'!K$7,"")&amp;IF(K7='Tabelle Tipi-pesi'!J$8,'Tabelle Tipi-pesi'!K$8,"")&amp;IF(K7='Tabelle Tipi-pesi'!J$9,'Tabelle Tipi-pesi'!K$9,"")&amp;IF(K7='Tabelle Tipi-pesi'!J$10,'Tabelle Tipi-pesi'!K$10,"")&amp;IF(K7='Tabelle Tipi-pesi'!J$11,'Tabelle Tipi-pesi'!K$11,"")&amp;IF(K7='Tabelle Tipi-pesi'!J$12,'Tabelle Tipi-pesi'!K$12,"")&amp;IF(K7='Tabelle Tipi-pesi'!J$13,'Tabelle Tipi-pesi'!K$13,"")&amp;IF(K7='Tabelle Tipi-pesi'!J$14,'Tabelle Tipi-pesi'!K$14,"")&amp;IF(K7='Tabelle Tipi-pesi'!J$15,'Tabelle Tipi-pesi'!K$15,"")&amp;IF(K7='Tabelle Tipi-pesi'!J$16,'Tabelle Tipi-pesi'!K$16,"")&amp;IF(K7='Tabelle Tipi-pesi'!J$17,'Tabelle Tipi-pesi'!K$17,"")&amp;IF(K7='Tabelle Tipi-pesi'!J$18,'Tabelle Tipi-pesi'!K$18,"")&amp;IF(K7='Tabelle Tipi-pesi'!J$19,'Tabelle Tipi-pesi'!K$19,"")&amp;IF(K7='Tabelle Tipi-pesi'!J$20,'Tabelle Tipi-pesi'!K$20,"")&amp;IF(K7='Tabelle Tipi-pesi'!J$21,'Tabelle Tipi-pesi'!K$21,"")&amp;IF(K7='Tabelle Tipi-pesi'!J$22,'Tabelle Tipi-pesi'!K$22,"")&amp;IF(K7='Tabelle Tipi-pesi'!J$23,'Tabelle Tipi-pesi'!K$23,"")))</f>
        <v>0</v>
      </c>
      <c r="M7" s="5" t="s">
        <v>59</v>
      </c>
      <c r="N7" s="7">
        <f>$B7*IF(M7="",0,VALUE(IF(M7='Tabelle Tipi-pesi'!L$2,'Tabelle Tipi-pesi'!M$2,"")&amp;IF(M7='Tabelle Tipi-pesi'!L$3,'Tabelle Tipi-pesi'!M$3,"")&amp;IF(M7='Tabelle Tipi-pesi'!L$4,'Tabelle Tipi-pesi'!M$4,"")&amp;IF(M7='Tabelle Tipi-pesi'!L$5,'Tabelle Tipi-pesi'!M$5,"")&amp;IF(M7='Tabelle Tipi-pesi'!L$6,'Tabelle Tipi-pesi'!M$6,"")&amp;IF(M7='Tabelle Tipi-pesi'!L$7,'Tabelle Tipi-pesi'!M$7,"")&amp;IF(M7='Tabelle Tipi-pesi'!L$8,'Tabelle Tipi-pesi'!M$8,"")&amp;IF(M7='Tabelle Tipi-pesi'!L$9,'Tabelle Tipi-pesi'!M$9,"")&amp;IF(M7='Tabelle Tipi-pesi'!L$10,'Tabelle Tipi-pesi'!M$10,"")&amp;IF(M7='Tabelle Tipi-pesi'!L$11,'Tabelle Tipi-pesi'!M$11,"")&amp;IF(M7='Tabelle Tipi-pesi'!L$12,'Tabelle Tipi-pesi'!M$12,"")&amp;IF(M7='Tabelle Tipi-pesi'!L$13,'Tabelle Tipi-pesi'!M$13,"")&amp;IF(M7='Tabelle Tipi-pesi'!L$14,'Tabelle Tipi-pesi'!M$14,"")&amp;IF(M7='Tabelle Tipi-pesi'!L$15,'Tabelle Tipi-pesi'!M$15,"")&amp;IF(M7='Tabelle Tipi-pesi'!L$16,'Tabelle Tipi-pesi'!M$16,"")&amp;IF(M7='Tabelle Tipi-pesi'!L$17,'Tabelle Tipi-pesi'!M$17,"")&amp;IF(M7='Tabelle Tipi-pesi'!L$18,'Tabelle Tipi-pesi'!M$18,"")&amp;IF(M7='Tabelle Tipi-pesi'!L$19,'Tabelle Tipi-pesi'!M$19,"")&amp;IF(M7='Tabelle Tipi-pesi'!L$20,'Tabelle Tipi-pesi'!M$20,"")&amp;IF(M7='Tabelle Tipi-pesi'!L$21,'Tabelle Tipi-pesi'!M$21,"")&amp;IF(M7='Tabelle Tipi-pesi'!L$22,'Tabelle Tipi-pesi'!M$22,"")&amp;IF(M7='Tabelle Tipi-pesi'!L$23,'Tabelle Tipi-pesi'!M$23,"")))</f>
        <v>240</v>
      </c>
      <c r="O7" s="27" t="s">
        <v>86</v>
      </c>
      <c r="P7" s="28">
        <f>IF(O7="",0,VALUE(IF(O7='Tabelle Tipi-pesi'!N$2,'Tabelle Tipi-pesi'!O$2,"")&amp;IF(O7='Tabelle Tipi-pesi'!N$3,'Tabelle Tipi-pesi'!O$3,"")&amp;IF(O7='Tabelle Tipi-pesi'!N$4,'Tabelle Tipi-pesi'!O$4,"")&amp;IF(O7='Tabelle Tipi-pesi'!N$5,'Tabelle Tipi-pesi'!O$5,"")&amp;IF(O7='Tabelle Tipi-pesi'!N$6,'Tabelle Tipi-pesi'!O$6,"")&amp;IF(O7='Tabelle Tipi-pesi'!N$7,'Tabelle Tipi-pesi'!O$7,"")&amp;IF(O7='Tabelle Tipi-pesi'!N$8,'Tabelle Tipi-pesi'!O$8,"")&amp;IF(O7='Tabelle Tipi-pesi'!N$9,'Tabelle Tipi-pesi'!O$9,"")&amp;IF(O7='Tabelle Tipi-pesi'!N$10,'Tabelle Tipi-pesi'!O$10,"")&amp;IF(O7='Tabelle Tipi-pesi'!N$11,'Tabelle Tipi-pesi'!O$11,"")&amp;IF(O7='Tabelle Tipi-pesi'!N$12,'Tabelle Tipi-pesi'!O$12,"")&amp;IF(O7='Tabelle Tipi-pesi'!N$13,'Tabelle Tipi-pesi'!O$13,"")&amp;IF(O7='Tabelle Tipi-pesi'!N$14,'Tabelle Tipi-pesi'!O$14,"")&amp;IF(O7='Tabelle Tipi-pesi'!N$15,'Tabelle Tipi-pesi'!O$15,"")&amp;IF(O7='Tabelle Tipi-pesi'!N$16,'Tabelle Tipi-pesi'!O$16,"")&amp;IF(O7='Tabelle Tipi-pesi'!N$17,'Tabelle Tipi-pesi'!O$17,"")&amp;IF(O7='Tabelle Tipi-pesi'!N$18,'Tabelle Tipi-pesi'!O$18,"")&amp;IF(O7='Tabelle Tipi-pesi'!N$19,'Tabelle Tipi-pesi'!O$19,"")&amp;IF(O7='Tabelle Tipi-pesi'!N$20,'Tabelle Tipi-pesi'!O$20,"")&amp;IF(O7='Tabelle Tipi-pesi'!N$21,'Tabelle Tipi-pesi'!O$21,"")&amp;IF(O7='Tabelle Tipi-pesi'!N$22,'Tabelle Tipi-pesi'!O$22,"")&amp;IF(O7='Tabelle Tipi-pesi'!N$23,'Tabelle Tipi-pesi'!O$23,"")))</f>
        <v>317</v>
      </c>
      <c r="Q7" s="5" t="s">
        <v>120</v>
      </c>
      <c r="R7" s="7">
        <f>IF(Q7="",0,VALUE(IF(Q7='Tabelle Tipi-pesi'!P$2,'Tabelle Tipi-pesi'!Q$2,"")&amp;IF(Q7='Tabelle Tipi-pesi'!P$3,'Tabelle Tipi-pesi'!Q$3,"")&amp;IF(Q7='Tabelle Tipi-pesi'!P$4,'Tabelle Tipi-pesi'!Q$4,"")&amp;IF(Q7='Tabelle Tipi-pesi'!P$5,'Tabelle Tipi-pesi'!Q$5,"")&amp;IF(Q7='Tabelle Tipi-pesi'!P$6,'Tabelle Tipi-pesi'!Q$6,"")&amp;IF(Q7='Tabelle Tipi-pesi'!P$7,'Tabelle Tipi-pesi'!Q$7,"")&amp;IF(Q7='Tabelle Tipi-pesi'!P$8,'Tabelle Tipi-pesi'!Q$8,"")&amp;IF(Q7='Tabelle Tipi-pesi'!P$9,'Tabelle Tipi-pesi'!Q$9,"")&amp;IF(Q7='Tabelle Tipi-pesi'!P$10,'Tabelle Tipi-pesi'!Q$10,"")&amp;IF(Q7='Tabelle Tipi-pesi'!P$11,'Tabelle Tipi-pesi'!Q$11,"")&amp;IF(Q7='Tabelle Tipi-pesi'!P$12,'Tabelle Tipi-pesi'!Q$12,"")&amp;IF(Q7='Tabelle Tipi-pesi'!P$13,'Tabelle Tipi-pesi'!Q$13,"")&amp;IF(Q7='Tabelle Tipi-pesi'!P$14,'Tabelle Tipi-pesi'!Q$14,"")&amp;IF(Q7='Tabelle Tipi-pesi'!P$15,'Tabelle Tipi-pesi'!Q$15,"")&amp;IF(Q7='Tabelle Tipi-pesi'!P$16,'Tabelle Tipi-pesi'!Q$16,"")&amp;IF(Q7='Tabelle Tipi-pesi'!P$17,'Tabelle Tipi-pesi'!Q$17,"")&amp;IF(Q7='Tabelle Tipi-pesi'!P$18,'Tabelle Tipi-pesi'!Q$18,"")&amp;IF(Q7='Tabelle Tipi-pesi'!P$19,'Tabelle Tipi-pesi'!Q$19,"")&amp;IF(Q7='Tabelle Tipi-pesi'!P$20,'Tabelle Tipi-pesi'!Q$20,"")&amp;IF(Q7='Tabelle Tipi-pesi'!P$21,'Tabelle Tipi-pesi'!Q$21,"")&amp;IF(Q7='Tabelle Tipi-pesi'!P$22,'Tabelle Tipi-pesi'!Q$22,"")&amp;IF(Q7='Tabelle Tipi-pesi'!P$23,'Tabelle Tipi-pesi'!Q$23,"")))</f>
        <v>20</v>
      </c>
      <c r="S7" s="29"/>
      <c r="T7" s="30">
        <f>IF(S7="",0,VALUE(IF(S7='Tabelle Tipi-pesi'!R$2,'Tabelle Tipi-pesi'!S$2,"")&amp;IF(S7='Tabelle Tipi-pesi'!R$3,'Tabelle Tipi-pesi'!S$3,"")&amp;IF(S7='Tabelle Tipi-pesi'!R$4,'Tabelle Tipi-pesi'!S$4,"")&amp;IF(S7='Tabelle Tipi-pesi'!R$5,'Tabelle Tipi-pesi'!S$5,"")&amp;IF(S7='Tabelle Tipi-pesi'!R$6,'Tabelle Tipi-pesi'!S$6,"")&amp;IF(S7='Tabelle Tipi-pesi'!R$7,'Tabelle Tipi-pesi'!S$7,"")&amp;IF(S7='Tabelle Tipi-pesi'!R$8,'Tabelle Tipi-pesi'!S$8,"")&amp;IF(S7='Tabelle Tipi-pesi'!R$9,'Tabelle Tipi-pesi'!S$9,"")&amp;IF(S7='Tabelle Tipi-pesi'!R$10,'Tabelle Tipi-pesi'!S$10,"")&amp;IF(S7='Tabelle Tipi-pesi'!R$11,'Tabelle Tipi-pesi'!S$11,"")&amp;IF(S7='Tabelle Tipi-pesi'!R$12,'Tabelle Tipi-pesi'!S$12,"")&amp;IF(S7='Tabelle Tipi-pesi'!R$13,'Tabelle Tipi-pesi'!S$13,"")&amp;IF(S7='Tabelle Tipi-pesi'!R$14,'Tabelle Tipi-pesi'!S$14,"")&amp;IF(S7='Tabelle Tipi-pesi'!R$15,'Tabelle Tipi-pesi'!S$15,"")&amp;IF(S7='Tabelle Tipi-pesi'!R$16,'Tabelle Tipi-pesi'!S$16,"")&amp;IF(S7='Tabelle Tipi-pesi'!R$17,'Tabelle Tipi-pesi'!S$17,"")&amp;IF(S7='Tabelle Tipi-pesi'!R$18,'Tabelle Tipi-pesi'!S$18,"")&amp;IF(S7='Tabelle Tipi-pesi'!R$19,'Tabelle Tipi-pesi'!S$19,"")&amp;IF(S7='Tabelle Tipi-pesi'!R$20,'Tabelle Tipi-pesi'!S$20,"")&amp;IF(S7='Tabelle Tipi-pesi'!R$21,'Tabelle Tipi-pesi'!S$21,"")&amp;IF(S7='Tabelle Tipi-pesi'!R$22,'Tabelle Tipi-pesi'!S$22,"")&amp;IF(S7='Tabelle Tipi-pesi'!R$23,'Tabelle Tipi-pesi'!S$23,"")))</f>
        <v>0</v>
      </c>
      <c r="V7" s="7">
        <f>IF(U7="",0,VALUE(IF(U7='Tabelle Tipi-pesi'!T$2,'Tabelle Tipi-pesi'!U$2,"")&amp;IF(U7='Tabelle Tipi-pesi'!T$3,'Tabelle Tipi-pesi'!U$3,"")&amp;IF(U7='Tabelle Tipi-pesi'!T$4,'Tabelle Tipi-pesi'!U$4,"")&amp;IF(U7='Tabelle Tipi-pesi'!T$5,'Tabelle Tipi-pesi'!U$5,"")&amp;IF(U7='Tabelle Tipi-pesi'!T$6,'Tabelle Tipi-pesi'!U$6,"")&amp;IF(U7='Tabelle Tipi-pesi'!T$7,'Tabelle Tipi-pesi'!U$7,"")&amp;IF(U7='Tabelle Tipi-pesi'!T$8,'Tabelle Tipi-pesi'!U$8,"")&amp;IF(U7='Tabelle Tipi-pesi'!T$9,'Tabelle Tipi-pesi'!U$9,"")&amp;IF(U7='Tabelle Tipi-pesi'!T$10,'Tabelle Tipi-pesi'!U$10,"")&amp;IF(U7='Tabelle Tipi-pesi'!T$11,'Tabelle Tipi-pesi'!U$11,"")&amp;IF(U7='Tabelle Tipi-pesi'!T$12,'Tabelle Tipi-pesi'!U$12,"")&amp;IF(U7='Tabelle Tipi-pesi'!T$13,'Tabelle Tipi-pesi'!U$13,"")&amp;IF(U7='Tabelle Tipi-pesi'!T$14,'Tabelle Tipi-pesi'!U$14,"")&amp;IF(U7='Tabelle Tipi-pesi'!T$15,'Tabelle Tipi-pesi'!U$15,"")&amp;IF(U7='Tabelle Tipi-pesi'!T$16,'Tabelle Tipi-pesi'!U$16,"")&amp;IF(U7='Tabelle Tipi-pesi'!T$17,'Tabelle Tipi-pesi'!U$17,"")&amp;IF(U7='Tabelle Tipi-pesi'!T$18,'Tabelle Tipi-pesi'!U$18,"")&amp;IF(U7='Tabelle Tipi-pesi'!T$19,'Tabelle Tipi-pesi'!U$19,"")&amp;IF(U7='Tabelle Tipi-pesi'!T$20,'Tabelle Tipi-pesi'!U$20,"")&amp;IF(U7='Tabelle Tipi-pesi'!T$21,'Tabelle Tipi-pesi'!U$21,"")&amp;IF(U7='Tabelle Tipi-pesi'!T$22,'Tabelle Tipi-pesi'!U$22,"")&amp;IF(U7='Tabelle Tipi-pesi'!T$23,'Tabelle Tipi-pesi'!U$23,"")))</f>
        <v>0</v>
      </c>
      <c r="W7" s="31"/>
      <c r="X7" s="32">
        <f>IF(W7="",0,VALUE(IF(W7='Tabelle Tipi-pesi'!V$2,'Tabelle Tipi-pesi'!W$2,"")&amp;IF(W7='Tabelle Tipi-pesi'!V$3,'Tabelle Tipi-pesi'!W$3,"")&amp;IF(W7='Tabelle Tipi-pesi'!V$4,'Tabelle Tipi-pesi'!W$4,"")&amp;IF(W7='Tabelle Tipi-pesi'!V$5,'Tabelle Tipi-pesi'!W$5,"")&amp;IF(W7='Tabelle Tipi-pesi'!V$6,'Tabelle Tipi-pesi'!W$6,"")&amp;IF(W7='Tabelle Tipi-pesi'!V$7,'Tabelle Tipi-pesi'!W$7,"")&amp;IF(W7='Tabelle Tipi-pesi'!V$8,'Tabelle Tipi-pesi'!W$8,"")&amp;IF(W7='Tabelle Tipi-pesi'!V$9,'Tabelle Tipi-pesi'!W$9,"")&amp;IF(W7='Tabelle Tipi-pesi'!V$10,'Tabelle Tipi-pesi'!W$10,"")&amp;IF(W7='Tabelle Tipi-pesi'!V$11,'Tabelle Tipi-pesi'!W$11,"")&amp;IF(W7='Tabelle Tipi-pesi'!V$12,'Tabelle Tipi-pesi'!W$12,"")&amp;IF(W7='Tabelle Tipi-pesi'!V$13,'Tabelle Tipi-pesi'!W$13,"")&amp;IF(W7='Tabelle Tipi-pesi'!V$14,'Tabelle Tipi-pesi'!W$14,"")&amp;IF(W7='Tabelle Tipi-pesi'!V$15,'Tabelle Tipi-pesi'!W$15,"")&amp;IF(W7='Tabelle Tipi-pesi'!V$16,'Tabelle Tipi-pesi'!W$16,"")&amp;IF(W7='Tabelle Tipi-pesi'!V$17,'Tabelle Tipi-pesi'!W$17,"")&amp;IF(W7='Tabelle Tipi-pesi'!V$18,'Tabelle Tipi-pesi'!W$18,"")&amp;IF(W7='Tabelle Tipi-pesi'!V$19,'Tabelle Tipi-pesi'!W$19,"")&amp;IF(W7='Tabelle Tipi-pesi'!V$20,'Tabelle Tipi-pesi'!W$20,"")&amp;IF(W7='Tabelle Tipi-pesi'!V$21,'Tabelle Tipi-pesi'!W$21,"")&amp;IF(W7='Tabelle Tipi-pesi'!V$22,'Tabelle Tipi-pesi'!W$22,"")&amp;IF(W7='Tabelle Tipi-pesi'!V$23,'Tabelle Tipi-pesi'!W$23,"")))</f>
        <v>0</v>
      </c>
      <c r="Z7" s="7">
        <f>IF(Y7="",0,VALUE(IF(Y7='Tabelle Tipi-pesi'!X$2,'Tabelle Tipi-pesi'!Y$2,"")&amp;IF(Y7='Tabelle Tipi-pesi'!X$3,'Tabelle Tipi-pesi'!Y$3,"")&amp;IF(Y7='Tabelle Tipi-pesi'!X$4,'Tabelle Tipi-pesi'!Y$4,"")&amp;IF(Y7='Tabelle Tipi-pesi'!X$5,'Tabelle Tipi-pesi'!Y$5,"")&amp;IF(Y7='Tabelle Tipi-pesi'!X$6,'Tabelle Tipi-pesi'!Y$6,"")&amp;IF(Y7='Tabelle Tipi-pesi'!X$7,'Tabelle Tipi-pesi'!Y$7,"")&amp;IF(Y7='Tabelle Tipi-pesi'!X$8,'Tabelle Tipi-pesi'!Y$8,"")&amp;IF(Y7='Tabelle Tipi-pesi'!X$9,'Tabelle Tipi-pesi'!Y$9,"")&amp;IF(Y7='Tabelle Tipi-pesi'!X$10,'Tabelle Tipi-pesi'!Y$10,"")&amp;IF(Y7='Tabelle Tipi-pesi'!X$11,'Tabelle Tipi-pesi'!Y$11,"")&amp;IF(Y7='Tabelle Tipi-pesi'!X$12,'Tabelle Tipi-pesi'!Y$12,"")&amp;IF(Y7='Tabelle Tipi-pesi'!X$13,'Tabelle Tipi-pesi'!Y$13,"")&amp;IF(Y7='Tabelle Tipi-pesi'!X$14,'Tabelle Tipi-pesi'!Y$14,"")&amp;IF(Y7='Tabelle Tipi-pesi'!X$15,'Tabelle Tipi-pesi'!Y$15,"")&amp;IF(Y7='Tabelle Tipi-pesi'!X$16,'Tabelle Tipi-pesi'!Y$16,"")&amp;IF(Y7='Tabelle Tipi-pesi'!X$17,'Tabelle Tipi-pesi'!Y$17,"")&amp;IF(Y7='Tabelle Tipi-pesi'!X$18,'Tabelle Tipi-pesi'!Y$18,"")&amp;IF(Y7='Tabelle Tipi-pesi'!X$19,'Tabelle Tipi-pesi'!Y$19,"")&amp;IF(Y7='Tabelle Tipi-pesi'!X$20,'Tabelle Tipi-pesi'!Y$20,"")&amp;IF(Y7='Tabelle Tipi-pesi'!X$21,'Tabelle Tipi-pesi'!Y$21,"")&amp;IF(Y7='Tabelle Tipi-pesi'!X$22,'Tabelle Tipi-pesi'!Y$22,"")&amp;IF(Y7='Tabelle Tipi-pesi'!X$23,'Tabelle Tipi-pesi'!Y$23,"")))</f>
        <v>0</v>
      </c>
      <c r="AA7" s="36"/>
      <c r="AB7" s="37">
        <f>IF(AA7="",0,VALUE(IF(AA7='Tabelle Tipi-pesi'!Z$2,'Tabelle Tipi-pesi'!AA$2,"")&amp;IF(AA7='Tabelle Tipi-pesi'!Z$3,'Tabelle Tipi-pesi'!AA$3,"")&amp;IF(AA7='Tabelle Tipi-pesi'!Z$4,'Tabelle Tipi-pesi'!AA$4,"")&amp;IF(AA7='Tabelle Tipi-pesi'!Z$5,'Tabelle Tipi-pesi'!AA$5,"")&amp;IF(AA7='Tabelle Tipi-pesi'!Z$6,'Tabelle Tipi-pesi'!AA$6,"")&amp;IF(AA7='Tabelle Tipi-pesi'!Z$7,'Tabelle Tipi-pesi'!AA$7,"")&amp;IF(AA7='Tabelle Tipi-pesi'!Z$8,'Tabelle Tipi-pesi'!AA$8,"")&amp;IF(AA7='Tabelle Tipi-pesi'!Z$9,'Tabelle Tipi-pesi'!AA$9,"")&amp;IF(AA7='Tabelle Tipi-pesi'!Z$10,'Tabelle Tipi-pesi'!AA$10,"")&amp;IF(AA7='Tabelle Tipi-pesi'!Z$11,'Tabelle Tipi-pesi'!AA$11,"")&amp;IF(AA7='Tabelle Tipi-pesi'!Z$12,'Tabelle Tipi-pesi'!AA$12,"")&amp;IF(AA7='Tabelle Tipi-pesi'!Z$13,'Tabelle Tipi-pesi'!AA$13,"")&amp;IF(AA7='Tabelle Tipi-pesi'!Z$14,'Tabelle Tipi-pesi'!AA$14,"")&amp;IF(AA7='Tabelle Tipi-pesi'!Z$15,'Tabelle Tipi-pesi'!AA$15,"")&amp;IF(AA7='Tabelle Tipi-pesi'!Z$16,'Tabelle Tipi-pesi'!AA$16,"")&amp;IF(AA7='Tabelle Tipi-pesi'!Z$17,'Tabelle Tipi-pesi'!AA$17,"")&amp;IF(AA7='Tabelle Tipi-pesi'!Z$18,'Tabelle Tipi-pesi'!AA$18,"")&amp;IF(AA7='Tabelle Tipi-pesi'!Z$19,'Tabelle Tipi-pesi'!AA$19,"")&amp;IF(AA7='Tabelle Tipi-pesi'!Z$20,'Tabelle Tipi-pesi'!AA$20,"")&amp;IF(AA7='Tabelle Tipi-pesi'!Z$21,'Tabelle Tipi-pesi'!AA$21,"")&amp;IF(AA7='Tabelle Tipi-pesi'!Z$22,'Tabelle Tipi-pesi'!AA$22,"")&amp;IF(AA7='Tabelle Tipi-pesi'!Z$23,'Tabelle Tipi-pesi'!AA$23,"")))</f>
        <v>0</v>
      </c>
      <c r="AC7" s="8"/>
      <c r="AD7" s="9">
        <f>IF(AC7="",0,VALUE(IF(AC7='Tabelle Tipi-pesi'!Z$2,'Tabelle Tipi-pesi'!AA$2,"")&amp;IF(AC7='Tabelle Tipi-pesi'!Z$3,'Tabelle Tipi-pesi'!AA$3,"")&amp;IF(AC7='Tabelle Tipi-pesi'!Z$4,'Tabelle Tipi-pesi'!AA$4,"")&amp;IF(AC7='Tabelle Tipi-pesi'!Z$5,'Tabelle Tipi-pesi'!AA$5,"")&amp;IF(AC7='Tabelle Tipi-pesi'!Z$6,'Tabelle Tipi-pesi'!AA$6,"")&amp;IF(AC7='Tabelle Tipi-pesi'!Z$7,'Tabelle Tipi-pesi'!AA$7,"")&amp;IF(AC7='Tabelle Tipi-pesi'!Z$8,'Tabelle Tipi-pesi'!AA$8,"")&amp;IF(AC7='Tabelle Tipi-pesi'!Z$9,'Tabelle Tipi-pesi'!AA$9,"")&amp;IF(AC7='Tabelle Tipi-pesi'!Z$10,'Tabelle Tipi-pesi'!AA$10,"")&amp;IF(AC7='Tabelle Tipi-pesi'!Z$11,'Tabelle Tipi-pesi'!AA$11,"")&amp;IF(AC7='Tabelle Tipi-pesi'!Z$12,'Tabelle Tipi-pesi'!AA$12,"")&amp;IF(AC7='Tabelle Tipi-pesi'!Z$13,'Tabelle Tipi-pesi'!AA$13,"")&amp;IF(AC7='Tabelle Tipi-pesi'!Z$14,'Tabelle Tipi-pesi'!AA$14,"")&amp;IF(AC7='Tabelle Tipi-pesi'!Z$15,'Tabelle Tipi-pesi'!AA$15,"")&amp;IF(AC7='Tabelle Tipi-pesi'!Z$16,'Tabelle Tipi-pesi'!AA$16,"")&amp;IF(AC7='Tabelle Tipi-pesi'!Z$17,'Tabelle Tipi-pesi'!AA$17,"")&amp;IF(AC7='Tabelle Tipi-pesi'!Z$18,'Tabelle Tipi-pesi'!AA$18,"")&amp;IF(AC7='Tabelle Tipi-pesi'!Z$19,'Tabelle Tipi-pesi'!AA$19,"")&amp;IF(AC7='Tabelle Tipi-pesi'!Z$20,'Tabelle Tipi-pesi'!AA$20,"")&amp;IF(AC7='Tabelle Tipi-pesi'!Z$21,'Tabelle Tipi-pesi'!AA$21,"")&amp;IF(AC7='Tabelle Tipi-pesi'!Z$22,'Tabelle Tipi-pesi'!AA$22,"")&amp;IF(AC7='Tabelle Tipi-pesi'!Z$23,'Tabelle Tipi-pesi'!AA$23,"")))</f>
        <v>0</v>
      </c>
      <c r="AE7" s="34"/>
      <c r="AF7" s="35">
        <f>IF(AE7="",0,VALUE(IF(AE7='Tabelle Tipi-pesi'!AB$2,'Tabelle Tipi-pesi'!AC$2,"")&amp;IF(AE7='Tabelle Tipi-pesi'!AB$3,'Tabelle Tipi-pesi'!AC$3,"")&amp;IF(AE7='Tabelle Tipi-pesi'!AB$4,'Tabelle Tipi-pesi'!AC$4,"")&amp;IF(AE7='Tabelle Tipi-pesi'!AB$5,'Tabelle Tipi-pesi'!AC$5,"")&amp;IF(AE7='Tabelle Tipi-pesi'!AB$6,'Tabelle Tipi-pesi'!AC$6,"")&amp;IF(AE7='Tabelle Tipi-pesi'!AB$7,'Tabelle Tipi-pesi'!AC$7,"")&amp;IF(AE7='Tabelle Tipi-pesi'!AB$8,'Tabelle Tipi-pesi'!AC$8,"")&amp;IF(AE7='Tabelle Tipi-pesi'!AB$9,'Tabelle Tipi-pesi'!AC$9,"")&amp;IF(AE7='Tabelle Tipi-pesi'!AB$10,'Tabelle Tipi-pesi'!AC$10,"")&amp;IF(AE7='Tabelle Tipi-pesi'!AB$11,'Tabelle Tipi-pesi'!AC$11,"")&amp;IF(AE7='Tabelle Tipi-pesi'!AB$12,'Tabelle Tipi-pesi'!AC$12,"")&amp;IF(AE7='Tabelle Tipi-pesi'!AB$13,'Tabelle Tipi-pesi'!AC$13,"")&amp;IF(AE7='Tabelle Tipi-pesi'!AB$14,'Tabelle Tipi-pesi'!AC$14,"")&amp;IF(AE7='Tabelle Tipi-pesi'!AB$15,'Tabelle Tipi-pesi'!AC$15,"")&amp;IF(AD7='Tabelle Tipi-pesi'!AB$16,'Tabelle Tipi-pesi'!AC$16,"")&amp;IF(AE7='Tabelle Tipi-pesi'!AB$17,'Tabelle Tipi-pesi'!AC$17,"")&amp;IF(AE7='Tabelle Tipi-pesi'!AB$18,'Tabelle Tipi-pesi'!AC$18,"")&amp;IF(AE7='Tabelle Tipi-pesi'!AB$19,'Tabelle Tipi-pesi'!AC$19,"")&amp;IF(AE7='Tabelle Tipi-pesi'!AB$20,'Tabelle Tipi-pesi'!AC$20,"")&amp;IF(AE7='Tabelle Tipi-pesi'!AB$21,'Tabelle Tipi-pesi'!AC$21,"")&amp;IF(AE7='Tabelle Tipi-pesi'!AB$22,'Tabelle Tipi-pesi'!AC$22,"")&amp;IF(AE7='Tabelle Tipi-pesi'!AB$23,'Tabelle Tipi-pesi'!AC$23,"")))</f>
        <v>0</v>
      </c>
      <c r="AH7" s="7">
        <f>IF(AG7="",0,VALUE(IF(AG7='Tabelle Tipi-pesi'!AD$2,'Tabelle Tipi-pesi'!AE$2,"")&amp;IF(AG7='Tabelle Tipi-pesi'!AD$3,'Tabelle Tipi-pesi'!AE$3,"")&amp;IF(AG7='Tabelle Tipi-pesi'!AD$4,'Tabelle Tipi-pesi'!AE$4,"")&amp;IF(AG7='Tabelle Tipi-pesi'!AD$5,'Tabelle Tipi-pesi'!AE$5,"")&amp;IF(AG7='Tabelle Tipi-pesi'!AD$6,'Tabelle Tipi-pesi'!AE$6,"")&amp;IF(AG7='Tabelle Tipi-pesi'!AD$7,'Tabelle Tipi-pesi'!AE$7,"")&amp;IF(AG7='Tabelle Tipi-pesi'!AD$8,'Tabelle Tipi-pesi'!AE$8,"")&amp;IF(AG7='Tabelle Tipi-pesi'!AD$9,'Tabelle Tipi-pesi'!AE$9,"")&amp;IF(AG7='Tabelle Tipi-pesi'!AD$10,'Tabelle Tipi-pesi'!AE$10,"")&amp;IF(AG7='Tabelle Tipi-pesi'!AD$11,'Tabelle Tipi-pesi'!AE$11,"")&amp;IF(AG7='Tabelle Tipi-pesi'!AD$12,'Tabelle Tipi-pesi'!AE$12,"")&amp;IF(AG7='Tabelle Tipi-pesi'!AD$13,'Tabelle Tipi-pesi'!AE$13,"")&amp;IF(AG7='Tabelle Tipi-pesi'!AD$14,'Tabelle Tipi-pesi'!AE$14,"")&amp;IF(AG7='Tabelle Tipi-pesi'!AD$15,'Tabelle Tipi-pesi'!AE$15,"")&amp;IF(AF7='Tabelle Tipi-pesi'!AD$16,'Tabelle Tipi-pesi'!AE$16,"")&amp;IF(AG7='Tabelle Tipi-pesi'!AD$17,'Tabelle Tipi-pesi'!AE$17,"")&amp;IF(AG7='Tabelle Tipi-pesi'!AD$18,'Tabelle Tipi-pesi'!AE$18,"")&amp;IF(AG7='Tabelle Tipi-pesi'!AD$19,'Tabelle Tipi-pesi'!AE$19,"")&amp;IF(AG7='Tabelle Tipi-pesi'!AD$20,'Tabelle Tipi-pesi'!AE$20,"")&amp;IF(AG7='Tabelle Tipi-pesi'!AD$21,'Tabelle Tipi-pesi'!AE$21,"")&amp;IF(AG7='Tabelle Tipi-pesi'!AD$22,'Tabelle Tipi-pesi'!AE$22,"")&amp;IF(AG7='Tabelle Tipi-pesi'!AD$23,'Tabelle Tipi-pesi'!AE$23,"")))</f>
        <v>0</v>
      </c>
      <c r="AJ7" s="26">
        <f t="shared" si="0"/>
        <v>959</v>
      </c>
      <c r="AK7" s="55">
        <v>27</v>
      </c>
      <c r="AL7" s="11">
        <v>5773</v>
      </c>
      <c r="AM7" s="18"/>
      <c r="AN7" s="11">
        <f t="shared" si="1"/>
        <v>10</v>
      </c>
      <c r="AO7" s="11" t="str">
        <f t="shared" si="2"/>
        <v>2</v>
      </c>
      <c r="AP7" s="5">
        <v>830</v>
      </c>
      <c r="AQ7" s="14">
        <f t="shared" si="3"/>
        <v>12.828888888888889</v>
      </c>
      <c r="AR7" s="15">
        <f t="shared" si="4"/>
        <v>94.933777777777777</v>
      </c>
      <c r="AS7" s="16">
        <f t="shared" si="5"/>
        <v>98.992469007067541</v>
      </c>
      <c r="AT7" s="15">
        <f t="shared" si="6"/>
        <v>10.101778549725891</v>
      </c>
      <c r="AU7" s="39"/>
    </row>
    <row r="8" spans="1:47" s="5" customFormat="1" ht="11.25" customHeight="1" x14ac:dyDescent="0.2">
      <c r="A8" s="5">
        <v>4</v>
      </c>
      <c r="B8" s="5">
        <v>4</v>
      </c>
      <c r="C8" s="20" t="s">
        <v>13</v>
      </c>
      <c r="D8" s="21">
        <f>IF(C8="",0,VALUE(IF(C8='Tabelle Tipi-pesi'!B$2,'Tabelle Tipi-pesi'!C$2,"")&amp;IF(C8='Tabelle Tipi-pesi'!B$3,'Tabelle Tipi-pesi'!C$3,"")&amp;IF(C8='Tabelle Tipi-pesi'!B$4,'Tabelle Tipi-pesi'!C$4,"")&amp;IF(C8='Tabelle Tipi-pesi'!B$5,'Tabelle Tipi-pesi'!C$5,"")&amp;IF(C8='Tabelle Tipi-pesi'!B$6,'Tabelle Tipi-pesi'!C$6,"")&amp;IF(C8='Tabelle Tipi-pesi'!B$7,'Tabelle Tipi-pesi'!C$7,"")&amp;IF(C8='Tabelle Tipi-pesi'!B$8,'Tabelle Tipi-pesi'!C$8,"")&amp;IF(C8='Tabelle Tipi-pesi'!B$9,'Tabelle Tipi-pesi'!C$9,"")&amp;IF(C8='Tabelle Tipi-pesi'!B$10,'Tabelle Tipi-pesi'!C$10,"")&amp;IF(C8='Tabelle Tipi-pesi'!B$11,'Tabelle Tipi-pesi'!C$11,"")&amp;IF(C8='Tabelle Tipi-pesi'!B$12,'Tabelle Tipi-pesi'!C$12,"")&amp;IF(C8='Tabelle Tipi-pesi'!B$13,'Tabelle Tipi-pesi'!C$13,"")&amp;IF(C8='Tabelle Tipi-pesi'!B$14,'Tabelle Tipi-pesi'!C$14,"")&amp;IF(C8='Tabelle Tipi-pesi'!B$15,'Tabelle Tipi-pesi'!C$15,"")&amp;IF(C8='Tabelle Tipi-pesi'!B$16,'Tabelle Tipi-pesi'!C$16,"")&amp;IF(C8='Tabelle Tipi-pesi'!B$17,'Tabelle Tipi-pesi'!C$17,"")&amp;IF(C8='Tabelle Tipi-pesi'!B$18,'Tabelle Tipi-pesi'!C$18,"")&amp;IF(C8='Tabelle Tipi-pesi'!B$19,'Tabelle Tipi-pesi'!C$19,"")&amp;IF(C8='Tabelle Tipi-pesi'!B$20,'Tabelle Tipi-pesi'!C$20,"")&amp;IF(C8='Tabelle Tipi-pesi'!B$21,'Tabelle Tipi-pesi'!C$21,"")&amp;IF(C8='Tabelle Tipi-pesi'!B$22,'Tabelle Tipi-pesi'!C$22,"")&amp;IF(C8='Tabelle Tipi-pesi'!B$23,'Tabelle Tipi-pesi'!C$23,"")))</f>
        <v>120</v>
      </c>
      <c r="E8" s="5" t="s">
        <v>26</v>
      </c>
      <c r="F8" s="7">
        <f>IF(E8="",0,VALUE(IF(E8='Tabelle Tipi-pesi'!D$2,'Tabelle Tipi-pesi'!E$2,"")&amp;IF(E8='Tabelle Tipi-pesi'!D$3,'Tabelle Tipi-pesi'!E$3,"")&amp;IF(E8='Tabelle Tipi-pesi'!D$4,'Tabelle Tipi-pesi'!E$4,"")&amp;IF(E8='Tabelle Tipi-pesi'!D$5,'Tabelle Tipi-pesi'!E$5,"")&amp;IF(E8='Tabelle Tipi-pesi'!D$6,'Tabelle Tipi-pesi'!E$6,"")&amp;IF(E8='Tabelle Tipi-pesi'!D$7,'Tabelle Tipi-pesi'!E$7,"")&amp;IF(E8='Tabelle Tipi-pesi'!D$8,'Tabelle Tipi-pesi'!E$8,"")&amp;IF(E8='Tabelle Tipi-pesi'!D$9,'Tabelle Tipi-pesi'!E$9,"")&amp;IF(E8='Tabelle Tipi-pesi'!D$10,'Tabelle Tipi-pesi'!E$10,"")&amp;IF(E8='Tabelle Tipi-pesi'!D$11,'Tabelle Tipi-pesi'!E$11,"")&amp;IF(E8='Tabelle Tipi-pesi'!D$12,'Tabelle Tipi-pesi'!E$12,"")&amp;IF(E8='Tabelle Tipi-pesi'!D$13,'Tabelle Tipi-pesi'!E$13,"")&amp;IF(E8='Tabelle Tipi-pesi'!D$14,'Tabelle Tipi-pesi'!E$14,"")&amp;IF(E8='Tabelle Tipi-pesi'!D$15,'Tabelle Tipi-pesi'!E$15,"")&amp;IF(E8='Tabelle Tipi-pesi'!D$16,'Tabelle Tipi-pesi'!E$16,"")&amp;IF(E8='Tabelle Tipi-pesi'!D$17,'Tabelle Tipi-pesi'!E$17,"")&amp;IF(E8='Tabelle Tipi-pesi'!D$18,'Tabelle Tipi-pesi'!E$18,"")&amp;IF(E8='Tabelle Tipi-pesi'!D$19,'Tabelle Tipi-pesi'!E$19,"")&amp;IF(E8='Tabelle Tipi-pesi'!D$20,'Tabelle Tipi-pesi'!E$20,"")&amp;IF(E8='Tabelle Tipi-pesi'!D$21,'Tabelle Tipi-pesi'!E$21,"")&amp;IF(E8='Tabelle Tipi-pesi'!D$22,'Tabelle Tipi-pesi'!E$22,"")&amp;IF(E8='Tabelle Tipi-pesi'!D$23,'Tabelle Tipi-pesi'!E$23,"")))/4*B8</f>
        <v>70</v>
      </c>
      <c r="G8" s="22" t="s">
        <v>39</v>
      </c>
      <c r="H8" s="23">
        <f>$B8*IF(G8="",0,VALUE(IF(G8='Tabelle Tipi-pesi'!F$2,'Tabelle Tipi-pesi'!G$2,"")&amp;IF(G8='Tabelle Tipi-pesi'!F$3,'Tabelle Tipi-pesi'!G$3,"")&amp;IF(G8='Tabelle Tipi-pesi'!F$4,'Tabelle Tipi-pesi'!G$4,"")&amp;IF(G8='Tabelle Tipi-pesi'!F$5,'Tabelle Tipi-pesi'!G$5,"")&amp;IF(G8='Tabelle Tipi-pesi'!F$6,'Tabelle Tipi-pesi'!G$6,"")&amp;IF(G8='Tabelle Tipi-pesi'!F$7,'Tabelle Tipi-pesi'!G$7,"")&amp;IF(G8='Tabelle Tipi-pesi'!F$8,'Tabelle Tipi-pesi'!G$8,"")&amp;IF(G8='Tabelle Tipi-pesi'!F$9,'Tabelle Tipi-pesi'!G$9,"")&amp;IF(G8='Tabelle Tipi-pesi'!F$10,'Tabelle Tipi-pesi'!G$10,"")&amp;IF(G8='Tabelle Tipi-pesi'!F$11,'Tabelle Tipi-pesi'!G$11,"")&amp;IF(G8='Tabelle Tipi-pesi'!F$12,'Tabelle Tipi-pesi'!G$12,"")&amp;IF(G8='Tabelle Tipi-pesi'!F$13,'Tabelle Tipi-pesi'!G$13,"")&amp;IF(G8='Tabelle Tipi-pesi'!F$14,'Tabelle Tipi-pesi'!G$14,"")&amp;IF(G8='Tabelle Tipi-pesi'!F$15,'Tabelle Tipi-pesi'!G$15,"")&amp;IF(G8='Tabelle Tipi-pesi'!F$16,'Tabelle Tipi-pesi'!G$16,"")&amp;IF(G8='Tabelle Tipi-pesi'!F$17,'Tabelle Tipi-pesi'!G$17,"")&amp;IF(G8='Tabelle Tipi-pesi'!F$18,'Tabelle Tipi-pesi'!G$18,"")&amp;IF(G8='Tabelle Tipi-pesi'!F$19,'Tabelle Tipi-pesi'!G$19,"")&amp;IF(G8='Tabelle Tipi-pesi'!F$20,'Tabelle Tipi-pesi'!G$20,"")&amp;IF(G8='Tabelle Tipi-pesi'!F$21,'Tabelle Tipi-pesi'!G$21,"")&amp;IF(G8='Tabelle Tipi-pesi'!F$22,'Tabelle Tipi-pesi'!G$22,"")&amp;IF(G8='Tabelle Tipi-pesi'!F$23,'Tabelle Tipi-pesi'!G$23,"")))</f>
        <v>120</v>
      </c>
      <c r="I8" s="5" t="s">
        <v>47</v>
      </c>
      <c r="J8" s="7">
        <f>IF(I8="",0,VALUE(IF(I8='Tabelle Tipi-pesi'!H$2,'Tabelle Tipi-pesi'!I$2,"")&amp;IF(I8='Tabelle Tipi-pesi'!H$3,'Tabelle Tipi-pesi'!I$3,"")&amp;IF(I8='Tabelle Tipi-pesi'!H$4,'Tabelle Tipi-pesi'!I$4,"")&amp;IF(I8='Tabelle Tipi-pesi'!H$5,'Tabelle Tipi-pesi'!I$5,"")&amp;IF(I8='Tabelle Tipi-pesi'!H$6,'Tabelle Tipi-pesi'!I$6,"")&amp;IF(I8='Tabelle Tipi-pesi'!H$7,'Tabelle Tipi-pesi'!I$7,"")&amp;IF(I8='Tabelle Tipi-pesi'!H$8,'Tabelle Tipi-pesi'!I$8,"")&amp;IF(I8='Tabelle Tipi-pesi'!H$9,'Tabelle Tipi-pesi'!I$9,"")&amp;IF(I8='Tabelle Tipi-pesi'!H$10,'Tabelle Tipi-pesi'!I$10,"")&amp;IF(I8='Tabelle Tipi-pesi'!H$11,'Tabelle Tipi-pesi'!I$11,"")&amp;IF(I8='Tabelle Tipi-pesi'!H$12,'Tabelle Tipi-pesi'!I$12,"")&amp;IF(I8='Tabelle Tipi-pesi'!H$13,'Tabelle Tipi-pesi'!I$13,"")&amp;IF(I8='Tabelle Tipi-pesi'!H$14,'Tabelle Tipi-pesi'!I$14,"")&amp;IF(I8='Tabelle Tipi-pesi'!H$15,'Tabelle Tipi-pesi'!I$15,"")&amp;IF(I8='Tabelle Tipi-pesi'!H$16,'Tabelle Tipi-pesi'!I$16,"")&amp;IF(I8='Tabelle Tipi-pesi'!H$17,'Tabelle Tipi-pesi'!I$17,"")&amp;IF(I8='Tabelle Tipi-pesi'!H$18,'Tabelle Tipi-pesi'!I$18,"")&amp;IF(I8='Tabelle Tipi-pesi'!H$19,'Tabelle Tipi-pesi'!I$19,"")&amp;IF(I8='Tabelle Tipi-pesi'!H$20,'Tabelle Tipi-pesi'!I$20,"")&amp;IF(I8='Tabelle Tipi-pesi'!H$21,'Tabelle Tipi-pesi'!I$21,"")&amp;IF(I8='Tabelle Tipi-pesi'!H$22,'Tabelle Tipi-pesi'!I$22,"")&amp;IF(I8='Tabelle Tipi-pesi'!H$23,'Tabelle Tipi-pesi'!I$23,"")))</f>
        <v>145</v>
      </c>
      <c r="K8" s="24" t="s">
        <v>49</v>
      </c>
      <c r="L8" s="25">
        <f>IF(K8="",0,VALUE(IF(K8='Tabelle Tipi-pesi'!J$2,'Tabelle Tipi-pesi'!K$2,"")&amp;IF(K8='Tabelle Tipi-pesi'!J$3,'Tabelle Tipi-pesi'!K$3,"")&amp;IF(K8='Tabelle Tipi-pesi'!J$4,'Tabelle Tipi-pesi'!K$4,"")&amp;IF(K8='Tabelle Tipi-pesi'!J$5,'Tabelle Tipi-pesi'!K$5,"")&amp;IF(K8='Tabelle Tipi-pesi'!J$6,'Tabelle Tipi-pesi'!K$6,"")&amp;IF(K8='Tabelle Tipi-pesi'!J$7,'Tabelle Tipi-pesi'!K$7,"")&amp;IF(K8='Tabelle Tipi-pesi'!J$8,'Tabelle Tipi-pesi'!K$8,"")&amp;IF(K8='Tabelle Tipi-pesi'!J$9,'Tabelle Tipi-pesi'!K$9,"")&amp;IF(K8='Tabelle Tipi-pesi'!J$10,'Tabelle Tipi-pesi'!K$10,"")&amp;IF(K8='Tabelle Tipi-pesi'!J$11,'Tabelle Tipi-pesi'!K$11,"")&amp;IF(K8='Tabelle Tipi-pesi'!J$12,'Tabelle Tipi-pesi'!K$12,"")&amp;IF(K8='Tabelle Tipi-pesi'!J$13,'Tabelle Tipi-pesi'!K$13,"")&amp;IF(K8='Tabelle Tipi-pesi'!J$14,'Tabelle Tipi-pesi'!K$14,"")&amp;IF(K8='Tabelle Tipi-pesi'!J$15,'Tabelle Tipi-pesi'!K$15,"")&amp;IF(K8='Tabelle Tipi-pesi'!J$16,'Tabelle Tipi-pesi'!K$16,"")&amp;IF(K8='Tabelle Tipi-pesi'!J$17,'Tabelle Tipi-pesi'!K$17,"")&amp;IF(K8='Tabelle Tipi-pesi'!J$18,'Tabelle Tipi-pesi'!K$18,"")&amp;IF(K8='Tabelle Tipi-pesi'!J$19,'Tabelle Tipi-pesi'!K$19,"")&amp;IF(K8='Tabelle Tipi-pesi'!J$20,'Tabelle Tipi-pesi'!K$20,"")&amp;IF(K8='Tabelle Tipi-pesi'!J$21,'Tabelle Tipi-pesi'!K$21,"")&amp;IF(K8='Tabelle Tipi-pesi'!J$22,'Tabelle Tipi-pesi'!K$22,"")&amp;IF(K8='Tabelle Tipi-pesi'!J$23,'Tabelle Tipi-pesi'!K$23,"")))</f>
        <v>25</v>
      </c>
      <c r="M8" s="5" t="s">
        <v>52</v>
      </c>
      <c r="N8" s="7">
        <f>$B8*IF(M8="",0,VALUE(IF(M8='Tabelle Tipi-pesi'!L$2,'Tabelle Tipi-pesi'!M$2,"")&amp;IF(M8='Tabelle Tipi-pesi'!L$3,'Tabelle Tipi-pesi'!M$3,"")&amp;IF(M8='Tabelle Tipi-pesi'!L$4,'Tabelle Tipi-pesi'!M$4,"")&amp;IF(M8='Tabelle Tipi-pesi'!L$5,'Tabelle Tipi-pesi'!M$5,"")&amp;IF(M8='Tabelle Tipi-pesi'!L$6,'Tabelle Tipi-pesi'!M$6,"")&amp;IF(M8='Tabelle Tipi-pesi'!L$7,'Tabelle Tipi-pesi'!M$7,"")&amp;IF(M8='Tabelle Tipi-pesi'!L$8,'Tabelle Tipi-pesi'!M$8,"")&amp;IF(M8='Tabelle Tipi-pesi'!L$9,'Tabelle Tipi-pesi'!M$9,"")&amp;IF(M8='Tabelle Tipi-pesi'!L$10,'Tabelle Tipi-pesi'!M$10,"")&amp;IF(M8='Tabelle Tipi-pesi'!L$11,'Tabelle Tipi-pesi'!M$11,"")&amp;IF(M8='Tabelle Tipi-pesi'!L$12,'Tabelle Tipi-pesi'!M$12,"")&amp;IF(M8='Tabelle Tipi-pesi'!L$13,'Tabelle Tipi-pesi'!M$13,"")&amp;IF(M8='Tabelle Tipi-pesi'!L$14,'Tabelle Tipi-pesi'!M$14,"")&amp;IF(M8='Tabelle Tipi-pesi'!L$15,'Tabelle Tipi-pesi'!M$15,"")&amp;IF(M8='Tabelle Tipi-pesi'!L$16,'Tabelle Tipi-pesi'!M$16,"")&amp;IF(M8='Tabelle Tipi-pesi'!L$17,'Tabelle Tipi-pesi'!M$17,"")&amp;IF(M8='Tabelle Tipi-pesi'!L$18,'Tabelle Tipi-pesi'!M$18,"")&amp;IF(M8='Tabelle Tipi-pesi'!L$19,'Tabelle Tipi-pesi'!M$19,"")&amp;IF(M8='Tabelle Tipi-pesi'!L$20,'Tabelle Tipi-pesi'!M$20,"")&amp;IF(M8='Tabelle Tipi-pesi'!L$21,'Tabelle Tipi-pesi'!M$21,"")&amp;IF(M8='Tabelle Tipi-pesi'!L$22,'Tabelle Tipi-pesi'!M$22,"")&amp;IF(M8='Tabelle Tipi-pesi'!L$23,'Tabelle Tipi-pesi'!M$23,"")))</f>
        <v>360</v>
      </c>
      <c r="O8" s="27" t="s">
        <v>72</v>
      </c>
      <c r="P8" s="28">
        <f>IF(O8="",0,VALUE(IF(O8='Tabelle Tipi-pesi'!N$2,'Tabelle Tipi-pesi'!O$2,"")&amp;IF(O8='Tabelle Tipi-pesi'!N$3,'Tabelle Tipi-pesi'!O$3,"")&amp;IF(O8='Tabelle Tipi-pesi'!N$4,'Tabelle Tipi-pesi'!O$4,"")&amp;IF(O8='Tabelle Tipi-pesi'!N$5,'Tabelle Tipi-pesi'!O$5,"")&amp;IF(O8='Tabelle Tipi-pesi'!N$6,'Tabelle Tipi-pesi'!O$6,"")&amp;IF(O8='Tabelle Tipi-pesi'!N$7,'Tabelle Tipi-pesi'!O$7,"")&amp;IF(O8='Tabelle Tipi-pesi'!N$8,'Tabelle Tipi-pesi'!O$8,"")&amp;IF(O8='Tabelle Tipi-pesi'!N$9,'Tabelle Tipi-pesi'!O$9,"")&amp;IF(O8='Tabelle Tipi-pesi'!N$10,'Tabelle Tipi-pesi'!O$10,"")&amp;IF(O8='Tabelle Tipi-pesi'!N$11,'Tabelle Tipi-pesi'!O$11,"")&amp;IF(O8='Tabelle Tipi-pesi'!N$12,'Tabelle Tipi-pesi'!O$12,"")&amp;IF(O8='Tabelle Tipi-pesi'!N$13,'Tabelle Tipi-pesi'!O$13,"")&amp;IF(O8='Tabelle Tipi-pesi'!N$14,'Tabelle Tipi-pesi'!O$14,"")&amp;IF(O8='Tabelle Tipi-pesi'!N$15,'Tabelle Tipi-pesi'!O$15,"")&amp;IF(O8='Tabelle Tipi-pesi'!N$16,'Tabelle Tipi-pesi'!O$16,"")&amp;IF(O8='Tabelle Tipi-pesi'!N$17,'Tabelle Tipi-pesi'!O$17,"")&amp;IF(O8='Tabelle Tipi-pesi'!N$18,'Tabelle Tipi-pesi'!O$18,"")&amp;IF(O8='Tabelle Tipi-pesi'!N$19,'Tabelle Tipi-pesi'!O$19,"")&amp;IF(O8='Tabelle Tipi-pesi'!N$20,'Tabelle Tipi-pesi'!O$20,"")&amp;IF(O8='Tabelle Tipi-pesi'!N$21,'Tabelle Tipi-pesi'!O$21,"")&amp;IF(O8='Tabelle Tipi-pesi'!N$22,'Tabelle Tipi-pesi'!O$22,"")&amp;IF(O8='Tabelle Tipi-pesi'!N$23,'Tabelle Tipi-pesi'!O$23,"")))</f>
        <v>280</v>
      </c>
      <c r="Q8" s="5" t="s">
        <v>108</v>
      </c>
      <c r="R8" s="7">
        <f>IF(Q8="",0,VALUE(IF(Q8='Tabelle Tipi-pesi'!P$2,'Tabelle Tipi-pesi'!Q$2,"")&amp;IF(Q8='Tabelle Tipi-pesi'!P$3,'Tabelle Tipi-pesi'!Q$3,"")&amp;IF(Q8='Tabelle Tipi-pesi'!P$4,'Tabelle Tipi-pesi'!Q$4,"")&amp;IF(Q8='Tabelle Tipi-pesi'!P$5,'Tabelle Tipi-pesi'!Q$5,"")&amp;IF(Q8='Tabelle Tipi-pesi'!P$6,'Tabelle Tipi-pesi'!Q$6,"")&amp;IF(Q8='Tabelle Tipi-pesi'!P$7,'Tabelle Tipi-pesi'!Q$7,"")&amp;IF(Q8='Tabelle Tipi-pesi'!P$8,'Tabelle Tipi-pesi'!Q$8,"")&amp;IF(Q8='Tabelle Tipi-pesi'!P$9,'Tabelle Tipi-pesi'!Q$9,"")&amp;IF(Q8='Tabelle Tipi-pesi'!P$10,'Tabelle Tipi-pesi'!Q$10,"")&amp;IF(Q8='Tabelle Tipi-pesi'!P$11,'Tabelle Tipi-pesi'!Q$11,"")&amp;IF(Q8='Tabelle Tipi-pesi'!P$12,'Tabelle Tipi-pesi'!Q$12,"")&amp;IF(Q8='Tabelle Tipi-pesi'!P$13,'Tabelle Tipi-pesi'!Q$13,"")&amp;IF(Q8='Tabelle Tipi-pesi'!P$14,'Tabelle Tipi-pesi'!Q$14,"")&amp;IF(Q8='Tabelle Tipi-pesi'!P$15,'Tabelle Tipi-pesi'!Q$15,"")&amp;IF(Q8='Tabelle Tipi-pesi'!P$16,'Tabelle Tipi-pesi'!Q$16,"")&amp;IF(Q8='Tabelle Tipi-pesi'!P$17,'Tabelle Tipi-pesi'!Q$17,"")&amp;IF(Q8='Tabelle Tipi-pesi'!P$18,'Tabelle Tipi-pesi'!Q$18,"")&amp;IF(Q8='Tabelle Tipi-pesi'!P$19,'Tabelle Tipi-pesi'!Q$19,"")&amp;IF(Q8='Tabelle Tipi-pesi'!P$20,'Tabelle Tipi-pesi'!Q$20,"")&amp;IF(Q8='Tabelle Tipi-pesi'!P$21,'Tabelle Tipi-pesi'!Q$21,"")&amp;IF(Q8='Tabelle Tipi-pesi'!P$22,'Tabelle Tipi-pesi'!Q$22,"")&amp;IF(Q8='Tabelle Tipi-pesi'!P$23,'Tabelle Tipi-pesi'!Q$23,"")))</f>
        <v>30</v>
      </c>
      <c r="S8" s="29" t="s">
        <v>113</v>
      </c>
      <c r="T8" s="30">
        <f>IF(S8="",0,VALUE(IF(S8='Tabelle Tipi-pesi'!R$2,'Tabelle Tipi-pesi'!S$2,"")&amp;IF(S8='Tabelle Tipi-pesi'!R$3,'Tabelle Tipi-pesi'!S$3,"")&amp;IF(S8='Tabelle Tipi-pesi'!R$4,'Tabelle Tipi-pesi'!S$4,"")&amp;IF(S8='Tabelle Tipi-pesi'!R$5,'Tabelle Tipi-pesi'!S$5,"")&amp;IF(S8='Tabelle Tipi-pesi'!R$6,'Tabelle Tipi-pesi'!S$6,"")&amp;IF(S8='Tabelle Tipi-pesi'!R$7,'Tabelle Tipi-pesi'!S$7,"")&amp;IF(S8='Tabelle Tipi-pesi'!R$8,'Tabelle Tipi-pesi'!S$8,"")&amp;IF(S8='Tabelle Tipi-pesi'!R$9,'Tabelle Tipi-pesi'!S$9,"")&amp;IF(S8='Tabelle Tipi-pesi'!R$10,'Tabelle Tipi-pesi'!S$10,"")&amp;IF(S8='Tabelle Tipi-pesi'!R$11,'Tabelle Tipi-pesi'!S$11,"")&amp;IF(S8='Tabelle Tipi-pesi'!R$12,'Tabelle Tipi-pesi'!S$12,"")&amp;IF(S8='Tabelle Tipi-pesi'!R$13,'Tabelle Tipi-pesi'!S$13,"")&amp;IF(S8='Tabelle Tipi-pesi'!R$14,'Tabelle Tipi-pesi'!S$14,"")&amp;IF(S8='Tabelle Tipi-pesi'!R$15,'Tabelle Tipi-pesi'!S$15,"")&amp;IF(S8='Tabelle Tipi-pesi'!R$16,'Tabelle Tipi-pesi'!S$16,"")&amp;IF(S8='Tabelle Tipi-pesi'!R$17,'Tabelle Tipi-pesi'!S$17,"")&amp;IF(S8='Tabelle Tipi-pesi'!R$18,'Tabelle Tipi-pesi'!S$18,"")&amp;IF(S8='Tabelle Tipi-pesi'!R$19,'Tabelle Tipi-pesi'!S$19,"")&amp;IF(S8='Tabelle Tipi-pesi'!R$20,'Tabelle Tipi-pesi'!S$20,"")&amp;IF(S8='Tabelle Tipi-pesi'!R$21,'Tabelle Tipi-pesi'!S$21,"")&amp;IF(S8='Tabelle Tipi-pesi'!R$22,'Tabelle Tipi-pesi'!S$22,"")&amp;IF(S8='Tabelle Tipi-pesi'!R$23,'Tabelle Tipi-pesi'!S$23,"")))</f>
        <v>30</v>
      </c>
      <c r="V8" s="7">
        <f>IF(U8="",0,VALUE(IF(U8='Tabelle Tipi-pesi'!T$2,'Tabelle Tipi-pesi'!U$2,"")&amp;IF(U8='Tabelle Tipi-pesi'!T$3,'Tabelle Tipi-pesi'!U$3,"")&amp;IF(U8='Tabelle Tipi-pesi'!T$4,'Tabelle Tipi-pesi'!U$4,"")&amp;IF(U8='Tabelle Tipi-pesi'!T$5,'Tabelle Tipi-pesi'!U$5,"")&amp;IF(U8='Tabelle Tipi-pesi'!T$6,'Tabelle Tipi-pesi'!U$6,"")&amp;IF(U8='Tabelle Tipi-pesi'!T$7,'Tabelle Tipi-pesi'!U$7,"")&amp;IF(U8='Tabelle Tipi-pesi'!T$8,'Tabelle Tipi-pesi'!U$8,"")&amp;IF(U8='Tabelle Tipi-pesi'!T$9,'Tabelle Tipi-pesi'!U$9,"")&amp;IF(U8='Tabelle Tipi-pesi'!T$10,'Tabelle Tipi-pesi'!U$10,"")&amp;IF(U8='Tabelle Tipi-pesi'!T$11,'Tabelle Tipi-pesi'!U$11,"")&amp;IF(U8='Tabelle Tipi-pesi'!T$12,'Tabelle Tipi-pesi'!U$12,"")&amp;IF(U8='Tabelle Tipi-pesi'!T$13,'Tabelle Tipi-pesi'!U$13,"")&amp;IF(U8='Tabelle Tipi-pesi'!T$14,'Tabelle Tipi-pesi'!U$14,"")&amp;IF(U8='Tabelle Tipi-pesi'!T$15,'Tabelle Tipi-pesi'!U$15,"")&amp;IF(U8='Tabelle Tipi-pesi'!T$16,'Tabelle Tipi-pesi'!U$16,"")&amp;IF(U8='Tabelle Tipi-pesi'!T$17,'Tabelle Tipi-pesi'!U$17,"")&amp;IF(U8='Tabelle Tipi-pesi'!T$18,'Tabelle Tipi-pesi'!U$18,"")&amp;IF(U8='Tabelle Tipi-pesi'!T$19,'Tabelle Tipi-pesi'!U$19,"")&amp;IF(U8='Tabelle Tipi-pesi'!T$20,'Tabelle Tipi-pesi'!U$20,"")&amp;IF(U8='Tabelle Tipi-pesi'!T$21,'Tabelle Tipi-pesi'!U$21,"")&amp;IF(U8='Tabelle Tipi-pesi'!T$22,'Tabelle Tipi-pesi'!U$22,"")&amp;IF(U8='Tabelle Tipi-pesi'!T$23,'Tabelle Tipi-pesi'!U$23,"")))</f>
        <v>0</v>
      </c>
      <c r="W8" s="31"/>
      <c r="X8" s="32">
        <f>IF(W8="",0,VALUE(IF(W8='Tabelle Tipi-pesi'!V$2,'Tabelle Tipi-pesi'!W$2,"")&amp;IF(W8='Tabelle Tipi-pesi'!V$3,'Tabelle Tipi-pesi'!W$3,"")&amp;IF(W8='Tabelle Tipi-pesi'!V$4,'Tabelle Tipi-pesi'!W$4,"")&amp;IF(W8='Tabelle Tipi-pesi'!V$5,'Tabelle Tipi-pesi'!W$5,"")&amp;IF(W8='Tabelle Tipi-pesi'!V$6,'Tabelle Tipi-pesi'!W$6,"")&amp;IF(W8='Tabelle Tipi-pesi'!V$7,'Tabelle Tipi-pesi'!W$7,"")&amp;IF(W8='Tabelle Tipi-pesi'!V$8,'Tabelle Tipi-pesi'!W$8,"")&amp;IF(W8='Tabelle Tipi-pesi'!V$9,'Tabelle Tipi-pesi'!W$9,"")&amp;IF(W8='Tabelle Tipi-pesi'!V$10,'Tabelle Tipi-pesi'!W$10,"")&amp;IF(W8='Tabelle Tipi-pesi'!V$11,'Tabelle Tipi-pesi'!W$11,"")&amp;IF(W8='Tabelle Tipi-pesi'!V$12,'Tabelle Tipi-pesi'!W$12,"")&amp;IF(W8='Tabelle Tipi-pesi'!V$13,'Tabelle Tipi-pesi'!W$13,"")&amp;IF(W8='Tabelle Tipi-pesi'!V$14,'Tabelle Tipi-pesi'!W$14,"")&amp;IF(W8='Tabelle Tipi-pesi'!V$15,'Tabelle Tipi-pesi'!W$15,"")&amp;IF(W8='Tabelle Tipi-pesi'!V$16,'Tabelle Tipi-pesi'!W$16,"")&amp;IF(W8='Tabelle Tipi-pesi'!V$17,'Tabelle Tipi-pesi'!W$17,"")&amp;IF(W8='Tabelle Tipi-pesi'!V$18,'Tabelle Tipi-pesi'!W$18,"")&amp;IF(W8='Tabelle Tipi-pesi'!V$19,'Tabelle Tipi-pesi'!W$19,"")&amp;IF(W8='Tabelle Tipi-pesi'!V$20,'Tabelle Tipi-pesi'!W$20,"")&amp;IF(W8='Tabelle Tipi-pesi'!V$21,'Tabelle Tipi-pesi'!W$21,"")&amp;IF(W8='Tabelle Tipi-pesi'!V$22,'Tabelle Tipi-pesi'!W$22,"")&amp;IF(W8='Tabelle Tipi-pesi'!V$23,'Tabelle Tipi-pesi'!W$23,"")))</f>
        <v>0</v>
      </c>
      <c r="Z8" s="7">
        <f>IF(Y8="",0,VALUE(IF(Y8='Tabelle Tipi-pesi'!X$2,'Tabelle Tipi-pesi'!Y$2,"")&amp;IF(Y8='Tabelle Tipi-pesi'!X$3,'Tabelle Tipi-pesi'!Y$3,"")&amp;IF(Y8='Tabelle Tipi-pesi'!X$4,'Tabelle Tipi-pesi'!Y$4,"")&amp;IF(Y8='Tabelle Tipi-pesi'!X$5,'Tabelle Tipi-pesi'!Y$5,"")&amp;IF(Y8='Tabelle Tipi-pesi'!X$6,'Tabelle Tipi-pesi'!Y$6,"")&amp;IF(Y8='Tabelle Tipi-pesi'!X$7,'Tabelle Tipi-pesi'!Y$7,"")&amp;IF(Y8='Tabelle Tipi-pesi'!X$8,'Tabelle Tipi-pesi'!Y$8,"")&amp;IF(Y8='Tabelle Tipi-pesi'!X$9,'Tabelle Tipi-pesi'!Y$9,"")&amp;IF(Y8='Tabelle Tipi-pesi'!X$10,'Tabelle Tipi-pesi'!Y$10,"")&amp;IF(Y8='Tabelle Tipi-pesi'!X$11,'Tabelle Tipi-pesi'!Y$11,"")&amp;IF(Y8='Tabelle Tipi-pesi'!X$12,'Tabelle Tipi-pesi'!Y$12,"")&amp;IF(Y8='Tabelle Tipi-pesi'!X$13,'Tabelle Tipi-pesi'!Y$13,"")&amp;IF(Y8='Tabelle Tipi-pesi'!X$14,'Tabelle Tipi-pesi'!Y$14,"")&amp;IF(Y8='Tabelle Tipi-pesi'!X$15,'Tabelle Tipi-pesi'!Y$15,"")&amp;IF(Y8='Tabelle Tipi-pesi'!X$16,'Tabelle Tipi-pesi'!Y$16,"")&amp;IF(Y8='Tabelle Tipi-pesi'!X$17,'Tabelle Tipi-pesi'!Y$17,"")&amp;IF(Y8='Tabelle Tipi-pesi'!X$18,'Tabelle Tipi-pesi'!Y$18,"")&amp;IF(Y8='Tabelle Tipi-pesi'!X$19,'Tabelle Tipi-pesi'!Y$19,"")&amp;IF(Y8='Tabelle Tipi-pesi'!X$20,'Tabelle Tipi-pesi'!Y$20,"")&amp;IF(Y8='Tabelle Tipi-pesi'!X$21,'Tabelle Tipi-pesi'!Y$21,"")&amp;IF(Y8='Tabelle Tipi-pesi'!X$22,'Tabelle Tipi-pesi'!Y$22,"")&amp;IF(Y8='Tabelle Tipi-pesi'!X$23,'Tabelle Tipi-pesi'!Y$23,"")))</f>
        <v>0</v>
      </c>
      <c r="AA8" s="36"/>
      <c r="AB8" s="37">
        <f>IF(AA8="",0,VALUE(IF(AA8='Tabelle Tipi-pesi'!Z$2,'Tabelle Tipi-pesi'!AA$2,"")&amp;IF(AA8='Tabelle Tipi-pesi'!Z$3,'Tabelle Tipi-pesi'!AA$3,"")&amp;IF(AA8='Tabelle Tipi-pesi'!Z$4,'Tabelle Tipi-pesi'!AA$4,"")&amp;IF(AA8='Tabelle Tipi-pesi'!Z$5,'Tabelle Tipi-pesi'!AA$5,"")&amp;IF(AA8='Tabelle Tipi-pesi'!Z$6,'Tabelle Tipi-pesi'!AA$6,"")&amp;IF(AA8='Tabelle Tipi-pesi'!Z$7,'Tabelle Tipi-pesi'!AA$7,"")&amp;IF(AA8='Tabelle Tipi-pesi'!Z$8,'Tabelle Tipi-pesi'!AA$8,"")&amp;IF(AA8='Tabelle Tipi-pesi'!Z$9,'Tabelle Tipi-pesi'!AA$9,"")&amp;IF(AA8='Tabelle Tipi-pesi'!Z$10,'Tabelle Tipi-pesi'!AA$10,"")&amp;IF(AA8='Tabelle Tipi-pesi'!Z$11,'Tabelle Tipi-pesi'!AA$11,"")&amp;IF(AA8='Tabelle Tipi-pesi'!Z$12,'Tabelle Tipi-pesi'!AA$12,"")&amp;IF(AA8='Tabelle Tipi-pesi'!Z$13,'Tabelle Tipi-pesi'!AA$13,"")&amp;IF(AA8='Tabelle Tipi-pesi'!Z$14,'Tabelle Tipi-pesi'!AA$14,"")&amp;IF(AA8='Tabelle Tipi-pesi'!Z$15,'Tabelle Tipi-pesi'!AA$15,"")&amp;IF(AA8='Tabelle Tipi-pesi'!Z$16,'Tabelle Tipi-pesi'!AA$16,"")&amp;IF(AA8='Tabelle Tipi-pesi'!Z$17,'Tabelle Tipi-pesi'!AA$17,"")&amp;IF(AA8='Tabelle Tipi-pesi'!Z$18,'Tabelle Tipi-pesi'!AA$18,"")&amp;IF(AA8='Tabelle Tipi-pesi'!Z$19,'Tabelle Tipi-pesi'!AA$19,"")&amp;IF(AA8='Tabelle Tipi-pesi'!Z$20,'Tabelle Tipi-pesi'!AA$20,"")&amp;IF(AA8='Tabelle Tipi-pesi'!Z$21,'Tabelle Tipi-pesi'!AA$21,"")&amp;IF(AA8='Tabelle Tipi-pesi'!Z$22,'Tabelle Tipi-pesi'!AA$22,"")&amp;IF(AA8='Tabelle Tipi-pesi'!Z$23,'Tabelle Tipi-pesi'!AA$23,"")))</f>
        <v>0</v>
      </c>
      <c r="AC8" s="8"/>
      <c r="AD8" s="9">
        <f>IF(AC8="",0,VALUE(IF(AC8='Tabelle Tipi-pesi'!Z$2,'Tabelle Tipi-pesi'!AA$2,"")&amp;IF(AC8='Tabelle Tipi-pesi'!Z$3,'Tabelle Tipi-pesi'!AA$3,"")&amp;IF(AC8='Tabelle Tipi-pesi'!Z$4,'Tabelle Tipi-pesi'!AA$4,"")&amp;IF(AC8='Tabelle Tipi-pesi'!Z$5,'Tabelle Tipi-pesi'!AA$5,"")&amp;IF(AC8='Tabelle Tipi-pesi'!Z$6,'Tabelle Tipi-pesi'!AA$6,"")&amp;IF(AC8='Tabelle Tipi-pesi'!Z$7,'Tabelle Tipi-pesi'!AA$7,"")&amp;IF(AC8='Tabelle Tipi-pesi'!Z$8,'Tabelle Tipi-pesi'!AA$8,"")&amp;IF(AC8='Tabelle Tipi-pesi'!Z$9,'Tabelle Tipi-pesi'!AA$9,"")&amp;IF(AC8='Tabelle Tipi-pesi'!Z$10,'Tabelle Tipi-pesi'!AA$10,"")&amp;IF(AC8='Tabelle Tipi-pesi'!Z$11,'Tabelle Tipi-pesi'!AA$11,"")&amp;IF(AC8='Tabelle Tipi-pesi'!Z$12,'Tabelle Tipi-pesi'!AA$12,"")&amp;IF(AC8='Tabelle Tipi-pesi'!Z$13,'Tabelle Tipi-pesi'!AA$13,"")&amp;IF(AC8='Tabelle Tipi-pesi'!Z$14,'Tabelle Tipi-pesi'!AA$14,"")&amp;IF(AC8='Tabelle Tipi-pesi'!Z$15,'Tabelle Tipi-pesi'!AA$15,"")&amp;IF(AC8='Tabelle Tipi-pesi'!Z$16,'Tabelle Tipi-pesi'!AA$16,"")&amp;IF(AC8='Tabelle Tipi-pesi'!Z$17,'Tabelle Tipi-pesi'!AA$17,"")&amp;IF(AC8='Tabelle Tipi-pesi'!Z$18,'Tabelle Tipi-pesi'!AA$18,"")&amp;IF(AC8='Tabelle Tipi-pesi'!Z$19,'Tabelle Tipi-pesi'!AA$19,"")&amp;IF(AC8='Tabelle Tipi-pesi'!Z$20,'Tabelle Tipi-pesi'!AA$20,"")&amp;IF(AC8='Tabelle Tipi-pesi'!Z$21,'Tabelle Tipi-pesi'!AA$21,"")&amp;IF(AC8='Tabelle Tipi-pesi'!Z$22,'Tabelle Tipi-pesi'!AA$22,"")&amp;IF(AC8='Tabelle Tipi-pesi'!Z$23,'Tabelle Tipi-pesi'!AA$23,"")))</f>
        <v>0</v>
      </c>
      <c r="AE8" s="34"/>
      <c r="AF8" s="35">
        <f>IF(AE8="",0,VALUE(IF(AE8='Tabelle Tipi-pesi'!AB$2,'Tabelle Tipi-pesi'!AC$2,"")&amp;IF(AE8='Tabelle Tipi-pesi'!AB$3,'Tabelle Tipi-pesi'!AC$3,"")&amp;IF(AE8='Tabelle Tipi-pesi'!AB$4,'Tabelle Tipi-pesi'!AC$4,"")&amp;IF(AE8='Tabelle Tipi-pesi'!AB$5,'Tabelle Tipi-pesi'!AC$5,"")&amp;IF(AE8='Tabelle Tipi-pesi'!AB$6,'Tabelle Tipi-pesi'!AC$6,"")&amp;IF(AE8='Tabelle Tipi-pesi'!AB$7,'Tabelle Tipi-pesi'!AC$7,"")&amp;IF(AE8='Tabelle Tipi-pesi'!AB$8,'Tabelle Tipi-pesi'!AC$8,"")&amp;IF(AE8='Tabelle Tipi-pesi'!AB$9,'Tabelle Tipi-pesi'!AC$9,"")&amp;IF(AE8='Tabelle Tipi-pesi'!AB$10,'Tabelle Tipi-pesi'!AC$10,"")&amp;IF(AE8='Tabelle Tipi-pesi'!AB$11,'Tabelle Tipi-pesi'!AC$11,"")&amp;IF(AE8='Tabelle Tipi-pesi'!AB$12,'Tabelle Tipi-pesi'!AC$12,"")&amp;IF(AE8='Tabelle Tipi-pesi'!AB$13,'Tabelle Tipi-pesi'!AC$13,"")&amp;IF(AE8='Tabelle Tipi-pesi'!AB$14,'Tabelle Tipi-pesi'!AC$14,"")&amp;IF(AE8='Tabelle Tipi-pesi'!AB$15,'Tabelle Tipi-pesi'!AC$15,"")&amp;IF(AD8='Tabelle Tipi-pesi'!AB$16,'Tabelle Tipi-pesi'!AC$16,"")&amp;IF(AE8='Tabelle Tipi-pesi'!AB$17,'Tabelle Tipi-pesi'!AC$17,"")&amp;IF(AE8='Tabelle Tipi-pesi'!AB$18,'Tabelle Tipi-pesi'!AC$18,"")&amp;IF(AE8='Tabelle Tipi-pesi'!AB$19,'Tabelle Tipi-pesi'!AC$19,"")&amp;IF(AE8='Tabelle Tipi-pesi'!AB$20,'Tabelle Tipi-pesi'!AC$20,"")&amp;IF(AE8='Tabelle Tipi-pesi'!AB$21,'Tabelle Tipi-pesi'!AC$21,"")&amp;IF(AE8='Tabelle Tipi-pesi'!AB$22,'Tabelle Tipi-pesi'!AC$22,"")&amp;IF(AE8='Tabelle Tipi-pesi'!AB$23,'Tabelle Tipi-pesi'!AC$23,"")))</f>
        <v>0</v>
      </c>
      <c r="AH8" s="7">
        <f>IF(AG8="",0,VALUE(IF(AG8='Tabelle Tipi-pesi'!AD$2,'Tabelle Tipi-pesi'!AE$2,"")&amp;IF(AG8='Tabelle Tipi-pesi'!AD$3,'Tabelle Tipi-pesi'!AE$3,"")&amp;IF(AG8='Tabelle Tipi-pesi'!AD$4,'Tabelle Tipi-pesi'!AE$4,"")&amp;IF(AG8='Tabelle Tipi-pesi'!AD$5,'Tabelle Tipi-pesi'!AE$5,"")&amp;IF(AG8='Tabelle Tipi-pesi'!AD$6,'Tabelle Tipi-pesi'!AE$6,"")&amp;IF(AG8='Tabelle Tipi-pesi'!AD$7,'Tabelle Tipi-pesi'!AE$7,"")&amp;IF(AG8='Tabelle Tipi-pesi'!AD$8,'Tabelle Tipi-pesi'!AE$8,"")&amp;IF(AG8='Tabelle Tipi-pesi'!AD$9,'Tabelle Tipi-pesi'!AE$9,"")&amp;IF(AG8='Tabelle Tipi-pesi'!AD$10,'Tabelle Tipi-pesi'!AE$10,"")&amp;IF(AG8='Tabelle Tipi-pesi'!AD$11,'Tabelle Tipi-pesi'!AE$11,"")&amp;IF(AG8='Tabelle Tipi-pesi'!AD$12,'Tabelle Tipi-pesi'!AE$12,"")&amp;IF(AG8='Tabelle Tipi-pesi'!AD$13,'Tabelle Tipi-pesi'!AE$13,"")&amp;IF(AG8='Tabelle Tipi-pesi'!AD$14,'Tabelle Tipi-pesi'!AE$14,"")&amp;IF(AG8='Tabelle Tipi-pesi'!AD$15,'Tabelle Tipi-pesi'!AE$15,"")&amp;IF(AF8='Tabelle Tipi-pesi'!AD$16,'Tabelle Tipi-pesi'!AE$16,"")&amp;IF(AG8='Tabelle Tipi-pesi'!AD$17,'Tabelle Tipi-pesi'!AE$17,"")&amp;IF(AG8='Tabelle Tipi-pesi'!AD$18,'Tabelle Tipi-pesi'!AE$18,"")&amp;IF(AG8='Tabelle Tipi-pesi'!AD$19,'Tabelle Tipi-pesi'!AE$19,"")&amp;IF(AG8='Tabelle Tipi-pesi'!AD$20,'Tabelle Tipi-pesi'!AE$20,"")&amp;IF(AG8='Tabelle Tipi-pesi'!AD$21,'Tabelle Tipi-pesi'!AE$21,"")&amp;IF(AG8='Tabelle Tipi-pesi'!AD$22,'Tabelle Tipi-pesi'!AE$22,"")&amp;IF(AG8='Tabelle Tipi-pesi'!AD$23,'Tabelle Tipi-pesi'!AE$23,"")))</f>
        <v>0</v>
      </c>
      <c r="AJ8" s="26">
        <f t="shared" si="0"/>
        <v>1180</v>
      </c>
      <c r="AK8" s="55">
        <v>12.7</v>
      </c>
      <c r="AL8" s="11">
        <v>2779</v>
      </c>
      <c r="AM8" s="18"/>
      <c r="AN8" s="11">
        <f t="shared" si="1"/>
        <v>12</v>
      </c>
      <c r="AO8" s="11" t="str">
        <f t="shared" si="2"/>
        <v>3</v>
      </c>
      <c r="AP8" s="5">
        <v>880</v>
      </c>
      <c r="AQ8" s="14">
        <f t="shared" si="3"/>
        <v>13.129133858267718</v>
      </c>
      <c r="AR8" s="15">
        <f t="shared" si="4"/>
        <v>145.73338582677167</v>
      </c>
      <c r="AS8" s="16">
        <f t="shared" si="5"/>
        <v>123.50286934472176</v>
      </c>
      <c r="AT8" s="15">
        <f t="shared" si="6"/>
        <v>8.0969778702776178</v>
      </c>
      <c r="AU8" s="39"/>
    </row>
    <row r="9" spans="1:47" s="5" customFormat="1" ht="11.25" customHeight="1" x14ac:dyDescent="0.2">
      <c r="A9" s="5">
        <v>5</v>
      </c>
      <c r="B9" s="5">
        <v>4</v>
      </c>
      <c r="C9" s="20" t="s">
        <v>121</v>
      </c>
      <c r="D9" s="21">
        <f>IF(C9="",0,VALUE(IF(C9='Tabelle Tipi-pesi'!B$2,'Tabelle Tipi-pesi'!C$2,"")&amp;IF(C9='Tabelle Tipi-pesi'!B$3,'Tabelle Tipi-pesi'!C$3,"")&amp;IF(C9='Tabelle Tipi-pesi'!B$4,'Tabelle Tipi-pesi'!C$4,"")&amp;IF(C9='Tabelle Tipi-pesi'!B$5,'Tabelle Tipi-pesi'!C$5,"")&amp;IF(C9='Tabelle Tipi-pesi'!B$6,'Tabelle Tipi-pesi'!C$6,"")&amp;IF(C9='Tabelle Tipi-pesi'!B$7,'Tabelle Tipi-pesi'!C$7,"")&amp;IF(C9='Tabelle Tipi-pesi'!B$8,'Tabelle Tipi-pesi'!C$8,"")&amp;IF(C9='Tabelle Tipi-pesi'!B$9,'Tabelle Tipi-pesi'!C$9,"")&amp;IF(C9='Tabelle Tipi-pesi'!B$10,'Tabelle Tipi-pesi'!C$10,"")&amp;IF(C9='Tabelle Tipi-pesi'!B$11,'Tabelle Tipi-pesi'!C$11,"")&amp;IF(C9='Tabelle Tipi-pesi'!B$12,'Tabelle Tipi-pesi'!C$12,"")&amp;IF(C9='Tabelle Tipi-pesi'!B$13,'Tabelle Tipi-pesi'!C$13,"")&amp;IF(C9='Tabelle Tipi-pesi'!B$14,'Tabelle Tipi-pesi'!C$14,"")&amp;IF(C9='Tabelle Tipi-pesi'!B$15,'Tabelle Tipi-pesi'!C$15,"")&amp;IF(C9='Tabelle Tipi-pesi'!B$16,'Tabelle Tipi-pesi'!C$16,"")&amp;IF(C9='Tabelle Tipi-pesi'!B$17,'Tabelle Tipi-pesi'!C$17,"")&amp;IF(C9='Tabelle Tipi-pesi'!B$18,'Tabelle Tipi-pesi'!C$18,"")&amp;IF(C9='Tabelle Tipi-pesi'!B$19,'Tabelle Tipi-pesi'!C$19,"")&amp;IF(C9='Tabelle Tipi-pesi'!B$20,'Tabelle Tipi-pesi'!C$20,"")&amp;IF(C9='Tabelle Tipi-pesi'!B$21,'Tabelle Tipi-pesi'!C$21,"")&amp;IF(C9='Tabelle Tipi-pesi'!B$22,'Tabelle Tipi-pesi'!C$22,"")&amp;IF(C9='Tabelle Tipi-pesi'!B$23,'Tabelle Tipi-pesi'!C$23,"")))</f>
        <v>380</v>
      </c>
      <c r="E9" s="5" t="s">
        <v>23</v>
      </c>
      <c r="F9" s="7">
        <f>IF(E9="",0,VALUE(IF(E9='Tabelle Tipi-pesi'!D$2,'Tabelle Tipi-pesi'!E$2,"")&amp;IF(E9='Tabelle Tipi-pesi'!D$3,'Tabelle Tipi-pesi'!E$3,"")&amp;IF(E9='Tabelle Tipi-pesi'!D$4,'Tabelle Tipi-pesi'!E$4,"")&amp;IF(E9='Tabelle Tipi-pesi'!D$5,'Tabelle Tipi-pesi'!E$5,"")&amp;IF(E9='Tabelle Tipi-pesi'!D$6,'Tabelle Tipi-pesi'!E$6,"")&amp;IF(E9='Tabelle Tipi-pesi'!D$7,'Tabelle Tipi-pesi'!E$7,"")&amp;IF(E9='Tabelle Tipi-pesi'!D$8,'Tabelle Tipi-pesi'!E$8,"")&amp;IF(E9='Tabelle Tipi-pesi'!D$9,'Tabelle Tipi-pesi'!E$9,"")&amp;IF(E9='Tabelle Tipi-pesi'!D$10,'Tabelle Tipi-pesi'!E$10,"")&amp;IF(E9='Tabelle Tipi-pesi'!D$11,'Tabelle Tipi-pesi'!E$11,"")&amp;IF(E9='Tabelle Tipi-pesi'!D$12,'Tabelle Tipi-pesi'!E$12,"")&amp;IF(E9='Tabelle Tipi-pesi'!D$13,'Tabelle Tipi-pesi'!E$13,"")&amp;IF(E9='Tabelle Tipi-pesi'!D$14,'Tabelle Tipi-pesi'!E$14,"")&amp;IF(E9='Tabelle Tipi-pesi'!D$15,'Tabelle Tipi-pesi'!E$15,"")&amp;IF(E9='Tabelle Tipi-pesi'!D$16,'Tabelle Tipi-pesi'!E$16,"")&amp;IF(E9='Tabelle Tipi-pesi'!D$17,'Tabelle Tipi-pesi'!E$17,"")&amp;IF(E9='Tabelle Tipi-pesi'!D$18,'Tabelle Tipi-pesi'!E$18,"")&amp;IF(E9='Tabelle Tipi-pesi'!D$19,'Tabelle Tipi-pesi'!E$19,"")&amp;IF(E9='Tabelle Tipi-pesi'!D$20,'Tabelle Tipi-pesi'!E$20,"")&amp;IF(E9='Tabelle Tipi-pesi'!D$21,'Tabelle Tipi-pesi'!E$21,"")&amp;IF(E9='Tabelle Tipi-pesi'!D$22,'Tabelle Tipi-pesi'!E$22,"")&amp;IF(E9='Tabelle Tipi-pesi'!D$23,'Tabelle Tipi-pesi'!E$23,"")))/4*B9</f>
        <v>60</v>
      </c>
      <c r="G9" s="22" t="s">
        <v>39</v>
      </c>
      <c r="H9" s="23">
        <f>$B9*IF(G9="",0,VALUE(IF(G9='Tabelle Tipi-pesi'!F$2,'Tabelle Tipi-pesi'!G$2,"")&amp;IF(G9='Tabelle Tipi-pesi'!F$3,'Tabelle Tipi-pesi'!G$3,"")&amp;IF(G9='Tabelle Tipi-pesi'!F$4,'Tabelle Tipi-pesi'!G$4,"")&amp;IF(G9='Tabelle Tipi-pesi'!F$5,'Tabelle Tipi-pesi'!G$5,"")&amp;IF(G9='Tabelle Tipi-pesi'!F$6,'Tabelle Tipi-pesi'!G$6,"")&amp;IF(G9='Tabelle Tipi-pesi'!F$7,'Tabelle Tipi-pesi'!G$7,"")&amp;IF(G9='Tabelle Tipi-pesi'!F$8,'Tabelle Tipi-pesi'!G$8,"")&amp;IF(G9='Tabelle Tipi-pesi'!F$9,'Tabelle Tipi-pesi'!G$9,"")&amp;IF(G9='Tabelle Tipi-pesi'!F$10,'Tabelle Tipi-pesi'!G$10,"")&amp;IF(G9='Tabelle Tipi-pesi'!F$11,'Tabelle Tipi-pesi'!G$11,"")&amp;IF(G9='Tabelle Tipi-pesi'!F$12,'Tabelle Tipi-pesi'!G$12,"")&amp;IF(G9='Tabelle Tipi-pesi'!F$13,'Tabelle Tipi-pesi'!G$13,"")&amp;IF(G9='Tabelle Tipi-pesi'!F$14,'Tabelle Tipi-pesi'!G$14,"")&amp;IF(G9='Tabelle Tipi-pesi'!F$15,'Tabelle Tipi-pesi'!G$15,"")&amp;IF(G9='Tabelle Tipi-pesi'!F$16,'Tabelle Tipi-pesi'!G$16,"")&amp;IF(G9='Tabelle Tipi-pesi'!F$17,'Tabelle Tipi-pesi'!G$17,"")&amp;IF(G9='Tabelle Tipi-pesi'!F$18,'Tabelle Tipi-pesi'!G$18,"")&amp;IF(G9='Tabelle Tipi-pesi'!F$19,'Tabelle Tipi-pesi'!G$19,"")&amp;IF(G9='Tabelle Tipi-pesi'!F$20,'Tabelle Tipi-pesi'!G$20,"")&amp;IF(G9='Tabelle Tipi-pesi'!F$21,'Tabelle Tipi-pesi'!G$21,"")&amp;IF(G9='Tabelle Tipi-pesi'!F$22,'Tabelle Tipi-pesi'!G$22,"")&amp;IF(G9='Tabelle Tipi-pesi'!F$23,'Tabelle Tipi-pesi'!G$23,"")))</f>
        <v>120</v>
      </c>
      <c r="I9" s="5" t="s">
        <v>44</v>
      </c>
      <c r="J9" s="7">
        <f>IF(I9="",0,VALUE(IF(I9='Tabelle Tipi-pesi'!H$2,'Tabelle Tipi-pesi'!I$2,"")&amp;IF(I9='Tabelle Tipi-pesi'!H$3,'Tabelle Tipi-pesi'!I$3,"")&amp;IF(I9='Tabelle Tipi-pesi'!H$4,'Tabelle Tipi-pesi'!I$4,"")&amp;IF(I9='Tabelle Tipi-pesi'!H$5,'Tabelle Tipi-pesi'!I$5,"")&amp;IF(I9='Tabelle Tipi-pesi'!H$6,'Tabelle Tipi-pesi'!I$6,"")&amp;IF(I9='Tabelle Tipi-pesi'!H$7,'Tabelle Tipi-pesi'!I$7,"")&amp;IF(I9='Tabelle Tipi-pesi'!H$8,'Tabelle Tipi-pesi'!I$8,"")&amp;IF(I9='Tabelle Tipi-pesi'!H$9,'Tabelle Tipi-pesi'!I$9,"")&amp;IF(I9='Tabelle Tipi-pesi'!H$10,'Tabelle Tipi-pesi'!I$10,"")&amp;IF(I9='Tabelle Tipi-pesi'!H$11,'Tabelle Tipi-pesi'!I$11,"")&amp;IF(I9='Tabelle Tipi-pesi'!H$12,'Tabelle Tipi-pesi'!I$12,"")&amp;IF(I9='Tabelle Tipi-pesi'!H$13,'Tabelle Tipi-pesi'!I$13,"")&amp;IF(I9='Tabelle Tipi-pesi'!H$14,'Tabelle Tipi-pesi'!I$14,"")&amp;IF(I9='Tabelle Tipi-pesi'!H$15,'Tabelle Tipi-pesi'!I$15,"")&amp;IF(I9='Tabelle Tipi-pesi'!H$16,'Tabelle Tipi-pesi'!I$16,"")&amp;IF(I9='Tabelle Tipi-pesi'!H$17,'Tabelle Tipi-pesi'!I$17,"")&amp;IF(I9='Tabelle Tipi-pesi'!H$18,'Tabelle Tipi-pesi'!I$18,"")&amp;IF(I9='Tabelle Tipi-pesi'!H$19,'Tabelle Tipi-pesi'!I$19,"")&amp;IF(I9='Tabelle Tipi-pesi'!H$20,'Tabelle Tipi-pesi'!I$20,"")&amp;IF(I9='Tabelle Tipi-pesi'!H$21,'Tabelle Tipi-pesi'!I$21,"")&amp;IF(I9='Tabelle Tipi-pesi'!H$22,'Tabelle Tipi-pesi'!I$22,"")&amp;IF(I9='Tabelle Tipi-pesi'!H$23,'Tabelle Tipi-pesi'!I$23,"")))</f>
        <v>80</v>
      </c>
      <c r="K9" s="24" t="s">
        <v>51</v>
      </c>
      <c r="L9" s="25">
        <f>IF(K9="",0,VALUE(IF(K9='Tabelle Tipi-pesi'!J$2,'Tabelle Tipi-pesi'!K$2,"")&amp;IF(K9='Tabelle Tipi-pesi'!J$3,'Tabelle Tipi-pesi'!K$3,"")&amp;IF(K9='Tabelle Tipi-pesi'!J$4,'Tabelle Tipi-pesi'!K$4,"")&amp;IF(K9='Tabelle Tipi-pesi'!J$5,'Tabelle Tipi-pesi'!K$5,"")&amp;IF(K9='Tabelle Tipi-pesi'!J$6,'Tabelle Tipi-pesi'!K$6,"")&amp;IF(K9='Tabelle Tipi-pesi'!J$7,'Tabelle Tipi-pesi'!K$7,"")&amp;IF(K9='Tabelle Tipi-pesi'!J$8,'Tabelle Tipi-pesi'!K$8,"")&amp;IF(K9='Tabelle Tipi-pesi'!J$9,'Tabelle Tipi-pesi'!K$9,"")&amp;IF(K9='Tabelle Tipi-pesi'!J$10,'Tabelle Tipi-pesi'!K$10,"")&amp;IF(K9='Tabelle Tipi-pesi'!J$11,'Tabelle Tipi-pesi'!K$11,"")&amp;IF(K9='Tabelle Tipi-pesi'!J$12,'Tabelle Tipi-pesi'!K$12,"")&amp;IF(K9='Tabelle Tipi-pesi'!J$13,'Tabelle Tipi-pesi'!K$13,"")&amp;IF(K9='Tabelle Tipi-pesi'!J$14,'Tabelle Tipi-pesi'!K$14,"")&amp;IF(K9='Tabelle Tipi-pesi'!J$15,'Tabelle Tipi-pesi'!K$15,"")&amp;IF(K9='Tabelle Tipi-pesi'!J$16,'Tabelle Tipi-pesi'!K$16,"")&amp;IF(K9='Tabelle Tipi-pesi'!J$17,'Tabelle Tipi-pesi'!K$17,"")&amp;IF(K9='Tabelle Tipi-pesi'!J$18,'Tabelle Tipi-pesi'!K$18,"")&amp;IF(K9='Tabelle Tipi-pesi'!J$19,'Tabelle Tipi-pesi'!K$19,"")&amp;IF(K9='Tabelle Tipi-pesi'!J$20,'Tabelle Tipi-pesi'!K$20,"")&amp;IF(K9='Tabelle Tipi-pesi'!J$21,'Tabelle Tipi-pesi'!K$21,"")&amp;IF(K9='Tabelle Tipi-pesi'!J$22,'Tabelle Tipi-pesi'!K$22,"")&amp;IF(K9='Tabelle Tipi-pesi'!J$23,'Tabelle Tipi-pesi'!K$23,"")))</f>
        <v>18</v>
      </c>
      <c r="M9" s="5" t="s">
        <v>53</v>
      </c>
      <c r="N9" s="7">
        <f>$B9*IF(M9="",0,VALUE(IF(M9='Tabelle Tipi-pesi'!L$2,'Tabelle Tipi-pesi'!M$2,"")&amp;IF(M9='Tabelle Tipi-pesi'!L$3,'Tabelle Tipi-pesi'!M$3,"")&amp;IF(M9='Tabelle Tipi-pesi'!L$4,'Tabelle Tipi-pesi'!M$4,"")&amp;IF(M9='Tabelle Tipi-pesi'!L$5,'Tabelle Tipi-pesi'!M$5,"")&amp;IF(M9='Tabelle Tipi-pesi'!L$6,'Tabelle Tipi-pesi'!M$6,"")&amp;IF(M9='Tabelle Tipi-pesi'!L$7,'Tabelle Tipi-pesi'!M$7,"")&amp;IF(M9='Tabelle Tipi-pesi'!L$8,'Tabelle Tipi-pesi'!M$8,"")&amp;IF(M9='Tabelle Tipi-pesi'!L$9,'Tabelle Tipi-pesi'!M$9,"")&amp;IF(M9='Tabelle Tipi-pesi'!L$10,'Tabelle Tipi-pesi'!M$10,"")&amp;IF(M9='Tabelle Tipi-pesi'!L$11,'Tabelle Tipi-pesi'!M$11,"")&amp;IF(M9='Tabelle Tipi-pesi'!L$12,'Tabelle Tipi-pesi'!M$12,"")&amp;IF(M9='Tabelle Tipi-pesi'!L$13,'Tabelle Tipi-pesi'!M$13,"")&amp;IF(M9='Tabelle Tipi-pesi'!L$14,'Tabelle Tipi-pesi'!M$14,"")&amp;IF(M9='Tabelle Tipi-pesi'!L$15,'Tabelle Tipi-pesi'!M$15,"")&amp;IF(M9='Tabelle Tipi-pesi'!L$16,'Tabelle Tipi-pesi'!M$16,"")&amp;IF(M9='Tabelle Tipi-pesi'!L$17,'Tabelle Tipi-pesi'!M$17,"")&amp;IF(M9='Tabelle Tipi-pesi'!L$18,'Tabelle Tipi-pesi'!M$18,"")&amp;IF(M9='Tabelle Tipi-pesi'!L$19,'Tabelle Tipi-pesi'!M$19,"")&amp;IF(M9='Tabelle Tipi-pesi'!L$20,'Tabelle Tipi-pesi'!M$20,"")&amp;IF(M9='Tabelle Tipi-pesi'!L$21,'Tabelle Tipi-pesi'!M$21,"")&amp;IF(M9='Tabelle Tipi-pesi'!L$22,'Tabelle Tipi-pesi'!M$22,"")&amp;IF(M9='Tabelle Tipi-pesi'!L$23,'Tabelle Tipi-pesi'!M$23,"")))</f>
        <v>200</v>
      </c>
      <c r="O9" s="27" t="s">
        <v>72</v>
      </c>
      <c r="P9" s="28">
        <f>IF(O9="",0,VALUE(IF(O9='Tabelle Tipi-pesi'!N$2,'Tabelle Tipi-pesi'!O$2,"")&amp;IF(O9='Tabelle Tipi-pesi'!N$3,'Tabelle Tipi-pesi'!O$3,"")&amp;IF(O9='Tabelle Tipi-pesi'!N$4,'Tabelle Tipi-pesi'!O$4,"")&amp;IF(O9='Tabelle Tipi-pesi'!N$5,'Tabelle Tipi-pesi'!O$5,"")&amp;IF(O9='Tabelle Tipi-pesi'!N$6,'Tabelle Tipi-pesi'!O$6,"")&amp;IF(O9='Tabelle Tipi-pesi'!N$7,'Tabelle Tipi-pesi'!O$7,"")&amp;IF(O9='Tabelle Tipi-pesi'!N$8,'Tabelle Tipi-pesi'!O$8,"")&amp;IF(O9='Tabelle Tipi-pesi'!N$9,'Tabelle Tipi-pesi'!O$9,"")&amp;IF(O9='Tabelle Tipi-pesi'!N$10,'Tabelle Tipi-pesi'!O$10,"")&amp;IF(O9='Tabelle Tipi-pesi'!N$11,'Tabelle Tipi-pesi'!O$11,"")&amp;IF(O9='Tabelle Tipi-pesi'!N$12,'Tabelle Tipi-pesi'!O$12,"")&amp;IF(O9='Tabelle Tipi-pesi'!N$13,'Tabelle Tipi-pesi'!O$13,"")&amp;IF(O9='Tabelle Tipi-pesi'!N$14,'Tabelle Tipi-pesi'!O$14,"")&amp;IF(O9='Tabelle Tipi-pesi'!N$15,'Tabelle Tipi-pesi'!O$15,"")&amp;IF(O9='Tabelle Tipi-pesi'!N$16,'Tabelle Tipi-pesi'!O$16,"")&amp;IF(O9='Tabelle Tipi-pesi'!N$17,'Tabelle Tipi-pesi'!O$17,"")&amp;IF(O9='Tabelle Tipi-pesi'!N$18,'Tabelle Tipi-pesi'!O$18,"")&amp;IF(O9='Tabelle Tipi-pesi'!N$19,'Tabelle Tipi-pesi'!O$19,"")&amp;IF(O9='Tabelle Tipi-pesi'!N$20,'Tabelle Tipi-pesi'!O$20,"")&amp;IF(O9='Tabelle Tipi-pesi'!N$21,'Tabelle Tipi-pesi'!O$21,"")&amp;IF(O9='Tabelle Tipi-pesi'!N$22,'Tabelle Tipi-pesi'!O$22,"")&amp;IF(O9='Tabelle Tipi-pesi'!N$23,'Tabelle Tipi-pesi'!O$23,"")))</f>
        <v>280</v>
      </c>
      <c r="Q9" s="5" t="s">
        <v>108</v>
      </c>
      <c r="R9" s="7">
        <f>IF(Q9="",0,VALUE(IF(Q9='Tabelle Tipi-pesi'!P$2,'Tabelle Tipi-pesi'!Q$2,"")&amp;IF(Q9='Tabelle Tipi-pesi'!P$3,'Tabelle Tipi-pesi'!Q$3,"")&amp;IF(Q9='Tabelle Tipi-pesi'!P$4,'Tabelle Tipi-pesi'!Q$4,"")&amp;IF(Q9='Tabelle Tipi-pesi'!P$5,'Tabelle Tipi-pesi'!Q$5,"")&amp;IF(Q9='Tabelle Tipi-pesi'!P$6,'Tabelle Tipi-pesi'!Q$6,"")&amp;IF(Q9='Tabelle Tipi-pesi'!P$7,'Tabelle Tipi-pesi'!Q$7,"")&amp;IF(Q9='Tabelle Tipi-pesi'!P$8,'Tabelle Tipi-pesi'!Q$8,"")&amp;IF(Q9='Tabelle Tipi-pesi'!P$9,'Tabelle Tipi-pesi'!Q$9,"")&amp;IF(Q9='Tabelle Tipi-pesi'!P$10,'Tabelle Tipi-pesi'!Q$10,"")&amp;IF(Q9='Tabelle Tipi-pesi'!P$11,'Tabelle Tipi-pesi'!Q$11,"")&amp;IF(Q9='Tabelle Tipi-pesi'!P$12,'Tabelle Tipi-pesi'!Q$12,"")&amp;IF(Q9='Tabelle Tipi-pesi'!P$13,'Tabelle Tipi-pesi'!Q$13,"")&amp;IF(Q9='Tabelle Tipi-pesi'!P$14,'Tabelle Tipi-pesi'!Q$14,"")&amp;IF(Q9='Tabelle Tipi-pesi'!P$15,'Tabelle Tipi-pesi'!Q$15,"")&amp;IF(Q9='Tabelle Tipi-pesi'!P$16,'Tabelle Tipi-pesi'!Q$16,"")&amp;IF(Q9='Tabelle Tipi-pesi'!P$17,'Tabelle Tipi-pesi'!Q$17,"")&amp;IF(Q9='Tabelle Tipi-pesi'!P$18,'Tabelle Tipi-pesi'!Q$18,"")&amp;IF(Q9='Tabelle Tipi-pesi'!P$19,'Tabelle Tipi-pesi'!Q$19,"")&amp;IF(Q9='Tabelle Tipi-pesi'!P$20,'Tabelle Tipi-pesi'!Q$20,"")&amp;IF(Q9='Tabelle Tipi-pesi'!P$21,'Tabelle Tipi-pesi'!Q$21,"")&amp;IF(Q9='Tabelle Tipi-pesi'!P$22,'Tabelle Tipi-pesi'!Q$22,"")&amp;IF(Q9='Tabelle Tipi-pesi'!P$23,'Tabelle Tipi-pesi'!Q$23,"")))</f>
        <v>30</v>
      </c>
      <c r="S9" s="29"/>
      <c r="T9" s="30">
        <f>IF(S9="",0,VALUE(IF(S9='Tabelle Tipi-pesi'!R$2,'Tabelle Tipi-pesi'!S$2,"")&amp;IF(S9='Tabelle Tipi-pesi'!R$3,'Tabelle Tipi-pesi'!S$3,"")&amp;IF(S9='Tabelle Tipi-pesi'!R$4,'Tabelle Tipi-pesi'!S$4,"")&amp;IF(S9='Tabelle Tipi-pesi'!R$5,'Tabelle Tipi-pesi'!S$5,"")&amp;IF(S9='Tabelle Tipi-pesi'!R$6,'Tabelle Tipi-pesi'!S$6,"")&amp;IF(S9='Tabelle Tipi-pesi'!R$7,'Tabelle Tipi-pesi'!S$7,"")&amp;IF(S9='Tabelle Tipi-pesi'!R$8,'Tabelle Tipi-pesi'!S$8,"")&amp;IF(S9='Tabelle Tipi-pesi'!R$9,'Tabelle Tipi-pesi'!S$9,"")&amp;IF(S9='Tabelle Tipi-pesi'!R$10,'Tabelle Tipi-pesi'!S$10,"")&amp;IF(S9='Tabelle Tipi-pesi'!R$11,'Tabelle Tipi-pesi'!S$11,"")&amp;IF(S9='Tabelle Tipi-pesi'!R$12,'Tabelle Tipi-pesi'!S$12,"")&amp;IF(S9='Tabelle Tipi-pesi'!R$13,'Tabelle Tipi-pesi'!S$13,"")&amp;IF(S9='Tabelle Tipi-pesi'!R$14,'Tabelle Tipi-pesi'!S$14,"")&amp;IF(S9='Tabelle Tipi-pesi'!R$15,'Tabelle Tipi-pesi'!S$15,"")&amp;IF(S9='Tabelle Tipi-pesi'!R$16,'Tabelle Tipi-pesi'!S$16,"")&amp;IF(S9='Tabelle Tipi-pesi'!R$17,'Tabelle Tipi-pesi'!S$17,"")&amp;IF(S9='Tabelle Tipi-pesi'!R$18,'Tabelle Tipi-pesi'!S$18,"")&amp;IF(S9='Tabelle Tipi-pesi'!R$19,'Tabelle Tipi-pesi'!S$19,"")&amp;IF(S9='Tabelle Tipi-pesi'!R$20,'Tabelle Tipi-pesi'!S$20,"")&amp;IF(S9='Tabelle Tipi-pesi'!R$21,'Tabelle Tipi-pesi'!S$21,"")&amp;IF(S9='Tabelle Tipi-pesi'!R$22,'Tabelle Tipi-pesi'!S$22,"")&amp;IF(S9='Tabelle Tipi-pesi'!R$23,'Tabelle Tipi-pesi'!S$23,"")))</f>
        <v>0</v>
      </c>
      <c r="V9" s="7">
        <f>IF(U9="",0,VALUE(IF(U9='Tabelle Tipi-pesi'!T$2,'Tabelle Tipi-pesi'!U$2,"")&amp;IF(U9='Tabelle Tipi-pesi'!T$3,'Tabelle Tipi-pesi'!U$3,"")&amp;IF(U9='Tabelle Tipi-pesi'!T$4,'Tabelle Tipi-pesi'!U$4,"")&amp;IF(U9='Tabelle Tipi-pesi'!T$5,'Tabelle Tipi-pesi'!U$5,"")&amp;IF(U9='Tabelle Tipi-pesi'!T$6,'Tabelle Tipi-pesi'!U$6,"")&amp;IF(U9='Tabelle Tipi-pesi'!T$7,'Tabelle Tipi-pesi'!U$7,"")&amp;IF(U9='Tabelle Tipi-pesi'!T$8,'Tabelle Tipi-pesi'!U$8,"")&amp;IF(U9='Tabelle Tipi-pesi'!T$9,'Tabelle Tipi-pesi'!U$9,"")&amp;IF(U9='Tabelle Tipi-pesi'!T$10,'Tabelle Tipi-pesi'!U$10,"")&amp;IF(U9='Tabelle Tipi-pesi'!T$11,'Tabelle Tipi-pesi'!U$11,"")&amp;IF(U9='Tabelle Tipi-pesi'!T$12,'Tabelle Tipi-pesi'!U$12,"")&amp;IF(U9='Tabelle Tipi-pesi'!T$13,'Tabelle Tipi-pesi'!U$13,"")&amp;IF(U9='Tabelle Tipi-pesi'!T$14,'Tabelle Tipi-pesi'!U$14,"")&amp;IF(U9='Tabelle Tipi-pesi'!T$15,'Tabelle Tipi-pesi'!U$15,"")&amp;IF(U9='Tabelle Tipi-pesi'!T$16,'Tabelle Tipi-pesi'!U$16,"")&amp;IF(U9='Tabelle Tipi-pesi'!T$17,'Tabelle Tipi-pesi'!U$17,"")&amp;IF(U9='Tabelle Tipi-pesi'!T$18,'Tabelle Tipi-pesi'!U$18,"")&amp;IF(U9='Tabelle Tipi-pesi'!T$19,'Tabelle Tipi-pesi'!U$19,"")&amp;IF(U9='Tabelle Tipi-pesi'!T$20,'Tabelle Tipi-pesi'!U$20,"")&amp;IF(U9='Tabelle Tipi-pesi'!T$21,'Tabelle Tipi-pesi'!U$21,"")&amp;IF(U9='Tabelle Tipi-pesi'!T$22,'Tabelle Tipi-pesi'!U$22,"")&amp;IF(U9='Tabelle Tipi-pesi'!T$23,'Tabelle Tipi-pesi'!U$23,"")))</f>
        <v>0</v>
      </c>
      <c r="W9" s="31"/>
      <c r="X9" s="32">
        <f>IF(W9="",0,VALUE(IF(W9='Tabelle Tipi-pesi'!V$2,'Tabelle Tipi-pesi'!W$2,"")&amp;IF(W9='Tabelle Tipi-pesi'!V$3,'Tabelle Tipi-pesi'!W$3,"")&amp;IF(W9='Tabelle Tipi-pesi'!V$4,'Tabelle Tipi-pesi'!W$4,"")&amp;IF(W9='Tabelle Tipi-pesi'!V$5,'Tabelle Tipi-pesi'!W$5,"")&amp;IF(W9='Tabelle Tipi-pesi'!V$6,'Tabelle Tipi-pesi'!W$6,"")&amp;IF(W9='Tabelle Tipi-pesi'!V$7,'Tabelle Tipi-pesi'!W$7,"")&amp;IF(W9='Tabelle Tipi-pesi'!V$8,'Tabelle Tipi-pesi'!W$8,"")&amp;IF(W9='Tabelle Tipi-pesi'!V$9,'Tabelle Tipi-pesi'!W$9,"")&amp;IF(W9='Tabelle Tipi-pesi'!V$10,'Tabelle Tipi-pesi'!W$10,"")&amp;IF(W9='Tabelle Tipi-pesi'!V$11,'Tabelle Tipi-pesi'!W$11,"")&amp;IF(W9='Tabelle Tipi-pesi'!V$12,'Tabelle Tipi-pesi'!W$12,"")&amp;IF(W9='Tabelle Tipi-pesi'!V$13,'Tabelle Tipi-pesi'!W$13,"")&amp;IF(W9='Tabelle Tipi-pesi'!V$14,'Tabelle Tipi-pesi'!W$14,"")&amp;IF(W9='Tabelle Tipi-pesi'!V$15,'Tabelle Tipi-pesi'!W$15,"")&amp;IF(W9='Tabelle Tipi-pesi'!V$16,'Tabelle Tipi-pesi'!W$16,"")&amp;IF(W9='Tabelle Tipi-pesi'!V$17,'Tabelle Tipi-pesi'!W$17,"")&amp;IF(W9='Tabelle Tipi-pesi'!V$18,'Tabelle Tipi-pesi'!W$18,"")&amp;IF(W9='Tabelle Tipi-pesi'!V$19,'Tabelle Tipi-pesi'!W$19,"")&amp;IF(W9='Tabelle Tipi-pesi'!V$20,'Tabelle Tipi-pesi'!W$20,"")&amp;IF(W9='Tabelle Tipi-pesi'!V$21,'Tabelle Tipi-pesi'!W$21,"")&amp;IF(W9='Tabelle Tipi-pesi'!V$22,'Tabelle Tipi-pesi'!W$22,"")&amp;IF(W9='Tabelle Tipi-pesi'!V$23,'Tabelle Tipi-pesi'!W$23,"")))</f>
        <v>0</v>
      </c>
      <c r="Z9" s="7">
        <f>IF(Y9="",0,VALUE(IF(Y9='Tabelle Tipi-pesi'!X$2,'Tabelle Tipi-pesi'!Y$2,"")&amp;IF(Y9='Tabelle Tipi-pesi'!X$3,'Tabelle Tipi-pesi'!Y$3,"")&amp;IF(Y9='Tabelle Tipi-pesi'!X$4,'Tabelle Tipi-pesi'!Y$4,"")&amp;IF(Y9='Tabelle Tipi-pesi'!X$5,'Tabelle Tipi-pesi'!Y$5,"")&amp;IF(Y9='Tabelle Tipi-pesi'!X$6,'Tabelle Tipi-pesi'!Y$6,"")&amp;IF(Y9='Tabelle Tipi-pesi'!X$7,'Tabelle Tipi-pesi'!Y$7,"")&amp;IF(Y9='Tabelle Tipi-pesi'!X$8,'Tabelle Tipi-pesi'!Y$8,"")&amp;IF(Y9='Tabelle Tipi-pesi'!X$9,'Tabelle Tipi-pesi'!Y$9,"")&amp;IF(Y9='Tabelle Tipi-pesi'!X$10,'Tabelle Tipi-pesi'!Y$10,"")&amp;IF(Y9='Tabelle Tipi-pesi'!X$11,'Tabelle Tipi-pesi'!Y$11,"")&amp;IF(Y9='Tabelle Tipi-pesi'!X$12,'Tabelle Tipi-pesi'!Y$12,"")&amp;IF(Y9='Tabelle Tipi-pesi'!X$13,'Tabelle Tipi-pesi'!Y$13,"")&amp;IF(Y9='Tabelle Tipi-pesi'!X$14,'Tabelle Tipi-pesi'!Y$14,"")&amp;IF(Y9='Tabelle Tipi-pesi'!X$15,'Tabelle Tipi-pesi'!Y$15,"")&amp;IF(Y9='Tabelle Tipi-pesi'!X$16,'Tabelle Tipi-pesi'!Y$16,"")&amp;IF(Y9='Tabelle Tipi-pesi'!X$17,'Tabelle Tipi-pesi'!Y$17,"")&amp;IF(Y9='Tabelle Tipi-pesi'!X$18,'Tabelle Tipi-pesi'!Y$18,"")&amp;IF(Y9='Tabelle Tipi-pesi'!X$19,'Tabelle Tipi-pesi'!Y$19,"")&amp;IF(Y9='Tabelle Tipi-pesi'!X$20,'Tabelle Tipi-pesi'!Y$20,"")&amp;IF(Y9='Tabelle Tipi-pesi'!X$21,'Tabelle Tipi-pesi'!Y$21,"")&amp;IF(Y9='Tabelle Tipi-pesi'!X$22,'Tabelle Tipi-pesi'!Y$22,"")&amp;IF(Y9='Tabelle Tipi-pesi'!X$23,'Tabelle Tipi-pesi'!Y$23,"")))</f>
        <v>0</v>
      </c>
      <c r="AA9" s="36"/>
      <c r="AB9" s="37">
        <f>IF(AA9="",0,VALUE(IF(AA9='Tabelle Tipi-pesi'!Z$2,'Tabelle Tipi-pesi'!AA$2,"")&amp;IF(AA9='Tabelle Tipi-pesi'!Z$3,'Tabelle Tipi-pesi'!AA$3,"")&amp;IF(AA9='Tabelle Tipi-pesi'!Z$4,'Tabelle Tipi-pesi'!AA$4,"")&amp;IF(AA9='Tabelle Tipi-pesi'!Z$5,'Tabelle Tipi-pesi'!AA$5,"")&amp;IF(AA9='Tabelle Tipi-pesi'!Z$6,'Tabelle Tipi-pesi'!AA$6,"")&amp;IF(AA9='Tabelle Tipi-pesi'!Z$7,'Tabelle Tipi-pesi'!AA$7,"")&amp;IF(AA9='Tabelle Tipi-pesi'!Z$8,'Tabelle Tipi-pesi'!AA$8,"")&amp;IF(AA9='Tabelle Tipi-pesi'!Z$9,'Tabelle Tipi-pesi'!AA$9,"")&amp;IF(AA9='Tabelle Tipi-pesi'!Z$10,'Tabelle Tipi-pesi'!AA$10,"")&amp;IF(AA9='Tabelle Tipi-pesi'!Z$11,'Tabelle Tipi-pesi'!AA$11,"")&amp;IF(AA9='Tabelle Tipi-pesi'!Z$12,'Tabelle Tipi-pesi'!AA$12,"")&amp;IF(AA9='Tabelle Tipi-pesi'!Z$13,'Tabelle Tipi-pesi'!AA$13,"")&amp;IF(AA9='Tabelle Tipi-pesi'!Z$14,'Tabelle Tipi-pesi'!AA$14,"")&amp;IF(AA9='Tabelle Tipi-pesi'!Z$15,'Tabelle Tipi-pesi'!AA$15,"")&amp;IF(AA9='Tabelle Tipi-pesi'!Z$16,'Tabelle Tipi-pesi'!AA$16,"")&amp;IF(AA9='Tabelle Tipi-pesi'!Z$17,'Tabelle Tipi-pesi'!AA$17,"")&amp;IF(AA9='Tabelle Tipi-pesi'!Z$18,'Tabelle Tipi-pesi'!AA$18,"")&amp;IF(AA9='Tabelle Tipi-pesi'!Z$19,'Tabelle Tipi-pesi'!AA$19,"")&amp;IF(AA9='Tabelle Tipi-pesi'!Z$20,'Tabelle Tipi-pesi'!AA$20,"")&amp;IF(AA9='Tabelle Tipi-pesi'!Z$21,'Tabelle Tipi-pesi'!AA$21,"")&amp;IF(AA9='Tabelle Tipi-pesi'!Z$22,'Tabelle Tipi-pesi'!AA$22,"")&amp;IF(AA9='Tabelle Tipi-pesi'!Z$23,'Tabelle Tipi-pesi'!AA$23,"")))</f>
        <v>0</v>
      </c>
      <c r="AC9" s="8"/>
      <c r="AD9" s="9">
        <f>IF(AC9="",0,VALUE(IF(AC9='Tabelle Tipi-pesi'!Z$2,'Tabelle Tipi-pesi'!AA$2,"")&amp;IF(AC9='Tabelle Tipi-pesi'!Z$3,'Tabelle Tipi-pesi'!AA$3,"")&amp;IF(AC9='Tabelle Tipi-pesi'!Z$4,'Tabelle Tipi-pesi'!AA$4,"")&amp;IF(AC9='Tabelle Tipi-pesi'!Z$5,'Tabelle Tipi-pesi'!AA$5,"")&amp;IF(AC9='Tabelle Tipi-pesi'!Z$6,'Tabelle Tipi-pesi'!AA$6,"")&amp;IF(AC9='Tabelle Tipi-pesi'!Z$7,'Tabelle Tipi-pesi'!AA$7,"")&amp;IF(AC9='Tabelle Tipi-pesi'!Z$8,'Tabelle Tipi-pesi'!AA$8,"")&amp;IF(AC9='Tabelle Tipi-pesi'!Z$9,'Tabelle Tipi-pesi'!AA$9,"")&amp;IF(AC9='Tabelle Tipi-pesi'!Z$10,'Tabelle Tipi-pesi'!AA$10,"")&amp;IF(AC9='Tabelle Tipi-pesi'!Z$11,'Tabelle Tipi-pesi'!AA$11,"")&amp;IF(AC9='Tabelle Tipi-pesi'!Z$12,'Tabelle Tipi-pesi'!AA$12,"")&amp;IF(AC9='Tabelle Tipi-pesi'!Z$13,'Tabelle Tipi-pesi'!AA$13,"")&amp;IF(AC9='Tabelle Tipi-pesi'!Z$14,'Tabelle Tipi-pesi'!AA$14,"")&amp;IF(AC9='Tabelle Tipi-pesi'!Z$15,'Tabelle Tipi-pesi'!AA$15,"")&amp;IF(AC9='Tabelle Tipi-pesi'!Z$16,'Tabelle Tipi-pesi'!AA$16,"")&amp;IF(AC9='Tabelle Tipi-pesi'!Z$17,'Tabelle Tipi-pesi'!AA$17,"")&amp;IF(AC9='Tabelle Tipi-pesi'!Z$18,'Tabelle Tipi-pesi'!AA$18,"")&amp;IF(AC9='Tabelle Tipi-pesi'!Z$19,'Tabelle Tipi-pesi'!AA$19,"")&amp;IF(AC9='Tabelle Tipi-pesi'!Z$20,'Tabelle Tipi-pesi'!AA$20,"")&amp;IF(AC9='Tabelle Tipi-pesi'!Z$21,'Tabelle Tipi-pesi'!AA$21,"")&amp;IF(AC9='Tabelle Tipi-pesi'!Z$22,'Tabelle Tipi-pesi'!AA$22,"")&amp;IF(AC9='Tabelle Tipi-pesi'!Z$23,'Tabelle Tipi-pesi'!AA$23,"")))</f>
        <v>0</v>
      </c>
      <c r="AE9" s="34"/>
      <c r="AF9" s="35">
        <f>IF(AE9="",0,VALUE(IF(AE9='Tabelle Tipi-pesi'!AB$2,'Tabelle Tipi-pesi'!AC$2,"")&amp;IF(AE9='Tabelle Tipi-pesi'!AB$3,'Tabelle Tipi-pesi'!AC$3,"")&amp;IF(AE9='Tabelle Tipi-pesi'!AB$4,'Tabelle Tipi-pesi'!AC$4,"")&amp;IF(AE9='Tabelle Tipi-pesi'!AB$5,'Tabelle Tipi-pesi'!AC$5,"")&amp;IF(AE9='Tabelle Tipi-pesi'!AB$6,'Tabelle Tipi-pesi'!AC$6,"")&amp;IF(AE9='Tabelle Tipi-pesi'!AB$7,'Tabelle Tipi-pesi'!AC$7,"")&amp;IF(AE9='Tabelle Tipi-pesi'!AB$8,'Tabelle Tipi-pesi'!AC$8,"")&amp;IF(AE9='Tabelle Tipi-pesi'!AB$9,'Tabelle Tipi-pesi'!AC$9,"")&amp;IF(AE9='Tabelle Tipi-pesi'!AB$10,'Tabelle Tipi-pesi'!AC$10,"")&amp;IF(AE9='Tabelle Tipi-pesi'!AB$11,'Tabelle Tipi-pesi'!AC$11,"")&amp;IF(AE9='Tabelle Tipi-pesi'!AB$12,'Tabelle Tipi-pesi'!AC$12,"")&amp;IF(AE9='Tabelle Tipi-pesi'!AB$13,'Tabelle Tipi-pesi'!AC$13,"")&amp;IF(AE9='Tabelle Tipi-pesi'!AB$14,'Tabelle Tipi-pesi'!AC$14,"")&amp;IF(AE9='Tabelle Tipi-pesi'!AB$15,'Tabelle Tipi-pesi'!AC$15,"")&amp;IF(AD9='Tabelle Tipi-pesi'!AB$16,'Tabelle Tipi-pesi'!AC$16,"")&amp;IF(AE9='Tabelle Tipi-pesi'!AB$17,'Tabelle Tipi-pesi'!AC$17,"")&amp;IF(AE9='Tabelle Tipi-pesi'!AB$18,'Tabelle Tipi-pesi'!AC$18,"")&amp;IF(AE9='Tabelle Tipi-pesi'!AB$19,'Tabelle Tipi-pesi'!AC$19,"")&amp;IF(AE9='Tabelle Tipi-pesi'!AB$20,'Tabelle Tipi-pesi'!AC$20,"")&amp;IF(AE9='Tabelle Tipi-pesi'!AB$21,'Tabelle Tipi-pesi'!AC$21,"")&amp;IF(AE9='Tabelle Tipi-pesi'!AB$22,'Tabelle Tipi-pesi'!AC$22,"")&amp;IF(AE9='Tabelle Tipi-pesi'!AB$23,'Tabelle Tipi-pesi'!AC$23,"")))</f>
        <v>0</v>
      </c>
      <c r="AH9" s="7">
        <f>IF(AG9="",0,VALUE(IF(AG9='Tabelle Tipi-pesi'!AD$2,'Tabelle Tipi-pesi'!AE$2,"")&amp;IF(AG9='Tabelle Tipi-pesi'!AD$3,'Tabelle Tipi-pesi'!AE$3,"")&amp;IF(AG9='Tabelle Tipi-pesi'!AD$4,'Tabelle Tipi-pesi'!AE$4,"")&amp;IF(AG9='Tabelle Tipi-pesi'!AD$5,'Tabelle Tipi-pesi'!AE$5,"")&amp;IF(AG9='Tabelle Tipi-pesi'!AD$6,'Tabelle Tipi-pesi'!AE$6,"")&amp;IF(AG9='Tabelle Tipi-pesi'!AD$7,'Tabelle Tipi-pesi'!AE$7,"")&amp;IF(AG9='Tabelle Tipi-pesi'!AD$8,'Tabelle Tipi-pesi'!AE$8,"")&amp;IF(AG9='Tabelle Tipi-pesi'!AD$9,'Tabelle Tipi-pesi'!AE$9,"")&amp;IF(AG9='Tabelle Tipi-pesi'!AD$10,'Tabelle Tipi-pesi'!AE$10,"")&amp;IF(AG9='Tabelle Tipi-pesi'!AD$11,'Tabelle Tipi-pesi'!AE$11,"")&amp;IF(AG9='Tabelle Tipi-pesi'!AD$12,'Tabelle Tipi-pesi'!AE$12,"")&amp;IF(AG9='Tabelle Tipi-pesi'!AD$13,'Tabelle Tipi-pesi'!AE$13,"")&amp;IF(AG9='Tabelle Tipi-pesi'!AD$14,'Tabelle Tipi-pesi'!AE$14,"")&amp;IF(AG9='Tabelle Tipi-pesi'!AD$15,'Tabelle Tipi-pesi'!AE$15,"")&amp;IF(AF9='Tabelle Tipi-pesi'!AD$16,'Tabelle Tipi-pesi'!AE$16,"")&amp;IF(AG9='Tabelle Tipi-pesi'!AD$17,'Tabelle Tipi-pesi'!AE$17,"")&amp;IF(AG9='Tabelle Tipi-pesi'!AD$18,'Tabelle Tipi-pesi'!AE$18,"")&amp;IF(AG9='Tabelle Tipi-pesi'!AD$19,'Tabelle Tipi-pesi'!AE$19,"")&amp;IF(AG9='Tabelle Tipi-pesi'!AD$20,'Tabelle Tipi-pesi'!AE$20,"")&amp;IF(AG9='Tabelle Tipi-pesi'!AD$21,'Tabelle Tipi-pesi'!AE$21,"")&amp;IF(AG9='Tabelle Tipi-pesi'!AD$22,'Tabelle Tipi-pesi'!AE$22,"")&amp;IF(AG9='Tabelle Tipi-pesi'!AD$23,'Tabelle Tipi-pesi'!AE$23,"")))</f>
        <v>0</v>
      </c>
      <c r="AJ9" s="26">
        <f t="shared" si="0"/>
        <v>1168</v>
      </c>
      <c r="AK9" s="55">
        <v>12</v>
      </c>
      <c r="AL9" s="11">
        <v>2662</v>
      </c>
      <c r="AM9" s="18"/>
      <c r="AN9" s="11">
        <f t="shared" si="1"/>
        <v>9</v>
      </c>
      <c r="AO9" s="11" t="str">
        <f t="shared" si="2"/>
        <v>3</v>
      </c>
      <c r="AP9" s="5">
        <v>1440</v>
      </c>
      <c r="AQ9" s="14">
        <f t="shared" si="3"/>
        <v>13.31</v>
      </c>
      <c r="AR9" s="15">
        <f t="shared" si="4"/>
        <v>147.74100000000001</v>
      </c>
      <c r="AS9" s="16">
        <f t="shared" si="5"/>
        <v>126.49058219178083</v>
      </c>
      <c r="AT9" s="15">
        <f t="shared" si="6"/>
        <v>7.9057269139913764</v>
      </c>
      <c r="AU9" s="39"/>
    </row>
    <row r="10" spans="1:47" s="5" customFormat="1" ht="11.25" x14ac:dyDescent="0.2">
      <c r="A10" s="5">
        <v>6</v>
      </c>
      <c r="B10" s="5">
        <v>4</v>
      </c>
      <c r="C10" s="20" t="s">
        <v>121</v>
      </c>
      <c r="D10" s="21">
        <f>IF(C10="",0,VALUE(IF(C10='Tabelle Tipi-pesi'!B$2,'Tabelle Tipi-pesi'!C$2,"")&amp;IF(C10='Tabelle Tipi-pesi'!B$3,'Tabelle Tipi-pesi'!C$3,"")&amp;IF(C10='Tabelle Tipi-pesi'!B$4,'Tabelle Tipi-pesi'!C$4,"")&amp;IF(C10='Tabelle Tipi-pesi'!B$5,'Tabelle Tipi-pesi'!C$5,"")&amp;IF(C10='Tabelle Tipi-pesi'!B$6,'Tabelle Tipi-pesi'!C$6,"")&amp;IF(C10='Tabelle Tipi-pesi'!B$7,'Tabelle Tipi-pesi'!C$7,"")&amp;IF(C10='Tabelle Tipi-pesi'!B$8,'Tabelle Tipi-pesi'!C$8,"")&amp;IF(C10='Tabelle Tipi-pesi'!B$9,'Tabelle Tipi-pesi'!C$9,"")&amp;IF(C10='Tabelle Tipi-pesi'!B$10,'Tabelle Tipi-pesi'!C$10,"")&amp;IF(C10='Tabelle Tipi-pesi'!B$11,'Tabelle Tipi-pesi'!C$11,"")&amp;IF(C10='Tabelle Tipi-pesi'!B$12,'Tabelle Tipi-pesi'!C$12,"")&amp;IF(C10='Tabelle Tipi-pesi'!B$13,'Tabelle Tipi-pesi'!C$13,"")&amp;IF(C10='Tabelle Tipi-pesi'!B$14,'Tabelle Tipi-pesi'!C$14,"")&amp;IF(C10='Tabelle Tipi-pesi'!B$15,'Tabelle Tipi-pesi'!C$15,"")&amp;IF(C10='Tabelle Tipi-pesi'!B$16,'Tabelle Tipi-pesi'!C$16,"")&amp;IF(C10='Tabelle Tipi-pesi'!B$17,'Tabelle Tipi-pesi'!C$17,"")&amp;IF(C10='Tabelle Tipi-pesi'!B$18,'Tabelle Tipi-pesi'!C$18,"")&amp;IF(C10='Tabelle Tipi-pesi'!B$19,'Tabelle Tipi-pesi'!C$19,"")&amp;IF(C10='Tabelle Tipi-pesi'!B$20,'Tabelle Tipi-pesi'!C$20,"")&amp;IF(C10='Tabelle Tipi-pesi'!B$21,'Tabelle Tipi-pesi'!C$21,"")&amp;IF(C10='Tabelle Tipi-pesi'!B$22,'Tabelle Tipi-pesi'!C$22,"")&amp;IF(C10='Tabelle Tipi-pesi'!B$23,'Tabelle Tipi-pesi'!C$23,"")))</f>
        <v>380</v>
      </c>
      <c r="E10" s="5" t="s">
        <v>24</v>
      </c>
      <c r="F10" s="7">
        <f>IF(E10="",0,VALUE(IF(E10='Tabelle Tipi-pesi'!D$2,'Tabelle Tipi-pesi'!E$2,"")&amp;IF(E10='Tabelle Tipi-pesi'!D$3,'Tabelle Tipi-pesi'!E$3,"")&amp;IF(E10='Tabelle Tipi-pesi'!D$4,'Tabelle Tipi-pesi'!E$4,"")&amp;IF(E10='Tabelle Tipi-pesi'!D$5,'Tabelle Tipi-pesi'!E$5,"")&amp;IF(E10='Tabelle Tipi-pesi'!D$6,'Tabelle Tipi-pesi'!E$6,"")&amp;IF(E10='Tabelle Tipi-pesi'!D$7,'Tabelle Tipi-pesi'!E$7,"")&amp;IF(E10='Tabelle Tipi-pesi'!D$8,'Tabelle Tipi-pesi'!E$8,"")&amp;IF(E10='Tabelle Tipi-pesi'!D$9,'Tabelle Tipi-pesi'!E$9,"")&amp;IF(E10='Tabelle Tipi-pesi'!D$10,'Tabelle Tipi-pesi'!E$10,"")&amp;IF(E10='Tabelle Tipi-pesi'!D$11,'Tabelle Tipi-pesi'!E$11,"")&amp;IF(E10='Tabelle Tipi-pesi'!D$12,'Tabelle Tipi-pesi'!E$12,"")&amp;IF(E10='Tabelle Tipi-pesi'!D$13,'Tabelle Tipi-pesi'!E$13,"")&amp;IF(E10='Tabelle Tipi-pesi'!D$14,'Tabelle Tipi-pesi'!E$14,"")&amp;IF(E10='Tabelle Tipi-pesi'!D$15,'Tabelle Tipi-pesi'!E$15,"")&amp;IF(E10='Tabelle Tipi-pesi'!D$16,'Tabelle Tipi-pesi'!E$16,"")&amp;IF(E10='Tabelle Tipi-pesi'!D$17,'Tabelle Tipi-pesi'!E$17,"")&amp;IF(E10='Tabelle Tipi-pesi'!D$18,'Tabelle Tipi-pesi'!E$18,"")&amp;IF(E10='Tabelle Tipi-pesi'!D$19,'Tabelle Tipi-pesi'!E$19,"")&amp;IF(E10='Tabelle Tipi-pesi'!D$20,'Tabelle Tipi-pesi'!E$20,"")&amp;IF(E10='Tabelle Tipi-pesi'!D$21,'Tabelle Tipi-pesi'!E$21,"")&amp;IF(E10='Tabelle Tipi-pesi'!D$22,'Tabelle Tipi-pesi'!E$22,"")&amp;IF(E10='Tabelle Tipi-pesi'!D$23,'Tabelle Tipi-pesi'!E$23,"")))/4*B10</f>
        <v>62</v>
      </c>
      <c r="G10" s="22" t="s">
        <v>39</v>
      </c>
      <c r="H10" s="23">
        <f>$B10*IF(G10="",0,VALUE(IF(G10='Tabelle Tipi-pesi'!F$2,'Tabelle Tipi-pesi'!G$2,"")&amp;IF(G10='Tabelle Tipi-pesi'!F$3,'Tabelle Tipi-pesi'!G$3,"")&amp;IF(G10='Tabelle Tipi-pesi'!F$4,'Tabelle Tipi-pesi'!G$4,"")&amp;IF(G10='Tabelle Tipi-pesi'!F$5,'Tabelle Tipi-pesi'!G$5,"")&amp;IF(G10='Tabelle Tipi-pesi'!F$6,'Tabelle Tipi-pesi'!G$6,"")&amp;IF(G10='Tabelle Tipi-pesi'!F$7,'Tabelle Tipi-pesi'!G$7,"")&amp;IF(G10='Tabelle Tipi-pesi'!F$8,'Tabelle Tipi-pesi'!G$8,"")&amp;IF(G10='Tabelle Tipi-pesi'!F$9,'Tabelle Tipi-pesi'!G$9,"")&amp;IF(G10='Tabelle Tipi-pesi'!F$10,'Tabelle Tipi-pesi'!G$10,"")&amp;IF(G10='Tabelle Tipi-pesi'!F$11,'Tabelle Tipi-pesi'!G$11,"")&amp;IF(G10='Tabelle Tipi-pesi'!F$12,'Tabelle Tipi-pesi'!G$12,"")&amp;IF(G10='Tabelle Tipi-pesi'!F$13,'Tabelle Tipi-pesi'!G$13,"")&amp;IF(G10='Tabelle Tipi-pesi'!F$14,'Tabelle Tipi-pesi'!G$14,"")&amp;IF(G10='Tabelle Tipi-pesi'!F$15,'Tabelle Tipi-pesi'!G$15,"")&amp;IF(G10='Tabelle Tipi-pesi'!F$16,'Tabelle Tipi-pesi'!G$16,"")&amp;IF(G10='Tabelle Tipi-pesi'!F$17,'Tabelle Tipi-pesi'!G$17,"")&amp;IF(G10='Tabelle Tipi-pesi'!F$18,'Tabelle Tipi-pesi'!G$18,"")&amp;IF(G10='Tabelle Tipi-pesi'!F$19,'Tabelle Tipi-pesi'!G$19,"")&amp;IF(G10='Tabelle Tipi-pesi'!F$20,'Tabelle Tipi-pesi'!G$20,"")&amp;IF(G10='Tabelle Tipi-pesi'!F$21,'Tabelle Tipi-pesi'!G$21,"")&amp;IF(G10='Tabelle Tipi-pesi'!F$22,'Tabelle Tipi-pesi'!G$22,"")&amp;IF(G10='Tabelle Tipi-pesi'!F$23,'Tabelle Tipi-pesi'!G$23,"")))</f>
        <v>120</v>
      </c>
      <c r="I10" s="5" t="s">
        <v>44</v>
      </c>
      <c r="J10" s="7">
        <f>IF(I10="",0,VALUE(IF(I10='Tabelle Tipi-pesi'!H$2,'Tabelle Tipi-pesi'!I$2,"")&amp;IF(I10='Tabelle Tipi-pesi'!H$3,'Tabelle Tipi-pesi'!I$3,"")&amp;IF(I10='Tabelle Tipi-pesi'!H$4,'Tabelle Tipi-pesi'!I$4,"")&amp;IF(I10='Tabelle Tipi-pesi'!H$5,'Tabelle Tipi-pesi'!I$5,"")&amp;IF(I10='Tabelle Tipi-pesi'!H$6,'Tabelle Tipi-pesi'!I$6,"")&amp;IF(I10='Tabelle Tipi-pesi'!H$7,'Tabelle Tipi-pesi'!I$7,"")&amp;IF(I10='Tabelle Tipi-pesi'!H$8,'Tabelle Tipi-pesi'!I$8,"")&amp;IF(I10='Tabelle Tipi-pesi'!H$9,'Tabelle Tipi-pesi'!I$9,"")&amp;IF(I10='Tabelle Tipi-pesi'!H$10,'Tabelle Tipi-pesi'!I$10,"")&amp;IF(I10='Tabelle Tipi-pesi'!H$11,'Tabelle Tipi-pesi'!I$11,"")&amp;IF(I10='Tabelle Tipi-pesi'!H$12,'Tabelle Tipi-pesi'!I$12,"")&amp;IF(I10='Tabelle Tipi-pesi'!H$13,'Tabelle Tipi-pesi'!I$13,"")&amp;IF(I10='Tabelle Tipi-pesi'!H$14,'Tabelle Tipi-pesi'!I$14,"")&amp;IF(I10='Tabelle Tipi-pesi'!H$15,'Tabelle Tipi-pesi'!I$15,"")&amp;IF(I10='Tabelle Tipi-pesi'!H$16,'Tabelle Tipi-pesi'!I$16,"")&amp;IF(I10='Tabelle Tipi-pesi'!H$17,'Tabelle Tipi-pesi'!I$17,"")&amp;IF(I10='Tabelle Tipi-pesi'!H$18,'Tabelle Tipi-pesi'!I$18,"")&amp;IF(I10='Tabelle Tipi-pesi'!H$19,'Tabelle Tipi-pesi'!I$19,"")&amp;IF(I10='Tabelle Tipi-pesi'!H$20,'Tabelle Tipi-pesi'!I$20,"")&amp;IF(I10='Tabelle Tipi-pesi'!H$21,'Tabelle Tipi-pesi'!I$21,"")&amp;IF(I10='Tabelle Tipi-pesi'!H$22,'Tabelle Tipi-pesi'!I$22,"")&amp;IF(I10='Tabelle Tipi-pesi'!H$23,'Tabelle Tipi-pesi'!I$23,"")))</f>
        <v>80</v>
      </c>
      <c r="K10" s="24" t="s">
        <v>51</v>
      </c>
      <c r="L10" s="25">
        <f>IF(K10="",0,VALUE(IF(K10='Tabelle Tipi-pesi'!J$2,'Tabelle Tipi-pesi'!K$2,"")&amp;IF(K10='Tabelle Tipi-pesi'!J$3,'Tabelle Tipi-pesi'!K$3,"")&amp;IF(K10='Tabelle Tipi-pesi'!J$4,'Tabelle Tipi-pesi'!K$4,"")&amp;IF(K10='Tabelle Tipi-pesi'!J$5,'Tabelle Tipi-pesi'!K$5,"")&amp;IF(K10='Tabelle Tipi-pesi'!J$6,'Tabelle Tipi-pesi'!K$6,"")&amp;IF(K10='Tabelle Tipi-pesi'!J$7,'Tabelle Tipi-pesi'!K$7,"")&amp;IF(K10='Tabelle Tipi-pesi'!J$8,'Tabelle Tipi-pesi'!K$8,"")&amp;IF(K10='Tabelle Tipi-pesi'!J$9,'Tabelle Tipi-pesi'!K$9,"")&amp;IF(K10='Tabelle Tipi-pesi'!J$10,'Tabelle Tipi-pesi'!K$10,"")&amp;IF(K10='Tabelle Tipi-pesi'!J$11,'Tabelle Tipi-pesi'!K$11,"")&amp;IF(K10='Tabelle Tipi-pesi'!J$12,'Tabelle Tipi-pesi'!K$12,"")&amp;IF(K10='Tabelle Tipi-pesi'!J$13,'Tabelle Tipi-pesi'!K$13,"")&amp;IF(K10='Tabelle Tipi-pesi'!J$14,'Tabelle Tipi-pesi'!K$14,"")&amp;IF(K10='Tabelle Tipi-pesi'!J$15,'Tabelle Tipi-pesi'!K$15,"")&amp;IF(K10='Tabelle Tipi-pesi'!J$16,'Tabelle Tipi-pesi'!K$16,"")&amp;IF(K10='Tabelle Tipi-pesi'!J$17,'Tabelle Tipi-pesi'!K$17,"")&amp;IF(K10='Tabelle Tipi-pesi'!J$18,'Tabelle Tipi-pesi'!K$18,"")&amp;IF(K10='Tabelle Tipi-pesi'!J$19,'Tabelle Tipi-pesi'!K$19,"")&amp;IF(K10='Tabelle Tipi-pesi'!J$20,'Tabelle Tipi-pesi'!K$20,"")&amp;IF(K10='Tabelle Tipi-pesi'!J$21,'Tabelle Tipi-pesi'!K$21,"")&amp;IF(K10='Tabelle Tipi-pesi'!J$22,'Tabelle Tipi-pesi'!K$22,"")&amp;IF(K10='Tabelle Tipi-pesi'!J$23,'Tabelle Tipi-pesi'!K$23,"")))</f>
        <v>18</v>
      </c>
      <c r="M10" s="5" t="s">
        <v>53</v>
      </c>
      <c r="N10" s="7">
        <f>$B10*IF(M10="",0,VALUE(IF(M10='Tabelle Tipi-pesi'!L$2,'Tabelle Tipi-pesi'!M$2,"")&amp;IF(M10='Tabelle Tipi-pesi'!L$3,'Tabelle Tipi-pesi'!M$3,"")&amp;IF(M10='Tabelle Tipi-pesi'!L$4,'Tabelle Tipi-pesi'!M$4,"")&amp;IF(M10='Tabelle Tipi-pesi'!L$5,'Tabelle Tipi-pesi'!M$5,"")&amp;IF(M10='Tabelle Tipi-pesi'!L$6,'Tabelle Tipi-pesi'!M$6,"")&amp;IF(M10='Tabelle Tipi-pesi'!L$7,'Tabelle Tipi-pesi'!M$7,"")&amp;IF(M10='Tabelle Tipi-pesi'!L$8,'Tabelle Tipi-pesi'!M$8,"")&amp;IF(M10='Tabelle Tipi-pesi'!L$9,'Tabelle Tipi-pesi'!M$9,"")&amp;IF(M10='Tabelle Tipi-pesi'!L$10,'Tabelle Tipi-pesi'!M$10,"")&amp;IF(M10='Tabelle Tipi-pesi'!L$11,'Tabelle Tipi-pesi'!M$11,"")&amp;IF(M10='Tabelle Tipi-pesi'!L$12,'Tabelle Tipi-pesi'!M$12,"")&amp;IF(M10='Tabelle Tipi-pesi'!L$13,'Tabelle Tipi-pesi'!M$13,"")&amp;IF(M10='Tabelle Tipi-pesi'!L$14,'Tabelle Tipi-pesi'!M$14,"")&amp;IF(M10='Tabelle Tipi-pesi'!L$15,'Tabelle Tipi-pesi'!M$15,"")&amp;IF(M10='Tabelle Tipi-pesi'!L$16,'Tabelle Tipi-pesi'!M$16,"")&amp;IF(M10='Tabelle Tipi-pesi'!L$17,'Tabelle Tipi-pesi'!M$17,"")&amp;IF(M10='Tabelle Tipi-pesi'!L$18,'Tabelle Tipi-pesi'!M$18,"")&amp;IF(M10='Tabelle Tipi-pesi'!L$19,'Tabelle Tipi-pesi'!M$19,"")&amp;IF(M10='Tabelle Tipi-pesi'!L$20,'Tabelle Tipi-pesi'!M$20,"")&amp;IF(M10='Tabelle Tipi-pesi'!L$21,'Tabelle Tipi-pesi'!M$21,"")&amp;IF(M10='Tabelle Tipi-pesi'!L$22,'Tabelle Tipi-pesi'!M$22,"")&amp;IF(M10='Tabelle Tipi-pesi'!L$23,'Tabelle Tipi-pesi'!M$23,"")))</f>
        <v>200</v>
      </c>
      <c r="O10" s="27" t="s">
        <v>72</v>
      </c>
      <c r="P10" s="28">
        <f>IF(O10="",0,VALUE(IF(O10='Tabelle Tipi-pesi'!N$2,'Tabelle Tipi-pesi'!O$2,"")&amp;IF(O10='Tabelle Tipi-pesi'!N$3,'Tabelle Tipi-pesi'!O$3,"")&amp;IF(O10='Tabelle Tipi-pesi'!N$4,'Tabelle Tipi-pesi'!O$4,"")&amp;IF(O10='Tabelle Tipi-pesi'!N$5,'Tabelle Tipi-pesi'!O$5,"")&amp;IF(O10='Tabelle Tipi-pesi'!N$6,'Tabelle Tipi-pesi'!O$6,"")&amp;IF(O10='Tabelle Tipi-pesi'!N$7,'Tabelle Tipi-pesi'!O$7,"")&amp;IF(O10='Tabelle Tipi-pesi'!N$8,'Tabelle Tipi-pesi'!O$8,"")&amp;IF(O10='Tabelle Tipi-pesi'!N$9,'Tabelle Tipi-pesi'!O$9,"")&amp;IF(O10='Tabelle Tipi-pesi'!N$10,'Tabelle Tipi-pesi'!O$10,"")&amp;IF(O10='Tabelle Tipi-pesi'!N$11,'Tabelle Tipi-pesi'!O$11,"")&amp;IF(O10='Tabelle Tipi-pesi'!N$12,'Tabelle Tipi-pesi'!O$12,"")&amp;IF(O10='Tabelle Tipi-pesi'!N$13,'Tabelle Tipi-pesi'!O$13,"")&amp;IF(O10='Tabelle Tipi-pesi'!N$14,'Tabelle Tipi-pesi'!O$14,"")&amp;IF(O10='Tabelle Tipi-pesi'!N$15,'Tabelle Tipi-pesi'!O$15,"")&amp;IF(O10='Tabelle Tipi-pesi'!N$16,'Tabelle Tipi-pesi'!O$16,"")&amp;IF(O10='Tabelle Tipi-pesi'!N$17,'Tabelle Tipi-pesi'!O$17,"")&amp;IF(O10='Tabelle Tipi-pesi'!N$18,'Tabelle Tipi-pesi'!O$18,"")&amp;IF(O10='Tabelle Tipi-pesi'!N$19,'Tabelle Tipi-pesi'!O$19,"")&amp;IF(O10='Tabelle Tipi-pesi'!N$20,'Tabelle Tipi-pesi'!O$20,"")&amp;IF(O10='Tabelle Tipi-pesi'!N$21,'Tabelle Tipi-pesi'!O$21,"")&amp;IF(O10='Tabelle Tipi-pesi'!N$22,'Tabelle Tipi-pesi'!O$22,"")&amp;IF(O10='Tabelle Tipi-pesi'!N$23,'Tabelle Tipi-pesi'!O$23,"")))</f>
        <v>280</v>
      </c>
      <c r="Q10" s="5" t="s">
        <v>120</v>
      </c>
      <c r="R10" s="7">
        <f>IF(Q10="",0,VALUE(IF(Q10='Tabelle Tipi-pesi'!P$2,'Tabelle Tipi-pesi'!Q$2,"")&amp;IF(Q10='Tabelle Tipi-pesi'!P$3,'Tabelle Tipi-pesi'!Q$3,"")&amp;IF(Q10='Tabelle Tipi-pesi'!P$4,'Tabelle Tipi-pesi'!Q$4,"")&amp;IF(Q10='Tabelle Tipi-pesi'!P$5,'Tabelle Tipi-pesi'!Q$5,"")&amp;IF(Q10='Tabelle Tipi-pesi'!P$6,'Tabelle Tipi-pesi'!Q$6,"")&amp;IF(Q10='Tabelle Tipi-pesi'!P$7,'Tabelle Tipi-pesi'!Q$7,"")&amp;IF(Q10='Tabelle Tipi-pesi'!P$8,'Tabelle Tipi-pesi'!Q$8,"")&amp;IF(Q10='Tabelle Tipi-pesi'!P$9,'Tabelle Tipi-pesi'!Q$9,"")&amp;IF(Q10='Tabelle Tipi-pesi'!P$10,'Tabelle Tipi-pesi'!Q$10,"")&amp;IF(Q10='Tabelle Tipi-pesi'!P$11,'Tabelle Tipi-pesi'!Q$11,"")&amp;IF(Q10='Tabelle Tipi-pesi'!P$12,'Tabelle Tipi-pesi'!Q$12,"")&amp;IF(Q10='Tabelle Tipi-pesi'!P$13,'Tabelle Tipi-pesi'!Q$13,"")&amp;IF(Q10='Tabelle Tipi-pesi'!P$14,'Tabelle Tipi-pesi'!Q$14,"")&amp;IF(Q10='Tabelle Tipi-pesi'!P$15,'Tabelle Tipi-pesi'!Q$15,"")&amp;IF(Q10='Tabelle Tipi-pesi'!P$16,'Tabelle Tipi-pesi'!Q$16,"")&amp;IF(Q10='Tabelle Tipi-pesi'!P$17,'Tabelle Tipi-pesi'!Q$17,"")&amp;IF(Q10='Tabelle Tipi-pesi'!P$18,'Tabelle Tipi-pesi'!Q$18,"")&amp;IF(Q10='Tabelle Tipi-pesi'!P$19,'Tabelle Tipi-pesi'!Q$19,"")&amp;IF(Q10='Tabelle Tipi-pesi'!P$20,'Tabelle Tipi-pesi'!Q$20,"")&amp;IF(Q10='Tabelle Tipi-pesi'!P$21,'Tabelle Tipi-pesi'!Q$21,"")&amp;IF(Q10='Tabelle Tipi-pesi'!P$22,'Tabelle Tipi-pesi'!Q$22,"")&amp;IF(Q10='Tabelle Tipi-pesi'!P$23,'Tabelle Tipi-pesi'!Q$23,"")))</f>
        <v>20</v>
      </c>
      <c r="S10" s="29"/>
      <c r="T10" s="30">
        <f>IF(S10="",0,VALUE(IF(S10='Tabelle Tipi-pesi'!R$2,'Tabelle Tipi-pesi'!S$2,"")&amp;IF(S10='Tabelle Tipi-pesi'!R$3,'Tabelle Tipi-pesi'!S$3,"")&amp;IF(S10='Tabelle Tipi-pesi'!R$4,'Tabelle Tipi-pesi'!S$4,"")&amp;IF(S10='Tabelle Tipi-pesi'!R$5,'Tabelle Tipi-pesi'!S$5,"")&amp;IF(S10='Tabelle Tipi-pesi'!R$6,'Tabelle Tipi-pesi'!S$6,"")&amp;IF(S10='Tabelle Tipi-pesi'!R$7,'Tabelle Tipi-pesi'!S$7,"")&amp;IF(S10='Tabelle Tipi-pesi'!R$8,'Tabelle Tipi-pesi'!S$8,"")&amp;IF(S10='Tabelle Tipi-pesi'!R$9,'Tabelle Tipi-pesi'!S$9,"")&amp;IF(S10='Tabelle Tipi-pesi'!R$10,'Tabelle Tipi-pesi'!S$10,"")&amp;IF(S10='Tabelle Tipi-pesi'!R$11,'Tabelle Tipi-pesi'!S$11,"")&amp;IF(S10='Tabelle Tipi-pesi'!R$12,'Tabelle Tipi-pesi'!S$12,"")&amp;IF(S10='Tabelle Tipi-pesi'!R$13,'Tabelle Tipi-pesi'!S$13,"")&amp;IF(S10='Tabelle Tipi-pesi'!R$14,'Tabelle Tipi-pesi'!S$14,"")&amp;IF(S10='Tabelle Tipi-pesi'!R$15,'Tabelle Tipi-pesi'!S$15,"")&amp;IF(S10='Tabelle Tipi-pesi'!R$16,'Tabelle Tipi-pesi'!S$16,"")&amp;IF(S10='Tabelle Tipi-pesi'!R$17,'Tabelle Tipi-pesi'!S$17,"")&amp;IF(S10='Tabelle Tipi-pesi'!R$18,'Tabelle Tipi-pesi'!S$18,"")&amp;IF(S10='Tabelle Tipi-pesi'!R$19,'Tabelle Tipi-pesi'!S$19,"")&amp;IF(S10='Tabelle Tipi-pesi'!R$20,'Tabelle Tipi-pesi'!S$20,"")&amp;IF(S10='Tabelle Tipi-pesi'!R$21,'Tabelle Tipi-pesi'!S$21,"")&amp;IF(S10='Tabelle Tipi-pesi'!R$22,'Tabelle Tipi-pesi'!S$22,"")&amp;IF(S10='Tabelle Tipi-pesi'!R$23,'Tabelle Tipi-pesi'!S$23,"")))</f>
        <v>0</v>
      </c>
      <c r="V10" s="7">
        <f>IF(U10="",0,VALUE(IF(U10='Tabelle Tipi-pesi'!T$2,'Tabelle Tipi-pesi'!U$2,"")&amp;IF(U10='Tabelle Tipi-pesi'!T$3,'Tabelle Tipi-pesi'!U$3,"")&amp;IF(U10='Tabelle Tipi-pesi'!T$4,'Tabelle Tipi-pesi'!U$4,"")&amp;IF(U10='Tabelle Tipi-pesi'!T$5,'Tabelle Tipi-pesi'!U$5,"")&amp;IF(U10='Tabelle Tipi-pesi'!T$6,'Tabelle Tipi-pesi'!U$6,"")&amp;IF(U10='Tabelle Tipi-pesi'!T$7,'Tabelle Tipi-pesi'!U$7,"")&amp;IF(U10='Tabelle Tipi-pesi'!T$8,'Tabelle Tipi-pesi'!U$8,"")&amp;IF(U10='Tabelle Tipi-pesi'!T$9,'Tabelle Tipi-pesi'!U$9,"")&amp;IF(U10='Tabelle Tipi-pesi'!T$10,'Tabelle Tipi-pesi'!U$10,"")&amp;IF(U10='Tabelle Tipi-pesi'!T$11,'Tabelle Tipi-pesi'!U$11,"")&amp;IF(U10='Tabelle Tipi-pesi'!T$12,'Tabelle Tipi-pesi'!U$12,"")&amp;IF(U10='Tabelle Tipi-pesi'!T$13,'Tabelle Tipi-pesi'!U$13,"")&amp;IF(U10='Tabelle Tipi-pesi'!T$14,'Tabelle Tipi-pesi'!U$14,"")&amp;IF(U10='Tabelle Tipi-pesi'!T$15,'Tabelle Tipi-pesi'!U$15,"")&amp;IF(U10='Tabelle Tipi-pesi'!T$16,'Tabelle Tipi-pesi'!U$16,"")&amp;IF(U10='Tabelle Tipi-pesi'!T$17,'Tabelle Tipi-pesi'!U$17,"")&amp;IF(U10='Tabelle Tipi-pesi'!T$18,'Tabelle Tipi-pesi'!U$18,"")&amp;IF(U10='Tabelle Tipi-pesi'!T$19,'Tabelle Tipi-pesi'!U$19,"")&amp;IF(U10='Tabelle Tipi-pesi'!T$20,'Tabelle Tipi-pesi'!U$20,"")&amp;IF(U10='Tabelle Tipi-pesi'!T$21,'Tabelle Tipi-pesi'!U$21,"")&amp;IF(U10='Tabelle Tipi-pesi'!T$22,'Tabelle Tipi-pesi'!U$22,"")&amp;IF(U10='Tabelle Tipi-pesi'!T$23,'Tabelle Tipi-pesi'!U$23,"")))</f>
        <v>0</v>
      </c>
      <c r="W10" s="31"/>
      <c r="X10" s="32">
        <f>IF(W10="",0,VALUE(IF(W10='Tabelle Tipi-pesi'!V$2,'Tabelle Tipi-pesi'!W$2,"")&amp;IF(W10='Tabelle Tipi-pesi'!V$3,'Tabelle Tipi-pesi'!W$3,"")&amp;IF(W10='Tabelle Tipi-pesi'!V$4,'Tabelle Tipi-pesi'!W$4,"")&amp;IF(W10='Tabelle Tipi-pesi'!V$5,'Tabelle Tipi-pesi'!W$5,"")&amp;IF(W10='Tabelle Tipi-pesi'!V$6,'Tabelle Tipi-pesi'!W$6,"")&amp;IF(W10='Tabelle Tipi-pesi'!V$7,'Tabelle Tipi-pesi'!W$7,"")&amp;IF(W10='Tabelle Tipi-pesi'!V$8,'Tabelle Tipi-pesi'!W$8,"")&amp;IF(W10='Tabelle Tipi-pesi'!V$9,'Tabelle Tipi-pesi'!W$9,"")&amp;IF(W10='Tabelle Tipi-pesi'!V$10,'Tabelle Tipi-pesi'!W$10,"")&amp;IF(W10='Tabelle Tipi-pesi'!V$11,'Tabelle Tipi-pesi'!W$11,"")&amp;IF(W10='Tabelle Tipi-pesi'!V$12,'Tabelle Tipi-pesi'!W$12,"")&amp;IF(W10='Tabelle Tipi-pesi'!V$13,'Tabelle Tipi-pesi'!W$13,"")&amp;IF(W10='Tabelle Tipi-pesi'!V$14,'Tabelle Tipi-pesi'!W$14,"")&amp;IF(W10='Tabelle Tipi-pesi'!V$15,'Tabelle Tipi-pesi'!W$15,"")&amp;IF(W10='Tabelle Tipi-pesi'!V$16,'Tabelle Tipi-pesi'!W$16,"")&amp;IF(W10='Tabelle Tipi-pesi'!V$17,'Tabelle Tipi-pesi'!W$17,"")&amp;IF(W10='Tabelle Tipi-pesi'!V$18,'Tabelle Tipi-pesi'!W$18,"")&amp;IF(W10='Tabelle Tipi-pesi'!V$19,'Tabelle Tipi-pesi'!W$19,"")&amp;IF(W10='Tabelle Tipi-pesi'!V$20,'Tabelle Tipi-pesi'!W$20,"")&amp;IF(W10='Tabelle Tipi-pesi'!V$21,'Tabelle Tipi-pesi'!W$21,"")&amp;IF(W10='Tabelle Tipi-pesi'!V$22,'Tabelle Tipi-pesi'!W$22,"")&amp;IF(W10='Tabelle Tipi-pesi'!V$23,'Tabelle Tipi-pesi'!W$23,"")))</f>
        <v>0</v>
      </c>
      <c r="Z10" s="7">
        <f>IF(Y10="",0,VALUE(IF(Y10='Tabelle Tipi-pesi'!X$2,'Tabelle Tipi-pesi'!Y$2,"")&amp;IF(Y10='Tabelle Tipi-pesi'!X$3,'Tabelle Tipi-pesi'!Y$3,"")&amp;IF(Y10='Tabelle Tipi-pesi'!X$4,'Tabelle Tipi-pesi'!Y$4,"")&amp;IF(Y10='Tabelle Tipi-pesi'!X$5,'Tabelle Tipi-pesi'!Y$5,"")&amp;IF(Y10='Tabelle Tipi-pesi'!X$6,'Tabelle Tipi-pesi'!Y$6,"")&amp;IF(Y10='Tabelle Tipi-pesi'!X$7,'Tabelle Tipi-pesi'!Y$7,"")&amp;IF(Y10='Tabelle Tipi-pesi'!X$8,'Tabelle Tipi-pesi'!Y$8,"")&amp;IF(Y10='Tabelle Tipi-pesi'!X$9,'Tabelle Tipi-pesi'!Y$9,"")&amp;IF(Y10='Tabelle Tipi-pesi'!X$10,'Tabelle Tipi-pesi'!Y$10,"")&amp;IF(Y10='Tabelle Tipi-pesi'!X$11,'Tabelle Tipi-pesi'!Y$11,"")&amp;IF(Y10='Tabelle Tipi-pesi'!X$12,'Tabelle Tipi-pesi'!Y$12,"")&amp;IF(Y10='Tabelle Tipi-pesi'!X$13,'Tabelle Tipi-pesi'!Y$13,"")&amp;IF(Y10='Tabelle Tipi-pesi'!X$14,'Tabelle Tipi-pesi'!Y$14,"")&amp;IF(Y10='Tabelle Tipi-pesi'!X$15,'Tabelle Tipi-pesi'!Y$15,"")&amp;IF(Y10='Tabelle Tipi-pesi'!X$16,'Tabelle Tipi-pesi'!Y$16,"")&amp;IF(Y10='Tabelle Tipi-pesi'!X$17,'Tabelle Tipi-pesi'!Y$17,"")&amp;IF(Y10='Tabelle Tipi-pesi'!X$18,'Tabelle Tipi-pesi'!Y$18,"")&amp;IF(Y10='Tabelle Tipi-pesi'!X$19,'Tabelle Tipi-pesi'!Y$19,"")&amp;IF(Y10='Tabelle Tipi-pesi'!X$20,'Tabelle Tipi-pesi'!Y$20,"")&amp;IF(Y10='Tabelle Tipi-pesi'!X$21,'Tabelle Tipi-pesi'!Y$21,"")&amp;IF(Y10='Tabelle Tipi-pesi'!X$22,'Tabelle Tipi-pesi'!Y$22,"")&amp;IF(Y10='Tabelle Tipi-pesi'!X$23,'Tabelle Tipi-pesi'!Y$23,"")))</f>
        <v>0</v>
      </c>
      <c r="AA10" s="36"/>
      <c r="AB10" s="37">
        <f>IF(AA10="",0,VALUE(IF(AA10='Tabelle Tipi-pesi'!Z$2,'Tabelle Tipi-pesi'!AA$2,"")&amp;IF(AA10='Tabelle Tipi-pesi'!Z$3,'Tabelle Tipi-pesi'!AA$3,"")&amp;IF(AA10='Tabelle Tipi-pesi'!Z$4,'Tabelle Tipi-pesi'!AA$4,"")&amp;IF(AA10='Tabelle Tipi-pesi'!Z$5,'Tabelle Tipi-pesi'!AA$5,"")&amp;IF(AA10='Tabelle Tipi-pesi'!Z$6,'Tabelle Tipi-pesi'!AA$6,"")&amp;IF(AA10='Tabelle Tipi-pesi'!Z$7,'Tabelle Tipi-pesi'!AA$7,"")&amp;IF(AA10='Tabelle Tipi-pesi'!Z$8,'Tabelle Tipi-pesi'!AA$8,"")&amp;IF(AA10='Tabelle Tipi-pesi'!Z$9,'Tabelle Tipi-pesi'!AA$9,"")&amp;IF(AA10='Tabelle Tipi-pesi'!Z$10,'Tabelle Tipi-pesi'!AA$10,"")&amp;IF(AA10='Tabelle Tipi-pesi'!Z$11,'Tabelle Tipi-pesi'!AA$11,"")&amp;IF(AA10='Tabelle Tipi-pesi'!Z$12,'Tabelle Tipi-pesi'!AA$12,"")&amp;IF(AA10='Tabelle Tipi-pesi'!Z$13,'Tabelle Tipi-pesi'!AA$13,"")&amp;IF(AA10='Tabelle Tipi-pesi'!Z$14,'Tabelle Tipi-pesi'!AA$14,"")&amp;IF(AA10='Tabelle Tipi-pesi'!Z$15,'Tabelle Tipi-pesi'!AA$15,"")&amp;IF(AA10='Tabelle Tipi-pesi'!Z$16,'Tabelle Tipi-pesi'!AA$16,"")&amp;IF(AA10='Tabelle Tipi-pesi'!Z$17,'Tabelle Tipi-pesi'!AA$17,"")&amp;IF(AA10='Tabelle Tipi-pesi'!Z$18,'Tabelle Tipi-pesi'!AA$18,"")&amp;IF(AA10='Tabelle Tipi-pesi'!Z$19,'Tabelle Tipi-pesi'!AA$19,"")&amp;IF(AA10='Tabelle Tipi-pesi'!Z$20,'Tabelle Tipi-pesi'!AA$20,"")&amp;IF(AA10='Tabelle Tipi-pesi'!Z$21,'Tabelle Tipi-pesi'!AA$21,"")&amp;IF(AA10='Tabelle Tipi-pesi'!Z$22,'Tabelle Tipi-pesi'!AA$22,"")&amp;IF(AA10='Tabelle Tipi-pesi'!Z$23,'Tabelle Tipi-pesi'!AA$23,"")))</f>
        <v>0</v>
      </c>
      <c r="AC10" s="8"/>
      <c r="AD10" s="9">
        <f>IF(AC10="",0,VALUE(IF(AC10='Tabelle Tipi-pesi'!Z$2,'Tabelle Tipi-pesi'!AA$2,"")&amp;IF(AC10='Tabelle Tipi-pesi'!Z$3,'Tabelle Tipi-pesi'!AA$3,"")&amp;IF(AC10='Tabelle Tipi-pesi'!Z$4,'Tabelle Tipi-pesi'!AA$4,"")&amp;IF(AC10='Tabelle Tipi-pesi'!Z$5,'Tabelle Tipi-pesi'!AA$5,"")&amp;IF(AC10='Tabelle Tipi-pesi'!Z$6,'Tabelle Tipi-pesi'!AA$6,"")&amp;IF(AC10='Tabelle Tipi-pesi'!Z$7,'Tabelle Tipi-pesi'!AA$7,"")&amp;IF(AC10='Tabelle Tipi-pesi'!Z$8,'Tabelle Tipi-pesi'!AA$8,"")&amp;IF(AC10='Tabelle Tipi-pesi'!Z$9,'Tabelle Tipi-pesi'!AA$9,"")&amp;IF(AC10='Tabelle Tipi-pesi'!Z$10,'Tabelle Tipi-pesi'!AA$10,"")&amp;IF(AC10='Tabelle Tipi-pesi'!Z$11,'Tabelle Tipi-pesi'!AA$11,"")&amp;IF(AC10='Tabelle Tipi-pesi'!Z$12,'Tabelle Tipi-pesi'!AA$12,"")&amp;IF(AC10='Tabelle Tipi-pesi'!Z$13,'Tabelle Tipi-pesi'!AA$13,"")&amp;IF(AC10='Tabelle Tipi-pesi'!Z$14,'Tabelle Tipi-pesi'!AA$14,"")&amp;IF(AC10='Tabelle Tipi-pesi'!Z$15,'Tabelle Tipi-pesi'!AA$15,"")&amp;IF(AC10='Tabelle Tipi-pesi'!Z$16,'Tabelle Tipi-pesi'!AA$16,"")&amp;IF(AC10='Tabelle Tipi-pesi'!Z$17,'Tabelle Tipi-pesi'!AA$17,"")&amp;IF(AC10='Tabelle Tipi-pesi'!Z$18,'Tabelle Tipi-pesi'!AA$18,"")&amp;IF(AC10='Tabelle Tipi-pesi'!Z$19,'Tabelle Tipi-pesi'!AA$19,"")&amp;IF(AC10='Tabelle Tipi-pesi'!Z$20,'Tabelle Tipi-pesi'!AA$20,"")&amp;IF(AC10='Tabelle Tipi-pesi'!Z$21,'Tabelle Tipi-pesi'!AA$21,"")&amp;IF(AC10='Tabelle Tipi-pesi'!Z$22,'Tabelle Tipi-pesi'!AA$22,"")&amp;IF(AC10='Tabelle Tipi-pesi'!Z$23,'Tabelle Tipi-pesi'!AA$23,"")))</f>
        <v>0</v>
      </c>
      <c r="AE10" s="34"/>
      <c r="AF10" s="35">
        <f>IF(AE10="",0,VALUE(IF(AE10='Tabelle Tipi-pesi'!AB$2,'Tabelle Tipi-pesi'!AC$2,"")&amp;IF(AE10='Tabelle Tipi-pesi'!AB$3,'Tabelle Tipi-pesi'!AC$3,"")&amp;IF(AE10='Tabelle Tipi-pesi'!AB$4,'Tabelle Tipi-pesi'!AC$4,"")&amp;IF(AE10='Tabelle Tipi-pesi'!AB$5,'Tabelle Tipi-pesi'!AC$5,"")&amp;IF(AE10='Tabelle Tipi-pesi'!AB$6,'Tabelle Tipi-pesi'!AC$6,"")&amp;IF(AE10='Tabelle Tipi-pesi'!AB$7,'Tabelle Tipi-pesi'!AC$7,"")&amp;IF(AE10='Tabelle Tipi-pesi'!AB$8,'Tabelle Tipi-pesi'!AC$8,"")&amp;IF(AE10='Tabelle Tipi-pesi'!AB$9,'Tabelle Tipi-pesi'!AC$9,"")&amp;IF(AE10='Tabelle Tipi-pesi'!AB$10,'Tabelle Tipi-pesi'!AC$10,"")&amp;IF(AE10='Tabelle Tipi-pesi'!AB$11,'Tabelle Tipi-pesi'!AC$11,"")&amp;IF(AE10='Tabelle Tipi-pesi'!AB$12,'Tabelle Tipi-pesi'!AC$12,"")&amp;IF(AE10='Tabelle Tipi-pesi'!AB$13,'Tabelle Tipi-pesi'!AC$13,"")&amp;IF(AE10='Tabelle Tipi-pesi'!AB$14,'Tabelle Tipi-pesi'!AC$14,"")&amp;IF(AE10='Tabelle Tipi-pesi'!AB$15,'Tabelle Tipi-pesi'!AC$15,"")&amp;IF(AD10='Tabelle Tipi-pesi'!AB$16,'Tabelle Tipi-pesi'!AC$16,"")&amp;IF(AE10='Tabelle Tipi-pesi'!AB$17,'Tabelle Tipi-pesi'!AC$17,"")&amp;IF(AE10='Tabelle Tipi-pesi'!AB$18,'Tabelle Tipi-pesi'!AC$18,"")&amp;IF(AE10='Tabelle Tipi-pesi'!AB$19,'Tabelle Tipi-pesi'!AC$19,"")&amp;IF(AE10='Tabelle Tipi-pesi'!AB$20,'Tabelle Tipi-pesi'!AC$20,"")&amp;IF(AE10='Tabelle Tipi-pesi'!AB$21,'Tabelle Tipi-pesi'!AC$21,"")&amp;IF(AE10='Tabelle Tipi-pesi'!AB$22,'Tabelle Tipi-pesi'!AC$22,"")&amp;IF(AE10='Tabelle Tipi-pesi'!AB$23,'Tabelle Tipi-pesi'!AC$23,"")))</f>
        <v>0</v>
      </c>
      <c r="AH10" s="7">
        <f>IF(AG10="",0,VALUE(IF(AG10='Tabelle Tipi-pesi'!AD$2,'Tabelle Tipi-pesi'!AE$2,"")&amp;IF(AG10='Tabelle Tipi-pesi'!AD$3,'Tabelle Tipi-pesi'!AE$3,"")&amp;IF(AG10='Tabelle Tipi-pesi'!AD$4,'Tabelle Tipi-pesi'!AE$4,"")&amp;IF(AG10='Tabelle Tipi-pesi'!AD$5,'Tabelle Tipi-pesi'!AE$5,"")&amp;IF(AG10='Tabelle Tipi-pesi'!AD$6,'Tabelle Tipi-pesi'!AE$6,"")&amp;IF(AG10='Tabelle Tipi-pesi'!AD$7,'Tabelle Tipi-pesi'!AE$7,"")&amp;IF(AG10='Tabelle Tipi-pesi'!AD$8,'Tabelle Tipi-pesi'!AE$8,"")&amp;IF(AG10='Tabelle Tipi-pesi'!AD$9,'Tabelle Tipi-pesi'!AE$9,"")&amp;IF(AG10='Tabelle Tipi-pesi'!AD$10,'Tabelle Tipi-pesi'!AE$10,"")&amp;IF(AG10='Tabelle Tipi-pesi'!AD$11,'Tabelle Tipi-pesi'!AE$11,"")&amp;IF(AG10='Tabelle Tipi-pesi'!AD$12,'Tabelle Tipi-pesi'!AE$12,"")&amp;IF(AG10='Tabelle Tipi-pesi'!AD$13,'Tabelle Tipi-pesi'!AE$13,"")&amp;IF(AG10='Tabelle Tipi-pesi'!AD$14,'Tabelle Tipi-pesi'!AE$14,"")&amp;IF(AG10='Tabelle Tipi-pesi'!AD$15,'Tabelle Tipi-pesi'!AE$15,"")&amp;IF(AF10='Tabelle Tipi-pesi'!AD$16,'Tabelle Tipi-pesi'!AE$16,"")&amp;IF(AG10='Tabelle Tipi-pesi'!AD$17,'Tabelle Tipi-pesi'!AE$17,"")&amp;IF(AG10='Tabelle Tipi-pesi'!AD$18,'Tabelle Tipi-pesi'!AE$18,"")&amp;IF(AG10='Tabelle Tipi-pesi'!AD$19,'Tabelle Tipi-pesi'!AE$19,"")&amp;IF(AG10='Tabelle Tipi-pesi'!AD$20,'Tabelle Tipi-pesi'!AE$20,"")&amp;IF(AG10='Tabelle Tipi-pesi'!AD$21,'Tabelle Tipi-pesi'!AE$21,"")&amp;IF(AG10='Tabelle Tipi-pesi'!AD$22,'Tabelle Tipi-pesi'!AE$22,"")&amp;IF(AG10='Tabelle Tipi-pesi'!AD$23,'Tabelle Tipi-pesi'!AE$23,"")))</f>
        <v>0</v>
      </c>
      <c r="AJ10" s="26">
        <f t="shared" si="0"/>
        <v>1160</v>
      </c>
      <c r="AK10" s="55">
        <v>12</v>
      </c>
      <c r="AL10" s="11">
        <v>2685</v>
      </c>
      <c r="AM10" s="18"/>
      <c r="AN10" s="11">
        <f t="shared" si="1"/>
        <v>10</v>
      </c>
      <c r="AO10" s="11" t="str">
        <f t="shared" si="2"/>
        <v>3</v>
      </c>
      <c r="AP10" s="5">
        <v>1440</v>
      </c>
      <c r="AQ10" s="14">
        <f t="shared" si="3"/>
        <v>13.425000000000001</v>
      </c>
      <c r="AR10" s="15">
        <f t="shared" si="4"/>
        <v>149.01750000000004</v>
      </c>
      <c r="AS10" s="16">
        <f t="shared" si="5"/>
        <v>128.46336206896555</v>
      </c>
      <c r="AT10" s="15">
        <f t="shared" si="6"/>
        <v>7.7843206334826425</v>
      </c>
      <c r="AU10" s="39"/>
    </row>
    <row r="11" spans="1:47" s="5" customFormat="1" ht="11.25" customHeight="1" x14ac:dyDescent="0.2">
      <c r="A11" s="5">
        <v>7</v>
      </c>
      <c r="B11" s="5">
        <v>4</v>
      </c>
      <c r="C11" s="20" t="s">
        <v>13</v>
      </c>
      <c r="D11" s="21">
        <f>IF(C11="",0,VALUE(IF(C11='Tabelle Tipi-pesi'!B$2,'Tabelle Tipi-pesi'!C$2,"")&amp;IF(C11='Tabelle Tipi-pesi'!B$3,'Tabelle Tipi-pesi'!C$3,"")&amp;IF(C11='Tabelle Tipi-pesi'!B$4,'Tabelle Tipi-pesi'!C$4,"")&amp;IF(C11='Tabelle Tipi-pesi'!B$5,'Tabelle Tipi-pesi'!C$5,"")&amp;IF(C11='Tabelle Tipi-pesi'!B$6,'Tabelle Tipi-pesi'!C$6,"")&amp;IF(C11='Tabelle Tipi-pesi'!B$7,'Tabelle Tipi-pesi'!C$7,"")&amp;IF(C11='Tabelle Tipi-pesi'!B$8,'Tabelle Tipi-pesi'!C$8,"")&amp;IF(C11='Tabelle Tipi-pesi'!B$9,'Tabelle Tipi-pesi'!C$9,"")&amp;IF(C11='Tabelle Tipi-pesi'!B$10,'Tabelle Tipi-pesi'!C$10,"")&amp;IF(C11='Tabelle Tipi-pesi'!B$11,'Tabelle Tipi-pesi'!C$11,"")&amp;IF(C11='Tabelle Tipi-pesi'!B$12,'Tabelle Tipi-pesi'!C$12,"")&amp;IF(C11='Tabelle Tipi-pesi'!B$13,'Tabelle Tipi-pesi'!C$13,"")&amp;IF(C11='Tabelle Tipi-pesi'!B$14,'Tabelle Tipi-pesi'!C$14,"")&amp;IF(C11='Tabelle Tipi-pesi'!B$15,'Tabelle Tipi-pesi'!C$15,"")&amp;IF(C11='Tabelle Tipi-pesi'!B$16,'Tabelle Tipi-pesi'!C$16,"")&amp;IF(C11='Tabelle Tipi-pesi'!B$17,'Tabelle Tipi-pesi'!C$17,"")&amp;IF(C11='Tabelle Tipi-pesi'!B$18,'Tabelle Tipi-pesi'!C$18,"")&amp;IF(C11='Tabelle Tipi-pesi'!B$19,'Tabelle Tipi-pesi'!C$19,"")&amp;IF(C11='Tabelle Tipi-pesi'!B$20,'Tabelle Tipi-pesi'!C$20,"")&amp;IF(C11='Tabelle Tipi-pesi'!B$21,'Tabelle Tipi-pesi'!C$21,"")&amp;IF(C11='Tabelle Tipi-pesi'!B$22,'Tabelle Tipi-pesi'!C$22,"")&amp;IF(C11='Tabelle Tipi-pesi'!B$23,'Tabelle Tipi-pesi'!C$23,"")))</f>
        <v>120</v>
      </c>
      <c r="E11" s="5" t="s">
        <v>25</v>
      </c>
      <c r="F11" s="7">
        <f>IF(E11="",0,VALUE(IF(E11='Tabelle Tipi-pesi'!D$2,'Tabelle Tipi-pesi'!E$2,"")&amp;IF(E11='Tabelle Tipi-pesi'!D$3,'Tabelle Tipi-pesi'!E$3,"")&amp;IF(E11='Tabelle Tipi-pesi'!D$4,'Tabelle Tipi-pesi'!E$4,"")&amp;IF(E11='Tabelle Tipi-pesi'!D$5,'Tabelle Tipi-pesi'!E$5,"")&amp;IF(E11='Tabelle Tipi-pesi'!D$6,'Tabelle Tipi-pesi'!E$6,"")&amp;IF(E11='Tabelle Tipi-pesi'!D$7,'Tabelle Tipi-pesi'!E$7,"")&amp;IF(E11='Tabelle Tipi-pesi'!D$8,'Tabelle Tipi-pesi'!E$8,"")&amp;IF(E11='Tabelle Tipi-pesi'!D$9,'Tabelle Tipi-pesi'!E$9,"")&amp;IF(E11='Tabelle Tipi-pesi'!D$10,'Tabelle Tipi-pesi'!E$10,"")&amp;IF(E11='Tabelle Tipi-pesi'!D$11,'Tabelle Tipi-pesi'!E$11,"")&amp;IF(E11='Tabelle Tipi-pesi'!D$12,'Tabelle Tipi-pesi'!E$12,"")&amp;IF(E11='Tabelle Tipi-pesi'!D$13,'Tabelle Tipi-pesi'!E$13,"")&amp;IF(E11='Tabelle Tipi-pesi'!D$14,'Tabelle Tipi-pesi'!E$14,"")&amp;IF(E11='Tabelle Tipi-pesi'!D$15,'Tabelle Tipi-pesi'!E$15,"")&amp;IF(E11='Tabelle Tipi-pesi'!D$16,'Tabelle Tipi-pesi'!E$16,"")&amp;IF(E11='Tabelle Tipi-pesi'!D$17,'Tabelle Tipi-pesi'!E$17,"")&amp;IF(E11='Tabelle Tipi-pesi'!D$18,'Tabelle Tipi-pesi'!E$18,"")&amp;IF(E11='Tabelle Tipi-pesi'!D$19,'Tabelle Tipi-pesi'!E$19,"")&amp;IF(E11='Tabelle Tipi-pesi'!D$20,'Tabelle Tipi-pesi'!E$20,"")&amp;IF(E11='Tabelle Tipi-pesi'!D$21,'Tabelle Tipi-pesi'!E$21,"")&amp;IF(E11='Tabelle Tipi-pesi'!D$22,'Tabelle Tipi-pesi'!E$22,"")&amp;IF(E11='Tabelle Tipi-pesi'!D$23,'Tabelle Tipi-pesi'!E$23,"")))/4*B11</f>
        <v>63</v>
      </c>
      <c r="G11" s="22" t="s">
        <v>39</v>
      </c>
      <c r="H11" s="23">
        <f>$B11*IF(G11="",0,VALUE(IF(G11='Tabelle Tipi-pesi'!F$2,'Tabelle Tipi-pesi'!G$2,"")&amp;IF(G11='Tabelle Tipi-pesi'!F$3,'Tabelle Tipi-pesi'!G$3,"")&amp;IF(G11='Tabelle Tipi-pesi'!F$4,'Tabelle Tipi-pesi'!G$4,"")&amp;IF(G11='Tabelle Tipi-pesi'!F$5,'Tabelle Tipi-pesi'!G$5,"")&amp;IF(G11='Tabelle Tipi-pesi'!F$6,'Tabelle Tipi-pesi'!G$6,"")&amp;IF(G11='Tabelle Tipi-pesi'!F$7,'Tabelle Tipi-pesi'!G$7,"")&amp;IF(G11='Tabelle Tipi-pesi'!F$8,'Tabelle Tipi-pesi'!G$8,"")&amp;IF(G11='Tabelle Tipi-pesi'!F$9,'Tabelle Tipi-pesi'!G$9,"")&amp;IF(G11='Tabelle Tipi-pesi'!F$10,'Tabelle Tipi-pesi'!G$10,"")&amp;IF(G11='Tabelle Tipi-pesi'!F$11,'Tabelle Tipi-pesi'!G$11,"")&amp;IF(G11='Tabelle Tipi-pesi'!F$12,'Tabelle Tipi-pesi'!G$12,"")&amp;IF(G11='Tabelle Tipi-pesi'!F$13,'Tabelle Tipi-pesi'!G$13,"")&amp;IF(G11='Tabelle Tipi-pesi'!F$14,'Tabelle Tipi-pesi'!G$14,"")&amp;IF(G11='Tabelle Tipi-pesi'!F$15,'Tabelle Tipi-pesi'!G$15,"")&amp;IF(G11='Tabelle Tipi-pesi'!F$16,'Tabelle Tipi-pesi'!G$16,"")&amp;IF(G11='Tabelle Tipi-pesi'!F$17,'Tabelle Tipi-pesi'!G$17,"")&amp;IF(G11='Tabelle Tipi-pesi'!F$18,'Tabelle Tipi-pesi'!G$18,"")&amp;IF(G11='Tabelle Tipi-pesi'!F$19,'Tabelle Tipi-pesi'!G$19,"")&amp;IF(G11='Tabelle Tipi-pesi'!F$20,'Tabelle Tipi-pesi'!G$20,"")&amp;IF(G11='Tabelle Tipi-pesi'!F$21,'Tabelle Tipi-pesi'!G$21,"")&amp;IF(G11='Tabelle Tipi-pesi'!F$22,'Tabelle Tipi-pesi'!G$22,"")&amp;IF(G11='Tabelle Tipi-pesi'!F$23,'Tabelle Tipi-pesi'!G$23,"")))</f>
        <v>120</v>
      </c>
      <c r="I11" s="5" t="s">
        <v>47</v>
      </c>
      <c r="J11" s="7">
        <f>IF(I11="",0,VALUE(IF(I11='Tabelle Tipi-pesi'!H$2,'Tabelle Tipi-pesi'!I$2,"")&amp;IF(I11='Tabelle Tipi-pesi'!H$3,'Tabelle Tipi-pesi'!I$3,"")&amp;IF(I11='Tabelle Tipi-pesi'!H$4,'Tabelle Tipi-pesi'!I$4,"")&amp;IF(I11='Tabelle Tipi-pesi'!H$5,'Tabelle Tipi-pesi'!I$5,"")&amp;IF(I11='Tabelle Tipi-pesi'!H$6,'Tabelle Tipi-pesi'!I$6,"")&amp;IF(I11='Tabelle Tipi-pesi'!H$7,'Tabelle Tipi-pesi'!I$7,"")&amp;IF(I11='Tabelle Tipi-pesi'!H$8,'Tabelle Tipi-pesi'!I$8,"")&amp;IF(I11='Tabelle Tipi-pesi'!H$9,'Tabelle Tipi-pesi'!I$9,"")&amp;IF(I11='Tabelle Tipi-pesi'!H$10,'Tabelle Tipi-pesi'!I$10,"")&amp;IF(I11='Tabelle Tipi-pesi'!H$11,'Tabelle Tipi-pesi'!I$11,"")&amp;IF(I11='Tabelle Tipi-pesi'!H$12,'Tabelle Tipi-pesi'!I$12,"")&amp;IF(I11='Tabelle Tipi-pesi'!H$13,'Tabelle Tipi-pesi'!I$13,"")&amp;IF(I11='Tabelle Tipi-pesi'!H$14,'Tabelle Tipi-pesi'!I$14,"")&amp;IF(I11='Tabelle Tipi-pesi'!H$15,'Tabelle Tipi-pesi'!I$15,"")&amp;IF(I11='Tabelle Tipi-pesi'!H$16,'Tabelle Tipi-pesi'!I$16,"")&amp;IF(I11='Tabelle Tipi-pesi'!H$17,'Tabelle Tipi-pesi'!I$17,"")&amp;IF(I11='Tabelle Tipi-pesi'!H$18,'Tabelle Tipi-pesi'!I$18,"")&amp;IF(I11='Tabelle Tipi-pesi'!H$19,'Tabelle Tipi-pesi'!I$19,"")&amp;IF(I11='Tabelle Tipi-pesi'!H$20,'Tabelle Tipi-pesi'!I$20,"")&amp;IF(I11='Tabelle Tipi-pesi'!H$21,'Tabelle Tipi-pesi'!I$21,"")&amp;IF(I11='Tabelle Tipi-pesi'!H$22,'Tabelle Tipi-pesi'!I$22,"")&amp;IF(I11='Tabelle Tipi-pesi'!H$23,'Tabelle Tipi-pesi'!I$23,"")))</f>
        <v>145</v>
      </c>
      <c r="K11" s="24" t="s">
        <v>49</v>
      </c>
      <c r="L11" s="25">
        <f>IF(K11="",0,VALUE(IF(K11='Tabelle Tipi-pesi'!J$2,'Tabelle Tipi-pesi'!K$2,"")&amp;IF(K11='Tabelle Tipi-pesi'!J$3,'Tabelle Tipi-pesi'!K$3,"")&amp;IF(K11='Tabelle Tipi-pesi'!J$4,'Tabelle Tipi-pesi'!K$4,"")&amp;IF(K11='Tabelle Tipi-pesi'!J$5,'Tabelle Tipi-pesi'!K$5,"")&amp;IF(K11='Tabelle Tipi-pesi'!J$6,'Tabelle Tipi-pesi'!K$6,"")&amp;IF(K11='Tabelle Tipi-pesi'!J$7,'Tabelle Tipi-pesi'!K$7,"")&amp;IF(K11='Tabelle Tipi-pesi'!J$8,'Tabelle Tipi-pesi'!K$8,"")&amp;IF(K11='Tabelle Tipi-pesi'!J$9,'Tabelle Tipi-pesi'!K$9,"")&amp;IF(K11='Tabelle Tipi-pesi'!J$10,'Tabelle Tipi-pesi'!K$10,"")&amp;IF(K11='Tabelle Tipi-pesi'!J$11,'Tabelle Tipi-pesi'!K$11,"")&amp;IF(K11='Tabelle Tipi-pesi'!J$12,'Tabelle Tipi-pesi'!K$12,"")&amp;IF(K11='Tabelle Tipi-pesi'!J$13,'Tabelle Tipi-pesi'!K$13,"")&amp;IF(K11='Tabelle Tipi-pesi'!J$14,'Tabelle Tipi-pesi'!K$14,"")&amp;IF(K11='Tabelle Tipi-pesi'!J$15,'Tabelle Tipi-pesi'!K$15,"")&amp;IF(K11='Tabelle Tipi-pesi'!J$16,'Tabelle Tipi-pesi'!K$16,"")&amp;IF(K11='Tabelle Tipi-pesi'!J$17,'Tabelle Tipi-pesi'!K$17,"")&amp;IF(K11='Tabelle Tipi-pesi'!J$18,'Tabelle Tipi-pesi'!K$18,"")&amp;IF(K11='Tabelle Tipi-pesi'!J$19,'Tabelle Tipi-pesi'!K$19,"")&amp;IF(K11='Tabelle Tipi-pesi'!J$20,'Tabelle Tipi-pesi'!K$20,"")&amp;IF(K11='Tabelle Tipi-pesi'!J$21,'Tabelle Tipi-pesi'!K$21,"")&amp;IF(K11='Tabelle Tipi-pesi'!J$22,'Tabelle Tipi-pesi'!K$22,"")&amp;IF(K11='Tabelle Tipi-pesi'!J$23,'Tabelle Tipi-pesi'!K$23,"")))</f>
        <v>25</v>
      </c>
      <c r="M11" s="5" t="s">
        <v>52</v>
      </c>
      <c r="N11" s="7">
        <f>$B11*IF(M11="",0,VALUE(IF(M11='Tabelle Tipi-pesi'!L$2,'Tabelle Tipi-pesi'!M$2,"")&amp;IF(M11='Tabelle Tipi-pesi'!L$3,'Tabelle Tipi-pesi'!M$3,"")&amp;IF(M11='Tabelle Tipi-pesi'!L$4,'Tabelle Tipi-pesi'!M$4,"")&amp;IF(M11='Tabelle Tipi-pesi'!L$5,'Tabelle Tipi-pesi'!M$5,"")&amp;IF(M11='Tabelle Tipi-pesi'!L$6,'Tabelle Tipi-pesi'!M$6,"")&amp;IF(M11='Tabelle Tipi-pesi'!L$7,'Tabelle Tipi-pesi'!M$7,"")&amp;IF(M11='Tabelle Tipi-pesi'!L$8,'Tabelle Tipi-pesi'!M$8,"")&amp;IF(M11='Tabelle Tipi-pesi'!L$9,'Tabelle Tipi-pesi'!M$9,"")&amp;IF(M11='Tabelle Tipi-pesi'!L$10,'Tabelle Tipi-pesi'!M$10,"")&amp;IF(M11='Tabelle Tipi-pesi'!L$11,'Tabelle Tipi-pesi'!M$11,"")&amp;IF(M11='Tabelle Tipi-pesi'!L$12,'Tabelle Tipi-pesi'!M$12,"")&amp;IF(M11='Tabelle Tipi-pesi'!L$13,'Tabelle Tipi-pesi'!M$13,"")&amp;IF(M11='Tabelle Tipi-pesi'!L$14,'Tabelle Tipi-pesi'!M$14,"")&amp;IF(M11='Tabelle Tipi-pesi'!L$15,'Tabelle Tipi-pesi'!M$15,"")&amp;IF(M11='Tabelle Tipi-pesi'!L$16,'Tabelle Tipi-pesi'!M$16,"")&amp;IF(M11='Tabelle Tipi-pesi'!L$17,'Tabelle Tipi-pesi'!M$17,"")&amp;IF(M11='Tabelle Tipi-pesi'!L$18,'Tabelle Tipi-pesi'!M$18,"")&amp;IF(M11='Tabelle Tipi-pesi'!L$19,'Tabelle Tipi-pesi'!M$19,"")&amp;IF(M11='Tabelle Tipi-pesi'!L$20,'Tabelle Tipi-pesi'!M$20,"")&amp;IF(M11='Tabelle Tipi-pesi'!L$21,'Tabelle Tipi-pesi'!M$21,"")&amp;IF(M11='Tabelle Tipi-pesi'!L$22,'Tabelle Tipi-pesi'!M$22,"")&amp;IF(M11='Tabelle Tipi-pesi'!L$23,'Tabelle Tipi-pesi'!M$23,"")))</f>
        <v>360</v>
      </c>
      <c r="O11" s="27" t="s">
        <v>72</v>
      </c>
      <c r="P11" s="28">
        <f>IF(O11="",0,VALUE(IF(O11='Tabelle Tipi-pesi'!N$2,'Tabelle Tipi-pesi'!O$2,"")&amp;IF(O11='Tabelle Tipi-pesi'!N$3,'Tabelle Tipi-pesi'!O$3,"")&amp;IF(O11='Tabelle Tipi-pesi'!N$4,'Tabelle Tipi-pesi'!O$4,"")&amp;IF(O11='Tabelle Tipi-pesi'!N$5,'Tabelle Tipi-pesi'!O$5,"")&amp;IF(O11='Tabelle Tipi-pesi'!N$6,'Tabelle Tipi-pesi'!O$6,"")&amp;IF(O11='Tabelle Tipi-pesi'!N$7,'Tabelle Tipi-pesi'!O$7,"")&amp;IF(O11='Tabelle Tipi-pesi'!N$8,'Tabelle Tipi-pesi'!O$8,"")&amp;IF(O11='Tabelle Tipi-pesi'!N$9,'Tabelle Tipi-pesi'!O$9,"")&amp;IF(O11='Tabelle Tipi-pesi'!N$10,'Tabelle Tipi-pesi'!O$10,"")&amp;IF(O11='Tabelle Tipi-pesi'!N$11,'Tabelle Tipi-pesi'!O$11,"")&amp;IF(O11='Tabelle Tipi-pesi'!N$12,'Tabelle Tipi-pesi'!O$12,"")&amp;IF(O11='Tabelle Tipi-pesi'!N$13,'Tabelle Tipi-pesi'!O$13,"")&amp;IF(O11='Tabelle Tipi-pesi'!N$14,'Tabelle Tipi-pesi'!O$14,"")&amp;IF(O11='Tabelle Tipi-pesi'!N$15,'Tabelle Tipi-pesi'!O$15,"")&amp;IF(O11='Tabelle Tipi-pesi'!N$16,'Tabelle Tipi-pesi'!O$16,"")&amp;IF(O11='Tabelle Tipi-pesi'!N$17,'Tabelle Tipi-pesi'!O$17,"")&amp;IF(O11='Tabelle Tipi-pesi'!N$18,'Tabelle Tipi-pesi'!O$18,"")&amp;IF(O11='Tabelle Tipi-pesi'!N$19,'Tabelle Tipi-pesi'!O$19,"")&amp;IF(O11='Tabelle Tipi-pesi'!N$20,'Tabelle Tipi-pesi'!O$20,"")&amp;IF(O11='Tabelle Tipi-pesi'!N$21,'Tabelle Tipi-pesi'!O$21,"")&amp;IF(O11='Tabelle Tipi-pesi'!N$22,'Tabelle Tipi-pesi'!O$22,"")&amp;IF(O11='Tabelle Tipi-pesi'!N$23,'Tabelle Tipi-pesi'!O$23,"")))</f>
        <v>280</v>
      </c>
      <c r="Q11" s="5" t="s">
        <v>108</v>
      </c>
      <c r="R11" s="7">
        <f>IF(Q11="",0,VALUE(IF(Q11='Tabelle Tipi-pesi'!P$2,'Tabelle Tipi-pesi'!Q$2,"")&amp;IF(Q11='Tabelle Tipi-pesi'!P$3,'Tabelle Tipi-pesi'!Q$3,"")&amp;IF(Q11='Tabelle Tipi-pesi'!P$4,'Tabelle Tipi-pesi'!Q$4,"")&amp;IF(Q11='Tabelle Tipi-pesi'!P$5,'Tabelle Tipi-pesi'!Q$5,"")&amp;IF(Q11='Tabelle Tipi-pesi'!P$6,'Tabelle Tipi-pesi'!Q$6,"")&amp;IF(Q11='Tabelle Tipi-pesi'!P$7,'Tabelle Tipi-pesi'!Q$7,"")&amp;IF(Q11='Tabelle Tipi-pesi'!P$8,'Tabelle Tipi-pesi'!Q$8,"")&amp;IF(Q11='Tabelle Tipi-pesi'!P$9,'Tabelle Tipi-pesi'!Q$9,"")&amp;IF(Q11='Tabelle Tipi-pesi'!P$10,'Tabelle Tipi-pesi'!Q$10,"")&amp;IF(Q11='Tabelle Tipi-pesi'!P$11,'Tabelle Tipi-pesi'!Q$11,"")&amp;IF(Q11='Tabelle Tipi-pesi'!P$12,'Tabelle Tipi-pesi'!Q$12,"")&amp;IF(Q11='Tabelle Tipi-pesi'!P$13,'Tabelle Tipi-pesi'!Q$13,"")&amp;IF(Q11='Tabelle Tipi-pesi'!P$14,'Tabelle Tipi-pesi'!Q$14,"")&amp;IF(Q11='Tabelle Tipi-pesi'!P$15,'Tabelle Tipi-pesi'!Q$15,"")&amp;IF(Q11='Tabelle Tipi-pesi'!P$16,'Tabelle Tipi-pesi'!Q$16,"")&amp;IF(Q11='Tabelle Tipi-pesi'!P$17,'Tabelle Tipi-pesi'!Q$17,"")&amp;IF(Q11='Tabelle Tipi-pesi'!P$18,'Tabelle Tipi-pesi'!Q$18,"")&amp;IF(Q11='Tabelle Tipi-pesi'!P$19,'Tabelle Tipi-pesi'!Q$19,"")&amp;IF(Q11='Tabelle Tipi-pesi'!P$20,'Tabelle Tipi-pesi'!Q$20,"")&amp;IF(Q11='Tabelle Tipi-pesi'!P$21,'Tabelle Tipi-pesi'!Q$21,"")&amp;IF(Q11='Tabelle Tipi-pesi'!P$22,'Tabelle Tipi-pesi'!Q$22,"")&amp;IF(Q11='Tabelle Tipi-pesi'!P$23,'Tabelle Tipi-pesi'!Q$23,"")))</f>
        <v>30</v>
      </c>
      <c r="S11" s="29" t="s">
        <v>113</v>
      </c>
      <c r="T11" s="30">
        <f>IF(S11="",0,VALUE(IF(S11='Tabelle Tipi-pesi'!R$2,'Tabelle Tipi-pesi'!S$2,"")&amp;IF(S11='Tabelle Tipi-pesi'!R$3,'Tabelle Tipi-pesi'!S$3,"")&amp;IF(S11='Tabelle Tipi-pesi'!R$4,'Tabelle Tipi-pesi'!S$4,"")&amp;IF(S11='Tabelle Tipi-pesi'!R$5,'Tabelle Tipi-pesi'!S$5,"")&amp;IF(S11='Tabelle Tipi-pesi'!R$6,'Tabelle Tipi-pesi'!S$6,"")&amp;IF(S11='Tabelle Tipi-pesi'!R$7,'Tabelle Tipi-pesi'!S$7,"")&amp;IF(S11='Tabelle Tipi-pesi'!R$8,'Tabelle Tipi-pesi'!S$8,"")&amp;IF(S11='Tabelle Tipi-pesi'!R$9,'Tabelle Tipi-pesi'!S$9,"")&amp;IF(S11='Tabelle Tipi-pesi'!R$10,'Tabelle Tipi-pesi'!S$10,"")&amp;IF(S11='Tabelle Tipi-pesi'!R$11,'Tabelle Tipi-pesi'!S$11,"")&amp;IF(S11='Tabelle Tipi-pesi'!R$12,'Tabelle Tipi-pesi'!S$12,"")&amp;IF(S11='Tabelle Tipi-pesi'!R$13,'Tabelle Tipi-pesi'!S$13,"")&amp;IF(S11='Tabelle Tipi-pesi'!R$14,'Tabelle Tipi-pesi'!S$14,"")&amp;IF(S11='Tabelle Tipi-pesi'!R$15,'Tabelle Tipi-pesi'!S$15,"")&amp;IF(S11='Tabelle Tipi-pesi'!R$16,'Tabelle Tipi-pesi'!S$16,"")&amp;IF(S11='Tabelle Tipi-pesi'!R$17,'Tabelle Tipi-pesi'!S$17,"")&amp;IF(S11='Tabelle Tipi-pesi'!R$18,'Tabelle Tipi-pesi'!S$18,"")&amp;IF(S11='Tabelle Tipi-pesi'!R$19,'Tabelle Tipi-pesi'!S$19,"")&amp;IF(S11='Tabelle Tipi-pesi'!R$20,'Tabelle Tipi-pesi'!S$20,"")&amp;IF(S11='Tabelle Tipi-pesi'!R$21,'Tabelle Tipi-pesi'!S$21,"")&amp;IF(S11='Tabelle Tipi-pesi'!R$22,'Tabelle Tipi-pesi'!S$22,"")&amp;IF(S11='Tabelle Tipi-pesi'!R$23,'Tabelle Tipi-pesi'!S$23,"")))</f>
        <v>30</v>
      </c>
      <c r="V11" s="7">
        <f>IF(U11="",0,VALUE(IF(U11='Tabelle Tipi-pesi'!T$2,'Tabelle Tipi-pesi'!U$2,"")&amp;IF(U11='Tabelle Tipi-pesi'!T$3,'Tabelle Tipi-pesi'!U$3,"")&amp;IF(U11='Tabelle Tipi-pesi'!T$4,'Tabelle Tipi-pesi'!U$4,"")&amp;IF(U11='Tabelle Tipi-pesi'!T$5,'Tabelle Tipi-pesi'!U$5,"")&amp;IF(U11='Tabelle Tipi-pesi'!T$6,'Tabelle Tipi-pesi'!U$6,"")&amp;IF(U11='Tabelle Tipi-pesi'!T$7,'Tabelle Tipi-pesi'!U$7,"")&amp;IF(U11='Tabelle Tipi-pesi'!T$8,'Tabelle Tipi-pesi'!U$8,"")&amp;IF(U11='Tabelle Tipi-pesi'!T$9,'Tabelle Tipi-pesi'!U$9,"")&amp;IF(U11='Tabelle Tipi-pesi'!T$10,'Tabelle Tipi-pesi'!U$10,"")&amp;IF(U11='Tabelle Tipi-pesi'!T$11,'Tabelle Tipi-pesi'!U$11,"")&amp;IF(U11='Tabelle Tipi-pesi'!T$12,'Tabelle Tipi-pesi'!U$12,"")&amp;IF(U11='Tabelle Tipi-pesi'!T$13,'Tabelle Tipi-pesi'!U$13,"")&amp;IF(U11='Tabelle Tipi-pesi'!T$14,'Tabelle Tipi-pesi'!U$14,"")&amp;IF(U11='Tabelle Tipi-pesi'!T$15,'Tabelle Tipi-pesi'!U$15,"")&amp;IF(U11='Tabelle Tipi-pesi'!T$16,'Tabelle Tipi-pesi'!U$16,"")&amp;IF(U11='Tabelle Tipi-pesi'!T$17,'Tabelle Tipi-pesi'!U$17,"")&amp;IF(U11='Tabelle Tipi-pesi'!T$18,'Tabelle Tipi-pesi'!U$18,"")&amp;IF(U11='Tabelle Tipi-pesi'!T$19,'Tabelle Tipi-pesi'!U$19,"")&amp;IF(U11='Tabelle Tipi-pesi'!T$20,'Tabelle Tipi-pesi'!U$20,"")&amp;IF(U11='Tabelle Tipi-pesi'!T$21,'Tabelle Tipi-pesi'!U$21,"")&amp;IF(U11='Tabelle Tipi-pesi'!T$22,'Tabelle Tipi-pesi'!U$22,"")&amp;IF(U11='Tabelle Tipi-pesi'!T$23,'Tabelle Tipi-pesi'!U$23,"")))</f>
        <v>0</v>
      </c>
      <c r="W11" s="31"/>
      <c r="X11" s="32">
        <f>IF(W11="",0,VALUE(IF(W11='Tabelle Tipi-pesi'!V$2,'Tabelle Tipi-pesi'!W$2,"")&amp;IF(W11='Tabelle Tipi-pesi'!V$3,'Tabelle Tipi-pesi'!W$3,"")&amp;IF(W11='Tabelle Tipi-pesi'!V$4,'Tabelle Tipi-pesi'!W$4,"")&amp;IF(W11='Tabelle Tipi-pesi'!V$5,'Tabelle Tipi-pesi'!W$5,"")&amp;IF(W11='Tabelle Tipi-pesi'!V$6,'Tabelle Tipi-pesi'!W$6,"")&amp;IF(W11='Tabelle Tipi-pesi'!V$7,'Tabelle Tipi-pesi'!W$7,"")&amp;IF(W11='Tabelle Tipi-pesi'!V$8,'Tabelle Tipi-pesi'!W$8,"")&amp;IF(W11='Tabelle Tipi-pesi'!V$9,'Tabelle Tipi-pesi'!W$9,"")&amp;IF(W11='Tabelle Tipi-pesi'!V$10,'Tabelle Tipi-pesi'!W$10,"")&amp;IF(W11='Tabelle Tipi-pesi'!V$11,'Tabelle Tipi-pesi'!W$11,"")&amp;IF(W11='Tabelle Tipi-pesi'!V$12,'Tabelle Tipi-pesi'!W$12,"")&amp;IF(W11='Tabelle Tipi-pesi'!V$13,'Tabelle Tipi-pesi'!W$13,"")&amp;IF(W11='Tabelle Tipi-pesi'!V$14,'Tabelle Tipi-pesi'!W$14,"")&amp;IF(W11='Tabelle Tipi-pesi'!V$15,'Tabelle Tipi-pesi'!W$15,"")&amp;IF(W11='Tabelle Tipi-pesi'!V$16,'Tabelle Tipi-pesi'!W$16,"")&amp;IF(W11='Tabelle Tipi-pesi'!V$17,'Tabelle Tipi-pesi'!W$17,"")&amp;IF(W11='Tabelle Tipi-pesi'!V$18,'Tabelle Tipi-pesi'!W$18,"")&amp;IF(W11='Tabelle Tipi-pesi'!V$19,'Tabelle Tipi-pesi'!W$19,"")&amp;IF(W11='Tabelle Tipi-pesi'!V$20,'Tabelle Tipi-pesi'!W$20,"")&amp;IF(W11='Tabelle Tipi-pesi'!V$21,'Tabelle Tipi-pesi'!W$21,"")&amp;IF(W11='Tabelle Tipi-pesi'!V$22,'Tabelle Tipi-pesi'!W$22,"")&amp;IF(W11='Tabelle Tipi-pesi'!V$23,'Tabelle Tipi-pesi'!W$23,"")))</f>
        <v>0</v>
      </c>
      <c r="Z11" s="7">
        <f>IF(Y11="",0,VALUE(IF(Y11='Tabelle Tipi-pesi'!X$2,'Tabelle Tipi-pesi'!Y$2,"")&amp;IF(Y11='Tabelle Tipi-pesi'!X$3,'Tabelle Tipi-pesi'!Y$3,"")&amp;IF(Y11='Tabelle Tipi-pesi'!X$4,'Tabelle Tipi-pesi'!Y$4,"")&amp;IF(Y11='Tabelle Tipi-pesi'!X$5,'Tabelle Tipi-pesi'!Y$5,"")&amp;IF(Y11='Tabelle Tipi-pesi'!X$6,'Tabelle Tipi-pesi'!Y$6,"")&amp;IF(Y11='Tabelle Tipi-pesi'!X$7,'Tabelle Tipi-pesi'!Y$7,"")&amp;IF(Y11='Tabelle Tipi-pesi'!X$8,'Tabelle Tipi-pesi'!Y$8,"")&amp;IF(Y11='Tabelle Tipi-pesi'!X$9,'Tabelle Tipi-pesi'!Y$9,"")&amp;IF(Y11='Tabelle Tipi-pesi'!X$10,'Tabelle Tipi-pesi'!Y$10,"")&amp;IF(Y11='Tabelle Tipi-pesi'!X$11,'Tabelle Tipi-pesi'!Y$11,"")&amp;IF(Y11='Tabelle Tipi-pesi'!X$12,'Tabelle Tipi-pesi'!Y$12,"")&amp;IF(Y11='Tabelle Tipi-pesi'!X$13,'Tabelle Tipi-pesi'!Y$13,"")&amp;IF(Y11='Tabelle Tipi-pesi'!X$14,'Tabelle Tipi-pesi'!Y$14,"")&amp;IF(Y11='Tabelle Tipi-pesi'!X$15,'Tabelle Tipi-pesi'!Y$15,"")&amp;IF(Y11='Tabelle Tipi-pesi'!X$16,'Tabelle Tipi-pesi'!Y$16,"")&amp;IF(Y11='Tabelle Tipi-pesi'!X$17,'Tabelle Tipi-pesi'!Y$17,"")&amp;IF(Y11='Tabelle Tipi-pesi'!X$18,'Tabelle Tipi-pesi'!Y$18,"")&amp;IF(Y11='Tabelle Tipi-pesi'!X$19,'Tabelle Tipi-pesi'!Y$19,"")&amp;IF(Y11='Tabelle Tipi-pesi'!X$20,'Tabelle Tipi-pesi'!Y$20,"")&amp;IF(Y11='Tabelle Tipi-pesi'!X$21,'Tabelle Tipi-pesi'!Y$21,"")&amp;IF(Y11='Tabelle Tipi-pesi'!X$22,'Tabelle Tipi-pesi'!Y$22,"")&amp;IF(Y11='Tabelle Tipi-pesi'!X$23,'Tabelle Tipi-pesi'!Y$23,"")))</f>
        <v>0</v>
      </c>
      <c r="AA11" s="36"/>
      <c r="AB11" s="37">
        <f>IF(AA11="",0,VALUE(IF(AA11='Tabelle Tipi-pesi'!Z$2,'Tabelle Tipi-pesi'!AA$2,"")&amp;IF(AA11='Tabelle Tipi-pesi'!Z$3,'Tabelle Tipi-pesi'!AA$3,"")&amp;IF(AA11='Tabelle Tipi-pesi'!Z$4,'Tabelle Tipi-pesi'!AA$4,"")&amp;IF(AA11='Tabelle Tipi-pesi'!Z$5,'Tabelle Tipi-pesi'!AA$5,"")&amp;IF(AA11='Tabelle Tipi-pesi'!Z$6,'Tabelle Tipi-pesi'!AA$6,"")&amp;IF(AA11='Tabelle Tipi-pesi'!Z$7,'Tabelle Tipi-pesi'!AA$7,"")&amp;IF(AA11='Tabelle Tipi-pesi'!Z$8,'Tabelle Tipi-pesi'!AA$8,"")&amp;IF(AA11='Tabelle Tipi-pesi'!Z$9,'Tabelle Tipi-pesi'!AA$9,"")&amp;IF(AA11='Tabelle Tipi-pesi'!Z$10,'Tabelle Tipi-pesi'!AA$10,"")&amp;IF(AA11='Tabelle Tipi-pesi'!Z$11,'Tabelle Tipi-pesi'!AA$11,"")&amp;IF(AA11='Tabelle Tipi-pesi'!Z$12,'Tabelle Tipi-pesi'!AA$12,"")&amp;IF(AA11='Tabelle Tipi-pesi'!Z$13,'Tabelle Tipi-pesi'!AA$13,"")&amp;IF(AA11='Tabelle Tipi-pesi'!Z$14,'Tabelle Tipi-pesi'!AA$14,"")&amp;IF(AA11='Tabelle Tipi-pesi'!Z$15,'Tabelle Tipi-pesi'!AA$15,"")&amp;IF(AA11='Tabelle Tipi-pesi'!Z$16,'Tabelle Tipi-pesi'!AA$16,"")&amp;IF(AA11='Tabelle Tipi-pesi'!Z$17,'Tabelle Tipi-pesi'!AA$17,"")&amp;IF(AA11='Tabelle Tipi-pesi'!Z$18,'Tabelle Tipi-pesi'!AA$18,"")&amp;IF(AA11='Tabelle Tipi-pesi'!Z$19,'Tabelle Tipi-pesi'!AA$19,"")&amp;IF(AA11='Tabelle Tipi-pesi'!Z$20,'Tabelle Tipi-pesi'!AA$20,"")&amp;IF(AA11='Tabelle Tipi-pesi'!Z$21,'Tabelle Tipi-pesi'!AA$21,"")&amp;IF(AA11='Tabelle Tipi-pesi'!Z$22,'Tabelle Tipi-pesi'!AA$22,"")&amp;IF(AA11='Tabelle Tipi-pesi'!Z$23,'Tabelle Tipi-pesi'!AA$23,"")))</f>
        <v>0</v>
      </c>
      <c r="AC11" s="8"/>
      <c r="AD11" s="9">
        <f>IF(AC11="",0,VALUE(IF(AC11='Tabelle Tipi-pesi'!Z$2,'Tabelle Tipi-pesi'!AA$2,"")&amp;IF(AC11='Tabelle Tipi-pesi'!Z$3,'Tabelle Tipi-pesi'!AA$3,"")&amp;IF(AC11='Tabelle Tipi-pesi'!Z$4,'Tabelle Tipi-pesi'!AA$4,"")&amp;IF(AC11='Tabelle Tipi-pesi'!Z$5,'Tabelle Tipi-pesi'!AA$5,"")&amp;IF(AC11='Tabelle Tipi-pesi'!Z$6,'Tabelle Tipi-pesi'!AA$6,"")&amp;IF(AC11='Tabelle Tipi-pesi'!Z$7,'Tabelle Tipi-pesi'!AA$7,"")&amp;IF(AC11='Tabelle Tipi-pesi'!Z$8,'Tabelle Tipi-pesi'!AA$8,"")&amp;IF(AC11='Tabelle Tipi-pesi'!Z$9,'Tabelle Tipi-pesi'!AA$9,"")&amp;IF(AC11='Tabelle Tipi-pesi'!Z$10,'Tabelle Tipi-pesi'!AA$10,"")&amp;IF(AC11='Tabelle Tipi-pesi'!Z$11,'Tabelle Tipi-pesi'!AA$11,"")&amp;IF(AC11='Tabelle Tipi-pesi'!Z$12,'Tabelle Tipi-pesi'!AA$12,"")&amp;IF(AC11='Tabelle Tipi-pesi'!Z$13,'Tabelle Tipi-pesi'!AA$13,"")&amp;IF(AC11='Tabelle Tipi-pesi'!Z$14,'Tabelle Tipi-pesi'!AA$14,"")&amp;IF(AC11='Tabelle Tipi-pesi'!Z$15,'Tabelle Tipi-pesi'!AA$15,"")&amp;IF(AC11='Tabelle Tipi-pesi'!Z$16,'Tabelle Tipi-pesi'!AA$16,"")&amp;IF(AC11='Tabelle Tipi-pesi'!Z$17,'Tabelle Tipi-pesi'!AA$17,"")&amp;IF(AC11='Tabelle Tipi-pesi'!Z$18,'Tabelle Tipi-pesi'!AA$18,"")&amp;IF(AC11='Tabelle Tipi-pesi'!Z$19,'Tabelle Tipi-pesi'!AA$19,"")&amp;IF(AC11='Tabelle Tipi-pesi'!Z$20,'Tabelle Tipi-pesi'!AA$20,"")&amp;IF(AC11='Tabelle Tipi-pesi'!Z$21,'Tabelle Tipi-pesi'!AA$21,"")&amp;IF(AC11='Tabelle Tipi-pesi'!Z$22,'Tabelle Tipi-pesi'!AA$22,"")&amp;IF(AC11='Tabelle Tipi-pesi'!Z$23,'Tabelle Tipi-pesi'!AA$23,"")))</f>
        <v>0</v>
      </c>
      <c r="AE11" s="34"/>
      <c r="AF11" s="35">
        <f>IF(AE11="",0,VALUE(IF(AE11='Tabelle Tipi-pesi'!AB$2,'Tabelle Tipi-pesi'!AC$2,"")&amp;IF(AE11='Tabelle Tipi-pesi'!AB$3,'Tabelle Tipi-pesi'!AC$3,"")&amp;IF(AE11='Tabelle Tipi-pesi'!AB$4,'Tabelle Tipi-pesi'!AC$4,"")&amp;IF(AE11='Tabelle Tipi-pesi'!AB$5,'Tabelle Tipi-pesi'!AC$5,"")&amp;IF(AE11='Tabelle Tipi-pesi'!AB$6,'Tabelle Tipi-pesi'!AC$6,"")&amp;IF(AE11='Tabelle Tipi-pesi'!AB$7,'Tabelle Tipi-pesi'!AC$7,"")&amp;IF(AE11='Tabelle Tipi-pesi'!AB$8,'Tabelle Tipi-pesi'!AC$8,"")&amp;IF(AE11='Tabelle Tipi-pesi'!AB$9,'Tabelle Tipi-pesi'!AC$9,"")&amp;IF(AE11='Tabelle Tipi-pesi'!AB$10,'Tabelle Tipi-pesi'!AC$10,"")&amp;IF(AE11='Tabelle Tipi-pesi'!AB$11,'Tabelle Tipi-pesi'!AC$11,"")&amp;IF(AE11='Tabelle Tipi-pesi'!AB$12,'Tabelle Tipi-pesi'!AC$12,"")&amp;IF(AE11='Tabelle Tipi-pesi'!AB$13,'Tabelle Tipi-pesi'!AC$13,"")&amp;IF(AE11='Tabelle Tipi-pesi'!AB$14,'Tabelle Tipi-pesi'!AC$14,"")&amp;IF(AE11='Tabelle Tipi-pesi'!AB$15,'Tabelle Tipi-pesi'!AC$15,"")&amp;IF(AD11='Tabelle Tipi-pesi'!AB$16,'Tabelle Tipi-pesi'!AC$16,"")&amp;IF(AE11='Tabelle Tipi-pesi'!AB$17,'Tabelle Tipi-pesi'!AC$17,"")&amp;IF(AE11='Tabelle Tipi-pesi'!AB$18,'Tabelle Tipi-pesi'!AC$18,"")&amp;IF(AE11='Tabelle Tipi-pesi'!AB$19,'Tabelle Tipi-pesi'!AC$19,"")&amp;IF(AE11='Tabelle Tipi-pesi'!AB$20,'Tabelle Tipi-pesi'!AC$20,"")&amp;IF(AE11='Tabelle Tipi-pesi'!AB$21,'Tabelle Tipi-pesi'!AC$21,"")&amp;IF(AE11='Tabelle Tipi-pesi'!AB$22,'Tabelle Tipi-pesi'!AC$22,"")&amp;IF(AE11='Tabelle Tipi-pesi'!AB$23,'Tabelle Tipi-pesi'!AC$23,"")))</f>
        <v>0</v>
      </c>
      <c r="AH11" s="7">
        <f>IF(AG11="",0,VALUE(IF(AG11='Tabelle Tipi-pesi'!AD$2,'Tabelle Tipi-pesi'!AE$2,"")&amp;IF(AG11='Tabelle Tipi-pesi'!AD$3,'Tabelle Tipi-pesi'!AE$3,"")&amp;IF(AG11='Tabelle Tipi-pesi'!AD$4,'Tabelle Tipi-pesi'!AE$4,"")&amp;IF(AG11='Tabelle Tipi-pesi'!AD$5,'Tabelle Tipi-pesi'!AE$5,"")&amp;IF(AG11='Tabelle Tipi-pesi'!AD$6,'Tabelle Tipi-pesi'!AE$6,"")&amp;IF(AG11='Tabelle Tipi-pesi'!AD$7,'Tabelle Tipi-pesi'!AE$7,"")&amp;IF(AG11='Tabelle Tipi-pesi'!AD$8,'Tabelle Tipi-pesi'!AE$8,"")&amp;IF(AG11='Tabelle Tipi-pesi'!AD$9,'Tabelle Tipi-pesi'!AE$9,"")&amp;IF(AG11='Tabelle Tipi-pesi'!AD$10,'Tabelle Tipi-pesi'!AE$10,"")&amp;IF(AG11='Tabelle Tipi-pesi'!AD$11,'Tabelle Tipi-pesi'!AE$11,"")&amp;IF(AG11='Tabelle Tipi-pesi'!AD$12,'Tabelle Tipi-pesi'!AE$12,"")&amp;IF(AG11='Tabelle Tipi-pesi'!AD$13,'Tabelle Tipi-pesi'!AE$13,"")&amp;IF(AG11='Tabelle Tipi-pesi'!AD$14,'Tabelle Tipi-pesi'!AE$14,"")&amp;IF(AG11='Tabelle Tipi-pesi'!AD$15,'Tabelle Tipi-pesi'!AE$15,"")&amp;IF(AF11='Tabelle Tipi-pesi'!AD$16,'Tabelle Tipi-pesi'!AE$16,"")&amp;IF(AG11='Tabelle Tipi-pesi'!AD$17,'Tabelle Tipi-pesi'!AE$17,"")&amp;IF(AG11='Tabelle Tipi-pesi'!AD$18,'Tabelle Tipi-pesi'!AE$18,"")&amp;IF(AG11='Tabelle Tipi-pesi'!AD$19,'Tabelle Tipi-pesi'!AE$19,"")&amp;IF(AG11='Tabelle Tipi-pesi'!AD$20,'Tabelle Tipi-pesi'!AE$20,"")&amp;IF(AG11='Tabelle Tipi-pesi'!AD$21,'Tabelle Tipi-pesi'!AE$21,"")&amp;IF(AG11='Tabelle Tipi-pesi'!AD$22,'Tabelle Tipi-pesi'!AE$22,"")&amp;IF(AG11='Tabelle Tipi-pesi'!AD$23,'Tabelle Tipi-pesi'!AE$23,"")))</f>
        <v>0</v>
      </c>
      <c r="AJ11" s="26">
        <f t="shared" si="0"/>
        <v>1173</v>
      </c>
      <c r="AK11" s="55">
        <v>11.8</v>
      </c>
      <c r="AL11" s="11">
        <v>2716</v>
      </c>
      <c r="AM11" s="18"/>
      <c r="AN11" s="11">
        <f t="shared" si="1"/>
        <v>11</v>
      </c>
      <c r="AO11" s="11" t="str">
        <f t="shared" si="2"/>
        <v>3</v>
      </c>
      <c r="AP11" s="5">
        <v>880</v>
      </c>
      <c r="AQ11" s="14">
        <f t="shared" si="3"/>
        <v>13.810169491525423</v>
      </c>
      <c r="AR11" s="15">
        <f t="shared" si="4"/>
        <v>153.29288135593222</v>
      </c>
      <c r="AS11" s="16">
        <f t="shared" si="5"/>
        <v>130.68446833412807</v>
      </c>
      <c r="AT11" s="15">
        <f t="shared" si="6"/>
        <v>7.6520187344929607</v>
      </c>
      <c r="AU11" s="39"/>
    </row>
    <row r="12" spans="1:47" s="5" customFormat="1" ht="11.25" customHeight="1" x14ac:dyDescent="0.2">
      <c r="A12" s="5">
        <v>8</v>
      </c>
      <c r="B12" s="5">
        <v>4</v>
      </c>
      <c r="C12" s="20" t="s">
        <v>121</v>
      </c>
      <c r="D12" s="21">
        <f>IF(C12="",0,VALUE(IF(C12='Tabelle Tipi-pesi'!B$2,'Tabelle Tipi-pesi'!C$2,"")&amp;IF(C12='Tabelle Tipi-pesi'!B$3,'Tabelle Tipi-pesi'!C$3,"")&amp;IF(C12='Tabelle Tipi-pesi'!B$4,'Tabelle Tipi-pesi'!C$4,"")&amp;IF(C12='Tabelle Tipi-pesi'!B$5,'Tabelle Tipi-pesi'!C$5,"")&amp;IF(C12='Tabelle Tipi-pesi'!B$6,'Tabelle Tipi-pesi'!C$6,"")&amp;IF(C12='Tabelle Tipi-pesi'!B$7,'Tabelle Tipi-pesi'!C$7,"")&amp;IF(C12='Tabelle Tipi-pesi'!B$8,'Tabelle Tipi-pesi'!C$8,"")&amp;IF(C12='Tabelle Tipi-pesi'!B$9,'Tabelle Tipi-pesi'!C$9,"")&amp;IF(C12='Tabelle Tipi-pesi'!B$10,'Tabelle Tipi-pesi'!C$10,"")&amp;IF(C12='Tabelle Tipi-pesi'!B$11,'Tabelle Tipi-pesi'!C$11,"")&amp;IF(C12='Tabelle Tipi-pesi'!B$12,'Tabelle Tipi-pesi'!C$12,"")&amp;IF(C12='Tabelle Tipi-pesi'!B$13,'Tabelle Tipi-pesi'!C$13,"")&amp;IF(C12='Tabelle Tipi-pesi'!B$14,'Tabelle Tipi-pesi'!C$14,"")&amp;IF(C12='Tabelle Tipi-pesi'!B$15,'Tabelle Tipi-pesi'!C$15,"")&amp;IF(C12='Tabelle Tipi-pesi'!B$16,'Tabelle Tipi-pesi'!C$16,"")&amp;IF(C12='Tabelle Tipi-pesi'!B$17,'Tabelle Tipi-pesi'!C$17,"")&amp;IF(C12='Tabelle Tipi-pesi'!B$18,'Tabelle Tipi-pesi'!C$18,"")&amp;IF(C12='Tabelle Tipi-pesi'!B$19,'Tabelle Tipi-pesi'!C$19,"")&amp;IF(C12='Tabelle Tipi-pesi'!B$20,'Tabelle Tipi-pesi'!C$20,"")&amp;IF(C12='Tabelle Tipi-pesi'!B$21,'Tabelle Tipi-pesi'!C$21,"")&amp;IF(C12='Tabelle Tipi-pesi'!B$22,'Tabelle Tipi-pesi'!C$22,"")&amp;IF(C12='Tabelle Tipi-pesi'!B$23,'Tabelle Tipi-pesi'!C$23,"")))</f>
        <v>380</v>
      </c>
      <c r="E12" s="5" t="s">
        <v>23</v>
      </c>
      <c r="F12" s="7">
        <f>IF(E12="",0,VALUE(IF(E12='Tabelle Tipi-pesi'!D$2,'Tabelle Tipi-pesi'!E$2,"")&amp;IF(E12='Tabelle Tipi-pesi'!D$3,'Tabelle Tipi-pesi'!E$3,"")&amp;IF(E12='Tabelle Tipi-pesi'!D$4,'Tabelle Tipi-pesi'!E$4,"")&amp;IF(E12='Tabelle Tipi-pesi'!D$5,'Tabelle Tipi-pesi'!E$5,"")&amp;IF(E12='Tabelle Tipi-pesi'!D$6,'Tabelle Tipi-pesi'!E$6,"")&amp;IF(E12='Tabelle Tipi-pesi'!D$7,'Tabelle Tipi-pesi'!E$7,"")&amp;IF(E12='Tabelle Tipi-pesi'!D$8,'Tabelle Tipi-pesi'!E$8,"")&amp;IF(E12='Tabelle Tipi-pesi'!D$9,'Tabelle Tipi-pesi'!E$9,"")&amp;IF(E12='Tabelle Tipi-pesi'!D$10,'Tabelle Tipi-pesi'!E$10,"")&amp;IF(E12='Tabelle Tipi-pesi'!D$11,'Tabelle Tipi-pesi'!E$11,"")&amp;IF(E12='Tabelle Tipi-pesi'!D$12,'Tabelle Tipi-pesi'!E$12,"")&amp;IF(E12='Tabelle Tipi-pesi'!D$13,'Tabelle Tipi-pesi'!E$13,"")&amp;IF(E12='Tabelle Tipi-pesi'!D$14,'Tabelle Tipi-pesi'!E$14,"")&amp;IF(E12='Tabelle Tipi-pesi'!D$15,'Tabelle Tipi-pesi'!E$15,"")&amp;IF(E12='Tabelle Tipi-pesi'!D$16,'Tabelle Tipi-pesi'!E$16,"")&amp;IF(E12='Tabelle Tipi-pesi'!D$17,'Tabelle Tipi-pesi'!E$17,"")&amp;IF(E12='Tabelle Tipi-pesi'!D$18,'Tabelle Tipi-pesi'!E$18,"")&amp;IF(E12='Tabelle Tipi-pesi'!D$19,'Tabelle Tipi-pesi'!E$19,"")&amp;IF(E12='Tabelle Tipi-pesi'!D$20,'Tabelle Tipi-pesi'!E$20,"")&amp;IF(E12='Tabelle Tipi-pesi'!D$21,'Tabelle Tipi-pesi'!E$21,"")&amp;IF(E12='Tabelle Tipi-pesi'!D$22,'Tabelle Tipi-pesi'!E$22,"")&amp;IF(E12='Tabelle Tipi-pesi'!D$23,'Tabelle Tipi-pesi'!E$23,"")))/4*B12</f>
        <v>60</v>
      </c>
      <c r="G12" s="22" t="s">
        <v>39</v>
      </c>
      <c r="H12" s="23">
        <f>$B12*IF(G12="",0,VALUE(IF(G12='Tabelle Tipi-pesi'!F$2,'Tabelle Tipi-pesi'!G$2,"")&amp;IF(G12='Tabelle Tipi-pesi'!F$3,'Tabelle Tipi-pesi'!G$3,"")&amp;IF(G12='Tabelle Tipi-pesi'!F$4,'Tabelle Tipi-pesi'!G$4,"")&amp;IF(G12='Tabelle Tipi-pesi'!F$5,'Tabelle Tipi-pesi'!G$5,"")&amp;IF(G12='Tabelle Tipi-pesi'!F$6,'Tabelle Tipi-pesi'!G$6,"")&amp;IF(G12='Tabelle Tipi-pesi'!F$7,'Tabelle Tipi-pesi'!G$7,"")&amp;IF(G12='Tabelle Tipi-pesi'!F$8,'Tabelle Tipi-pesi'!G$8,"")&amp;IF(G12='Tabelle Tipi-pesi'!F$9,'Tabelle Tipi-pesi'!G$9,"")&amp;IF(G12='Tabelle Tipi-pesi'!F$10,'Tabelle Tipi-pesi'!G$10,"")&amp;IF(G12='Tabelle Tipi-pesi'!F$11,'Tabelle Tipi-pesi'!G$11,"")&amp;IF(G12='Tabelle Tipi-pesi'!F$12,'Tabelle Tipi-pesi'!G$12,"")&amp;IF(G12='Tabelle Tipi-pesi'!F$13,'Tabelle Tipi-pesi'!G$13,"")&amp;IF(G12='Tabelle Tipi-pesi'!F$14,'Tabelle Tipi-pesi'!G$14,"")&amp;IF(G12='Tabelle Tipi-pesi'!F$15,'Tabelle Tipi-pesi'!G$15,"")&amp;IF(G12='Tabelle Tipi-pesi'!F$16,'Tabelle Tipi-pesi'!G$16,"")&amp;IF(G12='Tabelle Tipi-pesi'!F$17,'Tabelle Tipi-pesi'!G$17,"")&amp;IF(G12='Tabelle Tipi-pesi'!F$18,'Tabelle Tipi-pesi'!G$18,"")&amp;IF(G12='Tabelle Tipi-pesi'!F$19,'Tabelle Tipi-pesi'!G$19,"")&amp;IF(G12='Tabelle Tipi-pesi'!F$20,'Tabelle Tipi-pesi'!G$20,"")&amp;IF(G12='Tabelle Tipi-pesi'!F$21,'Tabelle Tipi-pesi'!G$21,"")&amp;IF(G12='Tabelle Tipi-pesi'!F$22,'Tabelle Tipi-pesi'!G$22,"")&amp;IF(G12='Tabelle Tipi-pesi'!F$23,'Tabelle Tipi-pesi'!G$23,"")))</f>
        <v>120</v>
      </c>
      <c r="I12" s="5" t="s">
        <v>44</v>
      </c>
      <c r="J12" s="7">
        <f>IF(I12="",0,VALUE(IF(I12='Tabelle Tipi-pesi'!H$2,'Tabelle Tipi-pesi'!I$2,"")&amp;IF(I12='Tabelle Tipi-pesi'!H$3,'Tabelle Tipi-pesi'!I$3,"")&amp;IF(I12='Tabelle Tipi-pesi'!H$4,'Tabelle Tipi-pesi'!I$4,"")&amp;IF(I12='Tabelle Tipi-pesi'!H$5,'Tabelle Tipi-pesi'!I$5,"")&amp;IF(I12='Tabelle Tipi-pesi'!H$6,'Tabelle Tipi-pesi'!I$6,"")&amp;IF(I12='Tabelle Tipi-pesi'!H$7,'Tabelle Tipi-pesi'!I$7,"")&amp;IF(I12='Tabelle Tipi-pesi'!H$8,'Tabelle Tipi-pesi'!I$8,"")&amp;IF(I12='Tabelle Tipi-pesi'!H$9,'Tabelle Tipi-pesi'!I$9,"")&amp;IF(I12='Tabelle Tipi-pesi'!H$10,'Tabelle Tipi-pesi'!I$10,"")&amp;IF(I12='Tabelle Tipi-pesi'!H$11,'Tabelle Tipi-pesi'!I$11,"")&amp;IF(I12='Tabelle Tipi-pesi'!H$12,'Tabelle Tipi-pesi'!I$12,"")&amp;IF(I12='Tabelle Tipi-pesi'!H$13,'Tabelle Tipi-pesi'!I$13,"")&amp;IF(I12='Tabelle Tipi-pesi'!H$14,'Tabelle Tipi-pesi'!I$14,"")&amp;IF(I12='Tabelle Tipi-pesi'!H$15,'Tabelle Tipi-pesi'!I$15,"")&amp;IF(I12='Tabelle Tipi-pesi'!H$16,'Tabelle Tipi-pesi'!I$16,"")&amp;IF(I12='Tabelle Tipi-pesi'!H$17,'Tabelle Tipi-pesi'!I$17,"")&amp;IF(I12='Tabelle Tipi-pesi'!H$18,'Tabelle Tipi-pesi'!I$18,"")&amp;IF(I12='Tabelle Tipi-pesi'!H$19,'Tabelle Tipi-pesi'!I$19,"")&amp;IF(I12='Tabelle Tipi-pesi'!H$20,'Tabelle Tipi-pesi'!I$20,"")&amp;IF(I12='Tabelle Tipi-pesi'!H$21,'Tabelle Tipi-pesi'!I$21,"")&amp;IF(I12='Tabelle Tipi-pesi'!H$22,'Tabelle Tipi-pesi'!I$22,"")&amp;IF(I12='Tabelle Tipi-pesi'!H$23,'Tabelle Tipi-pesi'!I$23,"")))</f>
        <v>80</v>
      </c>
      <c r="K12" s="24" t="s">
        <v>49</v>
      </c>
      <c r="L12" s="25">
        <f>IF(K12="",0,VALUE(IF(K12='Tabelle Tipi-pesi'!J$2,'Tabelle Tipi-pesi'!K$2,"")&amp;IF(K12='Tabelle Tipi-pesi'!J$3,'Tabelle Tipi-pesi'!K$3,"")&amp;IF(K12='Tabelle Tipi-pesi'!J$4,'Tabelle Tipi-pesi'!K$4,"")&amp;IF(K12='Tabelle Tipi-pesi'!J$5,'Tabelle Tipi-pesi'!K$5,"")&amp;IF(K12='Tabelle Tipi-pesi'!J$6,'Tabelle Tipi-pesi'!K$6,"")&amp;IF(K12='Tabelle Tipi-pesi'!J$7,'Tabelle Tipi-pesi'!K$7,"")&amp;IF(K12='Tabelle Tipi-pesi'!J$8,'Tabelle Tipi-pesi'!K$8,"")&amp;IF(K12='Tabelle Tipi-pesi'!J$9,'Tabelle Tipi-pesi'!K$9,"")&amp;IF(K12='Tabelle Tipi-pesi'!J$10,'Tabelle Tipi-pesi'!K$10,"")&amp;IF(K12='Tabelle Tipi-pesi'!J$11,'Tabelle Tipi-pesi'!K$11,"")&amp;IF(K12='Tabelle Tipi-pesi'!J$12,'Tabelle Tipi-pesi'!K$12,"")&amp;IF(K12='Tabelle Tipi-pesi'!J$13,'Tabelle Tipi-pesi'!K$13,"")&amp;IF(K12='Tabelle Tipi-pesi'!J$14,'Tabelle Tipi-pesi'!K$14,"")&amp;IF(K12='Tabelle Tipi-pesi'!J$15,'Tabelle Tipi-pesi'!K$15,"")&amp;IF(K12='Tabelle Tipi-pesi'!J$16,'Tabelle Tipi-pesi'!K$16,"")&amp;IF(K12='Tabelle Tipi-pesi'!J$17,'Tabelle Tipi-pesi'!K$17,"")&amp;IF(K12='Tabelle Tipi-pesi'!J$18,'Tabelle Tipi-pesi'!K$18,"")&amp;IF(K12='Tabelle Tipi-pesi'!J$19,'Tabelle Tipi-pesi'!K$19,"")&amp;IF(K12='Tabelle Tipi-pesi'!J$20,'Tabelle Tipi-pesi'!K$20,"")&amp;IF(K12='Tabelle Tipi-pesi'!J$21,'Tabelle Tipi-pesi'!K$21,"")&amp;IF(K12='Tabelle Tipi-pesi'!J$22,'Tabelle Tipi-pesi'!K$22,"")&amp;IF(K12='Tabelle Tipi-pesi'!J$23,'Tabelle Tipi-pesi'!K$23,"")))</f>
        <v>25</v>
      </c>
      <c r="M12" s="5" t="s">
        <v>53</v>
      </c>
      <c r="N12" s="7">
        <f>$B12*IF(M12="",0,VALUE(IF(M12='Tabelle Tipi-pesi'!L$2,'Tabelle Tipi-pesi'!M$2,"")&amp;IF(M12='Tabelle Tipi-pesi'!L$3,'Tabelle Tipi-pesi'!M$3,"")&amp;IF(M12='Tabelle Tipi-pesi'!L$4,'Tabelle Tipi-pesi'!M$4,"")&amp;IF(M12='Tabelle Tipi-pesi'!L$5,'Tabelle Tipi-pesi'!M$5,"")&amp;IF(M12='Tabelle Tipi-pesi'!L$6,'Tabelle Tipi-pesi'!M$6,"")&amp;IF(M12='Tabelle Tipi-pesi'!L$7,'Tabelle Tipi-pesi'!M$7,"")&amp;IF(M12='Tabelle Tipi-pesi'!L$8,'Tabelle Tipi-pesi'!M$8,"")&amp;IF(M12='Tabelle Tipi-pesi'!L$9,'Tabelle Tipi-pesi'!M$9,"")&amp;IF(M12='Tabelle Tipi-pesi'!L$10,'Tabelle Tipi-pesi'!M$10,"")&amp;IF(M12='Tabelle Tipi-pesi'!L$11,'Tabelle Tipi-pesi'!M$11,"")&amp;IF(M12='Tabelle Tipi-pesi'!L$12,'Tabelle Tipi-pesi'!M$12,"")&amp;IF(M12='Tabelle Tipi-pesi'!L$13,'Tabelle Tipi-pesi'!M$13,"")&amp;IF(M12='Tabelle Tipi-pesi'!L$14,'Tabelle Tipi-pesi'!M$14,"")&amp;IF(M12='Tabelle Tipi-pesi'!L$15,'Tabelle Tipi-pesi'!M$15,"")&amp;IF(M12='Tabelle Tipi-pesi'!L$16,'Tabelle Tipi-pesi'!M$16,"")&amp;IF(M12='Tabelle Tipi-pesi'!L$17,'Tabelle Tipi-pesi'!M$17,"")&amp;IF(M12='Tabelle Tipi-pesi'!L$18,'Tabelle Tipi-pesi'!M$18,"")&amp;IF(M12='Tabelle Tipi-pesi'!L$19,'Tabelle Tipi-pesi'!M$19,"")&amp;IF(M12='Tabelle Tipi-pesi'!L$20,'Tabelle Tipi-pesi'!M$20,"")&amp;IF(M12='Tabelle Tipi-pesi'!L$21,'Tabelle Tipi-pesi'!M$21,"")&amp;IF(M12='Tabelle Tipi-pesi'!L$22,'Tabelle Tipi-pesi'!M$22,"")&amp;IF(M12='Tabelle Tipi-pesi'!L$23,'Tabelle Tipi-pesi'!M$23,"")))</f>
        <v>200</v>
      </c>
      <c r="O12" s="27" t="s">
        <v>72</v>
      </c>
      <c r="P12" s="28">
        <f>IF(O12="",0,VALUE(IF(O12='Tabelle Tipi-pesi'!N$2,'Tabelle Tipi-pesi'!O$2,"")&amp;IF(O12='Tabelle Tipi-pesi'!N$3,'Tabelle Tipi-pesi'!O$3,"")&amp;IF(O12='Tabelle Tipi-pesi'!N$4,'Tabelle Tipi-pesi'!O$4,"")&amp;IF(O12='Tabelle Tipi-pesi'!N$5,'Tabelle Tipi-pesi'!O$5,"")&amp;IF(O12='Tabelle Tipi-pesi'!N$6,'Tabelle Tipi-pesi'!O$6,"")&amp;IF(O12='Tabelle Tipi-pesi'!N$7,'Tabelle Tipi-pesi'!O$7,"")&amp;IF(O12='Tabelle Tipi-pesi'!N$8,'Tabelle Tipi-pesi'!O$8,"")&amp;IF(O12='Tabelle Tipi-pesi'!N$9,'Tabelle Tipi-pesi'!O$9,"")&amp;IF(O12='Tabelle Tipi-pesi'!N$10,'Tabelle Tipi-pesi'!O$10,"")&amp;IF(O12='Tabelle Tipi-pesi'!N$11,'Tabelle Tipi-pesi'!O$11,"")&amp;IF(O12='Tabelle Tipi-pesi'!N$12,'Tabelle Tipi-pesi'!O$12,"")&amp;IF(O12='Tabelle Tipi-pesi'!N$13,'Tabelle Tipi-pesi'!O$13,"")&amp;IF(O12='Tabelle Tipi-pesi'!N$14,'Tabelle Tipi-pesi'!O$14,"")&amp;IF(O12='Tabelle Tipi-pesi'!N$15,'Tabelle Tipi-pesi'!O$15,"")&amp;IF(O12='Tabelle Tipi-pesi'!N$16,'Tabelle Tipi-pesi'!O$16,"")&amp;IF(O12='Tabelle Tipi-pesi'!N$17,'Tabelle Tipi-pesi'!O$17,"")&amp;IF(O12='Tabelle Tipi-pesi'!N$18,'Tabelle Tipi-pesi'!O$18,"")&amp;IF(O12='Tabelle Tipi-pesi'!N$19,'Tabelle Tipi-pesi'!O$19,"")&amp;IF(O12='Tabelle Tipi-pesi'!N$20,'Tabelle Tipi-pesi'!O$20,"")&amp;IF(O12='Tabelle Tipi-pesi'!N$21,'Tabelle Tipi-pesi'!O$21,"")&amp;IF(O12='Tabelle Tipi-pesi'!N$22,'Tabelle Tipi-pesi'!O$22,"")&amp;IF(O12='Tabelle Tipi-pesi'!N$23,'Tabelle Tipi-pesi'!O$23,"")))</f>
        <v>280</v>
      </c>
      <c r="Q12" s="5" t="s">
        <v>108</v>
      </c>
      <c r="R12" s="7">
        <f>IF(Q12="",0,VALUE(IF(Q12='Tabelle Tipi-pesi'!P$2,'Tabelle Tipi-pesi'!Q$2,"")&amp;IF(Q12='Tabelle Tipi-pesi'!P$3,'Tabelle Tipi-pesi'!Q$3,"")&amp;IF(Q12='Tabelle Tipi-pesi'!P$4,'Tabelle Tipi-pesi'!Q$4,"")&amp;IF(Q12='Tabelle Tipi-pesi'!P$5,'Tabelle Tipi-pesi'!Q$5,"")&amp;IF(Q12='Tabelle Tipi-pesi'!P$6,'Tabelle Tipi-pesi'!Q$6,"")&amp;IF(Q12='Tabelle Tipi-pesi'!P$7,'Tabelle Tipi-pesi'!Q$7,"")&amp;IF(Q12='Tabelle Tipi-pesi'!P$8,'Tabelle Tipi-pesi'!Q$8,"")&amp;IF(Q12='Tabelle Tipi-pesi'!P$9,'Tabelle Tipi-pesi'!Q$9,"")&amp;IF(Q12='Tabelle Tipi-pesi'!P$10,'Tabelle Tipi-pesi'!Q$10,"")&amp;IF(Q12='Tabelle Tipi-pesi'!P$11,'Tabelle Tipi-pesi'!Q$11,"")&amp;IF(Q12='Tabelle Tipi-pesi'!P$12,'Tabelle Tipi-pesi'!Q$12,"")&amp;IF(Q12='Tabelle Tipi-pesi'!P$13,'Tabelle Tipi-pesi'!Q$13,"")&amp;IF(Q12='Tabelle Tipi-pesi'!P$14,'Tabelle Tipi-pesi'!Q$14,"")&amp;IF(Q12='Tabelle Tipi-pesi'!P$15,'Tabelle Tipi-pesi'!Q$15,"")&amp;IF(Q12='Tabelle Tipi-pesi'!P$16,'Tabelle Tipi-pesi'!Q$16,"")&amp;IF(Q12='Tabelle Tipi-pesi'!P$17,'Tabelle Tipi-pesi'!Q$17,"")&amp;IF(Q12='Tabelle Tipi-pesi'!P$18,'Tabelle Tipi-pesi'!Q$18,"")&amp;IF(Q12='Tabelle Tipi-pesi'!P$19,'Tabelle Tipi-pesi'!Q$19,"")&amp;IF(Q12='Tabelle Tipi-pesi'!P$20,'Tabelle Tipi-pesi'!Q$20,"")&amp;IF(Q12='Tabelle Tipi-pesi'!P$21,'Tabelle Tipi-pesi'!Q$21,"")&amp;IF(Q12='Tabelle Tipi-pesi'!P$22,'Tabelle Tipi-pesi'!Q$22,"")&amp;IF(Q12='Tabelle Tipi-pesi'!P$23,'Tabelle Tipi-pesi'!Q$23,"")))</f>
        <v>30</v>
      </c>
      <c r="S12" s="29" t="s">
        <v>114</v>
      </c>
      <c r="T12" s="30">
        <f>IF(S12="",0,VALUE(IF(S12='Tabelle Tipi-pesi'!R$2,'Tabelle Tipi-pesi'!S$2,"")&amp;IF(S12='Tabelle Tipi-pesi'!R$3,'Tabelle Tipi-pesi'!S$3,"")&amp;IF(S12='Tabelle Tipi-pesi'!R$4,'Tabelle Tipi-pesi'!S$4,"")&amp;IF(S12='Tabelle Tipi-pesi'!R$5,'Tabelle Tipi-pesi'!S$5,"")&amp;IF(S12='Tabelle Tipi-pesi'!R$6,'Tabelle Tipi-pesi'!S$6,"")&amp;IF(S12='Tabelle Tipi-pesi'!R$7,'Tabelle Tipi-pesi'!S$7,"")&amp;IF(S12='Tabelle Tipi-pesi'!R$8,'Tabelle Tipi-pesi'!S$8,"")&amp;IF(S12='Tabelle Tipi-pesi'!R$9,'Tabelle Tipi-pesi'!S$9,"")&amp;IF(S12='Tabelle Tipi-pesi'!R$10,'Tabelle Tipi-pesi'!S$10,"")&amp;IF(S12='Tabelle Tipi-pesi'!R$11,'Tabelle Tipi-pesi'!S$11,"")&amp;IF(S12='Tabelle Tipi-pesi'!R$12,'Tabelle Tipi-pesi'!S$12,"")&amp;IF(S12='Tabelle Tipi-pesi'!R$13,'Tabelle Tipi-pesi'!S$13,"")&amp;IF(S12='Tabelle Tipi-pesi'!R$14,'Tabelle Tipi-pesi'!S$14,"")&amp;IF(S12='Tabelle Tipi-pesi'!R$15,'Tabelle Tipi-pesi'!S$15,"")&amp;IF(S12='Tabelle Tipi-pesi'!R$16,'Tabelle Tipi-pesi'!S$16,"")&amp;IF(S12='Tabelle Tipi-pesi'!R$17,'Tabelle Tipi-pesi'!S$17,"")&amp;IF(S12='Tabelle Tipi-pesi'!R$18,'Tabelle Tipi-pesi'!S$18,"")&amp;IF(S12='Tabelle Tipi-pesi'!R$19,'Tabelle Tipi-pesi'!S$19,"")&amp;IF(S12='Tabelle Tipi-pesi'!R$20,'Tabelle Tipi-pesi'!S$20,"")&amp;IF(S12='Tabelle Tipi-pesi'!R$21,'Tabelle Tipi-pesi'!S$21,"")&amp;IF(S12='Tabelle Tipi-pesi'!R$22,'Tabelle Tipi-pesi'!S$22,"")&amp;IF(S12='Tabelle Tipi-pesi'!R$23,'Tabelle Tipi-pesi'!S$23,"")))</f>
        <v>25</v>
      </c>
      <c r="V12" s="7">
        <f>IF(U12="",0,VALUE(IF(U12='Tabelle Tipi-pesi'!T$2,'Tabelle Tipi-pesi'!U$2,"")&amp;IF(U12='Tabelle Tipi-pesi'!T$3,'Tabelle Tipi-pesi'!U$3,"")&amp;IF(U12='Tabelle Tipi-pesi'!T$4,'Tabelle Tipi-pesi'!U$4,"")&amp;IF(U12='Tabelle Tipi-pesi'!T$5,'Tabelle Tipi-pesi'!U$5,"")&amp;IF(U12='Tabelle Tipi-pesi'!T$6,'Tabelle Tipi-pesi'!U$6,"")&amp;IF(U12='Tabelle Tipi-pesi'!T$7,'Tabelle Tipi-pesi'!U$7,"")&amp;IF(U12='Tabelle Tipi-pesi'!T$8,'Tabelle Tipi-pesi'!U$8,"")&amp;IF(U12='Tabelle Tipi-pesi'!T$9,'Tabelle Tipi-pesi'!U$9,"")&amp;IF(U12='Tabelle Tipi-pesi'!T$10,'Tabelle Tipi-pesi'!U$10,"")&amp;IF(U12='Tabelle Tipi-pesi'!T$11,'Tabelle Tipi-pesi'!U$11,"")&amp;IF(U12='Tabelle Tipi-pesi'!T$12,'Tabelle Tipi-pesi'!U$12,"")&amp;IF(U12='Tabelle Tipi-pesi'!T$13,'Tabelle Tipi-pesi'!U$13,"")&amp;IF(U12='Tabelle Tipi-pesi'!T$14,'Tabelle Tipi-pesi'!U$14,"")&amp;IF(U12='Tabelle Tipi-pesi'!T$15,'Tabelle Tipi-pesi'!U$15,"")&amp;IF(U12='Tabelle Tipi-pesi'!T$16,'Tabelle Tipi-pesi'!U$16,"")&amp;IF(U12='Tabelle Tipi-pesi'!T$17,'Tabelle Tipi-pesi'!U$17,"")&amp;IF(U12='Tabelle Tipi-pesi'!T$18,'Tabelle Tipi-pesi'!U$18,"")&amp;IF(U12='Tabelle Tipi-pesi'!T$19,'Tabelle Tipi-pesi'!U$19,"")&amp;IF(U12='Tabelle Tipi-pesi'!T$20,'Tabelle Tipi-pesi'!U$20,"")&amp;IF(U12='Tabelle Tipi-pesi'!T$21,'Tabelle Tipi-pesi'!U$21,"")&amp;IF(U12='Tabelle Tipi-pesi'!T$22,'Tabelle Tipi-pesi'!U$22,"")&amp;IF(U12='Tabelle Tipi-pesi'!T$23,'Tabelle Tipi-pesi'!U$23,"")))</f>
        <v>0</v>
      </c>
      <c r="W12" s="31"/>
      <c r="X12" s="32">
        <f>IF(W12="",0,VALUE(IF(W12='Tabelle Tipi-pesi'!V$2,'Tabelle Tipi-pesi'!W$2,"")&amp;IF(W12='Tabelle Tipi-pesi'!V$3,'Tabelle Tipi-pesi'!W$3,"")&amp;IF(W12='Tabelle Tipi-pesi'!V$4,'Tabelle Tipi-pesi'!W$4,"")&amp;IF(W12='Tabelle Tipi-pesi'!V$5,'Tabelle Tipi-pesi'!W$5,"")&amp;IF(W12='Tabelle Tipi-pesi'!V$6,'Tabelle Tipi-pesi'!W$6,"")&amp;IF(W12='Tabelle Tipi-pesi'!V$7,'Tabelle Tipi-pesi'!W$7,"")&amp;IF(W12='Tabelle Tipi-pesi'!V$8,'Tabelle Tipi-pesi'!W$8,"")&amp;IF(W12='Tabelle Tipi-pesi'!V$9,'Tabelle Tipi-pesi'!W$9,"")&amp;IF(W12='Tabelle Tipi-pesi'!V$10,'Tabelle Tipi-pesi'!W$10,"")&amp;IF(W12='Tabelle Tipi-pesi'!V$11,'Tabelle Tipi-pesi'!W$11,"")&amp;IF(W12='Tabelle Tipi-pesi'!V$12,'Tabelle Tipi-pesi'!W$12,"")&amp;IF(W12='Tabelle Tipi-pesi'!V$13,'Tabelle Tipi-pesi'!W$13,"")&amp;IF(W12='Tabelle Tipi-pesi'!V$14,'Tabelle Tipi-pesi'!W$14,"")&amp;IF(W12='Tabelle Tipi-pesi'!V$15,'Tabelle Tipi-pesi'!W$15,"")&amp;IF(W12='Tabelle Tipi-pesi'!V$16,'Tabelle Tipi-pesi'!W$16,"")&amp;IF(W12='Tabelle Tipi-pesi'!V$17,'Tabelle Tipi-pesi'!W$17,"")&amp;IF(W12='Tabelle Tipi-pesi'!V$18,'Tabelle Tipi-pesi'!W$18,"")&amp;IF(W12='Tabelle Tipi-pesi'!V$19,'Tabelle Tipi-pesi'!W$19,"")&amp;IF(W12='Tabelle Tipi-pesi'!V$20,'Tabelle Tipi-pesi'!W$20,"")&amp;IF(W12='Tabelle Tipi-pesi'!V$21,'Tabelle Tipi-pesi'!W$21,"")&amp;IF(W12='Tabelle Tipi-pesi'!V$22,'Tabelle Tipi-pesi'!W$22,"")&amp;IF(W12='Tabelle Tipi-pesi'!V$23,'Tabelle Tipi-pesi'!W$23,"")))</f>
        <v>0</v>
      </c>
      <c r="Z12" s="7">
        <f>IF(Y12="",0,VALUE(IF(Y12='Tabelle Tipi-pesi'!X$2,'Tabelle Tipi-pesi'!Y$2,"")&amp;IF(Y12='Tabelle Tipi-pesi'!X$3,'Tabelle Tipi-pesi'!Y$3,"")&amp;IF(Y12='Tabelle Tipi-pesi'!X$4,'Tabelle Tipi-pesi'!Y$4,"")&amp;IF(Y12='Tabelle Tipi-pesi'!X$5,'Tabelle Tipi-pesi'!Y$5,"")&amp;IF(Y12='Tabelle Tipi-pesi'!X$6,'Tabelle Tipi-pesi'!Y$6,"")&amp;IF(Y12='Tabelle Tipi-pesi'!X$7,'Tabelle Tipi-pesi'!Y$7,"")&amp;IF(Y12='Tabelle Tipi-pesi'!X$8,'Tabelle Tipi-pesi'!Y$8,"")&amp;IF(Y12='Tabelle Tipi-pesi'!X$9,'Tabelle Tipi-pesi'!Y$9,"")&amp;IF(Y12='Tabelle Tipi-pesi'!X$10,'Tabelle Tipi-pesi'!Y$10,"")&amp;IF(Y12='Tabelle Tipi-pesi'!X$11,'Tabelle Tipi-pesi'!Y$11,"")&amp;IF(Y12='Tabelle Tipi-pesi'!X$12,'Tabelle Tipi-pesi'!Y$12,"")&amp;IF(Y12='Tabelle Tipi-pesi'!X$13,'Tabelle Tipi-pesi'!Y$13,"")&amp;IF(Y12='Tabelle Tipi-pesi'!X$14,'Tabelle Tipi-pesi'!Y$14,"")&amp;IF(Y12='Tabelle Tipi-pesi'!X$15,'Tabelle Tipi-pesi'!Y$15,"")&amp;IF(Y12='Tabelle Tipi-pesi'!X$16,'Tabelle Tipi-pesi'!Y$16,"")&amp;IF(Y12='Tabelle Tipi-pesi'!X$17,'Tabelle Tipi-pesi'!Y$17,"")&amp;IF(Y12='Tabelle Tipi-pesi'!X$18,'Tabelle Tipi-pesi'!Y$18,"")&amp;IF(Y12='Tabelle Tipi-pesi'!X$19,'Tabelle Tipi-pesi'!Y$19,"")&amp;IF(Y12='Tabelle Tipi-pesi'!X$20,'Tabelle Tipi-pesi'!Y$20,"")&amp;IF(Y12='Tabelle Tipi-pesi'!X$21,'Tabelle Tipi-pesi'!Y$21,"")&amp;IF(Y12='Tabelle Tipi-pesi'!X$22,'Tabelle Tipi-pesi'!Y$22,"")&amp;IF(Y12='Tabelle Tipi-pesi'!X$23,'Tabelle Tipi-pesi'!Y$23,"")))</f>
        <v>0</v>
      </c>
      <c r="AA12" s="36"/>
      <c r="AB12" s="37">
        <f>IF(AA12="",0,VALUE(IF(AA12='Tabelle Tipi-pesi'!Z$2,'Tabelle Tipi-pesi'!AA$2,"")&amp;IF(AA12='Tabelle Tipi-pesi'!Z$3,'Tabelle Tipi-pesi'!AA$3,"")&amp;IF(AA12='Tabelle Tipi-pesi'!Z$4,'Tabelle Tipi-pesi'!AA$4,"")&amp;IF(AA12='Tabelle Tipi-pesi'!Z$5,'Tabelle Tipi-pesi'!AA$5,"")&amp;IF(AA12='Tabelle Tipi-pesi'!Z$6,'Tabelle Tipi-pesi'!AA$6,"")&amp;IF(AA12='Tabelle Tipi-pesi'!Z$7,'Tabelle Tipi-pesi'!AA$7,"")&amp;IF(AA12='Tabelle Tipi-pesi'!Z$8,'Tabelle Tipi-pesi'!AA$8,"")&amp;IF(AA12='Tabelle Tipi-pesi'!Z$9,'Tabelle Tipi-pesi'!AA$9,"")&amp;IF(AA12='Tabelle Tipi-pesi'!Z$10,'Tabelle Tipi-pesi'!AA$10,"")&amp;IF(AA12='Tabelle Tipi-pesi'!Z$11,'Tabelle Tipi-pesi'!AA$11,"")&amp;IF(AA12='Tabelle Tipi-pesi'!Z$12,'Tabelle Tipi-pesi'!AA$12,"")&amp;IF(AA12='Tabelle Tipi-pesi'!Z$13,'Tabelle Tipi-pesi'!AA$13,"")&amp;IF(AA12='Tabelle Tipi-pesi'!Z$14,'Tabelle Tipi-pesi'!AA$14,"")&amp;IF(AA12='Tabelle Tipi-pesi'!Z$15,'Tabelle Tipi-pesi'!AA$15,"")&amp;IF(AA12='Tabelle Tipi-pesi'!Z$16,'Tabelle Tipi-pesi'!AA$16,"")&amp;IF(AA12='Tabelle Tipi-pesi'!Z$17,'Tabelle Tipi-pesi'!AA$17,"")&amp;IF(AA12='Tabelle Tipi-pesi'!Z$18,'Tabelle Tipi-pesi'!AA$18,"")&amp;IF(AA12='Tabelle Tipi-pesi'!Z$19,'Tabelle Tipi-pesi'!AA$19,"")&amp;IF(AA12='Tabelle Tipi-pesi'!Z$20,'Tabelle Tipi-pesi'!AA$20,"")&amp;IF(AA12='Tabelle Tipi-pesi'!Z$21,'Tabelle Tipi-pesi'!AA$21,"")&amp;IF(AA12='Tabelle Tipi-pesi'!Z$22,'Tabelle Tipi-pesi'!AA$22,"")&amp;IF(AA12='Tabelle Tipi-pesi'!Z$23,'Tabelle Tipi-pesi'!AA$23,"")))</f>
        <v>0</v>
      </c>
      <c r="AC12" s="8"/>
      <c r="AD12" s="9">
        <f>IF(AC12="",0,VALUE(IF(AC12='Tabelle Tipi-pesi'!Z$2,'Tabelle Tipi-pesi'!AA$2,"")&amp;IF(AC12='Tabelle Tipi-pesi'!Z$3,'Tabelle Tipi-pesi'!AA$3,"")&amp;IF(AC12='Tabelle Tipi-pesi'!Z$4,'Tabelle Tipi-pesi'!AA$4,"")&amp;IF(AC12='Tabelle Tipi-pesi'!Z$5,'Tabelle Tipi-pesi'!AA$5,"")&amp;IF(AC12='Tabelle Tipi-pesi'!Z$6,'Tabelle Tipi-pesi'!AA$6,"")&amp;IF(AC12='Tabelle Tipi-pesi'!Z$7,'Tabelle Tipi-pesi'!AA$7,"")&amp;IF(AC12='Tabelle Tipi-pesi'!Z$8,'Tabelle Tipi-pesi'!AA$8,"")&amp;IF(AC12='Tabelle Tipi-pesi'!Z$9,'Tabelle Tipi-pesi'!AA$9,"")&amp;IF(AC12='Tabelle Tipi-pesi'!Z$10,'Tabelle Tipi-pesi'!AA$10,"")&amp;IF(AC12='Tabelle Tipi-pesi'!Z$11,'Tabelle Tipi-pesi'!AA$11,"")&amp;IF(AC12='Tabelle Tipi-pesi'!Z$12,'Tabelle Tipi-pesi'!AA$12,"")&amp;IF(AC12='Tabelle Tipi-pesi'!Z$13,'Tabelle Tipi-pesi'!AA$13,"")&amp;IF(AC12='Tabelle Tipi-pesi'!Z$14,'Tabelle Tipi-pesi'!AA$14,"")&amp;IF(AC12='Tabelle Tipi-pesi'!Z$15,'Tabelle Tipi-pesi'!AA$15,"")&amp;IF(AC12='Tabelle Tipi-pesi'!Z$16,'Tabelle Tipi-pesi'!AA$16,"")&amp;IF(AC12='Tabelle Tipi-pesi'!Z$17,'Tabelle Tipi-pesi'!AA$17,"")&amp;IF(AC12='Tabelle Tipi-pesi'!Z$18,'Tabelle Tipi-pesi'!AA$18,"")&amp;IF(AC12='Tabelle Tipi-pesi'!Z$19,'Tabelle Tipi-pesi'!AA$19,"")&amp;IF(AC12='Tabelle Tipi-pesi'!Z$20,'Tabelle Tipi-pesi'!AA$20,"")&amp;IF(AC12='Tabelle Tipi-pesi'!Z$21,'Tabelle Tipi-pesi'!AA$21,"")&amp;IF(AC12='Tabelle Tipi-pesi'!Z$22,'Tabelle Tipi-pesi'!AA$22,"")&amp;IF(AC12='Tabelle Tipi-pesi'!Z$23,'Tabelle Tipi-pesi'!AA$23,"")))</f>
        <v>0</v>
      </c>
      <c r="AE12" s="34" t="s">
        <v>118</v>
      </c>
      <c r="AF12" s="35">
        <f>IF(AE12="",0,VALUE(IF(AE12='Tabelle Tipi-pesi'!AB$2,'Tabelle Tipi-pesi'!AC$2,"")&amp;IF(AE12='Tabelle Tipi-pesi'!AB$3,'Tabelle Tipi-pesi'!AC$3,"")&amp;IF(AE12='Tabelle Tipi-pesi'!AB$4,'Tabelle Tipi-pesi'!AC$4,"")&amp;IF(AE12='Tabelle Tipi-pesi'!AB$5,'Tabelle Tipi-pesi'!AC$5,"")&amp;IF(AE12='Tabelle Tipi-pesi'!AB$6,'Tabelle Tipi-pesi'!AC$6,"")&amp;IF(AE12='Tabelle Tipi-pesi'!AB$7,'Tabelle Tipi-pesi'!AC$7,"")&amp;IF(AE12='Tabelle Tipi-pesi'!AB$8,'Tabelle Tipi-pesi'!AC$8,"")&amp;IF(AE12='Tabelle Tipi-pesi'!AB$9,'Tabelle Tipi-pesi'!AC$9,"")&amp;IF(AE12='Tabelle Tipi-pesi'!AB$10,'Tabelle Tipi-pesi'!AC$10,"")&amp;IF(AE12='Tabelle Tipi-pesi'!AB$11,'Tabelle Tipi-pesi'!AC$11,"")&amp;IF(AE12='Tabelle Tipi-pesi'!AB$12,'Tabelle Tipi-pesi'!AC$12,"")&amp;IF(AE12='Tabelle Tipi-pesi'!AB$13,'Tabelle Tipi-pesi'!AC$13,"")&amp;IF(AE12='Tabelle Tipi-pesi'!AB$14,'Tabelle Tipi-pesi'!AC$14,"")&amp;IF(AE12='Tabelle Tipi-pesi'!AB$15,'Tabelle Tipi-pesi'!AC$15,"")&amp;IF(AD12='Tabelle Tipi-pesi'!AB$16,'Tabelle Tipi-pesi'!AC$16,"")&amp;IF(AE12='Tabelle Tipi-pesi'!AB$17,'Tabelle Tipi-pesi'!AC$17,"")&amp;IF(AE12='Tabelle Tipi-pesi'!AB$18,'Tabelle Tipi-pesi'!AC$18,"")&amp;IF(AE12='Tabelle Tipi-pesi'!AB$19,'Tabelle Tipi-pesi'!AC$19,"")&amp;IF(AE12='Tabelle Tipi-pesi'!AB$20,'Tabelle Tipi-pesi'!AC$20,"")&amp;IF(AE12='Tabelle Tipi-pesi'!AB$21,'Tabelle Tipi-pesi'!AC$21,"")&amp;IF(AE12='Tabelle Tipi-pesi'!AB$22,'Tabelle Tipi-pesi'!AC$22,"")&amp;IF(AE12='Tabelle Tipi-pesi'!AB$23,'Tabelle Tipi-pesi'!AC$23,"")))</f>
        <v>10</v>
      </c>
      <c r="AH12" s="7">
        <f>IF(AG12="",0,VALUE(IF(AG12='Tabelle Tipi-pesi'!AD$2,'Tabelle Tipi-pesi'!AE$2,"")&amp;IF(AG12='Tabelle Tipi-pesi'!AD$3,'Tabelle Tipi-pesi'!AE$3,"")&amp;IF(AG12='Tabelle Tipi-pesi'!AD$4,'Tabelle Tipi-pesi'!AE$4,"")&amp;IF(AG12='Tabelle Tipi-pesi'!AD$5,'Tabelle Tipi-pesi'!AE$5,"")&amp;IF(AG12='Tabelle Tipi-pesi'!AD$6,'Tabelle Tipi-pesi'!AE$6,"")&amp;IF(AG12='Tabelle Tipi-pesi'!AD$7,'Tabelle Tipi-pesi'!AE$7,"")&amp;IF(AG12='Tabelle Tipi-pesi'!AD$8,'Tabelle Tipi-pesi'!AE$8,"")&amp;IF(AG12='Tabelle Tipi-pesi'!AD$9,'Tabelle Tipi-pesi'!AE$9,"")&amp;IF(AG12='Tabelle Tipi-pesi'!AD$10,'Tabelle Tipi-pesi'!AE$10,"")&amp;IF(AG12='Tabelle Tipi-pesi'!AD$11,'Tabelle Tipi-pesi'!AE$11,"")&amp;IF(AG12='Tabelle Tipi-pesi'!AD$12,'Tabelle Tipi-pesi'!AE$12,"")&amp;IF(AG12='Tabelle Tipi-pesi'!AD$13,'Tabelle Tipi-pesi'!AE$13,"")&amp;IF(AG12='Tabelle Tipi-pesi'!AD$14,'Tabelle Tipi-pesi'!AE$14,"")&amp;IF(AG12='Tabelle Tipi-pesi'!AD$15,'Tabelle Tipi-pesi'!AE$15,"")&amp;IF(AF12='Tabelle Tipi-pesi'!AD$16,'Tabelle Tipi-pesi'!AE$16,"")&amp;IF(AG12='Tabelle Tipi-pesi'!AD$17,'Tabelle Tipi-pesi'!AE$17,"")&amp;IF(AG12='Tabelle Tipi-pesi'!AD$18,'Tabelle Tipi-pesi'!AE$18,"")&amp;IF(AG12='Tabelle Tipi-pesi'!AD$19,'Tabelle Tipi-pesi'!AE$19,"")&amp;IF(AG12='Tabelle Tipi-pesi'!AD$20,'Tabelle Tipi-pesi'!AE$20,"")&amp;IF(AG12='Tabelle Tipi-pesi'!AD$21,'Tabelle Tipi-pesi'!AE$21,"")&amp;IF(AG12='Tabelle Tipi-pesi'!AD$22,'Tabelle Tipi-pesi'!AE$22,"")&amp;IF(AG12='Tabelle Tipi-pesi'!AD$23,'Tabelle Tipi-pesi'!AE$23,"")))</f>
        <v>0</v>
      </c>
      <c r="AJ12" s="26">
        <f t="shared" si="0"/>
        <v>1210</v>
      </c>
      <c r="AK12" s="55">
        <v>12</v>
      </c>
      <c r="AL12" s="11">
        <v>2773</v>
      </c>
      <c r="AM12" s="18"/>
      <c r="AN12" s="11">
        <f t="shared" si="1"/>
        <v>9</v>
      </c>
      <c r="AO12" s="11" t="str">
        <f t="shared" si="2"/>
        <v>3</v>
      </c>
      <c r="AP12" s="5">
        <v>1440</v>
      </c>
      <c r="AQ12" s="14">
        <f t="shared" si="3"/>
        <v>13.865</v>
      </c>
      <c r="AR12" s="15">
        <f t="shared" si="4"/>
        <v>153.9015</v>
      </c>
      <c r="AS12" s="16">
        <f t="shared" si="5"/>
        <v>127.19132231404959</v>
      </c>
      <c r="AT12" s="15">
        <f t="shared" si="6"/>
        <v>7.8621715837727377</v>
      </c>
      <c r="AU12" s="39"/>
    </row>
    <row r="13" spans="1:47" s="5" customFormat="1" ht="11.25" x14ac:dyDescent="0.2">
      <c r="A13" s="5">
        <v>9</v>
      </c>
      <c r="B13" s="5">
        <v>4</v>
      </c>
      <c r="C13" s="20" t="s">
        <v>121</v>
      </c>
      <c r="D13" s="21">
        <f>IF(C13="",0,VALUE(IF(C13='Tabelle Tipi-pesi'!B$2,'Tabelle Tipi-pesi'!C$2,"")&amp;IF(C13='Tabelle Tipi-pesi'!B$3,'Tabelle Tipi-pesi'!C$3,"")&amp;IF(C13='Tabelle Tipi-pesi'!B$4,'Tabelle Tipi-pesi'!C$4,"")&amp;IF(C13='Tabelle Tipi-pesi'!B$5,'Tabelle Tipi-pesi'!C$5,"")&amp;IF(C13='Tabelle Tipi-pesi'!B$6,'Tabelle Tipi-pesi'!C$6,"")&amp;IF(C13='Tabelle Tipi-pesi'!B$7,'Tabelle Tipi-pesi'!C$7,"")&amp;IF(C13='Tabelle Tipi-pesi'!B$8,'Tabelle Tipi-pesi'!C$8,"")&amp;IF(C13='Tabelle Tipi-pesi'!B$9,'Tabelle Tipi-pesi'!C$9,"")&amp;IF(C13='Tabelle Tipi-pesi'!B$10,'Tabelle Tipi-pesi'!C$10,"")&amp;IF(C13='Tabelle Tipi-pesi'!B$11,'Tabelle Tipi-pesi'!C$11,"")&amp;IF(C13='Tabelle Tipi-pesi'!B$12,'Tabelle Tipi-pesi'!C$12,"")&amp;IF(C13='Tabelle Tipi-pesi'!B$13,'Tabelle Tipi-pesi'!C$13,"")&amp;IF(C13='Tabelle Tipi-pesi'!B$14,'Tabelle Tipi-pesi'!C$14,"")&amp;IF(C13='Tabelle Tipi-pesi'!B$15,'Tabelle Tipi-pesi'!C$15,"")&amp;IF(C13='Tabelle Tipi-pesi'!B$16,'Tabelle Tipi-pesi'!C$16,"")&amp;IF(C13='Tabelle Tipi-pesi'!B$17,'Tabelle Tipi-pesi'!C$17,"")&amp;IF(C13='Tabelle Tipi-pesi'!B$18,'Tabelle Tipi-pesi'!C$18,"")&amp;IF(C13='Tabelle Tipi-pesi'!B$19,'Tabelle Tipi-pesi'!C$19,"")&amp;IF(C13='Tabelle Tipi-pesi'!B$20,'Tabelle Tipi-pesi'!C$20,"")&amp;IF(C13='Tabelle Tipi-pesi'!B$21,'Tabelle Tipi-pesi'!C$21,"")&amp;IF(C13='Tabelle Tipi-pesi'!B$22,'Tabelle Tipi-pesi'!C$22,"")&amp;IF(C13='Tabelle Tipi-pesi'!B$23,'Tabelle Tipi-pesi'!C$23,"")))</f>
        <v>380</v>
      </c>
      <c r="E13" s="5" t="s">
        <v>24</v>
      </c>
      <c r="F13" s="7">
        <f>IF(E13="",0,VALUE(IF(E13='Tabelle Tipi-pesi'!D$2,'Tabelle Tipi-pesi'!E$2,"")&amp;IF(E13='Tabelle Tipi-pesi'!D$3,'Tabelle Tipi-pesi'!E$3,"")&amp;IF(E13='Tabelle Tipi-pesi'!D$4,'Tabelle Tipi-pesi'!E$4,"")&amp;IF(E13='Tabelle Tipi-pesi'!D$5,'Tabelle Tipi-pesi'!E$5,"")&amp;IF(E13='Tabelle Tipi-pesi'!D$6,'Tabelle Tipi-pesi'!E$6,"")&amp;IF(E13='Tabelle Tipi-pesi'!D$7,'Tabelle Tipi-pesi'!E$7,"")&amp;IF(E13='Tabelle Tipi-pesi'!D$8,'Tabelle Tipi-pesi'!E$8,"")&amp;IF(E13='Tabelle Tipi-pesi'!D$9,'Tabelle Tipi-pesi'!E$9,"")&amp;IF(E13='Tabelle Tipi-pesi'!D$10,'Tabelle Tipi-pesi'!E$10,"")&amp;IF(E13='Tabelle Tipi-pesi'!D$11,'Tabelle Tipi-pesi'!E$11,"")&amp;IF(E13='Tabelle Tipi-pesi'!D$12,'Tabelle Tipi-pesi'!E$12,"")&amp;IF(E13='Tabelle Tipi-pesi'!D$13,'Tabelle Tipi-pesi'!E$13,"")&amp;IF(E13='Tabelle Tipi-pesi'!D$14,'Tabelle Tipi-pesi'!E$14,"")&amp;IF(E13='Tabelle Tipi-pesi'!D$15,'Tabelle Tipi-pesi'!E$15,"")&amp;IF(E13='Tabelle Tipi-pesi'!D$16,'Tabelle Tipi-pesi'!E$16,"")&amp;IF(E13='Tabelle Tipi-pesi'!D$17,'Tabelle Tipi-pesi'!E$17,"")&amp;IF(E13='Tabelle Tipi-pesi'!D$18,'Tabelle Tipi-pesi'!E$18,"")&amp;IF(E13='Tabelle Tipi-pesi'!D$19,'Tabelle Tipi-pesi'!E$19,"")&amp;IF(E13='Tabelle Tipi-pesi'!D$20,'Tabelle Tipi-pesi'!E$20,"")&amp;IF(E13='Tabelle Tipi-pesi'!D$21,'Tabelle Tipi-pesi'!E$21,"")&amp;IF(E13='Tabelle Tipi-pesi'!D$22,'Tabelle Tipi-pesi'!E$22,"")&amp;IF(E13='Tabelle Tipi-pesi'!D$23,'Tabelle Tipi-pesi'!E$23,"")))/4*B13</f>
        <v>62</v>
      </c>
      <c r="G13" s="22" t="s">
        <v>39</v>
      </c>
      <c r="H13" s="23">
        <f>$B13*IF(G13="",0,VALUE(IF(G13='Tabelle Tipi-pesi'!F$2,'Tabelle Tipi-pesi'!G$2,"")&amp;IF(G13='Tabelle Tipi-pesi'!F$3,'Tabelle Tipi-pesi'!G$3,"")&amp;IF(G13='Tabelle Tipi-pesi'!F$4,'Tabelle Tipi-pesi'!G$4,"")&amp;IF(G13='Tabelle Tipi-pesi'!F$5,'Tabelle Tipi-pesi'!G$5,"")&amp;IF(G13='Tabelle Tipi-pesi'!F$6,'Tabelle Tipi-pesi'!G$6,"")&amp;IF(G13='Tabelle Tipi-pesi'!F$7,'Tabelle Tipi-pesi'!G$7,"")&amp;IF(G13='Tabelle Tipi-pesi'!F$8,'Tabelle Tipi-pesi'!G$8,"")&amp;IF(G13='Tabelle Tipi-pesi'!F$9,'Tabelle Tipi-pesi'!G$9,"")&amp;IF(G13='Tabelle Tipi-pesi'!F$10,'Tabelle Tipi-pesi'!G$10,"")&amp;IF(G13='Tabelle Tipi-pesi'!F$11,'Tabelle Tipi-pesi'!G$11,"")&amp;IF(G13='Tabelle Tipi-pesi'!F$12,'Tabelle Tipi-pesi'!G$12,"")&amp;IF(G13='Tabelle Tipi-pesi'!F$13,'Tabelle Tipi-pesi'!G$13,"")&amp;IF(G13='Tabelle Tipi-pesi'!F$14,'Tabelle Tipi-pesi'!G$14,"")&amp;IF(G13='Tabelle Tipi-pesi'!F$15,'Tabelle Tipi-pesi'!G$15,"")&amp;IF(G13='Tabelle Tipi-pesi'!F$16,'Tabelle Tipi-pesi'!G$16,"")&amp;IF(G13='Tabelle Tipi-pesi'!F$17,'Tabelle Tipi-pesi'!G$17,"")&amp;IF(G13='Tabelle Tipi-pesi'!F$18,'Tabelle Tipi-pesi'!G$18,"")&amp;IF(G13='Tabelle Tipi-pesi'!F$19,'Tabelle Tipi-pesi'!G$19,"")&amp;IF(G13='Tabelle Tipi-pesi'!F$20,'Tabelle Tipi-pesi'!G$20,"")&amp;IF(G13='Tabelle Tipi-pesi'!F$21,'Tabelle Tipi-pesi'!G$21,"")&amp;IF(G13='Tabelle Tipi-pesi'!F$22,'Tabelle Tipi-pesi'!G$22,"")&amp;IF(G13='Tabelle Tipi-pesi'!F$23,'Tabelle Tipi-pesi'!G$23,"")))</f>
        <v>120</v>
      </c>
      <c r="I13" s="5" t="s">
        <v>44</v>
      </c>
      <c r="J13" s="7">
        <f>IF(I13="",0,VALUE(IF(I13='Tabelle Tipi-pesi'!H$2,'Tabelle Tipi-pesi'!I$2,"")&amp;IF(I13='Tabelle Tipi-pesi'!H$3,'Tabelle Tipi-pesi'!I$3,"")&amp;IF(I13='Tabelle Tipi-pesi'!H$4,'Tabelle Tipi-pesi'!I$4,"")&amp;IF(I13='Tabelle Tipi-pesi'!H$5,'Tabelle Tipi-pesi'!I$5,"")&amp;IF(I13='Tabelle Tipi-pesi'!H$6,'Tabelle Tipi-pesi'!I$6,"")&amp;IF(I13='Tabelle Tipi-pesi'!H$7,'Tabelle Tipi-pesi'!I$7,"")&amp;IF(I13='Tabelle Tipi-pesi'!H$8,'Tabelle Tipi-pesi'!I$8,"")&amp;IF(I13='Tabelle Tipi-pesi'!H$9,'Tabelle Tipi-pesi'!I$9,"")&amp;IF(I13='Tabelle Tipi-pesi'!H$10,'Tabelle Tipi-pesi'!I$10,"")&amp;IF(I13='Tabelle Tipi-pesi'!H$11,'Tabelle Tipi-pesi'!I$11,"")&amp;IF(I13='Tabelle Tipi-pesi'!H$12,'Tabelle Tipi-pesi'!I$12,"")&amp;IF(I13='Tabelle Tipi-pesi'!H$13,'Tabelle Tipi-pesi'!I$13,"")&amp;IF(I13='Tabelle Tipi-pesi'!H$14,'Tabelle Tipi-pesi'!I$14,"")&amp;IF(I13='Tabelle Tipi-pesi'!H$15,'Tabelle Tipi-pesi'!I$15,"")&amp;IF(I13='Tabelle Tipi-pesi'!H$16,'Tabelle Tipi-pesi'!I$16,"")&amp;IF(I13='Tabelle Tipi-pesi'!H$17,'Tabelle Tipi-pesi'!I$17,"")&amp;IF(I13='Tabelle Tipi-pesi'!H$18,'Tabelle Tipi-pesi'!I$18,"")&amp;IF(I13='Tabelle Tipi-pesi'!H$19,'Tabelle Tipi-pesi'!I$19,"")&amp;IF(I13='Tabelle Tipi-pesi'!H$20,'Tabelle Tipi-pesi'!I$20,"")&amp;IF(I13='Tabelle Tipi-pesi'!H$21,'Tabelle Tipi-pesi'!I$21,"")&amp;IF(I13='Tabelle Tipi-pesi'!H$22,'Tabelle Tipi-pesi'!I$22,"")&amp;IF(I13='Tabelle Tipi-pesi'!H$23,'Tabelle Tipi-pesi'!I$23,"")))</f>
        <v>80</v>
      </c>
      <c r="K13" s="24" t="s">
        <v>49</v>
      </c>
      <c r="L13" s="25">
        <f>IF(K13="",0,VALUE(IF(K13='Tabelle Tipi-pesi'!J$2,'Tabelle Tipi-pesi'!K$2,"")&amp;IF(K13='Tabelle Tipi-pesi'!J$3,'Tabelle Tipi-pesi'!K$3,"")&amp;IF(K13='Tabelle Tipi-pesi'!J$4,'Tabelle Tipi-pesi'!K$4,"")&amp;IF(K13='Tabelle Tipi-pesi'!J$5,'Tabelle Tipi-pesi'!K$5,"")&amp;IF(K13='Tabelle Tipi-pesi'!J$6,'Tabelle Tipi-pesi'!K$6,"")&amp;IF(K13='Tabelle Tipi-pesi'!J$7,'Tabelle Tipi-pesi'!K$7,"")&amp;IF(K13='Tabelle Tipi-pesi'!J$8,'Tabelle Tipi-pesi'!K$8,"")&amp;IF(K13='Tabelle Tipi-pesi'!J$9,'Tabelle Tipi-pesi'!K$9,"")&amp;IF(K13='Tabelle Tipi-pesi'!J$10,'Tabelle Tipi-pesi'!K$10,"")&amp;IF(K13='Tabelle Tipi-pesi'!J$11,'Tabelle Tipi-pesi'!K$11,"")&amp;IF(K13='Tabelle Tipi-pesi'!J$12,'Tabelle Tipi-pesi'!K$12,"")&amp;IF(K13='Tabelle Tipi-pesi'!J$13,'Tabelle Tipi-pesi'!K$13,"")&amp;IF(K13='Tabelle Tipi-pesi'!J$14,'Tabelle Tipi-pesi'!K$14,"")&amp;IF(K13='Tabelle Tipi-pesi'!J$15,'Tabelle Tipi-pesi'!K$15,"")&amp;IF(K13='Tabelle Tipi-pesi'!J$16,'Tabelle Tipi-pesi'!K$16,"")&amp;IF(K13='Tabelle Tipi-pesi'!J$17,'Tabelle Tipi-pesi'!K$17,"")&amp;IF(K13='Tabelle Tipi-pesi'!J$18,'Tabelle Tipi-pesi'!K$18,"")&amp;IF(K13='Tabelle Tipi-pesi'!J$19,'Tabelle Tipi-pesi'!K$19,"")&amp;IF(K13='Tabelle Tipi-pesi'!J$20,'Tabelle Tipi-pesi'!K$20,"")&amp;IF(K13='Tabelle Tipi-pesi'!J$21,'Tabelle Tipi-pesi'!K$21,"")&amp;IF(K13='Tabelle Tipi-pesi'!J$22,'Tabelle Tipi-pesi'!K$22,"")&amp;IF(K13='Tabelle Tipi-pesi'!J$23,'Tabelle Tipi-pesi'!K$23,"")))</f>
        <v>25</v>
      </c>
      <c r="M13" s="5" t="s">
        <v>53</v>
      </c>
      <c r="N13" s="7">
        <f>$B13*IF(M13="",0,VALUE(IF(M13='Tabelle Tipi-pesi'!L$2,'Tabelle Tipi-pesi'!M$2,"")&amp;IF(M13='Tabelle Tipi-pesi'!L$3,'Tabelle Tipi-pesi'!M$3,"")&amp;IF(M13='Tabelle Tipi-pesi'!L$4,'Tabelle Tipi-pesi'!M$4,"")&amp;IF(M13='Tabelle Tipi-pesi'!L$5,'Tabelle Tipi-pesi'!M$5,"")&amp;IF(M13='Tabelle Tipi-pesi'!L$6,'Tabelle Tipi-pesi'!M$6,"")&amp;IF(M13='Tabelle Tipi-pesi'!L$7,'Tabelle Tipi-pesi'!M$7,"")&amp;IF(M13='Tabelle Tipi-pesi'!L$8,'Tabelle Tipi-pesi'!M$8,"")&amp;IF(M13='Tabelle Tipi-pesi'!L$9,'Tabelle Tipi-pesi'!M$9,"")&amp;IF(M13='Tabelle Tipi-pesi'!L$10,'Tabelle Tipi-pesi'!M$10,"")&amp;IF(M13='Tabelle Tipi-pesi'!L$11,'Tabelle Tipi-pesi'!M$11,"")&amp;IF(M13='Tabelle Tipi-pesi'!L$12,'Tabelle Tipi-pesi'!M$12,"")&amp;IF(M13='Tabelle Tipi-pesi'!L$13,'Tabelle Tipi-pesi'!M$13,"")&amp;IF(M13='Tabelle Tipi-pesi'!L$14,'Tabelle Tipi-pesi'!M$14,"")&amp;IF(M13='Tabelle Tipi-pesi'!L$15,'Tabelle Tipi-pesi'!M$15,"")&amp;IF(M13='Tabelle Tipi-pesi'!L$16,'Tabelle Tipi-pesi'!M$16,"")&amp;IF(M13='Tabelle Tipi-pesi'!L$17,'Tabelle Tipi-pesi'!M$17,"")&amp;IF(M13='Tabelle Tipi-pesi'!L$18,'Tabelle Tipi-pesi'!M$18,"")&amp;IF(M13='Tabelle Tipi-pesi'!L$19,'Tabelle Tipi-pesi'!M$19,"")&amp;IF(M13='Tabelle Tipi-pesi'!L$20,'Tabelle Tipi-pesi'!M$20,"")&amp;IF(M13='Tabelle Tipi-pesi'!L$21,'Tabelle Tipi-pesi'!M$21,"")&amp;IF(M13='Tabelle Tipi-pesi'!L$22,'Tabelle Tipi-pesi'!M$22,"")&amp;IF(M13='Tabelle Tipi-pesi'!L$23,'Tabelle Tipi-pesi'!M$23,"")))</f>
        <v>200</v>
      </c>
      <c r="O13" s="27" t="s">
        <v>72</v>
      </c>
      <c r="P13" s="28">
        <f>IF(O13="",0,VALUE(IF(O13='Tabelle Tipi-pesi'!N$2,'Tabelle Tipi-pesi'!O$2,"")&amp;IF(O13='Tabelle Tipi-pesi'!N$3,'Tabelle Tipi-pesi'!O$3,"")&amp;IF(O13='Tabelle Tipi-pesi'!N$4,'Tabelle Tipi-pesi'!O$4,"")&amp;IF(O13='Tabelle Tipi-pesi'!N$5,'Tabelle Tipi-pesi'!O$5,"")&amp;IF(O13='Tabelle Tipi-pesi'!N$6,'Tabelle Tipi-pesi'!O$6,"")&amp;IF(O13='Tabelle Tipi-pesi'!N$7,'Tabelle Tipi-pesi'!O$7,"")&amp;IF(O13='Tabelle Tipi-pesi'!N$8,'Tabelle Tipi-pesi'!O$8,"")&amp;IF(O13='Tabelle Tipi-pesi'!N$9,'Tabelle Tipi-pesi'!O$9,"")&amp;IF(O13='Tabelle Tipi-pesi'!N$10,'Tabelle Tipi-pesi'!O$10,"")&amp;IF(O13='Tabelle Tipi-pesi'!N$11,'Tabelle Tipi-pesi'!O$11,"")&amp;IF(O13='Tabelle Tipi-pesi'!N$12,'Tabelle Tipi-pesi'!O$12,"")&amp;IF(O13='Tabelle Tipi-pesi'!N$13,'Tabelle Tipi-pesi'!O$13,"")&amp;IF(O13='Tabelle Tipi-pesi'!N$14,'Tabelle Tipi-pesi'!O$14,"")&amp;IF(O13='Tabelle Tipi-pesi'!N$15,'Tabelle Tipi-pesi'!O$15,"")&amp;IF(O13='Tabelle Tipi-pesi'!N$16,'Tabelle Tipi-pesi'!O$16,"")&amp;IF(O13='Tabelle Tipi-pesi'!N$17,'Tabelle Tipi-pesi'!O$17,"")&amp;IF(O13='Tabelle Tipi-pesi'!N$18,'Tabelle Tipi-pesi'!O$18,"")&amp;IF(O13='Tabelle Tipi-pesi'!N$19,'Tabelle Tipi-pesi'!O$19,"")&amp;IF(O13='Tabelle Tipi-pesi'!N$20,'Tabelle Tipi-pesi'!O$20,"")&amp;IF(O13='Tabelle Tipi-pesi'!N$21,'Tabelle Tipi-pesi'!O$21,"")&amp;IF(O13='Tabelle Tipi-pesi'!N$22,'Tabelle Tipi-pesi'!O$22,"")&amp;IF(O13='Tabelle Tipi-pesi'!N$23,'Tabelle Tipi-pesi'!O$23,"")))</f>
        <v>280</v>
      </c>
      <c r="R13" s="7">
        <f>IF(Q13="",0,VALUE(IF(Q13='Tabelle Tipi-pesi'!P$2,'Tabelle Tipi-pesi'!Q$2,"")&amp;IF(Q13='Tabelle Tipi-pesi'!P$3,'Tabelle Tipi-pesi'!Q$3,"")&amp;IF(Q13='Tabelle Tipi-pesi'!P$4,'Tabelle Tipi-pesi'!Q$4,"")&amp;IF(Q13='Tabelle Tipi-pesi'!P$5,'Tabelle Tipi-pesi'!Q$5,"")&amp;IF(Q13='Tabelle Tipi-pesi'!P$6,'Tabelle Tipi-pesi'!Q$6,"")&amp;IF(Q13='Tabelle Tipi-pesi'!P$7,'Tabelle Tipi-pesi'!Q$7,"")&amp;IF(Q13='Tabelle Tipi-pesi'!P$8,'Tabelle Tipi-pesi'!Q$8,"")&amp;IF(Q13='Tabelle Tipi-pesi'!P$9,'Tabelle Tipi-pesi'!Q$9,"")&amp;IF(Q13='Tabelle Tipi-pesi'!P$10,'Tabelle Tipi-pesi'!Q$10,"")&amp;IF(Q13='Tabelle Tipi-pesi'!P$11,'Tabelle Tipi-pesi'!Q$11,"")&amp;IF(Q13='Tabelle Tipi-pesi'!P$12,'Tabelle Tipi-pesi'!Q$12,"")&amp;IF(Q13='Tabelle Tipi-pesi'!P$13,'Tabelle Tipi-pesi'!Q$13,"")&amp;IF(Q13='Tabelle Tipi-pesi'!P$14,'Tabelle Tipi-pesi'!Q$14,"")&amp;IF(Q13='Tabelle Tipi-pesi'!P$15,'Tabelle Tipi-pesi'!Q$15,"")&amp;IF(Q13='Tabelle Tipi-pesi'!P$16,'Tabelle Tipi-pesi'!Q$16,"")&amp;IF(Q13='Tabelle Tipi-pesi'!P$17,'Tabelle Tipi-pesi'!Q$17,"")&amp;IF(Q13='Tabelle Tipi-pesi'!P$18,'Tabelle Tipi-pesi'!Q$18,"")&amp;IF(Q13='Tabelle Tipi-pesi'!P$19,'Tabelle Tipi-pesi'!Q$19,"")&amp;IF(Q13='Tabelle Tipi-pesi'!P$20,'Tabelle Tipi-pesi'!Q$20,"")&amp;IF(Q13='Tabelle Tipi-pesi'!P$21,'Tabelle Tipi-pesi'!Q$21,"")&amp;IF(Q13='Tabelle Tipi-pesi'!P$22,'Tabelle Tipi-pesi'!Q$22,"")&amp;IF(Q13='Tabelle Tipi-pesi'!P$23,'Tabelle Tipi-pesi'!Q$23,"")))</f>
        <v>0</v>
      </c>
      <c r="S13" s="29" t="s">
        <v>114</v>
      </c>
      <c r="T13" s="30">
        <f>IF(S13="",0,VALUE(IF(S13='Tabelle Tipi-pesi'!R$2,'Tabelle Tipi-pesi'!S$2,"")&amp;IF(S13='Tabelle Tipi-pesi'!R$3,'Tabelle Tipi-pesi'!S$3,"")&amp;IF(S13='Tabelle Tipi-pesi'!R$4,'Tabelle Tipi-pesi'!S$4,"")&amp;IF(S13='Tabelle Tipi-pesi'!R$5,'Tabelle Tipi-pesi'!S$5,"")&amp;IF(S13='Tabelle Tipi-pesi'!R$6,'Tabelle Tipi-pesi'!S$6,"")&amp;IF(S13='Tabelle Tipi-pesi'!R$7,'Tabelle Tipi-pesi'!S$7,"")&amp;IF(S13='Tabelle Tipi-pesi'!R$8,'Tabelle Tipi-pesi'!S$8,"")&amp;IF(S13='Tabelle Tipi-pesi'!R$9,'Tabelle Tipi-pesi'!S$9,"")&amp;IF(S13='Tabelle Tipi-pesi'!R$10,'Tabelle Tipi-pesi'!S$10,"")&amp;IF(S13='Tabelle Tipi-pesi'!R$11,'Tabelle Tipi-pesi'!S$11,"")&amp;IF(S13='Tabelle Tipi-pesi'!R$12,'Tabelle Tipi-pesi'!S$12,"")&amp;IF(S13='Tabelle Tipi-pesi'!R$13,'Tabelle Tipi-pesi'!S$13,"")&amp;IF(S13='Tabelle Tipi-pesi'!R$14,'Tabelle Tipi-pesi'!S$14,"")&amp;IF(S13='Tabelle Tipi-pesi'!R$15,'Tabelle Tipi-pesi'!S$15,"")&amp;IF(S13='Tabelle Tipi-pesi'!R$16,'Tabelle Tipi-pesi'!S$16,"")&amp;IF(S13='Tabelle Tipi-pesi'!R$17,'Tabelle Tipi-pesi'!S$17,"")&amp;IF(S13='Tabelle Tipi-pesi'!R$18,'Tabelle Tipi-pesi'!S$18,"")&amp;IF(S13='Tabelle Tipi-pesi'!R$19,'Tabelle Tipi-pesi'!S$19,"")&amp;IF(S13='Tabelle Tipi-pesi'!R$20,'Tabelle Tipi-pesi'!S$20,"")&amp;IF(S13='Tabelle Tipi-pesi'!R$21,'Tabelle Tipi-pesi'!S$21,"")&amp;IF(S13='Tabelle Tipi-pesi'!R$22,'Tabelle Tipi-pesi'!S$22,"")&amp;IF(S13='Tabelle Tipi-pesi'!R$23,'Tabelle Tipi-pesi'!S$23,"")))</f>
        <v>25</v>
      </c>
      <c r="V13" s="7">
        <f>IF(U13="",0,VALUE(IF(U13='Tabelle Tipi-pesi'!T$2,'Tabelle Tipi-pesi'!U$2,"")&amp;IF(U13='Tabelle Tipi-pesi'!T$3,'Tabelle Tipi-pesi'!U$3,"")&amp;IF(U13='Tabelle Tipi-pesi'!T$4,'Tabelle Tipi-pesi'!U$4,"")&amp;IF(U13='Tabelle Tipi-pesi'!T$5,'Tabelle Tipi-pesi'!U$5,"")&amp;IF(U13='Tabelle Tipi-pesi'!T$6,'Tabelle Tipi-pesi'!U$6,"")&amp;IF(U13='Tabelle Tipi-pesi'!T$7,'Tabelle Tipi-pesi'!U$7,"")&amp;IF(U13='Tabelle Tipi-pesi'!T$8,'Tabelle Tipi-pesi'!U$8,"")&amp;IF(U13='Tabelle Tipi-pesi'!T$9,'Tabelle Tipi-pesi'!U$9,"")&amp;IF(U13='Tabelle Tipi-pesi'!T$10,'Tabelle Tipi-pesi'!U$10,"")&amp;IF(U13='Tabelle Tipi-pesi'!T$11,'Tabelle Tipi-pesi'!U$11,"")&amp;IF(U13='Tabelle Tipi-pesi'!T$12,'Tabelle Tipi-pesi'!U$12,"")&amp;IF(U13='Tabelle Tipi-pesi'!T$13,'Tabelle Tipi-pesi'!U$13,"")&amp;IF(U13='Tabelle Tipi-pesi'!T$14,'Tabelle Tipi-pesi'!U$14,"")&amp;IF(U13='Tabelle Tipi-pesi'!T$15,'Tabelle Tipi-pesi'!U$15,"")&amp;IF(U13='Tabelle Tipi-pesi'!T$16,'Tabelle Tipi-pesi'!U$16,"")&amp;IF(U13='Tabelle Tipi-pesi'!T$17,'Tabelle Tipi-pesi'!U$17,"")&amp;IF(U13='Tabelle Tipi-pesi'!T$18,'Tabelle Tipi-pesi'!U$18,"")&amp;IF(U13='Tabelle Tipi-pesi'!T$19,'Tabelle Tipi-pesi'!U$19,"")&amp;IF(U13='Tabelle Tipi-pesi'!T$20,'Tabelle Tipi-pesi'!U$20,"")&amp;IF(U13='Tabelle Tipi-pesi'!T$21,'Tabelle Tipi-pesi'!U$21,"")&amp;IF(U13='Tabelle Tipi-pesi'!T$22,'Tabelle Tipi-pesi'!U$22,"")&amp;IF(U13='Tabelle Tipi-pesi'!T$23,'Tabelle Tipi-pesi'!U$23,"")))</f>
        <v>0</v>
      </c>
      <c r="W13" s="31"/>
      <c r="X13" s="32">
        <f>IF(W13="",0,VALUE(IF(W13='Tabelle Tipi-pesi'!V$2,'Tabelle Tipi-pesi'!W$2,"")&amp;IF(W13='Tabelle Tipi-pesi'!V$3,'Tabelle Tipi-pesi'!W$3,"")&amp;IF(W13='Tabelle Tipi-pesi'!V$4,'Tabelle Tipi-pesi'!W$4,"")&amp;IF(W13='Tabelle Tipi-pesi'!V$5,'Tabelle Tipi-pesi'!W$5,"")&amp;IF(W13='Tabelle Tipi-pesi'!V$6,'Tabelle Tipi-pesi'!W$6,"")&amp;IF(W13='Tabelle Tipi-pesi'!V$7,'Tabelle Tipi-pesi'!W$7,"")&amp;IF(W13='Tabelle Tipi-pesi'!V$8,'Tabelle Tipi-pesi'!W$8,"")&amp;IF(W13='Tabelle Tipi-pesi'!V$9,'Tabelle Tipi-pesi'!W$9,"")&amp;IF(W13='Tabelle Tipi-pesi'!V$10,'Tabelle Tipi-pesi'!W$10,"")&amp;IF(W13='Tabelle Tipi-pesi'!V$11,'Tabelle Tipi-pesi'!W$11,"")&amp;IF(W13='Tabelle Tipi-pesi'!V$12,'Tabelle Tipi-pesi'!W$12,"")&amp;IF(W13='Tabelle Tipi-pesi'!V$13,'Tabelle Tipi-pesi'!W$13,"")&amp;IF(W13='Tabelle Tipi-pesi'!V$14,'Tabelle Tipi-pesi'!W$14,"")&amp;IF(W13='Tabelle Tipi-pesi'!V$15,'Tabelle Tipi-pesi'!W$15,"")&amp;IF(W13='Tabelle Tipi-pesi'!V$16,'Tabelle Tipi-pesi'!W$16,"")&amp;IF(W13='Tabelle Tipi-pesi'!V$17,'Tabelle Tipi-pesi'!W$17,"")&amp;IF(W13='Tabelle Tipi-pesi'!V$18,'Tabelle Tipi-pesi'!W$18,"")&amp;IF(W13='Tabelle Tipi-pesi'!V$19,'Tabelle Tipi-pesi'!W$19,"")&amp;IF(W13='Tabelle Tipi-pesi'!V$20,'Tabelle Tipi-pesi'!W$20,"")&amp;IF(W13='Tabelle Tipi-pesi'!V$21,'Tabelle Tipi-pesi'!W$21,"")&amp;IF(W13='Tabelle Tipi-pesi'!V$22,'Tabelle Tipi-pesi'!W$22,"")&amp;IF(W13='Tabelle Tipi-pesi'!V$23,'Tabelle Tipi-pesi'!W$23,"")))</f>
        <v>0</v>
      </c>
      <c r="Z13" s="7">
        <f>IF(Y13="",0,VALUE(IF(Y13='Tabelle Tipi-pesi'!X$2,'Tabelle Tipi-pesi'!Y$2,"")&amp;IF(Y13='Tabelle Tipi-pesi'!X$3,'Tabelle Tipi-pesi'!Y$3,"")&amp;IF(Y13='Tabelle Tipi-pesi'!X$4,'Tabelle Tipi-pesi'!Y$4,"")&amp;IF(Y13='Tabelle Tipi-pesi'!X$5,'Tabelle Tipi-pesi'!Y$5,"")&amp;IF(Y13='Tabelle Tipi-pesi'!X$6,'Tabelle Tipi-pesi'!Y$6,"")&amp;IF(Y13='Tabelle Tipi-pesi'!X$7,'Tabelle Tipi-pesi'!Y$7,"")&amp;IF(Y13='Tabelle Tipi-pesi'!X$8,'Tabelle Tipi-pesi'!Y$8,"")&amp;IF(Y13='Tabelle Tipi-pesi'!X$9,'Tabelle Tipi-pesi'!Y$9,"")&amp;IF(Y13='Tabelle Tipi-pesi'!X$10,'Tabelle Tipi-pesi'!Y$10,"")&amp;IF(Y13='Tabelle Tipi-pesi'!X$11,'Tabelle Tipi-pesi'!Y$11,"")&amp;IF(Y13='Tabelle Tipi-pesi'!X$12,'Tabelle Tipi-pesi'!Y$12,"")&amp;IF(Y13='Tabelle Tipi-pesi'!X$13,'Tabelle Tipi-pesi'!Y$13,"")&amp;IF(Y13='Tabelle Tipi-pesi'!X$14,'Tabelle Tipi-pesi'!Y$14,"")&amp;IF(Y13='Tabelle Tipi-pesi'!X$15,'Tabelle Tipi-pesi'!Y$15,"")&amp;IF(Y13='Tabelle Tipi-pesi'!X$16,'Tabelle Tipi-pesi'!Y$16,"")&amp;IF(Y13='Tabelle Tipi-pesi'!X$17,'Tabelle Tipi-pesi'!Y$17,"")&amp;IF(Y13='Tabelle Tipi-pesi'!X$18,'Tabelle Tipi-pesi'!Y$18,"")&amp;IF(Y13='Tabelle Tipi-pesi'!X$19,'Tabelle Tipi-pesi'!Y$19,"")&amp;IF(Y13='Tabelle Tipi-pesi'!X$20,'Tabelle Tipi-pesi'!Y$20,"")&amp;IF(Y13='Tabelle Tipi-pesi'!X$21,'Tabelle Tipi-pesi'!Y$21,"")&amp;IF(Y13='Tabelle Tipi-pesi'!X$22,'Tabelle Tipi-pesi'!Y$22,"")&amp;IF(Y13='Tabelle Tipi-pesi'!X$23,'Tabelle Tipi-pesi'!Y$23,"")))</f>
        <v>0</v>
      </c>
      <c r="AA13" s="36"/>
      <c r="AB13" s="37">
        <f>IF(AA13="",0,VALUE(IF(AA13='Tabelle Tipi-pesi'!Z$2,'Tabelle Tipi-pesi'!AA$2,"")&amp;IF(AA13='Tabelle Tipi-pesi'!Z$3,'Tabelle Tipi-pesi'!AA$3,"")&amp;IF(AA13='Tabelle Tipi-pesi'!Z$4,'Tabelle Tipi-pesi'!AA$4,"")&amp;IF(AA13='Tabelle Tipi-pesi'!Z$5,'Tabelle Tipi-pesi'!AA$5,"")&amp;IF(AA13='Tabelle Tipi-pesi'!Z$6,'Tabelle Tipi-pesi'!AA$6,"")&amp;IF(AA13='Tabelle Tipi-pesi'!Z$7,'Tabelle Tipi-pesi'!AA$7,"")&amp;IF(AA13='Tabelle Tipi-pesi'!Z$8,'Tabelle Tipi-pesi'!AA$8,"")&amp;IF(AA13='Tabelle Tipi-pesi'!Z$9,'Tabelle Tipi-pesi'!AA$9,"")&amp;IF(AA13='Tabelle Tipi-pesi'!Z$10,'Tabelle Tipi-pesi'!AA$10,"")&amp;IF(AA13='Tabelle Tipi-pesi'!Z$11,'Tabelle Tipi-pesi'!AA$11,"")&amp;IF(AA13='Tabelle Tipi-pesi'!Z$12,'Tabelle Tipi-pesi'!AA$12,"")&amp;IF(AA13='Tabelle Tipi-pesi'!Z$13,'Tabelle Tipi-pesi'!AA$13,"")&amp;IF(AA13='Tabelle Tipi-pesi'!Z$14,'Tabelle Tipi-pesi'!AA$14,"")&amp;IF(AA13='Tabelle Tipi-pesi'!Z$15,'Tabelle Tipi-pesi'!AA$15,"")&amp;IF(AA13='Tabelle Tipi-pesi'!Z$16,'Tabelle Tipi-pesi'!AA$16,"")&amp;IF(AA13='Tabelle Tipi-pesi'!Z$17,'Tabelle Tipi-pesi'!AA$17,"")&amp;IF(AA13='Tabelle Tipi-pesi'!Z$18,'Tabelle Tipi-pesi'!AA$18,"")&amp;IF(AA13='Tabelle Tipi-pesi'!Z$19,'Tabelle Tipi-pesi'!AA$19,"")&amp;IF(AA13='Tabelle Tipi-pesi'!Z$20,'Tabelle Tipi-pesi'!AA$20,"")&amp;IF(AA13='Tabelle Tipi-pesi'!Z$21,'Tabelle Tipi-pesi'!AA$21,"")&amp;IF(AA13='Tabelle Tipi-pesi'!Z$22,'Tabelle Tipi-pesi'!AA$22,"")&amp;IF(AA13='Tabelle Tipi-pesi'!Z$23,'Tabelle Tipi-pesi'!AA$23,"")))</f>
        <v>0</v>
      </c>
      <c r="AC13" s="8"/>
      <c r="AD13" s="9">
        <f>IF(AC13="",0,VALUE(IF(AC13='Tabelle Tipi-pesi'!Z$2,'Tabelle Tipi-pesi'!AA$2,"")&amp;IF(AC13='Tabelle Tipi-pesi'!Z$3,'Tabelle Tipi-pesi'!AA$3,"")&amp;IF(AC13='Tabelle Tipi-pesi'!Z$4,'Tabelle Tipi-pesi'!AA$4,"")&amp;IF(AC13='Tabelle Tipi-pesi'!Z$5,'Tabelle Tipi-pesi'!AA$5,"")&amp;IF(AC13='Tabelle Tipi-pesi'!Z$6,'Tabelle Tipi-pesi'!AA$6,"")&amp;IF(AC13='Tabelle Tipi-pesi'!Z$7,'Tabelle Tipi-pesi'!AA$7,"")&amp;IF(AC13='Tabelle Tipi-pesi'!Z$8,'Tabelle Tipi-pesi'!AA$8,"")&amp;IF(AC13='Tabelle Tipi-pesi'!Z$9,'Tabelle Tipi-pesi'!AA$9,"")&amp;IF(AC13='Tabelle Tipi-pesi'!Z$10,'Tabelle Tipi-pesi'!AA$10,"")&amp;IF(AC13='Tabelle Tipi-pesi'!Z$11,'Tabelle Tipi-pesi'!AA$11,"")&amp;IF(AC13='Tabelle Tipi-pesi'!Z$12,'Tabelle Tipi-pesi'!AA$12,"")&amp;IF(AC13='Tabelle Tipi-pesi'!Z$13,'Tabelle Tipi-pesi'!AA$13,"")&amp;IF(AC13='Tabelle Tipi-pesi'!Z$14,'Tabelle Tipi-pesi'!AA$14,"")&amp;IF(AC13='Tabelle Tipi-pesi'!Z$15,'Tabelle Tipi-pesi'!AA$15,"")&amp;IF(AC13='Tabelle Tipi-pesi'!Z$16,'Tabelle Tipi-pesi'!AA$16,"")&amp;IF(AC13='Tabelle Tipi-pesi'!Z$17,'Tabelle Tipi-pesi'!AA$17,"")&amp;IF(AC13='Tabelle Tipi-pesi'!Z$18,'Tabelle Tipi-pesi'!AA$18,"")&amp;IF(AC13='Tabelle Tipi-pesi'!Z$19,'Tabelle Tipi-pesi'!AA$19,"")&amp;IF(AC13='Tabelle Tipi-pesi'!Z$20,'Tabelle Tipi-pesi'!AA$20,"")&amp;IF(AC13='Tabelle Tipi-pesi'!Z$21,'Tabelle Tipi-pesi'!AA$21,"")&amp;IF(AC13='Tabelle Tipi-pesi'!Z$22,'Tabelle Tipi-pesi'!AA$22,"")&amp;IF(AC13='Tabelle Tipi-pesi'!Z$23,'Tabelle Tipi-pesi'!AA$23,"")))</f>
        <v>0</v>
      </c>
      <c r="AE13" s="34"/>
      <c r="AF13" s="35">
        <f>IF(AE13="",0,VALUE(IF(AE13='Tabelle Tipi-pesi'!AB$2,'Tabelle Tipi-pesi'!AC$2,"")&amp;IF(AE13='Tabelle Tipi-pesi'!AB$3,'Tabelle Tipi-pesi'!AC$3,"")&amp;IF(AE13='Tabelle Tipi-pesi'!AB$4,'Tabelle Tipi-pesi'!AC$4,"")&amp;IF(AE13='Tabelle Tipi-pesi'!AB$5,'Tabelle Tipi-pesi'!AC$5,"")&amp;IF(AE13='Tabelle Tipi-pesi'!AB$6,'Tabelle Tipi-pesi'!AC$6,"")&amp;IF(AE13='Tabelle Tipi-pesi'!AB$7,'Tabelle Tipi-pesi'!AC$7,"")&amp;IF(AE13='Tabelle Tipi-pesi'!AB$8,'Tabelle Tipi-pesi'!AC$8,"")&amp;IF(AE13='Tabelle Tipi-pesi'!AB$9,'Tabelle Tipi-pesi'!AC$9,"")&amp;IF(AE13='Tabelle Tipi-pesi'!AB$10,'Tabelle Tipi-pesi'!AC$10,"")&amp;IF(AE13='Tabelle Tipi-pesi'!AB$11,'Tabelle Tipi-pesi'!AC$11,"")&amp;IF(AE13='Tabelle Tipi-pesi'!AB$12,'Tabelle Tipi-pesi'!AC$12,"")&amp;IF(AE13='Tabelle Tipi-pesi'!AB$13,'Tabelle Tipi-pesi'!AC$13,"")&amp;IF(AE13='Tabelle Tipi-pesi'!AB$14,'Tabelle Tipi-pesi'!AC$14,"")&amp;IF(AE13='Tabelle Tipi-pesi'!AB$15,'Tabelle Tipi-pesi'!AC$15,"")&amp;IF(AD13='Tabelle Tipi-pesi'!AB$16,'Tabelle Tipi-pesi'!AC$16,"")&amp;IF(AE13='Tabelle Tipi-pesi'!AB$17,'Tabelle Tipi-pesi'!AC$17,"")&amp;IF(AE13='Tabelle Tipi-pesi'!AB$18,'Tabelle Tipi-pesi'!AC$18,"")&amp;IF(AE13='Tabelle Tipi-pesi'!AB$19,'Tabelle Tipi-pesi'!AC$19,"")&amp;IF(AE13='Tabelle Tipi-pesi'!AB$20,'Tabelle Tipi-pesi'!AC$20,"")&amp;IF(AE13='Tabelle Tipi-pesi'!AB$21,'Tabelle Tipi-pesi'!AC$21,"")&amp;IF(AE13='Tabelle Tipi-pesi'!AB$22,'Tabelle Tipi-pesi'!AC$22,"")&amp;IF(AE13='Tabelle Tipi-pesi'!AB$23,'Tabelle Tipi-pesi'!AC$23,"")))</f>
        <v>0</v>
      </c>
      <c r="AH13" s="7">
        <f>IF(AG13="",0,VALUE(IF(AG13='Tabelle Tipi-pesi'!AD$2,'Tabelle Tipi-pesi'!AE$2,"")&amp;IF(AG13='Tabelle Tipi-pesi'!AD$3,'Tabelle Tipi-pesi'!AE$3,"")&amp;IF(AG13='Tabelle Tipi-pesi'!AD$4,'Tabelle Tipi-pesi'!AE$4,"")&amp;IF(AG13='Tabelle Tipi-pesi'!AD$5,'Tabelle Tipi-pesi'!AE$5,"")&amp;IF(AG13='Tabelle Tipi-pesi'!AD$6,'Tabelle Tipi-pesi'!AE$6,"")&amp;IF(AG13='Tabelle Tipi-pesi'!AD$7,'Tabelle Tipi-pesi'!AE$7,"")&amp;IF(AG13='Tabelle Tipi-pesi'!AD$8,'Tabelle Tipi-pesi'!AE$8,"")&amp;IF(AG13='Tabelle Tipi-pesi'!AD$9,'Tabelle Tipi-pesi'!AE$9,"")&amp;IF(AG13='Tabelle Tipi-pesi'!AD$10,'Tabelle Tipi-pesi'!AE$10,"")&amp;IF(AG13='Tabelle Tipi-pesi'!AD$11,'Tabelle Tipi-pesi'!AE$11,"")&amp;IF(AG13='Tabelle Tipi-pesi'!AD$12,'Tabelle Tipi-pesi'!AE$12,"")&amp;IF(AG13='Tabelle Tipi-pesi'!AD$13,'Tabelle Tipi-pesi'!AE$13,"")&amp;IF(AG13='Tabelle Tipi-pesi'!AD$14,'Tabelle Tipi-pesi'!AE$14,"")&amp;IF(AG13='Tabelle Tipi-pesi'!AD$15,'Tabelle Tipi-pesi'!AE$15,"")&amp;IF(AF13='Tabelle Tipi-pesi'!AD$16,'Tabelle Tipi-pesi'!AE$16,"")&amp;IF(AG13='Tabelle Tipi-pesi'!AD$17,'Tabelle Tipi-pesi'!AE$17,"")&amp;IF(AG13='Tabelle Tipi-pesi'!AD$18,'Tabelle Tipi-pesi'!AE$18,"")&amp;IF(AG13='Tabelle Tipi-pesi'!AD$19,'Tabelle Tipi-pesi'!AE$19,"")&amp;IF(AG13='Tabelle Tipi-pesi'!AD$20,'Tabelle Tipi-pesi'!AE$20,"")&amp;IF(AG13='Tabelle Tipi-pesi'!AD$21,'Tabelle Tipi-pesi'!AE$21,"")&amp;IF(AG13='Tabelle Tipi-pesi'!AD$22,'Tabelle Tipi-pesi'!AE$22,"")&amp;IF(AG13='Tabelle Tipi-pesi'!AD$23,'Tabelle Tipi-pesi'!AE$23,"")))</f>
        <v>0</v>
      </c>
      <c r="AJ13" s="26">
        <f t="shared" si="0"/>
        <v>1172</v>
      </c>
      <c r="AK13" s="55">
        <v>11.6</v>
      </c>
      <c r="AL13" s="11">
        <v>2807</v>
      </c>
      <c r="AM13" s="18"/>
      <c r="AN13" s="11">
        <f t="shared" si="1"/>
        <v>10</v>
      </c>
      <c r="AO13" s="11" t="str">
        <f t="shared" si="2"/>
        <v>3</v>
      </c>
      <c r="AP13" s="5">
        <v>1440</v>
      </c>
      <c r="AQ13" s="14">
        <f t="shared" si="3"/>
        <v>14.51896551724138</v>
      </c>
      <c r="AR13" s="15">
        <f t="shared" si="4"/>
        <v>161.16051724137932</v>
      </c>
      <c r="AS13" s="16">
        <f t="shared" si="5"/>
        <v>137.50897375544309</v>
      </c>
      <c r="AT13" s="15">
        <f t="shared" si="6"/>
        <v>7.2722526587863241</v>
      </c>
      <c r="AU13" s="39"/>
    </row>
    <row r="14" spans="1:47" s="5" customFormat="1" ht="11.25" customHeight="1" x14ac:dyDescent="0.2">
      <c r="A14" s="5">
        <v>10</v>
      </c>
      <c r="B14" s="5">
        <v>4</v>
      </c>
      <c r="C14" s="20" t="s">
        <v>13</v>
      </c>
      <c r="D14" s="21">
        <f>IF(C14="",0,VALUE(IF(C14='Tabelle Tipi-pesi'!B$2,'Tabelle Tipi-pesi'!C$2,"")&amp;IF(C14='Tabelle Tipi-pesi'!B$3,'Tabelle Tipi-pesi'!C$3,"")&amp;IF(C14='Tabelle Tipi-pesi'!B$4,'Tabelle Tipi-pesi'!C$4,"")&amp;IF(C14='Tabelle Tipi-pesi'!B$5,'Tabelle Tipi-pesi'!C$5,"")&amp;IF(C14='Tabelle Tipi-pesi'!B$6,'Tabelle Tipi-pesi'!C$6,"")&amp;IF(C14='Tabelle Tipi-pesi'!B$7,'Tabelle Tipi-pesi'!C$7,"")&amp;IF(C14='Tabelle Tipi-pesi'!B$8,'Tabelle Tipi-pesi'!C$8,"")&amp;IF(C14='Tabelle Tipi-pesi'!B$9,'Tabelle Tipi-pesi'!C$9,"")&amp;IF(C14='Tabelle Tipi-pesi'!B$10,'Tabelle Tipi-pesi'!C$10,"")&amp;IF(C14='Tabelle Tipi-pesi'!B$11,'Tabelle Tipi-pesi'!C$11,"")&amp;IF(C14='Tabelle Tipi-pesi'!B$12,'Tabelle Tipi-pesi'!C$12,"")&amp;IF(C14='Tabelle Tipi-pesi'!B$13,'Tabelle Tipi-pesi'!C$13,"")&amp;IF(C14='Tabelle Tipi-pesi'!B$14,'Tabelle Tipi-pesi'!C$14,"")&amp;IF(C14='Tabelle Tipi-pesi'!B$15,'Tabelle Tipi-pesi'!C$15,"")&amp;IF(C14='Tabelle Tipi-pesi'!B$16,'Tabelle Tipi-pesi'!C$16,"")&amp;IF(C14='Tabelle Tipi-pesi'!B$17,'Tabelle Tipi-pesi'!C$17,"")&amp;IF(C14='Tabelle Tipi-pesi'!B$18,'Tabelle Tipi-pesi'!C$18,"")&amp;IF(C14='Tabelle Tipi-pesi'!B$19,'Tabelle Tipi-pesi'!C$19,"")&amp;IF(C14='Tabelle Tipi-pesi'!B$20,'Tabelle Tipi-pesi'!C$20,"")&amp;IF(C14='Tabelle Tipi-pesi'!B$21,'Tabelle Tipi-pesi'!C$21,"")&amp;IF(C14='Tabelle Tipi-pesi'!B$22,'Tabelle Tipi-pesi'!C$22,"")&amp;IF(C14='Tabelle Tipi-pesi'!B$23,'Tabelle Tipi-pesi'!C$23,"")))</f>
        <v>120</v>
      </c>
      <c r="E14" s="5" t="s">
        <v>23</v>
      </c>
      <c r="F14" s="7">
        <f>IF(E14="",0,VALUE(IF(E14='Tabelle Tipi-pesi'!D$2,'Tabelle Tipi-pesi'!E$2,"")&amp;IF(E14='Tabelle Tipi-pesi'!D$3,'Tabelle Tipi-pesi'!E$3,"")&amp;IF(E14='Tabelle Tipi-pesi'!D$4,'Tabelle Tipi-pesi'!E$4,"")&amp;IF(E14='Tabelle Tipi-pesi'!D$5,'Tabelle Tipi-pesi'!E$5,"")&amp;IF(E14='Tabelle Tipi-pesi'!D$6,'Tabelle Tipi-pesi'!E$6,"")&amp;IF(E14='Tabelle Tipi-pesi'!D$7,'Tabelle Tipi-pesi'!E$7,"")&amp;IF(E14='Tabelle Tipi-pesi'!D$8,'Tabelle Tipi-pesi'!E$8,"")&amp;IF(E14='Tabelle Tipi-pesi'!D$9,'Tabelle Tipi-pesi'!E$9,"")&amp;IF(E14='Tabelle Tipi-pesi'!D$10,'Tabelle Tipi-pesi'!E$10,"")&amp;IF(E14='Tabelle Tipi-pesi'!D$11,'Tabelle Tipi-pesi'!E$11,"")&amp;IF(E14='Tabelle Tipi-pesi'!D$12,'Tabelle Tipi-pesi'!E$12,"")&amp;IF(E14='Tabelle Tipi-pesi'!D$13,'Tabelle Tipi-pesi'!E$13,"")&amp;IF(E14='Tabelle Tipi-pesi'!D$14,'Tabelle Tipi-pesi'!E$14,"")&amp;IF(E14='Tabelle Tipi-pesi'!D$15,'Tabelle Tipi-pesi'!E$15,"")&amp;IF(E14='Tabelle Tipi-pesi'!D$16,'Tabelle Tipi-pesi'!E$16,"")&amp;IF(E14='Tabelle Tipi-pesi'!D$17,'Tabelle Tipi-pesi'!E$17,"")&amp;IF(E14='Tabelle Tipi-pesi'!D$18,'Tabelle Tipi-pesi'!E$18,"")&amp;IF(E14='Tabelle Tipi-pesi'!D$19,'Tabelle Tipi-pesi'!E$19,"")&amp;IF(E14='Tabelle Tipi-pesi'!D$20,'Tabelle Tipi-pesi'!E$20,"")&amp;IF(E14='Tabelle Tipi-pesi'!D$21,'Tabelle Tipi-pesi'!E$21,"")&amp;IF(E14='Tabelle Tipi-pesi'!D$22,'Tabelle Tipi-pesi'!E$22,"")&amp;IF(E14='Tabelle Tipi-pesi'!D$23,'Tabelle Tipi-pesi'!E$23,"")))/4*B14</f>
        <v>60</v>
      </c>
      <c r="G14" s="22" t="s">
        <v>38</v>
      </c>
      <c r="H14" s="23">
        <f>$B14*IF(G14="",0,VALUE(IF(G14='Tabelle Tipi-pesi'!F$2,'Tabelle Tipi-pesi'!G$2,"")&amp;IF(G14='Tabelle Tipi-pesi'!F$3,'Tabelle Tipi-pesi'!G$3,"")&amp;IF(G14='Tabelle Tipi-pesi'!F$4,'Tabelle Tipi-pesi'!G$4,"")&amp;IF(G14='Tabelle Tipi-pesi'!F$5,'Tabelle Tipi-pesi'!G$5,"")&amp;IF(G14='Tabelle Tipi-pesi'!F$6,'Tabelle Tipi-pesi'!G$6,"")&amp;IF(G14='Tabelle Tipi-pesi'!F$7,'Tabelle Tipi-pesi'!G$7,"")&amp;IF(G14='Tabelle Tipi-pesi'!F$8,'Tabelle Tipi-pesi'!G$8,"")&amp;IF(G14='Tabelle Tipi-pesi'!F$9,'Tabelle Tipi-pesi'!G$9,"")&amp;IF(G14='Tabelle Tipi-pesi'!F$10,'Tabelle Tipi-pesi'!G$10,"")&amp;IF(G14='Tabelle Tipi-pesi'!F$11,'Tabelle Tipi-pesi'!G$11,"")&amp;IF(G14='Tabelle Tipi-pesi'!F$12,'Tabelle Tipi-pesi'!G$12,"")&amp;IF(G14='Tabelle Tipi-pesi'!F$13,'Tabelle Tipi-pesi'!G$13,"")&amp;IF(G14='Tabelle Tipi-pesi'!F$14,'Tabelle Tipi-pesi'!G$14,"")&amp;IF(G14='Tabelle Tipi-pesi'!F$15,'Tabelle Tipi-pesi'!G$15,"")&amp;IF(G14='Tabelle Tipi-pesi'!F$16,'Tabelle Tipi-pesi'!G$16,"")&amp;IF(G14='Tabelle Tipi-pesi'!F$17,'Tabelle Tipi-pesi'!G$17,"")&amp;IF(G14='Tabelle Tipi-pesi'!F$18,'Tabelle Tipi-pesi'!G$18,"")&amp;IF(G14='Tabelle Tipi-pesi'!F$19,'Tabelle Tipi-pesi'!G$19,"")&amp;IF(G14='Tabelle Tipi-pesi'!F$20,'Tabelle Tipi-pesi'!G$20,"")&amp;IF(G14='Tabelle Tipi-pesi'!F$21,'Tabelle Tipi-pesi'!G$21,"")&amp;IF(G14='Tabelle Tipi-pesi'!F$22,'Tabelle Tipi-pesi'!G$22,"")&amp;IF(G14='Tabelle Tipi-pesi'!F$23,'Tabelle Tipi-pesi'!G$23,"")))</f>
        <v>80</v>
      </c>
      <c r="I14" s="5" t="s">
        <v>44</v>
      </c>
      <c r="J14" s="7">
        <f>IF(I14="",0,VALUE(IF(I14='Tabelle Tipi-pesi'!H$2,'Tabelle Tipi-pesi'!I$2,"")&amp;IF(I14='Tabelle Tipi-pesi'!H$3,'Tabelle Tipi-pesi'!I$3,"")&amp;IF(I14='Tabelle Tipi-pesi'!H$4,'Tabelle Tipi-pesi'!I$4,"")&amp;IF(I14='Tabelle Tipi-pesi'!H$5,'Tabelle Tipi-pesi'!I$5,"")&amp;IF(I14='Tabelle Tipi-pesi'!H$6,'Tabelle Tipi-pesi'!I$6,"")&amp;IF(I14='Tabelle Tipi-pesi'!H$7,'Tabelle Tipi-pesi'!I$7,"")&amp;IF(I14='Tabelle Tipi-pesi'!H$8,'Tabelle Tipi-pesi'!I$8,"")&amp;IF(I14='Tabelle Tipi-pesi'!H$9,'Tabelle Tipi-pesi'!I$9,"")&amp;IF(I14='Tabelle Tipi-pesi'!H$10,'Tabelle Tipi-pesi'!I$10,"")&amp;IF(I14='Tabelle Tipi-pesi'!H$11,'Tabelle Tipi-pesi'!I$11,"")&amp;IF(I14='Tabelle Tipi-pesi'!H$12,'Tabelle Tipi-pesi'!I$12,"")&amp;IF(I14='Tabelle Tipi-pesi'!H$13,'Tabelle Tipi-pesi'!I$13,"")&amp;IF(I14='Tabelle Tipi-pesi'!H$14,'Tabelle Tipi-pesi'!I$14,"")&amp;IF(I14='Tabelle Tipi-pesi'!H$15,'Tabelle Tipi-pesi'!I$15,"")&amp;IF(I14='Tabelle Tipi-pesi'!H$16,'Tabelle Tipi-pesi'!I$16,"")&amp;IF(I14='Tabelle Tipi-pesi'!H$17,'Tabelle Tipi-pesi'!I$17,"")&amp;IF(I14='Tabelle Tipi-pesi'!H$18,'Tabelle Tipi-pesi'!I$18,"")&amp;IF(I14='Tabelle Tipi-pesi'!H$19,'Tabelle Tipi-pesi'!I$19,"")&amp;IF(I14='Tabelle Tipi-pesi'!H$20,'Tabelle Tipi-pesi'!I$20,"")&amp;IF(I14='Tabelle Tipi-pesi'!H$21,'Tabelle Tipi-pesi'!I$21,"")&amp;IF(I14='Tabelle Tipi-pesi'!H$22,'Tabelle Tipi-pesi'!I$22,"")&amp;IF(I14='Tabelle Tipi-pesi'!H$23,'Tabelle Tipi-pesi'!I$23,"")))</f>
        <v>80</v>
      </c>
      <c r="K14" s="24" t="s">
        <v>51</v>
      </c>
      <c r="L14" s="25">
        <f>IF(K14="",0,VALUE(IF(K14='Tabelle Tipi-pesi'!J$2,'Tabelle Tipi-pesi'!K$2,"")&amp;IF(K14='Tabelle Tipi-pesi'!J$3,'Tabelle Tipi-pesi'!K$3,"")&amp;IF(K14='Tabelle Tipi-pesi'!J$4,'Tabelle Tipi-pesi'!K$4,"")&amp;IF(K14='Tabelle Tipi-pesi'!J$5,'Tabelle Tipi-pesi'!K$5,"")&amp;IF(K14='Tabelle Tipi-pesi'!J$6,'Tabelle Tipi-pesi'!K$6,"")&amp;IF(K14='Tabelle Tipi-pesi'!J$7,'Tabelle Tipi-pesi'!K$7,"")&amp;IF(K14='Tabelle Tipi-pesi'!J$8,'Tabelle Tipi-pesi'!K$8,"")&amp;IF(K14='Tabelle Tipi-pesi'!J$9,'Tabelle Tipi-pesi'!K$9,"")&amp;IF(K14='Tabelle Tipi-pesi'!J$10,'Tabelle Tipi-pesi'!K$10,"")&amp;IF(K14='Tabelle Tipi-pesi'!J$11,'Tabelle Tipi-pesi'!K$11,"")&amp;IF(K14='Tabelle Tipi-pesi'!J$12,'Tabelle Tipi-pesi'!K$12,"")&amp;IF(K14='Tabelle Tipi-pesi'!J$13,'Tabelle Tipi-pesi'!K$13,"")&amp;IF(K14='Tabelle Tipi-pesi'!J$14,'Tabelle Tipi-pesi'!K$14,"")&amp;IF(K14='Tabelle Tipi-pesi'!J$15,'Tabelle Tipi-pesi'!K$15,"")&amp;IF(K14='Tabelle Tipi-pesi'!J$16,'Tabelle Tipi-pesi'!K$16,"")&amp;IF(K14='Tabelle Tipi-pesi'!J$17,'Tabelle Tipi-pesi'!K$17,"")&amp;IF(K14='Tabelle Tipi-pesi'!J$18,'Tabelle Tipi-pesi'!K$18,"")&amp;IF(K14='Tabelle Tipi-pesi'!J$19,'Tabelle Tipi-pesi'!K$19,"")&amp;IF(K14='Tabelle Tipi-pesi'!J$20,'Tabelle Tipi-pesi'!K$20,"")&amp;IF(K14='Tabelle Tipi-pesi'!J$21,'Tabelle Tipi-pesi'!K$21,"")&amp;IF(K14='Tabelle Tipi-pesi'!J$22,'Tabelle Tipi-pesi'!K$22,"")&amp;IF(K14='Tabelle Tipi-pesi'!J$23,'Tabelle Tipi-pesi'!K$23,"")))</f>
        <v>18</v>
      </c>
      <c r="M14" s="5" t="s">
        <v>53</v>
      </c>
      <c r="N14" s="7">
        <f>$B14*IF(M14="",0,VALUE(IF(M14='Tabelle Tipi-pesi'!L$2,'Tabelle Tipi-pesi'!M$2,"")&amp;IF(M14='Tabelle Tipi-pesi'!L$3,'Tabelle Tipi-pesi'!M$3,"")&amp;IF(M14='Tabelle Tipi-pesi'!L$4,'Tabelle Tipi-pesi'!M$4,"")&amp;IF(M14='Tabelle Tipi-pesi'!L$5,'Tabelle Tipi-pesi'!M$5,"")&amp;IF(M14='Tabelle Tipi-pesi'!L$6,'Tabelle Tipi-pesi'!M$6,"")&amp;IF(M14='Tabelle Tipi-pesi'!L$7,'Tabelle Tipi-pesi'!M$7,"")&amp;IF(M14='Tabelle Tipi-pesi'!L$8,'Tabelle Tipi-pesi'!M$8,"")&amp;IF(M14='Tabelle Tipi-pesi'!L$9,'Tabelle Tipi-pesi'!M$9,"")&amp;IF(M14='Tabelle Tipi-pesi'!L$10,'Tabelle Tipi-pesi'!M$10,"")&amp;IF(M14='Tabelle Tipi-pesi'!L$11,'Tabelle Tipi-pesi'!M$11,"")&amp;IF(M14='Tabelle Tipi-pesi'!L$12,'Tabelle Tipi-pesi'!M$12,"")&amp;IF(M14='Tabelle Tipi-pesi'!L$13,'Tabelle Tipi-pesi'!M$13,"")&amp;IF(M14='Tabelle Tipi-pesi'!L$14,'Tabelle Tipi-pesi'!M$14,"")&amp;IF(M14='Tabelle Tipi-pesi'!L$15,'Tabelle Tipi-pesi'!M$15,"")&amp;IF(M14='Tabelle Tipi-pesi'!L$16,'Tabelle Tipi-pesi'!M$16,"")&amp;IF(M14='Tabelle Tipi-pesi'!L$17,'Tabelle Tipi-pesi'!M$17,"")&amp;IF(M14='Tabelle Tipi-pesi'!L$18,'Tabelle Tipi-pesi'!M$18,"")&amp;IF(M14='Tabelle Tipi-pesi'!L$19,'Tabelle Tipi-pesi'!M$19,"")&amp;IF(M14='Tabelle Tipi-pesi'!L$20,'Tabelle Tipi-pesi'!M$20,"")&amp;IF(M14='Tabelle Tipi-pesi'!L$21,'Tabelle Tipi-pesi'!M$21,"")&amp;IF(M14='Tabelle Tipi-pesi'!L$22,'Tabelle Tipi-pesi'!M$22,"")&amp;IF(M14='Tabelle Tipi-pesi'!L$23,'Tabelle Tipi-pesi'!M$23,"")))</f>
        <v>200</v>
      </c>
      <c r="O14" s="27" t="s">
        <v>86</v>
      </c>
      <c r="P14" s="28">
        <f>IF(O14="",0,VALUE(IF(O14='Tabelle Tipi-pesi'!N$2,'Tabelle Tipi-pesi'!O$2,"")&amp;IF(O14='Tabelle Tipi-pesi'!N$3,'Tabelle Tipi-pesi'!O$3,"")&amp;IF(O14='Tabelle Tipi-pesi'!N$4,'Tabelle Tipi-pesi'!O$4,"")&amp;IF(O14='Tabelle Tipi-pesi'!N$5,'Tabelle Tipi-pesi'!O$5,"")&amp;IF(O14='Tabelle Tipi-pesi'!N$6,'Tabelle Tipi-pesi'!O$6,"")&amp;IF(O14='Tabelle Tipi-pesi'!N$7,'Tabelle Tipi-pesi'!O$7,"")&amp;IF(O14='Tabelle Tipi-pesi'!N$8,'Tabelle Tipi-pesi'!O$8,"")&amp;IF(O14='Tabelle Tipi-pesi'!N$9,'Tabelle Tipi-pesi'!O$9,"")&amp;IF(O14='Tabelle Tipi-pesi'!N$10,'Tabelle Tipi-pesi'!O$10,"")&amp;IF(O14='Tabelle Tipi-pesi'!N$11,'Tabelle Tipi-pesi'!O$11,"")&amp;IF(O14='Tabelle Tipi-pesi'!N$12,'Tabelle Tipi-pesi'!O$12,"")&amp;IF(O14='Tabelle Tipi-pesi'!N$13,'Tabelle Tipi-pesi'!O$13,"")&amp;IF(O14='Tabelle Tipi-pesi'!N$14,'Tabelle Tipi-pesi'!O$14,"")&amp;IF(O14='Tabelle Tipi-pesi'!N$15,'Tabelle Tipi-pesi'!O$15,"")&amp;IF(O14='Tabelle Tipi-pesi'!N$16,'Tabelle Tipi-pesi'!O$16,"")&amp;IF(O14='Tabelle Tipi-pesi'!N$17,'Tabelle Tipi-pesi'!O$17,"")&amp;IF(O14='Tabelle Tipi-pesi'!N$18,'Tabelle Tipi-pesi'!O$18,"")&amp;IF(O14='Tabelle Tipi-pesi'!N$19,'Tabelle Tipi-pesi'!O$19,"")&amp;IF(O14='Tabelle Tipi-pesi'!N$20,'Tabelle Tipi-pesi'!O$20,"")&amp;IF(O14='Tabelle Tipi-pesi'!N$21,'Tabelle Tipi-pesi'!O$21,"")&amp;IF(O14='Tabelle Tipi-pesi'!N$22,'Tabelle Tipi-pesi'!O$22,"")&amp;IF(O14='Tabelle Tipi-pesi'!N$23,'Tabelle Tipi-pesi'!O$23,"")))</f>
        <v>317</v>
      </c>
      <c r="R14" s="7">
        <f>IF(Q14="",0,VALUE(IF(Q14='Tabelle Tipi-pesi'!P$2,'Tabelle Tipi-pesi'!Q$2,"")&amp;IF(Q14='Tabelle Tipi-pesi'!P$3,'Tabelle Tipi-pesi'!Q$3,"")&amp;IF(Q14='Tabelle Tipi-pesi'!P$4,'Tabelle Tipi-pesi'!Q$4,"")&amp;IF(Q14='Tabelle Tipi-pesi'!P$5,'Tabelle Tipi-pesi'!Q$5,"")&amp;IF(Q14='Tabelle Tipi-pesi'!P$6,'Tabelle Tipi-pesi'!Q$6,"")&amp;IF(Q14='Tabelle Tipi-pesi'!P$7,'Tabelle Tipi-pesi'!Q$7,"")&amp;IF(Q14='Tabelle Tipi-pesi'!P$8,'Tabelle Tipi-pesi'!Q$8,"")&amp;IF(Q14='Tabelle Tipi-pesi'!P$9,'Tabelle Tipi-pesi'!Q$9,"")&amp;IF(Q14='Tabelle Tipi-pesi'!P$10,'Tabelle Tipi-pesi'!Q$10,"")&amp;IF(Q14='Tabelle Tipi-pesi'!P$11,'Tabelle Tipi-pesi'!Q$11,"")&amp;IF(Q14='Tabelle Tipi-pesi'!P$12,'Tabelle Tipi-pesi'!Q$12,"")&amp;IF(Q14='Tabelle Tipi-pesi'!P$13,'Tabelle Tipi-pesi'!Q$13,"")&amp;IF(Q14='Tabelle Tipi-pesi'!P$14,'Tabelle Tipi-pesi'!Q$14,"")&amp;IF(Q14='Tabelle Tipi-pesi'!P$15,'Tabelle Tipi-pesi'!Q$15,"")&amp;IF(Q14='Tabelle Tipi-pesi'!P$16,'Tabelle Tipi-pesi'!Q$16,"")&amp;IF(Q14='Tabelle Tipi-pesi'!P$17,'Tabelle Tipi-pesi'!Q$17,"")&amp;IF(Q14='Tabelle Tipi-pesi'!P$18,'Tabelle Tipi-pesi'!Q$18,"")&amp;IF(Q14='Tabelle Tipi-pesi'!P$19,'Tabelle Tipi-pesi'!Q$19,"")&amp;IF(Q14='Tabelle Tipi-pesi'!P$20,'Tabelle Tipi-pesi'!Q$20,"")&amp;IF(Q14='Tabelle Tipi-pesi'!P$21,'Tabelle Tipi-pesi'!Q$21,"")&amp;IF(Q14='Tabelle Tipi-pesi'!P$22,'Tabelle Tipi-pesi'!Q$22,"")&amp;IF(Q14='Tabelle Tipi-pesi'!P$23,'Tabelle Tipi-pesi'!Q$23,"")))</f>
        <v>0</v>
      </c>
      <c r="S14" s="29"/>
      <c r="T14" s="30">
        <f>IF(S14="",0,VALUE(IF(S14='Tabelle Tipi-pesi'!R$2,'Tabelle Tipi-pesi'!S$2,"")&amp;IF(S14='Tabelle Tipi-pesi'!R$3,'Tabelle Tipi-pesi'!S$3,"")&amp;IF(S14='Tabelle Tipi-pesi'!R$4,'Tabelle Tipi-pesi'!S$4,"")&amp;IF(S14='Tabelle Tipi-pesi'!R$5,'Tabelle Tipi-pesi'!S$5,"")&amp;IF(S14='Tabelle Tipi-pesi'!R$6,'Tabelle Tipi-pesi'!S$6,"")&amp;IF(S14='Tabelle Tipi-pesi'!R$7,'Tabelle Tipi-pesi'!S$7,"")&amp;IF(S14='Tabelle Tipi-pesi'!R$8,'Tabelle Tipi-pesi'!S$8,"")&amp;IF(S14='Tabelle Tipi-pesi'!R$9,'Tabelle Tipi-pesi'!S$9,"")&amp;IF(S14='Tabelle Tipi-pesi'!R$10,'Tabelle Tipi-pesi'!S$10,"")&amp;IF(S14='Tabelle Tipi-pesi'!R$11,'Tabelle Tipi-pesi'!S$11,"")&amp;IF(S14='Tabelle Tipi-pesi'!R$12,'Tabelle Tipi-pesi'!S$12,"")&amp;IF(S14='Tabelle Tipi-pesi'!R$13,'Tabelle Tipi-pesi'!S$13,"")&amp;IF(S14='Tabelle Tipi-pesi'!R$14,'Tabelle Tipi-pesi'!S$14,"")&amp;IF(S14='Tabelle Tipi-pesi'!R$15,'Tabelle Tipi-pesi'!S$15,"")&amp;IF(S14='Tabelle Tipi-pesi'!R$16,'Tabelle Tipi-pesi'!S$16,"")&amp;IF(S14='Tabelle Tipi-pesi'!R$17,'Tabelle Tipi-pesi'!S$17,"")&amp;IF(S14='Tabelle Tipi-pesi'!R$18,'Tabelle Tipi-pesi'!S$18,"")&amp;IF(S14='Tabelle Tipi-pesi'!R$19,'Tabelle Tipi-pesi'!S$19,"")&amp;IF(S14='Tabelle Tipi-pesi'!R$20,'Tabelle Tipi-pesi'!S$20,"")&amp;IF(S14='Tabelle Tipi-pesi'!R$21,'Tabelle Tipi-pesi'!S$21,"")&amp;IF(S14='Tabelle Tipi-pesi'!R$22,'Tabelle Tipi-pesi'!S$22,"")&amp;IF(S14='Tabelle Tipi-pesi'!R$23,'Tabelle Tipi-pesi'!S$23,"")))</f>
        <v>0</v>
      </c>
      <c r="V14" s="7">
        <f>IF(U14="",0,VALUE(IF(U14='Tabelle Tipi-pesi'!T$2,'Tabelle Tipi-pesi'!U$2,"")&amp;IF(U14='Tabelle Tipi-pesi'!T$3,'Tabelle Tipi-pesi'!U$3,"")&amp;IF(U14='Tabelle Tipi-pesi'!T$4,'Tabelle Tipi-pesi'!U$4,"")&amp;IF(U14='Tabelle Tipi-pesi'!T$5,'Tabelle Tipi-pesi'!U$5,"")&amp;IF(U14='Tabelle Tipi-pesi'!T$6,'Tabelle Tipi-pesi'!U$6,"")&amp;IF(U14='Tabelle Tipi-pesi'!T$7,'Tabelle Tipi-pesi'!U$7,"")&amp;IF(U14='Tabelle Tipi-pesi'!T$8,'Tabelle Tipi-pesi'!U$8,"")&amp;IF(U14='Tabelle Tipi-pesi'!T$9,'Tabelle Tipi-pesi'!U$9,"")&amp;IF(U14='Tabelle Tipi-pesi'!T$10,'Tabelle Tipi-pesi'!U$10,"")&amp;IF(U14='Tabelle Tipi-pesi'!T$11,'Tabelle Tipi-pesi'!U$11,"")&amp;IF(U14='Tabelle Tipi-pesi'!T$12,'Tabelle Tipi-pesi'!U$12,"")&amp;IF(U14='Tabelle Tipi-pesi'!T$13,'Tabelle Tipi-pesi'!U$13,"")&amp;IF(U14='Tabelle Tipi-pesi'!T$14,'Tabelle Tipi-pesi'!U$14,"")&amp;IF(U14='Tabelle Tipi-pesi'!T$15,'Tabelle Tipi-pesi'!U$15,"")&amp;IF(U14='Tabelle Tipi-pesi'!T$16,'Tabelle Tipi-pesi'!U$16,"")&amp;IF(U14='Tabelle Tipi-pesi'!T$17,'Tabelle Tipi-pesi'!U$17,"")&amp;IF(U14='Tabelle Tipi-pesi'!T$18,'Tabelle Tipi-pesi'!U$18,"")&amp;IF(U14='Tabelle Tipi-pesi'!T$19,'Tabelle Tipi-pesi'!U$19,"")&amp;IF(U14='Tabelle Tipi-pesi'!T$20,'Tabelle Tipi-pesi'!U$20,"")&amp;IF(U14='Tabelle Tipi-pesi'!T$21,'Tabelle Tipi-pesi'!U$21,"")&amp;IF(U14='Tabelle Tipi-pesi'!T$22,'Tabelle Tipi-pesi'!U$22,"")&amp;IF(U14='Tabelle Tipi-pesi'!T$23,'Tabelle Tipi-pesi'!U$23,"")))</f>
        <v>0</v>
      </c>
      <c r="W14" s="31"/>
      <c r="X14" s="32">
        <f>IF(W14="",0,VALUE(IF(W14='Tabelle Tipi-pesi'!V$2,'Tabelle Tipi-pesi'!W$2,"")&amp;IF(W14='Tabelle Tipi-pesi'!V$3,'Tabelle Tipi-pesi'!W$3,"")&amp;IF(W14='Tabelle Tipi-pesi'!V$4,'Tabelle Tipi-pesi'!W$4,"")&amp;IF(W14='Tabelle Tipi-pesi'!V$5,'Tabelle Tipi-pesi'!W$5,"")&amp;IF(W14='Tabelle Tipi-pesi'!V$6,'Tabelle Tipi-pesi'!W$6,"")&amp;IF(W14='Tabelle Tipi-pesi'!V$7,'Tabelle Tipi-pesi'!W$7,"")&amp;IF(W14='Tabelle Tipi-pesi'!V$8,'Tabelle Tipi-pesi'!W$8,"")&amp;IF(W14='Tabelle Tipi-pesi'!V$9,'Tabelle Tipi-pesi'!W$9,"")&amp;IF(W14='Tabelle Tipi-pesi'!V$10,'Tabelle Tipi-pesi'!W$10,"")&amp;IF(W14='Tabelle Tipi-pesi'!V$11,'Tabelle Tipi-pesi'!W$11,"")&amp;IF(W14='Tabelle Tipi-pesi'!V$12,'Tabelle Tipi-pesi'!W$12,"")&amp;IF(W14='Tabelle Tipi-pesi'!V$13,'Tabelle Tipi-pesi'!W$13,"")&amp;IF(W14='Tabelle Tipi-pesi'!V$14,'Tabelle Tipi-pesi'!W$14,"")&amp;IF(W14='Tabelle Tipi-pesi'!V$15,'Tabelle Tipi-pesi'!W$15,"")&amp;IF(W14='Tabelle Tipi-pesi'!V$16,'Tabelle Tipi-pesi'!W$16,"")&amp;IF(W14='Tabelle Tipi-pesi'!V$17,'Tabelle Tipi-pesi'!W$17,"")&amp;IF(W14='Tabelle Tipi-pesi'!V$18,'Tabelle Tipi-pesi'!W$18,"")&amp;IF(W14='Tabelle Tipi-pesi'!V$19,'Tabelle Tipi-pesi'!W$19,"")&amp;IF(W14='Tabelle Tipi-pesi'!V$20,'Tabelle Tipi-pesi'!W$20,"")&amp;IF(W14='Tabelle Tipi-pesi'!V$21,'Tabelle Tipi-pesi'!W$21,"")&amp;IF(W14='Tabelle Tipi-pesi'!V$22,'Tabelle Tipi-pesi'!W$22,"")&amp;IF(W14='Tabelle Tipi-pesi'!V$23,'Tabelle Tipi-pesi'!W$23,"")))</f>
        <v>0</v>
      </c>
      <c r="Z14" s="7">
        <f>IF(Y14="",0,VALUE(IF(Y14='Tabelle Tipi-pesi'!X$2,'Tabelle Tipi-pesi'!Y$2,"")&amp;IF(Y14='Tabelle Tipi-pesi'!X$3,'Tabelle Tipi-pesi'!Y$3,"")&amp;IF(Y14='Tabelle Tipi-pesi'!X$4,'Tabelle Tipi-pesi'!Y$4,"")&amp;IF(Y14='Tabelle Tipi-pesi'!X$5,'Tabelle Tipi-pesi'!Y$5,"")&amp;IF(Y14='Tabelle Tipi-pesi'!X$6,'Tabelle Tipi-pesi'!Y$6,"")&amp;IF(Y14='Tabelle Tipi-pesi'!X$7,'Tabelle Tipi-pesi'!Y$7,"")&amp;IF(Y14='Tabelle Tipi-pesi'!X$8,'Tabelle Tipi-pesi'!Y$8,"")&amp;IF(Y14='Tabelle Tipi-pesi'!X$9,'Tabelle Tipi-pesi'!Y$9,"")&amp;IF(Y14='Tabelle Tipi-pesi'!X$10,'Tabelle Tipi-pesi'!Y$10,"")&amp;IF(Y14='Tabelle Tipi-pesi'!X$11,'Tabelle Tipi-pesi'!Y$11,"")&amp;IF(Y14='Tabelle Tipi-pesi'!X$12,'Tabelle Tipi-pesi'!Y$12,"")&amp;IF(Y14='Tabelle Tipi-pesi'!X$13,'Tabelle Tipi-pesi'!Y$13,"")&amp;IF(Y14='Tabelle Tipi-pesi'!X$14,'Tabelle Tipi-pesi'!Y$14,"")&amp;IF(Y14='Tabelle Tipi-pesi'!X$15,'Tabelle Tipi-pesi'!Y$15,"")&amp;IF(Y14='Tabelle Tipi-pesi'!X$16,'Tabelle Tipi-pesi'!Y$16,"")&amp;IF(Y14='Tabelle Tipi-pesi'!X$17,'Tabelle Tipi-pesi'!Y$17,"")&amp;IF(Y14='Tabelle Tipi-pesi'!X$18,'Tabelle Tipi-pesi'!Y$18,"")&amp;IF(Y14='Tabelle Tipi-pesi'!X$19,'Tabelle Tipi-pesi'!Y$19,"")&amp;IF(Y14='Tabelle Tipi-pesi'!X$20,'Tabelle Tipi-pesi'!Y$20,"")&amp;IF(Y14='Tabelle Tipi-pesi'!X$21,'Tabelle Tipi-pesi'!Y$21,"")&amp;IF(Y14='Tabelle Tipi-pesi'!X$22,'Tabelle Tipi-pesi'!Y$22,"")&amp;IF(Y14='Tabelle Tipi-pesi'!X$23,'Tabelle Tipi-pesi'!Y$23,"")))</f>
        <v>0</v>
      </c>
      <c r="AA14" s="36"/>
      <c r="AB14" s="37">
        <f>IF(AA14="",0,VALUE(IF(AA14='Tabelle Tipi-pesi'!Z$2,'Tabelle Tipi-pesi'!AA$2,"")&amp;IF(AA14='Tabelle Tipi-pesi'!Z$3,'Tabelle Tipi-pesi'!AA$3,"")&amp;IF(AA14='Tabelle Tipi-pesi'!Z$4,'Tabelle Tipi-pesi'!AA$4,"")&amp;IF(AA14='Tabelle Tipi-pesi'!Z$5,'Tabelle Tipi-pesi'!AA$5,"")&amp;IF(AA14='Tabelle Tipi-pesi'!Z$6,'Tabelle Tipi-pesi'!AA$6,"")&amp;IF(AA14='Tabelle Tipi-pesi'!Z$7,'Tabelle Tipi-pesi'!AA$7,"")&amp;IF(AA14='Tabelle Tipi-pesi'!Z$8,'Tabelle Tipi-pesi'!AA$8,"")&amp;IF(AA14='Tabelle Tipi-pesi'!Z$9,'Tabelle Tipi-pesi'!AA$9,"")&amp;IF(AA14='Tabelle Tipi-pesi'!Z$10,'Tabelle Tipi-pesi'!AA$10,"")&amp;IF(AA14='Tabelle Tipi-pesi'!Z$11,'Tabelle Tipi-pesi'!AA$11,"")&amp;IF(AA14='Tabelle Tipi-pesi'!Z$12,'Tabelle Tipi-pesi'!AA$12,"")&amp;IF(AA14='Tabelle Tipi-pesi'!Z$13,'Tabelle Tipi-pesi'!AA$13,"")&amp;IF(AA14='Tabelle Tipi-pesi'!Z$14,'Tabelle Tipi-pesi'!AA$14,"")&amp;IF(AA14='Tabelle Tipi-pesi'!Z$15,'Tabelle Tipi-pesi'!AA$15,"")&amp;IF(AA14='Tabelle Tipi-pesi'!Z$16,'Tabelle Tipi-pesi'!AA$16,"")&amp;IF(AA14='Tabelle Tipi-pesi'!Z$17,'Tabelle Tipi-pesi'!AA$17,"")&amp;IF(AA14='Tabelle Tipi-pesi'!Z$18,'Tabelle Tipi-pesi'!AA$18,"")&amp;IF(AA14='Tabelle Tipi-pesi'!Z$19,'Tabelle Tipi-pesi'!AA$19,"")&amp;IF(AA14='Tabelle Tipi-pesi'!Z$20,'Tabelle Tipi-pesi'!AA$20,"")&amp;IF(AA14='Tabelle Tipi-pesi'!Z$21,'Tabelle Tipi-pesi'!AA$21,"")&amp;IF(AA14='Tabelle Tipi-pesi'!Z$22,'Tabelle Tipi-pesi'!AA$22,"")&amp;IF(AA14='Tabelle Tipi-pesi'!Z$23,'Tabelle Tipi-pesi'!AA$23,"")))</f>
        <v>0</v>
      </c>
      <c r="AC14" s="8"/>
      <c r="AD14" s="9">
        <f>IF(AC14="",0,VALUE(IF(AC14='Tabelle Tipi-pesi'!Z$2,'Tabelle Tipi-pesi'!AA$2,"")&amp;IF(AC14='Tabelle Tipi-pesi'!Z$3,'Tabelle Tipi-pesi'!AA$3,"")&amp;IF(AC14='Tabelle Tipi-pesi'!Z$4,'Tabelle Tipi-pesi'!AA$4,"")&amp;IF(AC14='Tabelle Tipi-pesi'!Z$5,'Tabelle Tipi-pesi'!AA$5,"")&amp;IF(AC14='Tabelle Tipi-pesi'!Z$6,'Tabelle Tipi-pesi'!AA$6,"")&amp;IF(AC14='Tabelle Tipi-pesi'!Z$7,'Tabelle Tipi-pesi'!AA$7,"")&amp;IF(AC14='Tabelle Tipi-pesi'!Z$8,'Tabelle Tipi-pesi'!AA$8,"")&amp;IF(AC14='Tabelle Tipi-pesi'!Z$9,'Tabelle Tipi-pesi'!AA$9,"")&amp;IF(AC14='Tabelle Tipi-pesi'!Z$10,'Tabelle Tipi-pesi'!AA$10,"")&amp;IF(AC14='Tabelle Tipi-pesi'!Z$11,'Tabelle Tipi-pesi'!AA$11,"")&amp;IF(AC14='Tabelle Tipi-pesi'!Z$12,'Tabelle Tipi-pesi'!AA$12,"")&amp;IF(AC14='Tabelle Tipi-pesi'!Z$13,'Tabelle Tipi-pesi'!AA$13,"")&amp;IF(AC14='Tabelle Tipi-pesi'!Z$14,'Tabelle Tipi-pesi'!AA$14,"")&amp;IF(AC14='Tabelle Tipi-pesi'!Z$15,'Tabelle Tipi-pesi'!AA$15,"")&amp;IF(AC14='Tabelle Tipi-pesi'!Z$16,'Tabelle Tipi-pesi'!AA$16,"")&amp;IF(AC14='Tabelle Tipi-pesi'!Z$17,'Tabelle Tipi-pesi'!AA$17,"")&amp;IF(AC14='Tabelle Tipi-pesi'!Z$18,'Tabelle Tipi-pesi'!AA$18,"")&amp;IF(AC14='Tabelle Tipi-pesi'!Z$19,'Tabelle Tipi-pesi'!AA$19,"")&amp;IF(AC14='Tabelle Tipi-pesi'!Z$20,'Tabelle Tipi-pesi'!AA$20,"")&amp;IF(AC14='Tabelle Tipi-pesi'!Z$21,'Tabelle Tipi-pesi'!AA$21,"")&amp;IF(AC14='Tabelle Tipi-pesi'!Z$22,'Tabelle Tipi-pesi'!AA$22,"")&amp;IF(AC14='Tabelle Tipi-pesi'!Z$23,'Tabelle Tipi-pesi'!AA$23,"")))</f>
        <v>0</v>
      </c>
      <c r="AE14" s="34"/>
      <c r="AF14" s="35">
        <f>IF(AE14="",0,VALUE(IF(AE14='Tabelle Tipi-pesi'!AB$2,'Tabelle Tipi-pesi'!AC$2,"")&amp;IF(AE14='Tabelle Tipi-pesi'!AB$3,'Tabelle Tipi-pesi'!AC$3,"")&amp;IF(AE14='Tabelle Tipi-pesi'!AB$4,'Tabelle Tipi-pesi'!AC$4,"")&amp;IF(AE14='Tabelle Tipi-pesi'!AB$5,'Tabelle Tipi-pesi'!AC$5,"")&amp;IF(AE14='Tabelle Tipi-pesi'!AB$6,'Tabelle Tipi-pesi'!AC$6,"")&amp;IF(AE14='Tabelle Tipi-pesi'!AB$7,'Tabelle Tipi-pesi'!AC$7,"")&amp;IF(AE14='Tabelle Tipi-pesi'!AB$8,'Tabelle Tipi-pesi'!AC$8,"")&amp;IF(AE14='Tabelle Tipi-pesi'!AB$9,'Tabelle Tipi-pesi'!AC$9,"")&amp;IF(AE14='Tabelle Tipi-pesi'!AB$10,'Tabelle Tipi-pesi'!AC$10,"")&amp;IF(AE14='Tabelle Tipi-pesi'!AB$11,'Tabelle Tipi-pesi'!AC$11,"")&amp;IF(AE14='Tabelle Tipi-pesi'!AB$12,'Tabelle Tipi-pesi'!AC$12,"")&amp;IF(AE14='Tabelle Tipi-pesi'!AB$13,'Tabelle Tipi-pesi'!AC$13,"")&amp;IF(AE14='Tabelle Tipi-pesi'!AB$14,'Tabelle Tipi-pesi'!AC$14,"")&amp;IF(AE14='Tabelle Tipi-pesi'!AB$15,'Tabelle Tipi-pesi'!AC$15,"")&amp;IF(AD14='Tabelle Tipi-pesi'!AB$16,'Tabelle Tipi-pesi'!AC$16,"")&amp;IF(AE14='Tabelle Tipi-pesi'!AB$17,'Tabelle Tipi-pesi'!AC$17,"")&amp;IF(AE14='Tabelle Tipi-pesi'!AB$18,'Tabelle Tipi-pesi'!AC$18,"")&amp;IF(AE14='Tabelle Tipi-pesi'!AB$19,'Tabelle Tipi-pesi'!AC$19,"")&amp;IF(AE14='Tabelle Tipi-pesi'!AB$20,'Tabelle Tipi-pesi'!AC$20,"")&amp;IF(AE14='Tabelle Tipi-pesi'!AB$21,'Tabelle Tipi-pesi'!AC$21,"")&amp;IF(AE14='Tabelle Tipi-pesi'!AB$22,'Tabelle Tipi-pesi'!AC$22,"")&amp;IF(AE14='Tabelle Tipi-pesi'!AB$23,'Tabelle Tipi-pesi'!AC$23,"")))</f>
        <v>0</v>
      </c>
      <c r="AH14" s="7">
        <f>IF(AG14="",0,VALUE(IF(AG14='Tabelle Tipi-pesi'!AD$2,'Tabelle Tipi-pesi'!AE$2,"")&amp;IF(AG14='Tabelle Tipi-pesi'!AD$3,'Tabelle Tipi-pesi'!AE$3,"")&amp;IF(AG14='Tabelle Tipi-pesi'!AD$4,'Tabelle Tipi-pesi'!AE$4,"")&amp;IF(AG14='Tabelle Tipi-pesi'!AD$5,'Tabelle Tipi-pesi'!AE$5,"")&amp;IF(AG14='Tabelle Tipi-pesi'!AD$6,'Tabelle Tipi-pesi'!AE$6,"")&amp;IF(AG14='Tabelle Tipi-pesi'!AD$7,'Tabelle Tipi-pesi'!AE$7,"")&amp;IF(AG14='Tabelle Tipi-pesi'!AD$8,'Tabelle Tipi-pesi'!AE$8,"")&amp;IF(AG14='Tabelle Tipi-pesi'!AD$9,'Tabelle Tipi-pesi'!AE$9,"")&amp;IF(AG14='Tabelle Tipi-pesi'!AD$10,'Tabelle Tipi-pesi'!AE$10,"")&amp;IF(AG14='Tabelle Tipi-pesi'!AD$11,'Tabelle Tipi-pesi'!AE$11,"")&amp;IF(AG14='Tabelle Tipi-pesi'!AD$12,'Tabelle Tipi-pesi'!AE$12,"")&amp;IF(AG14='Tabelle Tipi-pesi'!AD$13,'Tabelle Tipi-pesi'!AE$13,"")&amp;IF(AG14='Tabelle Tipi-pesi'!AD$14,'Tabelle Tipi-pesi'!AE$14,"")&amp;IF(AG14='Tabelle Tipi-pesi'!AD$15,'Tabelle Tipi-pesi'!AE$15,"")&amp;IF(AF14='Tabelle Tipi-pesi'!AD$16,'Tabelle Tipi-pesi'!AE$16,"")&amp;IF(AG14='Tabelle Tipi-pesi'!AD$17,'Tabelle Tipi-pesi'!AE$17,"")&amp;IF(AG14='Tabelle Tipi-pesi'!AD$18,'Tabelle Tipi-pesi'!AE$18,"")&amp;IF(AG14='Tabelle Tipi-pesi'!AD$19,'Tabelle Tipi-pesi'!AE$19,"")&amp;IF(AG14='Tabelle Tipi-pesi'!AD$20,'Tabelle Tipi-pesi'!AE$20,"")&amp;IF(AG14='Tabelle Tipi-pesi'!AD$21,'Tabelle Tipi-pesi'!AE$21,"")&amp;IF(AG14='Tabelle Tipi-pesi'!AD$22,'Tabelle Tipi-pesi'!AE$22,"")&amp;IF(AG14='Tabelle Tipi-pesi'!AD$23,'Tabelle Tipi-pesi'!AE$23,"")))</f>
        <v>0</v>
      </c>
      <c r="AJ14" s="26">
        <f t="shared" si="0"/>
        <v>875</v>
      </c>
      <c r="AK14" s="55">
        <v>23</v>
      </c>
      <c r="AL14" s="11">
        <v>5650</v>
      </c>
      <c r="AM14" s="18"/>
      <c r="AN14" s="11">
        <f t="shared" si="1"/>
        <v>9</v>
      </c>
      <c r="AO14" s="11" t="str">
        <f t="shared" si="2"/>
        <v>2</v>
      </c>
      <c r="AP14" s="5">
        <v>1440</v>
      </c>
      <c r="AQ14" s="14">
        <f t="shared" si="3"/>
        <v>14.739130434782608</v>
      </c>
      <c r="AR14" s="15">
        <f t="shared" si="4"/>
        <v>109.0695652173913</v>
      </c>
      <c r="AS14" s="16">
        <f t="shared" si="5"/>
        <v>124.65093167701863</v>
      </c>
      <c r="AT14" s="15">
        <f t="shared" si="6"/>
        <v>8.0224029339073581</v>
      </c>
      <c r="AU14" s="39"/>
    </row>
    <row r="15" spans="1:47" s="5" customFormat="1" ht="11.25" customHeight="1" x14ac:dyDescent="0.2">
      <c r="A15" s="5">
        <v>11</v>
      </c>
      <c r="B15" s="5">
        <v>4</v>
      </c>
      <c r="C15" s="20" t="s">
        <v>13</v>
      </c>
      <c r="D15" s="21">
        <f>IF(C15="",0,VALUE(IF(C15='Tabelle Tipi-pesi'!B$2,'Tabelle Tipi-pesi'!C$2,"")&amp;IF(C15='Tabelle Tipi-pesi'!B$3,'Tabelle Tipi-pesi'!C$3,"")&amp;IF(C15='Tabelle Tipi-pesi'!B$4,'Tabelle Tipi-pesi'!C$4,"")&amp;IF(C15='Tabelle Tipi-pesi'!B$5,'Tabelle Tipi-pesi'!C$5,"")&amp;IF(C15='Tabelle Tipi-pesi'!B$6,'Tabelle Tipi-pesi'!C$6,"")&amp;IF(C15='Tabelle Tipi-pesi'!B$7,'Tabelle Tipi-pesi'!C$7,"")&amp;IF(C15='Tabelle Tipi-pesi'!B$8,'Tabelle Tipi-pesi'!C$8,"")&amp;IF(C15='Tabelle Tipi-pesi'!B$9,'Tabelle Tipi-pesi'!C$9,"")&amp;IF(C15='Tabelle Tipi-pesi'!B$10,'Tabelle Tipi-pesi'!C$10,"")&amp;IF(C15='Tabelle Tipi-pesi'!B$11,'Tabelle Tipi-pesi'!C$11,"")&amp;IF(C15='Tabelle Tipi-pesi'!B$12,'Tabelle Tipi-pesi'!C$12,"")&amp;IF(C15='Tabelle Tipi-pesi'!B$13,'Tabelle Tipi-pesi'!C$13,"")&amp;IF(C15='Tabelle Tipi-pesi'!B$14,'Tabelle Tipi-pesi'!C$14,"")&amp;IF(C15='Tabelle Tipi-pesi'!B$15,'Tabelle Tipi-pesi'!C$15,"")&amp;IF(C15='Tabelle Tipi-pesi'!B$16,'Tabelle Tipi-pesi'!C$16,"")&amp;IF(C15='Tabelle Tipi-pesi'!B$17,'Tabelle Tipi-pesi'!C$17,"")&amp;IF(C15='Tabelle Tipi-pesi'!B$18,'Tabelle Tipi-pesi'!C$18,"")&amp;IF(C15='Tabelle Tipi-pesi'!B$19,'Tabelle Tipi-pesi'!C$19,"")&amp;IF(C15='Tabelle Tipi-pesi'!B$20,'Tabelle Tipi-pesi'!C$20,"")&amp;IF(C15='Tabelle Tipi-pesi'!B$21,'Tabelle Tipi-pesi'!C$21,"")&amp;IF(C15='Tabelle Tipi-pesi'!B$22,'Tabelle Tipi-pesi'!C$22,"")&amp;IF(C15='Tabelle Tipi-pesi'!B$23,'Tabelle Tipi-pesi'!C$23,"")))</f>
        <v>120</v>
      </c>
      <c r="E15" s="5" t="s">
        <v>22</v>
      </c>
      <c r="F15" s="7">
        <f>IF(E15="",0,VALUE(IF(E15='Tabelle Tipi-pesi'!D$2,'Tabelle Tipi-pesi'!E$2,"")&amp;IF(E15='Tabelle Tipi-pesi'!D$3,'Tabelle Tipi-pesi'!E$3,"")&amp;IF(E15='Tabelle Tipi-pesi'!D$4,'Tabelle Tipi-pesi'!E$4,"")&amp;IF(E15='Tabelle Tipi-pesi'!D$5,'Tabelle Tipi-pesi'!E$5,"")&amp;IF(E15='Tabelle Tipi-pesi'!D$6,'Tabelle Tipi-pesi'!E$6,"")&amp;IF(E15='Tabelle Tipi-pesi'!D$7,'Tabelle Tipi-pesi'!E$7,"")&amp;IF(E15='Tabelle Tipi-pesi'!D$8,'Tabelle Tipi-pesi'!E$8,"")&amp;IF(E15='Tabelle Tipi-pesi'!D$9,'Tabelle Tipi-pesi'!E$9,"")&amp;IF(E15='Tabelle Tipi-pesi'!D$10,'Tabelle Tipi-pesi'!E$10,"")&amp;IF(E15='Tabelle Tipi-pesi'!D$11,'Tabelle Tipi-pesi'!E$11,"")&amp;IF(E15='Tabelle Tipi-pesi'!D$12,'Tabelle Tipi-pesi'!E$12,"")&amp;IF(E15='Tabelle Tipi-pesi'!D$13,'Tabelle Tipi-pesi'!E$13,"")&amp;IF(E15='Tabelle Tipi-pesi'!D$14,'Tabelle Tipi-pesi'!E$14,"")&amp;IF(E15='Tabelle Tipi-pesi'!D$15,'Tabelle Tipi-pesi'!E$15,"")&amp;IF(E15='Tabelle Tipi-pesi'!D$16,'Tabelle Tipi-pesi'!E$16,"")&amp;IF(E15='Tabelle Tipi-pesi'!D$17,'Tabelle Tipi-pesi'!E$17,"")&amp;IF(E15='Tabelle Tipi-pesi'!D$18,'Tabelle Tipi-pesi'!E$18,"")&amp;IF(E15='Tabelle Tipi-pesi'!D$19,'Tabelle Tipi-pesi'!E$19,"")&amp;IF(E15='Tabelle Tipi-pesi'!D$20,'Tabelle Tipi-pesi'!E$20,"")&amp;IF(E15='Tabelle Tipi-pesi'!D$21,'Tabelle Tipi-pesi'!E$21,"")&amp;IF(E15='Tabelle Tipi-pesi'!D$22,'Tabelle Tipi-pesi'!E$22,"")&amp;IF(E15='Tabelle Tipi-pesi'!D$23,'Tabelle Tipi-pesi'!E$23,"")))/4*B15</f>
        <v>60</v>
      </c>
      <c r="G15" s="22" t="s">
        <v>38</v>
      </c>
      <c r="H15" s="23">
        <f>$B15*IF(G15="",0,VALUE(IF(G15='Tabelle Tipi-pesi'!F$2,'Tabelle Tipi-pesi'!G$2,"")&amp;IF(G15='Tabelle Tipi-pesi'!F$3,'Tabelle Tipi-pesi'!G$3,"")&amp;IF(G15='Tabelle Tipi-pesi'!F$4,'Tabelle Tipi-pesi'!G$4,"")&amp;IF(G15='Tabelle Tipi-pesi'!F$5,'Tabelle Tipi-pesi'!G$5,"")&amp;IF(G15='Tabelle Tipi-pesi'!F$6,'Tabelle Tipi-pesi'!G$6,"")&amp;IF(G15='Tabelle Tipi-pesi'!F$7,'Tabelle Tipi-pesi'!G$7,"")&amp;IF(G15='Tabelle Tipi-pesi'!F$8,'Tabelle Tipi-pesi'!G$8,"")&amp;IF(G15='Tabelle Tipi-pesi'!F$9,'Tabelle Tipi-pesi'!G$9,"")&amp;IF(G15='Tabelle Tipi-pesi'!F$10,'Tabelle Tipi-pesi'!G$10,"")&amp;IF(G15='Tabelle Tipi-pesi'!F$11,'Tabelle Tipi-pesi'!G$11,"")&amp;IF(G15='Tabelle Tipi-pesi'!F$12,'Tabelle Tipi-pesi'!G$12,"")&amp;IF(G15='Tabelle Tipi-pesi'!F$13,'Tabelle Tipi-pesi'!G$13,"")&amp;IF(G15='Tabelle Tipi-pesi'!F$14,'Tabelle Tipi-pesi'!G$14,"")&amp;IF(G15='Tabelle Tipi-pesi'!F$15,'Tabelle Tipi-pesi'!G$15,"")&amp;IF(G15='Tabelle Tipi-pesi'!F$16,'Tabelle Tipi-pesi'!G$16,"")&amp;IF(G15='Tabelle Tipi-pesi'!F$17,'Tabelle Tipi-pesi'!G$17,"")&amp;IF(G15='Tabelle Tipi-pesi'!F$18,'Tabelle Tipi-pesi'!G$18,"")&amp;IF(G15='Tabelle Tipi-pesi'!F$19,'Tabelle Tipi-pesi'!G$19,"")&amp;IF(G15='Tabelle Tipi-pesi'!F$20,'Tabelle Tipi-pesi'!G$20,"")&amp;IF(G15='Tabelle Tipi-pesi'!F$21,'Tabelle Tipi-pesi'!G$21,"")&amp;IF(G15='Tabelle Tipi-pesi'!F$22,'Tabelle Tipi-pesi'!G$22,"")&amp;IF(G15='Tabelle Tipi-pesi'!F$23,'Tabelle Tipi-pesi'!G$23,"")))</f>
        <v>80</v>
      </c>
      <c r="I15" s="5" t="s">
        <v>45</v>
      </c>
      <c r="J15" s="7">
        <f>IF(I15="",0,VALUE(IF(I15='Tabelle Tipi-pesi'!H$2,'Tabelle Tipi-pesi'!I$2,"")&amp;IF(I15='Tabelle Tipi-pesi'!H$3,'Tabelle Tipi-pesi'!I$3,"")&amp;IF(I15='Tabelle Tipi-pesi'!H$4,'Tabelle Tipi-pesi'!I$4,"")&amp;IF(I15='Tabelle Tipi-pesi'!H$5,'Tabelle Tipi-pesi'!I$5,"")&amp;IF(I15='Tabelle Tipi-pesi'!H$6,'Tabelle Tipi-pesi'!I$6,"")&amp;IF(I15='Tabelle Tipi-pesi'!H$7,'Tabelle Tipi-pesi'!I$7,"")&amp;IF(I15='Tabelle Tipi-pesi'!H$8,'Tabelle Tipi-pesi'!I$8,"")&amp;IF(I15='Tabelle Tipi-pesi'!H$9,'Tabelle Tipi-pesi'!I$9,"")&amp;IF(I15='Tabelle Tipi-pesi'!H$10,'Tabelle Tipi-pesi'!I$10,"")&amp;IF(I15='Tabelle Tipi-pesi'!H$11,'Tabelle Tipi-pesi'!I$11,"")&amp;IF(I15='Tabelle Tipi-pesi'!H$12,'Tabelle Tipi-pesi'!I$12,"")&amp;IF(I15='Tabelle Tipi-pesi'!H$13,'Tabelle Tipi-pesi'!I$13,"")&amp;IF(I15='Tabelle Tipi-pesi'!H$14,'Tabelle Tipi-pesi'!I$14,"")&amp;IF(I15='Tabelle Tipi-pesi'!H$15,'Tabelle Tipi-pesi'!I$15,"")&amp;IF(I15='Tabelle Tipi-pesi'!H$16,'Tabelle Tipi-pesi'!I$16,"")&amp;IF(I15='Tabelle Tipi-pesi'!H$17,'Tabelle Tipi-pesi'!I$17,"")&amp;IF(I15='Tabelle Tipi-pesi'!H$18,'Tabelle Tipi-pesi'!I$18,"")&amp;IF(I15='Tabelle Tipi-pesi'!H$19,'Tabelle Tipi-pesi'!I$19,"")&amp;IF(I15='Tabelle Tipi-pesi'!H$20,'Tabelle Tipi-pesi'!I$20,"")&amp;IF(I15='Tabelle Tipi-pesi'!H$21,'Tabelle Tipi-pesi'!I$21,"")&amp;IF(I15='Tabelle Tipi-pesi'!H$22,'Tabelle Tipi-pesi'!I$22,"")&amp;IF(I15='Tabelle Tipi-pesi'!H$23,'Tabelle Tipi-pesi'!I$23,"")))</f>
        <v>50</v>
      </c>
      <c r="K15" s="24" t="s">
        <v>50</v>
      </c>
      <c r="L15" s="25">
        <f>IF(K15="",0,VALUE(IF(K15='Tabelle Tipi-pesi'!J$2,'Tabelle Tipi-pesi'!K$2,"")&amp;IF(K15='Tabelle Tipi-pesi'!J$3,'Tabelle Tipi-pesi'!K$3,"")&amp;IF(K15='Tabelle Tipi-pesi'!J$4,'Tabelle Tipi-pesi'!K$4,"")&amp;IF(K15='Tabelle Tipi-pesi'!J$5,'Tabelle Tipi-pesi'!K$5,"")&amp;IF(K15='Tabelle Tipi-pesi'!J$6,'Tabelle Tipi-pesi'!K$6,"")&amp;IF(K15='Tabelle Tipi-pesi'!J$7,'Tabelle Tipi-pesi'!K$7,"")&amp;IF(K15='Tabelle Tipi-pesi'!J$8,'Tabelle Tipi-pesi'!K$8,"")&amp;IF(K15='Tabelle Tipi-pesi'!J$9,'Tabelle Tipi-pesi'!K$9,"")&amp;IF(K15='Tabelle Tipi-pesi'!J$10,'Tabelle Tipi-pesi'!K$10,"")&amp;IF(K15='Tabelle Tipi-pesi'!J$11,'Tabelle Tipi-pesi'!K$11,"")&amp;IF(K15='Tabelle Tipi-pesi'!J$12,'Tabelle Tipi-pesi'!K$12,"")&amp;IF(K15='Tabelle Tipi-pesi'!J$13,'Tabelle Tipi-pesi'!K$13,"")&amp;IF(K15='Tabelle Tipi-pesi'!J$14,'Tabelle Tipi-pesi'!K$14,"")&amp;IF(K15='Tabelle Tipi-pesi'!J$15,'Tabelle Tipi-pesi'!K$15,"")&amp;IF(K15='Tabelle Tipi-pesi'!J$16,'Tabelle Tipi-pesi'!K$16,"")&amp;IF(K15='Tabelle Tipi-pesi'!J$17,'Tabelle Tipi-pesi'!K$17,"")&amp;IF(K15='Tabelle Tipi-pesi'!J$18,'Tabelle Tipi-pesi'!K$18,"")&amp;IF(K15='Tabelle Tipi-pesi'!J$19,'Tabelle Tipi-pesi'!K$19,"")&amp;IF(K15='Tabelle Tipi-pesi'!J$20,'Tabelle Tipi-pesi'!K$20,"")&amp;IF(K15='Tabelle Tipi-pesi'!J$21,'Tabelle Tipi-pesi'!K$21,"")&amp;IF(K15='Tabelle Tipi-pesi'!J$22,'Tabelle Tipi-pesi'!K$22,"")&amp;IF(K15='Tabelle Tipi-pesi'!J$23,'Tabelle Tipi-pesi'!K$23,"")))</f>
        <v>7</v>
      </c>
      <c r="M15" s="5" t="s">
        <v>53</v>
      </c>
      <c r="N15" s="7">
        <f>$B15*IF(M15="",0,VALUE(IF(M15='Tabelle Tipi-pesi'!L$2,'Tabelle Tipi-pesi'!M$2,"")&amp;IF(M15='Tabelle Tipi-pesi'!L$3,'Tabelle Tipi-pesi'!M$3,"")&amp;IF(M15='Tabelle Tipi-pesi'!L$4,'Tabelle Tipi-pesi'!M$4,"")&amp;IF(M15='Tabelle Tipi-pesi'!L$5,'Tabelle Tipi-pesi'!M$5,"")&amp;IF(M15='Tabelle Tipi-pesi'!L$6,'Tabelle Tipi-pesi'!M$6,"")&amp;IF(M15='Tabelle Tipi-pesi'!L$7,'Tabelle Tipi-pesi'!M$7,"")&amp;IF(M15='Tabelle Tipi-pesi'!L$8,'Tabelle Tipi-pesi'!M$8,"")&amp;IF(M15='Tabelle Tipi-pesi'!L$9,'Tabelle Tipi-pesi'!M$9,"")&amp;IF(M15='Tabelle Tipi-pesi'!L$10,'Tabelle Tipi-pesi'!M$10,"")&amp;IF(M15='Tabelle Tipi-pesi'!L$11,'Tabelle Tipi-pesi'!M$11,"")&amp;IF(M15='Tabelle Tipi-pesi'!L$12,'Tabelle Tipi-pesi'!M$12,"")&amp;IF(M15='Tabelle Tipi-pesi'!L$13,'Tabelle Tipi-pesi'!M$13,"")&amp;IF(M15='Tabelle Tipi-pesi'!L$14,'Tabelle Tipi-pesi'!M$14,"")&amp;IF(M15='Tabelle Tipi-pesi'!L$15,'Tabelle Tipi-pesi'!M$15,"")&amp;IF(M15='Tabelle Tipi-pesi'!L$16,'Tabelle Tipi-pesi'!M$16,"")&amp;IF(M15='Tabelle Tipi-pesi'!L$17,'Tabelle Tipi-pesi'!M$17,"")&amp;IF(M15='Tabelle Tipi-pesi'!L$18,'Tabelle Tipi-pesi'!M$18,"")&amp;IF(M15='Tabelle Tipi-pesi'!L$19,'Tabelle Tipi-pesi'!M$19,"")&amp;IF(M15='Tabelle Tipi-pesi'!L$20,'Tabelle Tipi-pesi'!M$20,"")&amp;IF(M15='Tabelle Tipi-pesi'!L$21,'Tabelle Tipi-pesi'!M$21,"")&amp;IF(M15='Tabelle Tipi-pesi'!L$22,'Tabelle Tipi-pesi'!M$22,"")&amp;IF(M15='Tabelle Tipi-pesi'!L$23,'Tabelle Tipi-pesi'!M$23,"")))</f>
        <v>200</v>
      </c>
      <c r="O15" s="27" t="s">
        <v>81</v>
      </c>
      <c r="P15" s="28">
        <f>IF(O15="",0,VALUE(IF(O15='Tabelle Tipi-pesi'!N$2,'Tabelle Tipi-pesi'!O$2,"")&amp;IF(O15='Tabelle Tipi-pesi'!N$3,'Tabelle Tipi-pesi'!O$3,"")&amp;IF(O15='Tabelle Tipi-pesi'!N$4,'Tabelle Tipi-pesi'!O$4,"")&amp;IF(O15='Tabelle Tipi-pesi'!N$5,'Tabelle Tipi-pesi'!O$5,"")&amp;IF(O15='Tabelle Tipi-pesi'!N$6,'Tabelle Tipi-pesi'!O$6,"")&amp;IF(O15='Tabelle Tipi-pesi'!N$7,'Tabelle Tipi-pesi'!O$7,"")&amp;IF(O15='Tabelle Tipi-pesi'!N$8,'Tabelle Tipi-pesi'!O$8,"")&amp;IF(O15='Tabelle Tipi-pesi'!N$9,'Tabelle Tipi-pesi'!O$9,"")&amp;IF(O15='Tabelle Tipi-pesi'!N$10,'Tabelle Tipi-pesi'!O$10,"")&amp;IF(O15='Tabelle Tipi-pesi'!N$11,'Tabelle Tipi-pesi'!O$11,"")&amp;IF(O15='Tabelle Tipi-pesi'!N$12,'Tabelle Tipi-pesi'!O$12,"")&amp;IF(O15='Tabelle Tipi-pesi'!N$13,'Tabelle Tipi-pesi'!O$13,"")&amp;IF(O15='Tabelle Tipi-pesi'!N$14,'Tabelle Tipi-pesi'!O$14,"")&amp;IF(O15='Tabelle Tipi-pesi'!N$15,'Tabelle Tipi-pesi'!O$15,"")&amp;IF(O15='Tabelle Tipi-pesi'!N$16,'Tabelle Tipi-pesi'!O$16,"")&amp;IF(O15='Tabelle Tipi-pesi'!N$17,'Tabelle Tipi-pesi'!O$17,"")&amp;IF(O15='Tabelle Tipi-pesi'!N$18,'Tabelle Tipi-pesi'!O$18,"")&amp;IF(O15='Tabelle Tipi-pesi'!N$19,'Tabelle Tipi-pesi'!O$19,"")&amp;IF(O15='Tabelle Tipi-pesi'!N$20,'Tabelle Tipi-pesi'!O$20,"")&amp;IF(O15='Tabelle Tipi-pesi'!N$21,'Tabelle Tipi-pesi'!O$21,"")&amp;IF(O15='Tabelle Tipi-pesi'!N$22,'Tabelle Tipi-pesi'!O$22,"")&amp;IF(O15='Tabelle Tipi-pesi'!N$23,'Tabelle Tipi-pesi'!O$23,"")))</f>
        <v>285</v>
      </c>
      <c r="R15" s="7">
        <f>IF(Q15="",0,VALUE(IF(Q15='Tabelle Tipi-pesi'!P$2,'Tabelle Tipi-pesi'!Q$2,"")&amp;IF(Q15='Tabelle Tipi-pesi'!P$3,'Tabelle Tipi-pesi'!Q$3,"")&amp;IF(Q15='Tabelle Tipi-pesi'!P$4,'Tabelle Tipi-pesi'!Q$4,"")&amp;IF(Q15='Tabelle Tipi-pesi'!P$5,'Tabelle Tipi-pesi'!Q$5,"")&amp;IF(Q15='Tabelle Tipi-pesi'!P$6,'Tabelle Tipi-pesi'!Q$6,"")&amp;IF(Q15='Tabelle Tipi-pesi'!P$7,'Tabelle Tipi-pesi'!Q$7,"")&amp;IF(Q15='Tabelle Tipi-pesi'!P$8,'Tabelle Tipi-pesi'!Q$8,"")&amp;IF(Q15='Tabelle Tipi-pesi'!P$9,'Tabelle Tipi-pesi'!Q$9,"")&amp;IF(Q15='Tabelle Tipi-pesi'!P$10,'Tabelle Tipi-pesi'!Q$10,"")&amp;IF(Q15='Tabelle Tipi-pesi'!P$11,'Tabelle Tipi-pesi'!Q$11,"")&amp;IF(Q15='Tabelle Tipi-pesi'!P$12,'Tabelle Tipi-pesi'!Q$12,"")&amp;IF(Q15='Tabelle Tipi-pesi'!P$13,'Tabelle Tipi-pesi'!Q$13,"")&amp;IF(Q15='Tabelle Tipi-pesi'!P$14,'Tabelle Tipi-pesi'!Q$14,"")&amp;IF(Q15='Tabelle Tipi-pesi'!P$15,'Tabelle Tipi-pesi'!Q$15,"")&amp;IF(Q15='Tabelle Tipi-pesi'!P$16,'Tabelle Tipi-pesi'!Q$16,"")&amp;IF(Q15='Tabelle Tipi-pesi'!P$17,'Tabelle Tipi-pesi'!Q$17,"")&amp;IF(Q15='Tabelle Tipi-pesi'!P$18,'Tabelle Tipi-pesi'!Q$18,"")&amp;IF(Q15='Tabelle Tipi-pesi'!P$19,'Tabelle Tipi-pesi'!Q$19,"")&amp;IF(Q15='Tabelle Tipi-pesi'!P$20,'Tabelle Tipi-pesi'!Q$20,"")&amp;IF(Q15='Tabelle Tipi-pesi'!P$21,'Tabelle Tipi-pesi'!Q$21,"")&amp;IF(Q15='Tabelle Tipi-pesi'!P$22,'Tabelle Tipi-pesi'!Q$22,"")&amp;IF(Q15='Tabelle Tipi-pesi'!P$23,'Tabelle Tipi-pesi'!Q$23,"")))</f>
        <v>0</v>
      </c>
      <c r="S15" s="29"/>
      <c r="T15" s="30">
        <f>IF(S15="",0,VALUE(IF(S15='Tabelle Tipi-pesi'!R$2,'Tabelle Tipi-pesi'!S$2,"")&amp;IF(S15='Tabelle Tipi-pesi'!R$3,'Tabelle Tipi-pesi'!S$3,"")&amp;IF(S15='Tabelle Tipi-pesi'!R$4,'Tabelle Tipi-pesi'!S$4,"")&amp;IF(S15='Tabelle Tipi-pesi'!R$5,'Tabelle Tipi-pesi'!S$5,"")&amp;IF(S15='Tabelle Tipi-pesi'!R$6,'Tabelle Tipi-pesi'!S$6,"")&amp;IF(S15='Tabelle Tipi-pesi'!R$7,'Tabelle Tipi-pesi'!S$7,"")&amp;IF(S15='Tabelle Tipi-pesi'!R$8,'Tabelle Tipi-pesi'!S$8,"")&amp;IF(S15='Tabelle Tipi-pesi'!R$9,'Tabelle Tipi-pesi'!S$9,"")&amp;IF(S15='Tabelle Tipi-pesi'!R$10,'Tabelle Tipi-pesi'!S$10,"")&amp;IF(S15='Tabelle Tipi-pesi'!R$11,'Tabelle Tipi-pesi'!S$11,"")&amp;IF(S15='Tabelle Tipi-pesi'!R$12,'Tabelle Tipi-pesi'!S$12,"")&amp;IF(S15='Tabelle Tipi-pesi'!R$13,'Tabelle Tipi-pesi'!S$13,"")&amp;IF(S15='Tabelle Tipi-pesi'!R$14,'Tabelle Tipi-pesi'!S$14,"")&amp;IF(S15='Tabelle Tipi-pesi'!R$15,'Tabelle Tipi-pesi'!S$15,"")&amp;IF(S15='Tabelle Tipi-pesi'!R$16,'Tabelle Tipi-pesi'!S$16,"")&amp;IF(S15='Tabelle Tipi-pesi'!R$17,'Tabelle Tipi-pesi'!S$17,"")&amp;IF(S15='Tabelle Tipi-pesi'!R$18,'Tabelle Tipi-pesi'!S$18,"")&amp;IF(S15='Tabelle Tipi-pesi'!R$19,'Tabelle Tipi-pesi'!S$19,"")&amp;IF(S15='Tabelle Tipi-pesi'!R$20,'Tabelle Tipi-pesi'!S$20,"")&amp;IF(S15='Tabelle Tipi-pesi'!R$21,'Tabelle Tipi-pesi'!S$21,"")&amp;IF(S15='Tabelle Tipi-pesi'!R$22,'Tabelle Tipi-pesi'!S$22,"")&amp;IF(S15='Tabelle Tipi-pesi'!R$23,'Tabelle Tipi-pesi'!S$23,"")))</f>
        <v>0</v>
      </c>
      <c r="V15" s="7">
        <f>IF(U15="",0,VALUE(IF(U15='Tabelle Tipi-pesi'!T$2,'Tabelle Tipi-pesi'!U$2,"")&amp;IF(U15='Tabelle Tipi-pesi'!T$3,'Tabelle Tipi-pesi'!U$3,"")&amp;IF(U15='Tabelle Tipi-pesi'!T$4,'Tabelle Tipi-pesi'!U$4,"")&amp;IF(U15='Tabelle Tipi-pesi'!T$5,'Tabelle Tipi-pesi'!U$5,"")&amp;IF(U15='Tabelle Tipi-pesi'!T$6,'Tabelle Tipi-pesi'!U$6,"")&amp;IF(U15='Tabelle Tipi-pesi'!T$7,'Tabelle Tipi-pesi'!U$7,"")&amp;IF(U15='Tabelle Tipi-pesi'!T$8,'Tabelle Tipi-pesi'!U$8,"")&amp;IF(U15='Tabelle Tipi-pesi'!T$9,'Tabelle Tipi-pesi'!U$9,"")&amp;IF(U15='Tabelle Tipi-pesi'!T$10,'Tabelle Tipi-pesi'!U$10,"")&amp;IF(U15='Tabelle Tipi-pesi'!T$11,'Tabelle Tipi-pesi'!U$11,"")&amp;IF(U15='Tabelle Tipi-pesi'!T$12,'Tabelle Tipi-pesi'!U$12,"")&amp;IF(U15='Tabelle Tipi-pesi'!T$13,'Tabelle Tipi-pesi'!U$13,"")&amp;IF(U15='Tabelle Tipi-pesi'!T$14,'Tabelle Tipi-pesi'!U$14,"")&amp;IF(U15='Tabelle Tipi-pesi'!T$15,'Tabelle Tipi-pesi'!U$15,"")&amp;IF(U15='Tabelle Tipi-pesi'!T$16,'Tabelle Tipi-pesi'!U$16,"")&amp;IF(U15='Tabelle Tipi-pesi'!T$17,'Tabelle Tipi-pesi'!U$17,"")&amp;IF(U15='Tabelle Tipi-pesi'!T$18,'Tabelle Tipi-pesi'!U$18,"")&amp;IF(U15='Tabelle Tipi-pesi'!T$19,'Tabelle Tipi-pesi'!U$19,"")&amp;IF(U15='Tabelle Tipi-pesi'!T$20,'Tabelle Tipi-pesi'!U$20,"")&amp;IF(U15='Tabelle Tipi-pesi'!T$21,'Tabelle Tipi-pesi'!U$21,"")&amp;IF(U15='Tabelle Tipi-pesi'!T$22,'Tabelle Tipi-pesi'!U$22,"")&amp;IF(U15='Tabelle Tipi-pesi'!T$23,'Tabelle Tipi-pesi'!U$23,"")))</f>
        <v>0</v>
      </c>
      <c r="W15" s="31"/>
      <c r="X15" s="32">
        <f>IF(W15="",0,VALUE(IF(W15='Tabelle Tipi-pesi'!V$2,'Tabelle Tipi-pesi'!W$2,"")&amp;IF(W15='Tabelle Tipi-pesi'!V$3,'Tabelle Tipi-pesi'!W$3,"")&amp;IF(W15='Tabelle Tipi-pesi'!V$4,'Tabelle Tipi-pesi'!W$4,"")&amp;IF(W15='Tabelle Tipi-pesi'!V$5,'Tabelle Tipi-pesi'!W$5,"")&amp;IF(W15='Tabelle Tipi-pesi'!V$6,'Tabelle Tipi-pesi'!W$6,"")&amp;IF(W15='Tabelle Tipi-pesi'!V$7,'Tabelle Tipi-pesi'!W$7,"")&amp;IF(W15='Tabelle Tipi-pesi'!V$8,'Tabelle Tipi-pesi'!W$8,"")&amp;IF(W15='Tabelle Tipi-pesi'!V$9,'Tabelle Tipi-pesi'!W$9,"")&amp;IF(W15='Tabelle Tipi-pesi'!V$10,'Tabelle Tipi-pesi'!W$10,"")&amp;IF(W15='Tabelle Tipi-pesi'!V$11,'Tabelle Tipi-pesi'!W$11,"")&amp;IF(W15='Tabelle Tipi-pesi'!V$12,'Tabelle Tipi-pesi'!W$12,"")&amp;IF(W15='Tabelle Tipi-pesi'!V$13,'Tabelle Tipi-pesi'!W$13,"")&amp;IF(W15='Tabelle Tipi-pesi'!V$14,'Tabelle Tipi-pesi'!W$14,"")&amp;IF(W15='Tabelle Tipi-pesi'!V$15,'Tabelle Tipi-pesi'!W$15,"")&amp;IF(W15='Tabelle Tipi-pesi'!V$16,'Tabelle Tipi-pesi'!W$16,"")&amp;IF(W15='Tabelle Tipi-pesi'!V$17,'Tabelle Tipi-pesi'!W$17,"")&amp;IF(W15='Tabelle Tipi-pesi'!V$18,'Tabelle Tipi-pesi'!W$18,"")&amp;IF(W15='Tabelle Tipi-pesi'!V$19,'Tabelle Tipi-pesi'!W$19,"")&amp;IF(W15='Tabelle Tipi-pesi'!V$20,'Tabelle Tipi-pesi'!W$20,"")&amp;IF(W15='Tabelle Tipi-pesi'!V$21,'Tabelle Tipi-pesi'!W$21,"")&amp;IF(W15='Tabelle Tipi-pesi'!V$22,'Tabelle Tipi-pesi'!W$22,"")&amp;IF(W15='Tabelle Tipi-pesi'!V$23,'Tabelle Tipi-pesi'!W$23,"")))</f>
        <v>0</v>
      </c>
      <c r="Z15" s="7">
        <f>IF(Y15="",0,VALUE(IF(Y15='Tabelle Tipi-pesi'!X$2,'Tabelle Tipi-pesi'!Y$2,"")&amp;IF(Y15='Tabelle Tipi-pesi'!X$3,'Tabelle Tipi-pesi'!Y$3,"")&amp;IF(Y15='Tabelle Tipi-pesi'!X$4,'Tabelle Tipi-pesi'!Y$4,"")&amp;IF(Y15='Tabelle Tipi-pesi'!X$5,'Tabelle Tipi-pesi'!Y$5,"")&amp;IF(Y15='Tabelle Tipi-pesi'!X$6,'Tabelle Tipi-pesi'!Y$6,"")&amp;IF(Y15='Tabelle Tipi-pesi'!X$7,'Tabelle Tipi-pesi'!Y$7,"")&amp;IF(Y15='Tabelle Tipi-pesi'!X$8,'Tabelle Tipi-pesi'!Y$8,"")&amp;IF(Y15='Tabelle Tipi-pesi'!X$9,'Tabelle Tipi-pesi'!Y$9,"")&amp;IF(Y15='Tabelle Tipi-pesi'!X$10,'Tabelle Tipi-pesi'!Y$10,"")&amp;IF(Y15='Tabelle Tipi-pesi'!X$11,'Tabelle Tipi-pesi'!Y$11,"")&amp;IF(Y15='Tabelle Tipi-pesi'!X$12,'Tabelle Tipi-pesi'!Y$12,"")&amp;IF(Y15='Tabelle Tipi-pesi'!X$13,'Tabelle Tipi-pesi'!Y$13,"")&amp;IF(Y15='Tabelle Tipi-pesi'!X$14,'Tabelle Tipi-pesi'!Y$14,"")&amp;IF(Y15='Tabelle Tipi-pesi'!X$15,'Tabelle Tipi-pesi'!Y$15,"")&amp;IF(Y15='Tabelle Tipi-pesi'!X$16,'Tabelle Tipi-pesi'!Y$16,"")&amp;IF(Y15='Tabelle Tipi-pesi'!X$17,'Tabelle Tipi-pesi'!Y$17,"")&amp;IF(Y15='Tabelle Tipi-pesi'!X$18,'Tabelle Tipi-pesi'!Y$18,"")&amp;IF(Y15='Tabelle Tipi-pesi'!X$19,'Tabelle Tipi-pesi'!Y$19,"")&amp;IF(Y15='Tabelle Tipi-pesi'!X$20,'Tabelle Tipi-pesi'!Y$20,"")&amp;IF(Y15='Tabelle Tipi-pesi'!X$21,'Tabelle Tipi-pesi'!Y$21,"")&amp;IF(Y15='Tabelle Tipi-pesi'!X$22,'Tabelle Tipi-pesi'!Y$22,"")&amp;IF(Y15='Tabelle Tipi-pesi'!X$23,'Tabelle Tipi-pesi'!Y$23,"")))</f>
        <v>0</v>
      </c>
      <c r="AA15" s="36"/>
      <c r="AB15" s="37">
        <f>IF(AA15="",0,VALUE(IF(AA15='Tabelle Tipi-pesi'!Z$2,'Tabelle Tipi-pesi'!AA$2,"")&amp;IF(AA15='Tabelle Tipi-pesi'!Z$3,'Tabelle Tipi-pesi'!AA$3,"")&amp;IF(AA15='Tabelle Tipi-pesi'!Z$4,'Tabelle Tipi-pesi'!AA$4,"")&amp;IF(AA15='Tabelle Tipi-pesi'!Z$5,'Tabelle Tipi-pesi'!AA$5,"")&amp;IF(AA15='Tabelle Tipi-pesi'!Z$6,'Tabelle Tipi-pesi'!AA$6,"")&amp;IF(AA15='Tabelle Tipi-pesi'!Z$7,'Tabelle Tipi-pesi'!AA$7,"")&amp;IF(AA15='Tabelle Tipi-pesi'!Z$8,'Tabelle Tipi-pesi'!AA$8,"")&amp;IF(AA15='Tabelle Tipi-pesi'!Z$9,'Tabelle Tipi-pesi'!AA$9,"")&amp;IF(AA15='Tabelle Tipi-pesi'!Z$10,'Tabelle Tipi-pesi'!AA$10,"")&amp;IF(AA15='Tabelle Tipi-pesi'!Z$11,'Tabelle Tipi-pesi'!AA$11,"")&amp;IF(AA15='Tabelle Tipi-pesi'!Z$12,'Tabelle Tipi-pesi'!AA$12,"")&amp;IF(AA15='Tabelle Tipi-pesi'!Z$13,'Tabelle Tipi-pesi'!AA$13,"")&amp;IF(AA15='Tabelle Tipi-pesi'!Z$14,'Tabelle Tipi-pesi'!AA$14,"")&amp;IF(AA15='Tabelle Tipi-pesi'!Z$15,'Tabelle Tipi-pesi'!AA$15,"")&amp;IF(AA15='Tabelle Tipi-pesi'!Z$16,'Tabelle Tipi-pesi'!AA$16,"")&amp;IF(AA15='Tabelle Tipi-pesi'!Z$17,'Tabelle Tipi-pesi'!AA$17,"")&amp;IF(AA15='Tabelle Tipi-pesi'!Z$18,'Tabelle Tipi-pesi'!AA$18,"")&amp;IF(AA15='Tabelle Tipi-pesi'!Z$19,'Tabelle Tipi-pesi'!AA$19,"")&amp;IF(AA15='Tabelle Tipi-pesi'!Z$20,'Tabelle Tipi-pesi'!AA$20,"")&amp;IF(AA15='Tabelle Tipi-pesi'!Z$21,'Tabelle Tipi-pesi'!AA$21,"")&amp;IF(AA15='Tabelle Tipi-pesi'!Z$22,'Tabelle Tipi-pesi'!AA$22,"")&amp;IF(AA15='Tabelle Tipi-pesi'!Z$23,'Tabelle Tipi-pesi'!AA$23,"")))</f>
        <v>0</v>
      </c>
      <c r="AC15" s="8"/>
      <c r="AD15" s="9">
        <f>IF(AC15="",0,VALUE(IF(AC15='Tabelle Tipi-pesi'!Z$2,'Tabelle Tipi-pesi'!AA$2,"")&amp;IF(AC15='Tabelle Tipi-pesi'!Z$3,'Tabelle Tipi-pesi'!AA$3,"")&amp;IF(AC15='Tabelle Tipi-pesi'!Z$4,'Tabelle Tipi-pesi'!AA$4,"")&amp;IF(AC15='Tabelle Tipi-pesi'!Z$5,'Tabelle Tipi-pesi'!AA$5,"")&amp;IF(AC15='Tabelle Tipi-pesi'!Z$6,'Tabelle Tipi-pesi'!AA$6,"")&amp;IF(AC15='Tabelle Tipi-pesi'!Z$7,'Tabelle Tipi-pesi'!AA$7,"")&amp;IF(AC15='Tabelle Tipi-pesi'!Z$8,'Tabelle Tipi-pesi'!AA$8,"")&amp;IF(AC15='Tabelle Tipi-pesi'!Z$9,'Tabelle Tipi-pesi'!AA$9,"")&amp;IF(AC15='Tabelle Tipi-pesi'!Z$10,'Tabelle Tipi-pesi'!AA$10,"")&amp;IF(AC15='Tabelle Tipi-pesi'!Z$11,'Tabelle Tipi-pesi'!AA$11,"")&amp;IF(AC15='Tabelle Tipi-pesi'!Z$12,'Tabelle Tipi-pesi'!AA$12,"")&amp;IF(AC15='Tabelle Tipi-pesi'!Z$13,'Tabelle Tipi-pesi'!AA$13,"")&amp;IF(AC15='Tabelle Tipi-pesi'!Z$14,'Tabelle Tipi-pesi'!AA$14,"")&amp;IF(AC15='Tabelle Tipi-pesi'!Z$15,'Tabelle Tipi-pesi'!AA$15,"")&amp;IF(AC15='Tabelle Tipi-pesi'!Z$16,'Tabelle Tipi-pesi'!AA$16,"")&amp;IF(AC15='Tabelle Tipi-pesi'!Z$17,'Tabelle Tipi-pesi'!AA$17,"")&amp;IF(AC15='Tabelle Tipi-pesi'!Z$18,'Tabelle Tipi-pesi'!AA$18,"")&amp;IF(AC15='Tabelle Tipi-pesi'!Z$19,'Tabelle Tipi-pesi'!AA$19,"")&amp;IF(AC15='Tabelle Tipi-pesi'!Z$20,'Tabelle Tipi-pesi'!AA$20,"")&amp;IF(AC15='Tabelle Tipi-pesi'!Z$21,'Tabelle Tipi-pesi'!AA$21,"")&amp;IF(AC15='Tabelle Tipi-pesi'!Z$22,'Tabelle Tipi-pesi'!AA$22,"")&amp;IF(AC15='Tabelle Tipi-pesi'!Z$23,'Tabelle Tipi-pesi'!AA$23,"")))</f>
        <v>0</v>
      </c>
      <c r="AE15" s="34"/>
      <c r="AF15" s="35">
        <f>IF(AE15="",0,VALUE(IF(AE15='Tabelle Tipi-pesi'!AB$2,'Tabelle Tipi-pesi'!AC$2,"")&amp;IF(AE15='Tabelle Tipi-pesi'!AB$3,'Tabelle Tipi-pesi'!AC$3,"")&amp;IF(AE15='Tabelle Tipi-pesi'!AB$4,'Tabelle Tipi-pesi'!AC$4,"")&amp;IF(AE15='Tabelle Tipi-pesi'!AB$5,'Tabelle Tipi-pesi'!AC$5,"")&amp;IF(AE15='Tabelle Tipi-pesi'!AB$6,'Tabelle Tipi-pesi'!AC$6,"")&amp;IF(AE15='Tabelle Tipi-pesi'!AB$7,'Tabelle Tipi-pesi'!AC$7,"")&amp;IF(AE15='Tabelle Tipi-pesi'!AB$8,'Tabelle Tipi-pesi'!AC$8,"")&amp;IF(AE15='Tabelle Tipi-pesi'!AB$9,'Tabelle Tipi-pesi'!AC$9,"")&amp;IF(AE15='Tabelle Tipi-pesi'!AB$10,'Tabelle Tipi-pesi'!AC$10,"")&amp;IF(AE15='Tabelle Tipi-pesi'!AB$11,'Tabelle Tipi-pesi'!AC$11,"")&amp;IF(AE15='Tabelle Tipi-pesi'!AB$12,'Tabelle Tipi-pesi'!AC$12,"")&amp;IF(AE15='Tabelle Tipi-pesi'!AB$13,'Tabelle Tipi-pesi'!AC$13,"")&amp;IF(AE15='Tabelle Tipi-pesi'!AB$14,'Tabelle Tipi-pesi'!AC$14,"")&amp;IF(AE15='Tabelle Tipi-pesi'!AB$15,'Tabelle Tipi-pesi'!AC$15,"")&amp;IF(AD15='Tabelle Tipi-pesi'!AB$16,'Tabelle Tipi-pesi'!AC$16,"")&amp;IF(AE15='Tabelle Tipi-pesi'!AB$17,'Tabelle Tipi-pesi'!AC$17,"")&amp;IF(AE15='Tabelle Tipi-pesi'!AB$18,'Tabelle Tipi-pesi'!AC$18,"")&amp;IF(AE15='Tabelle Tipi-pesi'!AB$19,'Tabelle Tipi-pesi'!AC$19,"")&amp;IF(AE15='Tabelle Tipi-pesi'!AB$20,'Tabelle Tipi-pesi'!AC$20,"")&amp;IF(AE15='Tabelle Tipi-pesi'!AB$21,'Tabelle Tipi-pesi'!AC$21,"")&amp;IF(AE15='Tabelle Tipi-pesi'!AB$22,'Tabelle Tipi-pesi'!AC$22,"")&amp;IF(AE15='Tabelle Tipi-pesi'!AB$23,'Tabelle Tipi-pesi'!AC$23,"")))</f>
        <v>0</v>
      </c>
      <c r="AH15" s="7">
        <f>IF(AG15="",0,VALUE(IF(AG15='Tabelle Tipi-pesi'!AD$2,'Tabelle Tipi-pesi'!AE$2,"")&amp;IF(AG15='Tabelle Tipi-pesi'!AD$3,'Tabelle Tipi-pesi'!AE$3,"")&amp;IF(AG15='Tabelle Tipi-pesi'!AD$4,'Tabelle Tipi-pesi'!AE$4,"")&amp;IF(AG15='Tabelle Tipi-pesi'!AD$5,'Tabelle Tipi-pesi'!AE$5,"")&amp;IF(AG15='Tabelle Tipi-pesi'!AD$6,'Tabelle Tipi-pesi'!AE$6,"")&amp;IF(AG15='Tabelle Tipi-pesi'!AD$7,'Tabelle Tipi-pesi'!AE$7,"")&amp;IF(AG15='Tabelle Tipi-pesi'!AD$8,'Tabelle Tipi-pesi'!AE$8,"")&amp;IF(AG15='Tabelle Tipi-pesi'!AD$9,'Tabelle Tipi-pesi'!AE$9,"")&amp;IF(AG15='Tabelle Tipi-pesi'!AD$10,'Tabelle Tipi-pesi'!AE$10,"")&amp;IF(AG15='Tabelle Tipi-pesi'!AD$11,'Tabelle Tipi-pesi'!AE$11,"")&amp;IF(AG15='Tabelle Tipi-pesi'!AD$12,'Tabelle Tipi-pesi'!AE$12,"")&amp;IF(AG15='Tabelle Tipi-pesi'!AD$13,'Tabelle Tipi-pesi'!AE$13,"")&amp;IF(AG15='Tabelle Tipi-pesi'!AD$14,'Tabelle Tipi-pesi'!AE$14,"")&amp;IF(AG15='Tabelle Tipi-pesi'!AD$15,'Tabelle Tipi-pesi'!AE$15,"")&amp;IF(AF15='Tabelle Tipi-pesi'!AD$16,'Tabelle Tipi-pesi'!AE$16,"")&amp;IF(AG15='Tabelle Tipi-pesi'!AD$17,'Tabelle Tipi-pesi'!AE$17,"")&amp;IF(AG15='Tabelle Tipi-pesi'!AD$18,'Tabelle Tipi-pesi'!AE$18,"")&amp;IF(AG15='Tabelle Tipi-pesi'!AD$19,'Tabelle Tipi-pesi'!AE$19,"")&amp;IF(AG15='Tabelle Tipi-pesi'!AD$20,'Tabelle Tipi-pesi'!AE$20,"")&amp;IF(AG15='Tabelle Tipi-pesi'!AD$21,'Tabelle Tipi-pesi'!AE$21,"")&amp;IF(AG15='Tabelle Tipi-pesi'!AD$22,'Tabelle Tipi-pesi'!AE$22,"")&amp;IF(AG15='Tabelle Tipi-pesi'!AD$23,'Tabelle Tipi-pesi'!AE$23,"")))</f>
        <v>0</v>
      </c>
      <c r="AJ15" s="26">
        <f t="shared" si="0"/>
        <v>802</v>
      </c>
      <c r="AK15" s="55">
        <v>19</v>
      </c>
      <c r="AL15" s="11">
        <v>4912</v>
      </c>
      <c r="AM15" s="18"/>
      <c r="AN15" s="11">
        <f t="shared" si="1"/>
        <v>8</v>
      </c>
      <c r="AO15" s="11" t="str">
        <f t="shared" si="2"/>
        <v>2</v>
      </c>
      <c r="AP15" s="5">
        <v>1440</v>
      </c>
      <c r="AQ15" s="14">
        <f t="shared" si="3"/>
        <v>15.511578947368422</v>
      </c>
      <c r="AR15" s="15">
        <f t="shared" si="4"/>
        <v>114.78568421052633</v>
      </c>
      <c r="AS15" s="16">
        <f t="shared" si="5"/>
        <v>143.1242945268408</v>
      </c>
      <c r="AT15" s="15">
        <f t="shared" si="6"/>
        <v>6.986934002406314</v>
      </c>
      <c r="AU15" s="39"/>
    </row>
    <row r="16" spans="1:47" s="5" customFormat="1" ht="11.25" customHeight="1" x14ac:dyDescent="0.2">
      <c r="A16" s="5">
        <v>12</v>
      </c>
      <c r="B16" s="5">
        <v>4</v>
      </c>
      <c r="C16" s="20" t="s">
        <v>13</v>
      </c>
      <c r="D16" s="21">
        <f>IF(C16="",0,VALUE(IF(C16='Tabelle Tipi-pesi'!B$2,'Tabelle Tipi-pesi'!C$2,"")&amp;IF(C16='Tabelle Tipi-pesi'!B$3,'Tabelle Tipi-pesi'!C$3,"")&amp;IF(C16='Tabelle Tipi-pesi'!B$4,'Tabelle Tipi-pesi'!C$4,"")&amp;IF(C16='Tabelle Tipi-pesi'!B$5,'Tabelle Tipi-pesi'!C$5,"")&amp;IF(C16='Tabelle Tipi-pesi'!B$6,'Tabelle Tipi-pesi'!C$6,"")&amp;IF(C16='Tabelle Tipi-pesi'!B$7,'Tabelle Tipi-pesi'!C$7,"")&amp;IF(C16='Tabelle Tipi-pesi'!B$8,'Tabelle Tipi-pesi'!C$8,"")&amp;IF(C16='Tabelle Tipi-pesi'!B$9,'Tabelle Tipi-pesi'!C$9,"")&amp;IF(C16='Tabelle Tipi-pesi'!B$10,'Tabelle Tipi-pesi'!C$10,"")&amp;IF(C16='Tabelle Tipi-pesi'!B$11,'Tabelle Tipi-pesi'!C$11,"")&amp;IF(C16='Tabelle Tipi-pesi'!B$12,'Tabelle Tipi-pesi'!C$12,"")&amp;IF(C16='Tabelle Tipi-pesi'!B$13,'Tabelle Tipi-pesi'!C$13,"")&amp;IF(C16='Tabelle Tipi-pesi'!B$14,'Tabelle Tipi-pesi'!C$14,"")&amp;IF(C16='Tabelle Tipi-pesi'!B$15,'Tabelle Tipi-pesi'!C$15,"")&amp;IF(C16='Tabelle Tipi-pesi'!B$16,'Tabelle Tipi-pesi'!C$16,"")&amp;IF(C16='Tabelle Tipi-pesi'!B$17,'Tabelle Tipi-pesi'!C$17,"")&amp;IF(C16='Tabelle Tipi-pesi'!B$18,'Tabelle Tipi-pesi'!C$18,"")&amp;IF(C16='Tabelle Tipi-pesi'!B$19,'Tabelle Tipi-pesi'!C$19,"")&amp;IF(C16='Tabelle Tipi-pesi'!B$20,'Tabelle Tipi-pesi'!C$20,"")&amp;IF(C16='Tabelle Tipi-pesi'!B$21,'Tabelle Tipi-pesi'!C$21,"")&amp;IF(C16='Tabelle Tipi-pesi'!B$22,'Tabelle Tipi-pesi'!C$22,"")&amp;IF(C16='Tabelle Tipi-pesi'!B$23,'Tabelle Tipi-pesi'!C$23,"")))</f>
        <v>120</v>
      </c>
      <c r="E16" s="5" t="s">
        <v>22</v>
      </c>
      <c r="F16" s="7">
        <f>IF(E16="",0,VALUE(IF(E16='Tabelle Tipi-pesi'!D$2,'Tabelle Tipi-pesi'!E$2,"")&amp;IF(E16='Tabelle Tipi-pesi'!D$3,'Tabelle Tipi-pesi'!E$3,"")&amp;IF(E16='Tabelle Tipi-pesi'!D$4,'Tabelle Tipi-pesi'!E$4,"")&amp;IF(E16='Tabelle Tipi-pesi'!D$5,'Tabelle Tipi-pesi'!E$5,"")&amp;IF(E16='Tabelle Tipi-pesi'!D$6,'Tabelle Tipi-pesi'!E$6,"")&amp;IF(E16='Tabelle Tipi-pesi'!D$7,'Tabelle Tipi-pesi'!E$7,"")&amp;IF(E16='Tabelle Tipi-pesi'!D$8,'Tabelle Tipi-pesi'!E$8,"")&amp;IF(E16='Tabelle Tipi-pesi'!D$9,'Tabelle Tipi-pesi'!E$9,"")&amp;IF(E16='Tabelle Tipi-pesi'!D$10,'Tabelle Tipi-pesi'!E$10,"")&amp;IF(E16='Tabelle Tipi-pesi'!D$11,'Tabelle Tipi-pesi'!E$11,"")&amp;IF(E16='Tabelle Tipi-pesi'!D$12,'Tabelle Tipi-pesi'!E$12,"")&amp;IF(E16='Tabelle Tipi-pesi'!D$13,'Tabelle Tipi-pesi'!E$13,"")&amp;IF(E16='Tabelle Tipi-pesi'!D$14,'Tabelle Tipi-pesi'!E$14,"")&amp;IF(E16='Tabelle Tipi-pesi'!D$15,'Tabelle Tipi-pesi'!E$15,"")&amp;IF(E16='Tabelle Tipi-pesi'!D$16,'Tabelle Tipi-pesi'!E$16,"")&amp;IF(E16='Tabelle Tipi-pesi'!D$17,'Tabelle Tipi-pesi'!E$17,"")&amp;IF(E16='Tabelle Tipi-pesi'!D$18,'Tabelle Tipi-pesi'!E$18,"")&amp;IF(E16='Tabelle Tipi-pesi'!D$19,'Tabelle Tipi-pesi'!E$19,"")&amp;IF(E16='Tabelle Tipi-pesi'!D$20,'Tabelle Tipi-pesi'!E$20,"")&amp;IF(E16='Tabelle Tipi-pesi'!D$21,'Tabelle Tipi-pesi'!E$21,"")&amp;IF(E16='Tabelle Tipi-pesi'!D$22,'Tabelle Tipi-pesi'!E$22,"")&amp;IF(E16='Tabelle Tipi-pesi'!D$23,'Tabelle Tipi-pesi'!E$23,"")))/4*B16</f>
        <v>60</v>
      </c>
      <c r="G16" s="22" t="s">
        <v>38</v>
      </c>
      <c r="H16" s="23">
        <f>$B16*IF(G16="",0,VALUE(IF(G16='Tabelle Tipi-pesi'!F$2,'Tabelle Tipi-pesi'!G$2,"")&amp;IF(G16='Tabelle Tipi-pesi'!F$3,'Tabelle Tipi-pesi'!G$3,"")&amp;IF(G16='Tabelle Tipi-pesi'!F$4,'Tabelle Tipi-pesi'!G$4,"")&amp;IF(G16='Tabelle Tipi-pesi'!F$5,'Tabelle Tipi-pesi'!G$5,"")&amp;IF(G16='Tabelle Tipi-pesi'!F$6,'Tabelle Tipi-pesi'!G$6,"")&amp;IF(G16='Tabelle Tipi-pesi'!F$7,'Tabelle Tipi-pesi'!G$7,"")&amp;IF(G16='Tabelle Tipi-pesi'!F$8,'Tabelle Tipi-pesi'!G$8,"")&amp;IF(G16='Tabelle Tipi-pesi'!F$9,'Tabelle Tipi-pesi'!G$9,"")&amp;IF(G16='Tabelle Tipi-pesi'!F$10,'Tabelle Tipi-pesi'!G$10,"")&amp;IF(G16='Tabelle Tipi-pesi'!F$11,'Tabelle Tipi-pesi'!G$11,"")&amp;IF(G16='Tabelle Tipi-pesi'!F$12,'Tabelle Tipi-pesi'!G$12,"")&amp;IF(G16='Tabelle Tipi-pesi'!F$13,'Tabelle Tipi-pesi'!G$13,"")&amp;IF(G16='Tabelle Tipi-pesi'!F$14,'Tabelle Tipi-pesi'!G$14,"")&amp;IF(G16='Tabelle Tipi-pesi'!F$15,'Tabelle Tipi-pesi'!G$15,"")&amp;IF(G16='Tabelle Tipi-pesi'!F$16,'Tabelle Tipi-pesi'!G$16,"")&amp;IF(G16='Tabelle Tipi-pesi'!F$17,'Tabelle Tipi-pesi'!G$17,"")&amp;IF(G16='Tabelle Tipi-pesi'!F$18,'Tabelle Tipi-pesi'!G$18,"")&amp;IF(G16='Tabelle Tipi-pesi'!F$19,'Tabelle Tipi-pesi'!G$19,"")&amp;IF(G16='Tabelle Tipi-pesi'!F$20,'Tabelle Tipi-pesi'!G$20,"")&amp;IF(G16='Tabelle Tipi-pesi'!F$21,'Tabelle Tipi-pesi'!G$21,"")&amp;IF(G16='Tabelle Tipi-pesi'!F$22,'Tabelle Tipi-pesi'!G$22,"")&amp;IF(G16='Tabelle Tipi-pesi'!F$23,'Tabelle Tipi-pesi'!G$23,"")))</f>
        <v>80</v>
      </c>
      <c r="I16" s="5" t="s">
        <v>45</v>
      </c>
      <c r="J16" s="7">
        <f>IF(I16="",0,VALUE(IF(I16='Tabelle Tipi-pesi'!H$2,'Tabelle Tipi-pesi'!I$2,"")&amp;IF(I16='Tabelle Tipi-pesi'!H$3,'Tabelle Tipi-pesi'!I$3,"")&amp;IF(I16='Tabelle Tipi-pesi'!H$4,'Tabelle Tipi-pesi'!I$4,"")&amp;IF(I16='Tabelle Tipi-pesi'!H$5,'Tabelle Tipi-pesi'!I$5,"")&amp;IF(I16='Tabelle Tipi-pesi'!H$6,'Tabelle Tipi-pesi'!I$6,"")&amp;IF(I16='Tabelle Tipi-pesi'!H$7,'Tabelle Tipi-pesi'!I$7,"")&amp;IF(I16='Tabelle Tipi-pesi'!H$8,'Tabelle Tipi-pesi'!I$8,"")&amp;IF(I16='Tabelle Tipi-pesi'!H$9,'Tabelle Tipi-pesi'!I$9,"")&amp;IF(I16='Tabelle Tipi-pesi'!H$10,'Tabelle Tipi-pesi'!I$10,"")&amp;IF(I16='Tabelle Tipi-pesi'!H$11,'Tabelle Tipi-pesi'!I$11,"")&amp;IF(I16='Tabelle Tipi-pesi'!H$12,'Tabelle Tipi-pesi'!I$12,"")&amp;IF(I16='Tabelle Tipi-pesi'!H$13,'Tabelle Tipi-pesi'!I$13,"")&amp;IF(I16='Tabelle Tipi-pesi'!H$14,'Tabelle Tipi-pesi'!I$14,"")&amp;IF(I16='Tabelle Tipi-pesi'!H$15,'Tabelle Tipi-pesi'!I$15,"")&amp;IF(I16='Tabelle Tipi-pesi'!H$16,'Tabelle Tipi-pesi'!I$16,"")&amp;IF(I16='Tabelle Tipi-pesi'!H$17,'Tabelle Tipi-pesi'!I$17,"")&amp;IF(I16='Tabelle Tipi-pesi'!H$18,'Tabelle Tipi-pesi'!I$18,"")&amp;IF(I16='Tabelle Tipi-pesi'!H$19,'Tabelle Tipi-pesi'!I$19,"")&amp;IF(I16='Tabelle Tipi-pesi'!H$20,'Tabelle Tipi-pesi'!I$20,"")&amp;IF(I16='Tabelle Tipi-pesi'!H$21,'Tabelle Tipi-pesi'!I$21,"")&amp;IF(I16='Tabelle Tipi-pesi'!H$22,'Tabelle Tipi-pesi'!I$22,"")&amp;IF(I16='Tabelle Tipi-pesi'!H$23,'Tabelle Tipi-pesi'!I$23,"")))</f>
        <v>50</v>
      </c>
      <c r="K16" s="24" t="s">
        <v>51</v>
      </c>
      <c r="L16" s="25">
        <f>IF(K16="",0,VALUE(IF(K16='Tabelle Tipi-pesi'!J$2,'Tabelle Tipi-pesi'!K$2,"")&amp;IF(K16='Tabelle Tipi-pesi'!J$3,'Tabelle Tipi-pesi'!K$3,"")&amp;IF(K16='Tabelle Tipi-pesi'!J$4,'Tabelle Tipi-pesi'!K$4,"")&amp;IF(K16='Tabelle Tipi-pesi'!J$5,'Tabelle Tipi-pesi'!K$5,"")&amp;IF(K16='Tabelle Tipi-pesi'!J$6,'Tabelle Tipi-pesi'!K$6,"")&amp;IF(K16='Tabelle Tipi-pesi'!J$7,'Tabelle Tipi-pesi'!K$7,"")&amp;IF(K16='Tabelle Tipi-pesi'!J$8,'Tabelle Tipi-pesi'!K$8,"")&amp;IF(K16='Tabelle Tipi-pesi'!J$9,'Tabelle Tipi-pesi'!K$9,"")&amp;IF(K16='Tabelle Tipi-pesi'!J$10,'Tabelle Tipi-pesi'!K$10,"")&amp;IF(K16='Tabelle Tipi-pesi'!J$11,'Tabelle Tipi-pesi'!K$11,"")&amp;IF(K16='Tabelle Tipi-pesi'!J$12,'Tabelle Tipi-pesi'!K$12,"")&amp;IF(K16='Tabelle Tipi-pesi'!J$13,'Tabelle Tipi-pesi'!K$13,"")&amp;IF(K16='Tabelle Tipi-pesi'!J$14,'Tabelle Tipi-pesi'!K$14,"")&amp;IF(K16='Tabelle Tipi-pesi'!J$15,'Tabelle Tipi-pesi'!K$15,"")&amp;IF(K16='Tabelle Tipi-pesi'!J$16,'Tabelle Tipi-pesi'!K$16,"")&amp;IF(K16='Tabelle Tipi-pesi'!J$17,'Tabelle Tipi-pesi'!K$17,"")&amp;IF(K16='Tabelle Tipi-pesi'!J$18,'Tabelle Tipi-pesi'!K$18,"")&amp;IF(K16='Tabelle Tipi-pesi'!J$19,'Tabelle Tipi-pesi'!K$19,"")&amp;IF(K16='Tabelle Tipi-pesi'!J$20,'Tabelle Tipi-pesi'!K$20,"")&amp;IF(K16='Tabelle Tipi-pesi'!J$21,'Tabelle Tipi-pesi'!K$21,"")&amp;IF(K16='Tabelle Tipi-pesi'!J$22,'Tabelle Tipi-pesi'!K$22,"")&amp;IF(K16='Tabelle Tipi-pesi'!J$23,'Tabelle Tipi-pesi'!K$23,"")))</f>
        <v>18</v>
      </c>
      <c r="M16" s="5" t="s">
        <v>53</v>
      </c>
      <c r="N16" s="7">
        <f>$B16*IF(M16="",0,VALUE(IF(M16='Tabelle Tipi-pesi'!L$2,'Tabelle Tipi-pesi'!M$2,"")&amp;IF(M16='Tabelle Tipi-pesi'!L$3,'Tabelle Tipi-pesi'!M$3,"")&amp;IF(M16='Tabelle Tipi-pesi'!L$4,'Tabelle Tipi-pesi'!M$4,"")&amp;IF(M16='Tabelle Tipi-pesi'!L$5,'Tabelle Tipi-pesi'!M$5,"")&amp;IF(M16='Tabelle Tipi-pesi'!L$6,'Tabelle Tipi-pesi'!M$6,"")&amp;IF(M16='Tabelle Tipi-pesi'!L$7,'Tabelle Tipi-pesi'!M$7,"")&amp;IF(M16='Tabelle Tipi-pesi'!L$8,'Tabelle Tipi-pesi'!M$8,"")&amp;IF(M16='Tabelle Tipi-pesi'!L$9,'Tabelle Tipi-pesi'!M$9,"")&amp;IF(M16='Tabelle Tipi-pesi'!L$10,'Tabelle Tipi-pesi'!M$10,"")&amp;IF(M16='Tabelle Tipi-pesi'!L$11,'Tabelle Tipi-pesi'!M$11,"")&amp;IF(M16='Tabelle Tipi-pesi'!L$12,'Tabelle Tipi-pesi'!M$12,"")&amp;IF(M16='Tabelle Tipi-pesi'!L$13,'Tabelle Tipi-pesi'!M$13,"")&amp;IF(M16='Tabelle Tipi-pesi'!L$14,'Tabelle Tipi-pesi'!M$14,"")&amp;IF(M16='Tabelle Tipi-pesi'!L$15,'Tabelle Tipi-pesi'!M$15,"")&amp;IF(M16='Tabelle Tipi-pesi'!L$16,'Tabelle Tipi-pesi'!M$16,"")&amp;IF(M16='Tabelle Tipi-pesi'!L$17,'Tabelle Tipi-pesi'!M$17,"")&amp;IF(M16='Tabelle Tipi-pesi'!L$18,'Tabelle Tipi-pesi'!M$18,"")&amp;IF(M16='Tabelle Tipi-pesi'!L$19,'Tabelle Tipi-pesi'!M$19,"")&amp;IF(M16='Tabelle Tipi-pesi'!L$20,'Tabelle Tipi-pesi'!M$20,"")&amp;IF(M16='Tabelle Tipi-pesi'!L$21,'Tabelle Tipi-pesi'!M$21,"")&amp;IF(M16='Tabelle Tipi-pesi'!L$22,'Tabelle Tipi-pesi'!M$22,"")&amp;IF(M16='Tabelle Tipi-pesi'!L$23,'Tabelle Tipi-pesi'!M$23,"")))</f>
        <v>200</v>
      </c>
      <c r="O16" s="27" t="s">
        <v>86</v>
      </c>
      <c r="P16" s="28">
        <f>IF(O16="",0,VALUE(IF(O16='Tabelle Tipi-pesi'!N$2,'Tabelle Tipi-pesi'!O$2,"")&amp;IF(O16='Tabelle Tipi-pesi'!N$3,'Tabelle Tipi-pesi'!O$3,"")&amp;IF(O16='Tabelle Tipi-pesi'!N$4,'Tabelle Tipi-pesi'!O$4,"")&amp;IF(O16='Tabelle Tipi-pesi'!N$5,'Tabelle Tipi-pesi'!O$5,"")&amp;IF(O16='Tabelle Tipi-pesi'!N$6,'Tabelle Tipi-pesi'!O$6,"")&amp;IF(O16='Tabelle Tipi-pesi'!N$7,'Tabelle Tipi-pesi'!O$7,"")&amp;IF(O16='Tabelle Tipi-pesi'!N$8,'Tabelle Tipi-pesi'!O$8,"")&amp;IF(O16='Tabelle Tipi-pesi'!N$9,'Tabelle Tipi-pesi'!O$9,"")&amp;IF(O16='Tabelle Tipi-pesi'!N$10,'Tabelle Tipi-pesi'!O$10,"")&amp;IF(O16='Tabelle Tipi-pesi'!N$11,'Tabelle Tipi-pesi'!O$11,"")&amp;IF(O16='Tabelle Tipi-pesi'!N$12,'Tabelle Tipi-pesi'!O$12,"")&amp;IF(O16='Tabelle Tipi-pesi'!N$13,'Tabelle Tipi-pesi'!O$13,"")&amp;IF(O16='Tabelle Tipi-pesi'!N$14,'Tabelle Tipi-pesi'!O$14,"")&amp;IF(O16='Tabelle Tipi-pesi'!N$15,'Tabelle Tipi-pesi'!O$15,"")&amp;IF(O16='Tabelle Tipi-pesi'!N$16,'Tabelle Tipi-pesi'!O$16,"")&amp;IF(O16='Tabelle Tipi-pesi'!N$17,'Tabelle Tipi-pesi'!O$17,"")&amp;IF(O16='Tabelle Tipi-pesi'!N$18,'Tabelle Tipi-pesi'!O$18,"")&amp;IF(O16='Tabelle Tipi-pesi'!N$19,'Tabelle Tipi-pesi'!O$19,"")&amp;IF(O16='Tabelle Tipi-pesi'!N$20,'Tabelle Tipi-pesi'!O$20,"")&amp;IF(O16='Tabelle Tipi-pesi'!N$21,'Tabelle Tipi-pesi'!O$21,"")&amp;IF(O16='Tabelle Tipi-pesi'!N$22,'Tabelle Tipi-pesi'!O$22,"")&amp;IF(O16='Tabelle Tipi-pesi'!N$23,'Tabelle Tipi-pesi'!O$23,"")))</f>
        <v>317</v>
      </c>
      <c r="R16" s="7">
        <f>IF(Q16="",0,VALUE(IF(Q16='Tabelle Tipi-pesi'!P$2,'Tabelle Tipi-pesi'!Q$2,"")&amp;IF(Q16='Tabelle Tipi-pesi'!P$3,'Tabelle Tipi-pesi'!Q$3,"")&amp;IF(Q16='Tabelle Tipi-pesi'!P$4,'Tabelle Tipi-pesi'!Q$4,"")&amp;IF(Q16='Tabelle Tipi-pesi'!P$5,'Tabelle Tipi-pesi'!Q$5,"")&amp;IF(Q16='Tabelle Tipi-pesi'!P$6,'Tabelle Tipi-pesi'!Q$6,"")&amp;IF(Q16='Tabelle Tipi-pesi'!P$7,'Tabelle Tipi-pesi'!Q$7,"")&amp;IF(Q16='Tabelle Tipi-pesi'!P$8,'Tabelle Tipi-pesi'!Q$8,"")&amp;IF(Q16='Tabelle Tipi-pesi'!P$9,'Tabelle Tipi-pesi'!Q$9,"")&amp;IF(Q16='Tabelle Tipi-pesi'!P$10,'Tabelle Tipi-pesi'!Q$10,"")&amp;IF(Q16='Tabelle Tipi-pesi'!P$11,'Tabelle Tipi-pesi'!Q$11,"")&amp;IF(Q16='Tabelle Tipi-pesi'!P$12,'Tabelle Tipi-pesi'!Q$12,"")&amp;IF(Q16='Tabelle Tipi-pesi'!P$13,'Tabelle Tipi-pesi'!Q$13,"")&amp;IF(Q16='Tabelle Tipi-pesi'!P$14,'Tabelle Tipi-pesi'!Q$14,"")&amp;IF(Q16='Tabelle Tipi-pesi'!P$15,'Tabelle Tipi-pesi'!Q$15,"")&amp;IF(Q16='Tabelle Tipi-pesi'!P$16,'Tabelle Tipi-pesi'!Q$16,"")&amp;IF(Q16='Tabelle Tipi-pesi'!P$17,'Tabelle Tipi-pesi'!Q$17,"")&amp;IF(Q16='Tabelle Tipi-pesi'!P$18,'Tabelle Tipi-pesi'!Q$18,"")&amp;IF(Q16='Tabelle Tipi-pesi'!P$19,'Tabelle Tipi-pesi'!Q$19,"")&amp;IF(Q16='Tabelle Tipi-pesi'!P$20,'Tabelle Tipi-pesi'!Q$20,"")&amp;IF(Q16='Tabelle Tipi-pesi'!P$21,'Tabelle Tipi-pesi'!Q$21,"")&amp;IF(Q16='Tabelle Tipi-pesi'!P$22,'Tabelle Tipi-pesi'!Q$22,"")&amp;IF(Q16='Tabelle Tipi-pesi'!P$23,'Tabelle Tipi-pesi'!Q$23,"")))</f>
        <v>0</v>
      </c>
      <c r="S16" s="29"/>
      <c r="T16" s="30">
        <f>IF(S16="",0,VALUE(IF(S16='Tabelle Tipi-pesi'!R$2,'Tabelle Tipi-pesi'!S$2,"")&amp;IF(S16='Tabelle Tipi-pesi'!R$3,'Tabelle Tipi-pesi'!S$3,"")&amp;IF(S16='Tabelle Tipi-pesi'!R$4,'Tabelle Tipi-pesi'!S$4,"")&amp;IF(S16='Tabelle Tipi-pesi'!R$5,'Tabelle Tipi-pesi'!S$5,"")&amp;IF(S16='Tabelle Tipi-pesi'!R$6,'Tabelle Tipi-pesi'!S$6,"")&amp;IF(S16='Tabelle Tipi-pesi'!R$7,'Tabelle Tipi-pesi'!S$7,"")&amp;IF(S16='Tabelle Tipi-pesi'!R$8,'Tabelle Tipi-pesi'!S$8,"")&amp;IF(S16='Tabelle Tipi-pesi'!R$9,'Tabelle Tipi-pesi'!S$9,"")&amp;IF(S16='Tabelle Tipi-pesi'!R$10,'Tabelle Tipi-pesi'!S$10,"")&amp;IF(S16='Tabelle Tipi-pesi'!R$11,'Tabelle Tipi-pesi'!S$11,"")&amp;IF(S16='Tabelle Tipi-pesi'!R$12,'Tabelle Tipi-pesi'!S$12,"")&amp;IF(S16='Tabelle Tipi-pesi'!R$13,'Tabelle Tipi-pesi'!S$13,"")&amp;IF(S16='Tabelle Tipi-pesi'!R$14,'Tabelle Tipi-pesi'!S$14,"")&amp;IF(S16='Tabelle Tipi-pesi'!R$15,'Tabelle Tipi-pesi'!S$15,"")&amp;IF(S16='Tabelle Tipi-pesi'!R$16,'Tabelle Tipi-pesi'!S$16,"")&amp;IF(S16='Tabelle Tipi-pesi'!R$17,'Tabelle Tipi-pesi'!S$17,"")&amp;IF(S16='Tabelle Tipi-pesi'!R$18,'Tabelle Tipi-pesi'!S$18,"")&amp;IF(S16='Tabelle Tipi-pesi'!R$19,'Tabelle Tipi-pesi'!S$19,"")&amp;IF(S16='Tabelle Tipi-pesi'!R$20,'Tabelle Tipi-pesi'!S$20,"")&amp;IF(S16='Tabelle Tipi-pesi'!R$21,'Tabelle Tipi-pesi'!S$21,"")&amp;IF(S16='Tabelle Tipi-pesi'!R$22,'Tabelle Tipi-pesi'!S$22,"")&amp;IF(S16='Tabelle Tipi-pesi'!R$23,'Tabelle Tipi-pesi'!S$23,"")))</f>
        <v>0</v>
      </c>
      <c r="V16" s="7">
        <f>IF(U16="",0,VALUE(IF(U16='Tabelle Tipi-pesi'!T$2,'Tabelle Tipi-pesi'!U$2,"")&amp;IF(U16='Tabelle Tipi-pesi'!T$3,'Tabelle Tipi-pesi'!U$3,"")&amp;IF(U16='Tabelle Tipi-pesi'!T$4,'Tabelle Tipi-pesi'!U$4,"")&amp;IF(U16='Tabelle Tipi-pesi'!T$5,'Tabelle Tipi-pesi'!U$5,"")&amp;IF(U16='Tabelle Tipi-pesi'!T$6,'Tabelle Tipi-pesi'!U$6,"")&amp;IF(U16='Tabelle Tipi-pesi'!T$7,'Tabelle Tipi-pesi'!U$7,"")&amp;IF(U16='Tabelle Tipi-pesi'!T$8,'Tabelle Tipi-pesi'!U$8,"")&amp;IF(U16='Tabelle Tipi-pesi'!T$9,'Tabelle Tipi-pesi'!U$9,"")&amp;IF(U16='Tabelle Tipi-pesi'!T$10,'Tabelle Tipi-pesi'!U$10,"")&amp;IF(U16='Tabelle Tipi-pesi'!T$11,'Tabelle Tipi-pesi'!U$11,"")&amp;IF(U16='Tabelle Tipi-pesi'!T$12,'Tabelle Tipi-pesi'!U$12,"")&amp;IF(U16='Tabelle Tipi-pesi'!T$13,'Tabelle Tipi-pesi'!U$13,"")&amp;IF(U16='Tabelle Tipi-pesi'!T$14,'Tabelle Tipi-pesi'!U$14,"")&amp;IF(U16='Tabelle Tipi-pesi'!T$15,'Tabelle Tipi-pesi'!U$15,"")&amp;IF(U16='Tabelle Tipi-pesi'!T$16,'Tabelle Tipi-pesi'!U$16,"")&amp;IF(U16='Tabelle Tipi-pesi'!T$17,'Tabelle Tipi-pesi'!U$17,"")&amp;IF(U16='Tabelle Tipi-pesi'!T$18,'Tabelle Tipi-pesi'!U$18,"")&amp;IF(U16='Tabelle Tipi-pesi'!T$19,'Tabelle Tipi-pesi'!U$19,"")&amp;IF(U16='Tabelle Tipi-pesi'!T$20,'Tabelle Tipi-pesi'!U$20,"")&amp;IF(U16='Tabelle Tipi-pesi'!T$21,'Tabelle Tipi-pesi'!U$21,"")&amp;IF(U16='Tabelle Tipi-pesi'!T$22,'Tabelle Tipi-pesi'!U$22,"")&amp;IF(U16='Tabelle Tipi-pesi'!T$23,'Tabelle Tipi-pesi'!U$23,"")))</f>
        <v>0</v>
      </c>
      <c r="W16" s="31"/>
      <c r="X16" s="32">
        <f>IF(W16="",0,VALUE(IF(W16='Tabelle Tipi-pesi'!V$2,'Tabelle Tipi-pesi'!W$2,"")&amp;IF(W16='Tabelle Tipi-pesi'!V$3,'Tabelle Tipi-pesi'!W$3,"")&amp;IF(W16='Tabelle Tipi-pesi'!V$4,'Tabelle Tipi-pesi'!W$4,"")&amp;IF(W16='Tabelle Tipi-pesi'!V$5,'Tabelle Tipi-pesi'!W$5,"")&amp;IF(W16='Tabelle Tipi-pesi'!V$6,'Tabelle Tipi-pesi'!W$6,"")&amp;IF(W16='Tabelle Tipi-pesi'!V$7,'Tabelle Tipi-pesi'!W$7,"")&amp;IF(W16='Tabelle Tipi-pesi'!V$8,'Tabelle Tipi-pesi'!W$8,"")&amp;IF(W16='Tabelle Tipi-pesi'!V$9,'Tabelle Tipi-pesi'!W$9,"")&amp;IF(W16='Tabelle Tipi-pesi'!V$10,'Tabelle Tipi-pesi'!W$10,"")&amp;IF(W16='Tabelle Tipi-pesi'!V$11,'Tabelle Tipi-pesi'!W$11,"")&amp;IF(W16='Tabelle Tipi-pesi'!V$12,'Tabelle Tipi-pesi'!W$12,"")&amp;IF(W16='Tabelle Tipi-pesi'!V$13,'Tabelle Tipi-pesi'!W$13,"")&amp;IF(W16='Tabelle Tipi-pesi'!V$14,'Tabelle Tipi-pesi'!W$14,"")&amp;IF(W16='Tabelle Tipi-pesi'!V$15,'Tabelle Tipi-pesi'!W$15,"")&amp;IF(W16='Tabelle Tipi-pesi'!V$16,'Tabelle Tipi-pesi'!W$16,"")&amp;IF(W16='Tabelle Tipi-pesi'!V$17,'Tabelle Tipi-pesi'!W$17,"")&amp;IF(W16='Tabelle Tipi-pesi'!V$18,'Tabelle Tipi-pesi'!W$18,"")&amp;IF(W16='Tabelle Tipi-pesi'!V$19,'Tabelle Tipi-pesi'!W$19,"")&amp;IF(W16='Tabelle Tipi-pesi'!V$20,'Tabelle Tipi-pesi'!W$20,"")&amp;IF(W16='Tabelle Tipi-pesi'!V$21,'Tabelle Tipi-pesi'!W$21,"")&amp;IF(W16='Tabelle Tipi-pesi'!V$22,'Tabelle Tipi-pesi'!W$22,"")&amp;IF(W16='Tabelle Tipi-pesi'!V$23,'Tabelle Tipi-pesi'!W$23,"")))</f>
        <v>0</v>
      </c>
      <c r="Z16" s="7">
        <f>IF(Y16="",0,VALUE(IF(Y16='Tabelle Tipi-pesi'!X$2,'Tabelle Tipi-pesi'!Y$2,"")&amp;IF(Y16='Tabelle Tipi-pesi'!X$3,'Tabelle Tipi-pesi'!Y$3,"")&amp;IF(Y16='Tabelle Tipi-pesi'!X$4,'Tabelle Tipi-pesi'!Y$4,"")&amp;IF(Y16='Tabelle Tipi-pesi'!X$5,'Tabelle Tipi-pesi'!Y$5,"")&amp;IF(Y16='Tabelle Tipi-pesi'!X$6,'Tabelle Tipi-pesi'!Y$6,"")&amp;IF(Y16='Tabelle Tipi-pesi'!X$7,'Tabelle Tipi-pesi'!Y$7,"")&amp;IF(Y16='Tabelle Tipi-pesi'!X$8,'Tabelle Tipi-pesi'!Y$8,"")&amp;IF(Y16='Tabelle Tipi-pesi'!X$9,'Tabelle Tipi-pesi'!Y$9,"")&amp;IF(Y16='Tabelle Tipi-pesi'!X$10,'Tabelle Tipi-pesi'!Y$10,"")&amp;IF(Y16='Tabelle Tipi-pesi'!X$11,'Tabelle Tipi-pesi'!Y$11,"")&amp;IF(Y16='Tabelle Tipi-pesi'!X$12,'Tabelle Tipi-pesi'!Y$12,"")&amp;IF(Y16='Tabelle Tipi-pesi'!X$13,'Tabelle Tipi-pesi'!Y$13,"")&amp;IF(Y16='Tabelle Tipi-pesi'!X$14,'Tabelle Tipi-pesi'!Y$14,"")&amp;IF(Y16='Tabelle Tipi-pesi'!X$15,'Tabelle Tipi-pesi'!Y$15,"")&amp;IF(Y16='Tabelle Tipi-pesi'!X$16,'Tabelle Tipi-pesi'!Y$16,"")&amp;IF(Y16='Tabelle Tipi-pesi'!X$17,'Tabelle Tipi-pesi'!Y$17,"")&amp;IF(Y16='Tabelle Tipi-pesi'!X$18,'Tabelle Tipi-pesi'!Y$18,"")&amp;IF(Y16='Tabelle Tipi-pesi'!X$19,'Tabelle Tipi-pesi'!Y$19,"")&amp;IF(Y16='Tabelle Tipi-pesi'!X$20,'Tabelle Tipi-pesi'!Y$20,"")&amp;IF(Y16='Tabelle Tipi-pesi'!X$21,'Tabelle Tipi-pesi'!Y$21,"")&amp;IF(Y16='Tabelle Tipi-pesi'!X$22,'Tabelle Tipi-pesi'!Y$22,"")&amp;IF(Y16='Tabelle Tipi-pesi'!X$23,'Tabelle Tipi-pesi'!Y$23,"")))</f>
        <v>0</v>
      </c>
      <c r="AA16" s="36"/>
      <c r="AB16" s="37">
        <f>IF(AA16="",0,VALUE(IF(AA16='Tabelle Tipi-pesi'!Z$2,'Tabelle Tipi-pesi'!AA$2,"")&amp;IF(AA16='Tabelle Tipi-pesi'!Z$3,'Tabelle Tipi-pesi'!AA$3,"")&amp;IF(AA16='Tabelle Tipi-pesi'!Z$4,'Tabelle Tipi-pesi'!AA$4,"")&amp;IF(AA16='Tabelle Tipi-pesi'!Z$5,'Tabelle Tipi-pesi'!AA$5,"")&amp;IF(AA16='Tabelle Tipi-pesi'!Z$6,'Tabelle Tipi-pesi'!AA$6,"")&amp;IF(AA16='Tabelle Tipi-pesi'!Z$7,'Tabelle Tipi-pesi'!AA$7,"")&amp;IF(AA16='Tabelle Tipi-pesi'!Z$8,'Tabelle Tipi-pesi'!AA$8,"")&amp;IF(AA16='Tabelle Tipi-pesi'!Z$9,'Tabelle Tipi-pesi'!AA$9,"")&amp;IF(AA16='Tabelle Tipi-pesi'!Z$10,'Tabelle Tipi-pesi'!AA$10,"")&amp;IF(AA16='Tabelle Tipi-pesi'!Z$11,'Tabelle Tipi-pesi'!AA$11,"")&amp;IF(AA16='Tabelle Tipi-pesi'!Z$12,'Tabelle Tipi-pesi'!AA$12,"")&amp;IF(AA16='Tabelle Tipi-pesi'!Z$13,'Tabelle Tipi-pesi'!AA$13,"")&amp;IF(AA16='Tabelle Tipi-pesi'!Z$14,'Tabelle Tipi-pesi'!AA$14,"")&amp;IF(AA16='Tabelle Tipi-pesi'!Z$15,'Tabelle Tipi-pesi'!AA$15,"")&amp;IF(AA16='Tabelle Tipi-pesi'!Z$16,'Tabelle Tipi-pesi'!AA$16,"")&amp;IF(AA16='Tabelle Tipi-pesi'!Z$17,'Tabelle Tipi-pesi'!AA$17,"")&amp;IF(AA16='Tabelle Tipi-pesi'!Z$18,'Tabelle Tipi-pesi'!AA$18,"")&amp;IF(AA16='Tabelle Tipi-pesi'!Z$19,'Tabelle Tipi-pesi'!AA$19,"")&amp;IF(AA16='Tabelle Tipi-pesi'!Z$20,'Tabelle Tipi-pesi'!AA$20,"")&amp;IF(AA16='Tabelle Tipi-pesi'!Z$21,'Tabelle Tipi-pesi'!AA$21,"")&amp;IF(AA16='Tabelle Tipi-pesi'!Z$22,'Tabelle Tipi-pesi'!AA$22,"")&amp;IF(AA16='Tabelle Tipi-pesi'!Z$23,'Tabelle Tipi-pesi'!AA$23,"")))</f>
        <v>0</v>
      </c>
      <c r="AC16" s="8"/>
      <c r="AD16" s="9">
        <f>IF(AC16="",0,VALUE(IF(AC16='Tabelle Tipi-pesi'!Z$2,'Tabelle Tipi-pesi'!AA$2,"")&amp;IF(AC16='Tabelle Tipi-pesi'!Z$3,'Tabelle Tipi-pesi'!AA$3,"")&amp;IF(AC16='Tabelle Tipi-pesi'!Z$4,'Tabelle Tipi-pesi'!AA$4,"")&amp;IF(AC16='Tabelle Tipi-pesi'!Z$5,'Tabelle Tipi-pesi'!AA$5,"")&amp;IF(AC16='Tabelle Tipi-pesi'!Z$6,'Tabelle Tipi-pesi'!AA$6,"")&amp;IF(AC16='Tabelle Tipi-pesi'!Z$7,'Tabelle Tipi-pesi'!AA$7,"")&amp;IF(AC16='Tabelle Tipi-pesi'!Z$8,'Tabelle Tipi-pesi'!AA$8,"")&amp;IF(AC16='Tabelle Tipi-pesi'!Z$9,'Tabelle Tipi-pesi'!AA$9,"")&amp;IF(AC16='Tabelle Tipi-pesi'!Z$10,'Tabelle Tipi-pesi'!AA$10,"")&amp;IF(AC16='Tabelle Tipi-pesi'!Z$11,'Tabelle Tipi-pesi'!AA$11,"")&amp;IF(AC16='Tabelle Tipi-pesi'!Z$12,'Tabelle Tipi-pesi'!AA$12,"")&amp;IF(AC16='Tabelle Tipi-pesi'!Z$13,'Tabelle Tipi-pesi'!AA$13,"")&amp;IF(AC16='Tabelle Tipi-pesi'!Z$14,'Tabelle Tipi-pesi'!AA$14,"")&amp;IF(AC16='Tabelle Tipi-pesi'!Z$15,'Tabelle Tipi-pesi'!AA$15,"")&amp;IF(AC16='Tabelle Tipi-pesi'!Z$16,'Tabelle Tipi-pesi'!AA$16,"")&amp;IF(AC16='Tabelle Tipi-pesi'!Z$17,'Tabelle Tipi-pesi'!AA$17,"")&amp;IF(AC16='Tabelle Tipi-pesi'!Z$18,'Tabelle Tipi-pesi'!AA$18,"")&amp;IF(AC16='Tabelle Tipi-pesi'!Z$19,'Tabelle Tipi-pesi'!AA$19,"")&amp;IF(AC16='Tabelle Tipi-pesi'!Z$20,'Tabelle Tipi-pesi'!AA$20,"")&amp;IF(AC16='Tabelle Tipi-pesi'!Z$21,'Tabelle Tipi-pesi'!AA$21,"")&amp;IF(AC16='Tabelle Tipi-pesi'!Z$22,'Tabelle Tipi-pesi'!AA$22,"")&amp;IF(AC16='Tabelle Tipi-pesi'!Z$23,'Tabelle Tipi-pesi'!AA$23,"")))</f>
        <v>0</v>
      </c>
      <c r="AE16" s="34"/>
      <c r="AF16" s="35">
        <f>IF(AE16="",0,VALUE(IF(AE16='Tabelle Tipi-pesi'!AB$2,'Tabelle Tipi-pesi'!AC$2,"")&amp;IF(AE16='Tabelle Tipi-pesi'!AB$3,'Tabelle Tipi-pesi'!AC$3,"")&amp;IF(AE16='Tabelle Tipi-pesi'!AB$4,'Tabelle Tipi-pesi'!AC$4,"")&amp;IF(AE16='Tabelle Tipi-pesi'!AB$5,'Tabelle Tipi-pesi'!AC$5,"")&amp;IF(AE16='Tabelle Tipi-pesi'!AB$6,'Tabelle Tipi-pesi'!AC$6,"")&amp;IF(AE16='Tabelle Tipi-pesi'!AB$7,'Tabelle Tipi-pesi'!AC$7,"")&amp;IF(AE16='Tabelle Tipi-pesi'!AB$8,'Tabelle Tipi-pesi'!AC$8,"")&amp;IF(AE16='Tabelle Tipi-pesi'!AB$9,'Tabelle Tipi-pesi'!AC$9,"")&amp;IF(AE16='Tabelle Tipi-pesi'!AB$10,'Tabelle Tipi-pesi'!AC$10,"")&amp;IF(AE16='Tabelle Tipi-pesi'!AB$11,'Tabelle Tipi-pesi'!AC$11,"")&amp;IF(AE16='Tabelle Tipi-pesi'!AB$12,'Tabelle Tipi-pesi'!AC$12,"")&amp;IF(AE16='Tabelle Tipi-pesi'!AB$13,'Tabelle Tipi-pesi'!AC$13,"")&amp;IF(AE16='Tabelle Tipi-pesi'!AB$14,'Tabelle Tipi-pesi'!AC$14,"")&amp;IF(AE16='Tabelle Tipi-pesi'!AB$15,'Tabelle Tipi-pesi'!AC$15,"")&amp;IF(AD16='Tabelle Tipi-pesi'!AB$16,'Tabelle Tipi-pesi'!AC$16,"")&amp;IF(AE16='Tabelle Tipi-pesi'!AB$17,'Tabelle Tipi-pesi'!AC$17,"")&amp;IF(AE16='Tabelle Tipi-pesi'!AB$18,'Tabelle Tipi-pesi'!AC$18,"")&amp;IF(AE16='Tabelle Tipi-pesi'!AB$19,'Tabelle Tipi-pesi'!AC$19,"")&amp;IF(AE16='Tabelle Tipi-pesi'!AB$20,'Tabelle Tipi-pesi'!AC$20,"")&amp;IF(AE16='Tabelle Tipi-pesi'!AB$21,'Tabelle Tipi-pesi'!AC$21,"")&amp;IF(AE16='Tabelle Tipi-pesi'!AB$22,'Tabelle Tipi-pesi'!AC$22,"")&amp;IF(AE16='Tabelle Tipi-pesi'!AB$23,'Tabelle Tipi-pesi'!AC$23,"")))</f>
        <v>0</v>
      </c>
      <c r="AH16" s="7">
        <f>IF(AG16="",0,VALUE(IF(AG16='Tabelle Tipi-pesi'!AD$2,'Tabelle Tipi-pesi'!AE$2,"")&amp;IF(AG16='Tabelle Tipi-pesi'!AD$3,'Tabelle Tipi-pesi'!AE$3,"")&amp;IF(AG16='Tabelle Tipi-pesi'!AD$4,'Tabelle Tipi-pesi'!AE$4,"")&amp;IF(AG16='Tabelle Tipi-pesi'!AD$5,'Tabelle Tipi-pesi'!AE$5,"")&amp;IF(AG16='Tabelle Tipi-pesi'!AD$6,'Tabelle Tipi-pesi'!AE$6,"")&amp;IF(AG16='Tabelle Tipi-pesi'!AD$7,'Tabelle Tipi-pesi'!AE$7,"")&amp;IF(AG16='Tabelle Tipi-pesi'!AD$8,'Tabelle Tipi-pesi'!AE$8,"")&amp;IF(AG16='Tabelle Tipi-pesi'!AD$9,'Tabelle Tipi-pesi'!AE$9,"")&amp;IF(AG16='Tabelle Tipi-pesi'!AD$10,'Tabelle Tipi-pesi'!AE$10,"")&amp;IF(AG16='Tabelle Tipi-pesi'!AD$11,'Tabelle Tipi-pesi'!AE$11,"")&amp;IF(AG16='Tabelle Tipi-pesi'!AD$12,'Tabelle Tipi-pesi'!AE$12,"")&amp;IF(AG16='Tabelle Tipi-pesi'!AD$13,'Tabelle Tipi-pesi'!AE$13,"")&amp;IF(AG16='Tabelle Tipi-pesi'!AD$14,'Tabelle Tipi-pesi'!AE$14,"")&amp;IF(AG16='Tabelle Tipi-pesi'!AD$15,'Tabelle Tipi-pesi'!AE$15,"")&amp;IF(AF16='Tabelle Tipi-pesi'!AD$16,'Tabelle Tipi-pesi'!AE$16,"")&amp;IF(AG16='Tabelle Tipi-pesi'!AD$17,'Tabelle Tipi-pesi'!AE$17,"")&amp;IF(AG16='Tabelle Tipi-pesi'!AD$18,'Tabelle Tipi-pesi'!AE$18,"")&amp;IF(AG16='Tabelle Tipi-pesi'!AD$19,'Tabelle Tipi-pesi'!AE$19,"")&amp;IF(AG16='Tabelle Tipi-pesi'!AD$20,'Tabelle Tipi-pesi'!AE$20,"")&amp;IF(AG16='Tabelle Tipi-pesi'!AD$21,'Tabelle Tipi-pesi'!AE$21,"")&amp;IF(AG16='Tabelle Tipi-pesi'!AD$22,'Tabelle Tipi-pesi'!AE$22,"")&amp;IF(AG16='Tabelle Tipi-pesi'!AD$23,'Tabelle Tipi-pesi'!AE$23,"")))</f>
        <v>0</v>
      </c>
      <c r="AJ16" s="26">
        <f t="shared" si="0"/>
        <v>845</v>
      </c>
      <c r="AK16" s="55">
        <v>21</v>
      </c>
      <c r="AL16" s="11">
        <v>5500</v>
      </c>
      <c r="AM16" s="18"/>
      <c r="AN16" s="11">
        <f t="shared" si="1"/>
        <v>8</v>
      </c>
      <c r="AO16" s="11" t="str">
        <f t="shared" si="2"/>
        <v>2</v>
      </c>
      <c r="AP16" s="5">
        <v>1440</v>
      </c>
      <c r="AQ16" s="14">
        <f t="shared" si="3"/>
        <v>15.714285714285714</v>
      </c>
      <c r="AR16" s="15">
        <f t="shared" si="4"/>
        <v>116.28571428571429</v>
      </c>
      <c r="AS16" s="16">
        <f t="shared" si="5"/>
        <v>137.61622992392225</v>
      </c>
      <c r="AT16" s="15">
        <f t="shared" si="6"/>
        <v>7.2665847665847663</v>
      </c>
      <c r="AU16" s="39"/>
    </row>
    <row r="17" spans="1:47" s="5" customFormat="1" ht="11.25" customHeight="1" x14ac:dyDescent="0.2">
      <c r="A17" s="5">
        <v>13</v>
      </c>
      <c r="B17" s="5">
        <v>4</v>
      </c>
      <c r="C17" s="20" t="s">
        <v>13</v>
      </c>
      <c r="D17" s="21">
        <f>IF(C17="",0,VALUE(IF(C17='Tabelle Tipi-pesi'!B$2,'Tabelle Tipi-pesi'!C$2,"")&amp;IF(C17='Tabelle Tipi-pesi'!B$3,'Tabelle Tipi-pesi'!C$3,"")&amp;IF(C17='Tabelle Tipi-pesi'!B$4,'Tabelle Tipi-pesi'!C$4,"")&amp;IF(C17='Tabelle Tipi-pesi'!B$5,'Tabelle Tipi-pesi'!C$5,"")&amp;IF(C17='Tabelle Tipi-pesi'!B$6,'Tabelle Tipi-pesi'!C$6,"")&amp;IF(C17='Tabelle Tipi-pesi'!B$7,'Tabelle Tipi-pesi'!C$7,"")&amp;IF(C17='Tabelle Tipi-pesi'!B$8,'Tabelle Tipi-pesi'!C$8,"")&amp;IF(C17='Tabelle Tipi-pesi'!B$9,'Tabelle Tipi-pesi'!C$9,"")&amp;IF(C17='Tabelle Tipi-pesi'!B$10,'Tabelle Tipi-pesi'!C$10,"")&amp;IF(C17='Tabelle Tipi-pesi'!B$11,'Tabelle Tipi-pesi'!C$11,"")&amp;IF(C17='Tabelle Tipi-pesi'!B$12,'Tabelle Tipi-pesi'!C$12,"")&amp;IF(C17='Tabelle Tipi-pesi'!B$13,'Tabelle Tipi-pesi'!C$13,"")&amp;IF(C17='Tabelle Tipi-pesi'!B$14,'Tabelle Tipi-pesi'!C$14,"")&amp;IF(C17='Tabelle Tipi-pesi'!B$15,'Tabelle Tipi-pesi'!C$15,"")&amp;IF(C17='Tabelle Tipi-pesi'!B$16,'Tabelle Tipi-pesi'!C$16,"")&amp;IF(C17='Tabelle Tipi-pesi'!B$17,'Tabelle Tipi-pesi'!C$17,"")&amp;IF(C17='Tabelle Tipi-pesi'!B$18,'Tabelle Tipi-pesi'!C$18,"")&amp;IF(C17='Tabelle Tipi-pesi'!B$19,'Tabelle Tipi-pesi'!C$19,"")&amp;IF(C17='Tabelle Tipi-pesi'!B$20,'Tabelle Tipi-pesi'!C$20,"")&amp;IF(C17='Tabelle Tipi-pesi'!B$21,'Tabelle Tipi-pesi'!C$21,"")&amp;IF(C17='Tabelle Tipi-pesi'!B$22,'Tabelle Tipi-pesi'!C$22,"")&amp;IF(C17='Tabelle Tipi-pesi'!B$23,'Tabelle Tipi-pesi'!C$23,"")))</f>
        <v>120</v>
      </c>
      <c r="E17" s="5" t="s">
        <v>22</v>
      </c>
      <c r="F17" s="7">
        <f>IF(E17="",0,VALUE(IF(E17='Tabelle Tipi-pesi'!D$2,'Tabelle Tipi-pesi'!E$2,"")&amp;IF(E17='Tabelle Tipi-pesi'!D$3,'Tabelle Tipi-pesi'!E$3,"")&amp;IF(E17='Tabelle Tipi-pesi'!D$4,'Tabelle Tipi-pesi'!E$4,"")&amp;IF(E17='Tabelle Tipi-pesi'!D$5,'Tabelle Tipi-pesi'!E$5,"")&amp;IF(E17='Tabelle Tipi-pesi'!D$6,'Tabelle Tipi-pesi'!E$6,"")&amp;IF(E17='Tabelle Tipi-pesi'!D$7,'Tabelle Tipi-pesi'!E$7,"")&amp;IF(E17='Tabelle Tipi-pesi'!D$8,'Tabelle Tipi-pesi'!E$8,"")&amp;IF(E17='Tabelle Tipi-pesi'!D$9,'Tabelle Tipi-pesi'!E$9,"")&amp;IF(E17='Tabelle Tipi-pesi'!D$10,'Tabelle Tipi-pesi'!E$10,"")&amp;IF(E17='Tabelle Tipi-pesi'!D$11,'Tabelle Tipi-pesi'!E$11,"")&amp;IF(E17='Tabelle Tipi-pesi'!D$12,'Tabelle Tipi-pesi'!E$12,"")&amp;IF(E17='Tabelle Tipi-pesi'!D$13,'Tabelle Tipi-pesi'!E$13,"")&amp;IF(E17='Tabelle Tipi-pesi'!D$14,'Tabelle Tipi-pesi'!E$14,"")&amp;IF(E17='Tabelle Tipi-pesi'!D$15,'Tabelle Tipi-pesi'!E$15,"")&amp;IF(E17='Tabelle Tipi-pesi'!D$16,'Tabelle Tipi-pesi'!E$16,"")&amp;IF(E17='Tabelle Tipi-pesi'!D$17,'Tabelle Tipi-pesi'!E$17,"")&amp;IF(E17='Tabelle Tipi-pesi'!D$18,'Tabelle Tipi-pesi'!E$18,"")&amp;IF(E17='Tabelle Tipi-pesi'!D$19,'Tabelle Tipi-pesi'!E$19,"")&amp;IF(E17='Tabelle Tipi-pesi'!D$20,'Tabelle Tipi-pesi'!E$20,"")&amp;IF(E17='Tabelle Tipi-pesi'!D$21,'Tabelle Tipi-pesi'!E$21,"")&amp;IF(E17='Tabelle Tipi-pesi'!D$22,'Tabelle Tipi-pesi'!E$22,"")&amp;IF(E17='Tabelle Tipi-pesi'!D$23,'Tabelle Tipi-pesi'!E$23,"")))/4*B17</f>
        <v>60</v>
      </c>
      <c r="G17" s="22" t="s">
        <v>38</v>
      </c>
      <c r="H17" s="23">
        <f>$B17*IF(G17="",0,VALUE(IF(G17='Tabelle Tipi-pesi'!F$2,'Tabelle Tipi-pesi'!G$2,"")&amp;IF(G17='Tabelle Tipi-pesi'!F$3,'Tabelle Tipi-pesi'!G$3,"")&amp;IF(G17='Tabelle Tipi-pesi'!F$4,'Tabelle Tipi-pesi'!G$4,"")&amp;IF(G17='Tabelle Tipi-pesi'!F$5,'Tabelle Tipi-pesi'!G$5,"")&amp;IF(G17='Tabelle Tipi-pesi'!F$6,'Tabelle Tipi-pesi'!G$6,"")&amp;IF(G17='Tabelle Tipi-pesi'!F$7,'Tabelle Tipi-pesi'!G$7,"")&amp;IF(G17='Tabelle Tipi-pesi'!F$8,'Tabelle Tipi-pesi'!G$8,"")&amp;IF(G17='Tabelle Tipi-pesi'!F$9,'Tabelle Tipi-pesi'!G$9,"")&amp;IF(G17='Tabelle Tipi-pesi'!F$10,'Tabelle Tipi-pesi'!G$10,"")&amp;IF(G17='Tabelle Tipi-pesi'!F$11,'Tabelle Tipi-pesi'!G$11,"")&amp;IF(G17='Tabelle Tipi-pesi'!F$12,'Tabelle Tipi-pesi'!G$12,"")&amp;IF(G17='Tabelle Tipi-pesi'!F$13,'Tabelle Tipi-pesi'!G$13,"")&amp;IF(G17='Tabelle Tipi-pesi'!F$14,'Tabelle Tipi-pesi'!G$14,"")&amp;IF(G17='Tabelle Tipi-pesi'!F$15,'Tabelle Tipi-pesi'!G$15,"")&amp;IF(G17='Tabelle Tipi-pesi'!F$16,'Tabelle Tipi-pesi'!G$16,"")&amp;IF(G17='Tabelle Tipi-pesi'!F$17,'Tabelle Tipi-pesi'!G$17,"")&amp;IF(G17='Tabelle Tipi-pesi'!F$18,'Tabelle Tipi-pesi'!G$18,"")&amp;IF(G17='Tabelle Tipi-pesi'!F$19,'Tabelle Tipi-pesi'!G$19,"")&amp;IF(G17='Tabelle Tipi-pesi'!F$20,'Tabelle Tipi-pesi'!G$20,"")&amp;IF(G17='Tabelle Tipi-pesi'!F$21,'Tabelle Tipi-pesi'!G$21,"")&amp;IF(G17='Tabelle Tipi-pesi'!F$22,'Tabelle Tipi-pesi'!G$22,"")&amp;IF(G17='Tabelle Tipi-pesi'!F$23,'Tabelle Tipi-pesi'!G$23,"")))</f>
        <v>80</v>
      </c>
      <c r="I17" s="5" t="s">
        <v>45</v>
      </c>
      <c r="J17" s="7">
        <f>IF(I17="",0,VALUE(IF(I17='Tabelle Tipi-pesi'!H$2,'Tabelle Tipi-pesi'!I$2,"")&amp;IF(I17='Tabelle Tipi-pesi'!H$3,'Tabelle Tipi-pesi'!I$3,"")&amp;IF(I17='Tabelle Tipi-pesi'!H$4,'Tabelle Tipi-pesi'!I$4,"")&amp;IF(I17='Tabelle Tipi-pesi'!H$5,'Tabelle Tipi-pesi'!I$5,"")&amp;IF(I17='Tabelle Tipi-pesi'!H$6,'Tabelle Tipi-pesi'!I$6,"")&amp;IF(I17='Tabelle Tipi-pesi'!H$7,'Tabelle Tipi-pesi'!I$7,"")&amp;IF(I17='Tabelle Tipi-pesi'!H$8,'Tabelle Tipi-pesi'!I$8,"")&amp;IF(I17='Tabelle Tipi-pesi'!H$9,'Tabelle Tipi-pesi'!I$9,"")&amp;IF(I17='Tabelle Tipi-pesi'!H$10,'Tabelle Tipi-pesi'!I$10,"")&amp;IF(I17='Tabelle Tipi-pesi'!H$11,'Tabelle Tipi-pesi'!I$11,"")&amp;IF(I17='Tabelle Tipi-pesi'!H$12,'Tabelle Tipi-pesi'!I$12,"")&amp;IF(I17='Tabelle Tipi-pesi'!H$13,'Tabelle Tipi-pesi'!I$13,"")&amp;IF(I17='Tabelle Tipi-pesi'!H$14,'Tabelle Tipi-pesi'!I$14,"")&amp;IF(I17='Tabelle Tipi-pesi'!H$15,'Tabelle Tipi-pesi'!I$15,"")&amp;IF(I17='Tabelle Tipi-pesi'!H$16,'Tabelle Tipi-pesi'!I$16,"")&amp;IF(I17='Tabelle Tipi-pesi'!H$17,'Tabelle Tipi-pesi'!I$17,"")&amp;IF(I17='Tabelle Tipi-pesi'!H$18,'Tabelle Tipi-pesi'!I$18,"")&amp;IF(I17='Tabelle Tipi-pesi'!H$19,'Tabelle Tipi-pesi'!I$19,"")&amp;IF(I17='Tabelle Tipi-pesi'!H$20,'Tabelle Tipi-pesi'!I$20,"")&amp;IF(I17='Tabelle Tipi-pesi'!H$21,'Tabelle Tipi-pesi'!I$21,"")&amp;IF(I17='Tabelle Tipi-pesi'!H$22,'Tabelle Tipi-pesi'!I$22,"")&amp;IF(I17='Tabelle Tipi-pesi'!H$23,'Tabelle Tipi-pesi'!I$23,"")))</f>
        <v>50</v>
      </c>
      <c r="K17" s="24" t="s">
        <v>50</v>
      </c>
      <c r="L17" s="25">
        <f>IF(K17="",0,VALUE(IF(K17='Tabelle Tipi-pesi'!J$2,'Tabelle Tipi-pesi'!K$2,"")&amp;IF(K17='Tabelle Tipi-pesi'!J$3,'Tabelle Tipi-pesi'!K$3,"")&amp;IF(K17='Tabelle Tipi-pesi'!J$4,'Tabelle Tipi-pesi'!K$4,"")&amp;IF(K17='Tabelle Tipi-pesi'!J$5,'Tabelle Tipi-pesi'!K$5,"")&amp;IF(K17='Tabelle Tipi-pesi'!J$6,'Tabelle Tipi-pesi'!K$6,"")&amp;IF(K17='Tabelle Tipi-pesi'!J$7,'Tabelle Tipi-pesi'!K$7,"")&amp;IF(K17='Tabelle Tipi-pesi'!J$8,'Tabelle Tipi-pesi'!K$8,"")&amp;IF(K17='Tabelle Tipi-pesi'!J$9,'Tabelle Tipi-pesi'!K$9,"")&amp;IF(K17='Tabelle Tipi-pesi'!J$10,'Tabelle Tipi-pesi'!K$10,"")&amp;IF(K17='Tabelle Tipi-pesi'!J$11,'Tabelle Tipi-pesi'!K$11,"")&amp;IF(K17='Tabelle Tipi-pesi'!J$12,'Tabelle Tipi-pesi'!K$12,"")&amp;IF(K17='Tabelle Tipi-pesi'!J$13,'Tabelle Tipi-pesi'!K$13,"")&amp;IF(K17='Tabelle Tipi-pesi'!J$14,'Tabelle Tipi-pesi'!K$14,"")&amp;IF(K17='Tabelle Tipi-pesi'!J$15,'Tabelle Tipi-pesi'!K$15,"")&amp;IF(K17='Tabelle Tipi-pesi'!J$16,'Tabelle Tipi-pesi'!K$16,"")&amp;IF(K17='Tabelle Tipi-pesi'!J$17,'Tabelle Tipi-pesi'!K$17,"")&amp;IF(K17='Tabelle Tipi-pesi'!J$18,'Tabelle Tipi-pesi'!K$18,"")&amp;IF(K17='Tabelle Tipi-pesi'!J$19,'Tabelle Tipi-pesi'!K$19,"")&amp;IF(K17='Tabelle Tipi-pesi'!J$20,'Tabelle Tipi-pesi'!K$20,"")&amp;IF(K17='Tabelle Tipi-pesi'!J$21,'Tabelle Tipi-pesi'!K$21,"")&amp;IF(K17='Tabelle Tipi-pesi'!J$22,'Tabelle Tipi-pesi'!K$22,"")&amp;IF(K17='Tabelle Tipi-pesi'!J$23,'Tabelle Tipi-pesi'!K$23,"")))</f>
        <v>7</v>
      </c>
      <c r="M17" s="5" t="s">
        <v>53</v>
      </c>
      <c r="N17" s="7">
        <f>$B17*IF(M17="",0,VALUE(IF(M17='Tabelle Tipi-pesi'!L$2,'Tabelle Tipi-pesi'!M$2,"")&amp;IF(M17='Tabelle Tipi-pesi'!L$3,'Tabelle Tipi-pesi'!M$3,"")&amp;IF(M17='Tabelle Tipi-pesi'!L$4,'Tabelle Tipi-pesi'!M$4,"")&amp;IF(M17='Tabelle Tipi-pesi'!L$5,'Tabelle Tipi-pesi'!M$5,"")&amp;IF(M17='Tabelle Tipi-pesi'!L$6,'Tabelle Tipi-pesi'!M$6,"")&amp;IF(M17='Tabelle Tipi-pesi'!L$7,'Tabelle Tipi-pesi'!M$7,"")&amp;IF(M17='Tabelle Tipi-pesi'!L$8,'Tabelle Tipi-pesi'!M$8,"")&amp;IF(M17='Tabelle Tipi-pesi'!L$9,'Tabelle Tipi-pesi'!M$9,"")&amp;IF(M17='Tabelle Tipi-pesi'!L$10,'Tabelle Tipi-pesi'!M$10,"")&amp;IF(M17='Tabelle Tipi-pesi'!L$11,'Tabelle Tipi-pesi'!M$11,"")&amp;IF(M17='Tabelle Tipi-pesi'!L$12,'Tabelle Tipi-pesi'!M$12,"")&amp;IF(M17='Tabelle Tipi-pesi'!L$13,'Tabelle Tipi-pesi'!M$13,"")&amp;IF(M17='Tabelle Tipi-pesi'!L$14,'Tabelle Tipi-pesi'!M$14,"")&amp;IF(M17='Tabelle Tipi-pesi'!L$15,'Tabelle Tipi-pesi'!M$15,"")&amp;IF(M17='Tabelle Tipi-pesi'!L$16,'Tabelle Tipi-pesi'!M$16,"")&amp;IF(M17='Tabelle Tipi-pesi'!L$17,'Tabelle Tipi-pesi'!M$17,"")&amp;IF(M17='Tabelle Tipi-pesi'!L$18,'Tabelle Tipi-pesi'!M$18,"")&amp;IF(M17='Tabelle Tipi-pesi'!L$19,'Tabelle Tipi-pesi'!M$19,"")&amp;IF(M17='Tabelle Tipi-pesi'!L$20,'Tabelle Tipi-pesi'!M$20,"")&amp;IF(M17='Tabelle Tipi-pesi'!L$21,'Tabelle Tipi-pesi'!M$21,"")&amp;IF(M17='Tabelle Tipi-pesi'!L$22,'Tabelle Tipi-pesi'!M$22,"")&amp;IF(M17='Tabelle Tipi-pesi'!L$23,'Tabelle Tipi-pesi'!M$23,"")))</f>
        <v>200</v>
      </c>
      <c r="O17" s="27" t="s">
        <v>86</v>
      </c>
      <c r="P17" s="28">
        <f>IF(O17="",0,VALUE(IF(O17='Tabelle Tipi-pesi'!N$2,'Tabelle Tipi-pesi'!O$2,"")&amp;IF(O17='Tabelle Tipi-pesi'!N$3,'Tabelle Tipi-pesi'!O$3,"")&amp;IF(O17='Tabelle Tipi-pesi'!N$4,'Tabelle Tipi-pesi'!O$4,"")&amp;IF(O17='Tabelle Tipi-pesi'!N$5,'Tabelle Tipi-pesi'!O$5,"")&amp;IF(O17='Tabelle Tipi-pesi'!N$6,'Tabelle Tipi-pesi'!O$6,"")&amp;IF(O17='Tabelle Tipi-pesi'!N$7,'Tabelle Tipi-pesi'!O$7,"")&amp;IF(O17='Tabelle Tipi-pesi'!N$8,'Tabelle Tipi-pesi'!O$8,"")&amp;IF(O17='Tabelle Tipi-pesi'!N$9,'Tabelle Tipi-pesi'!O$9,"")&amp;IF(O17='Tabelle Tipi-pesi'!N$10,'Tabelle Tipi-pesi'!O$10,"")&amp;IF(O17='Tabelle Tipi-pesi'!N$11,'Tabelle Tipi-pesi'!O$11,"")&amp;IF(O17='Tabelle Tipi-pesi'!N$12,'Tabelle Tipi-pesi'!O$12,"")&amp;IF(O17='Tabelle Tipi-pesi'!N$13,'Tabelle Tipi-pesi'!O$13,"")&amp;IF(O17='Tabelle Tipi-pesi'!N$14,'Tabelle Tipi-pesi'!O$14,"")&amp;IF(O17='Tabelle Tipi-pesi'!N$15,'Tabelle Tipi-pesi'!O$15,"")&amp;IF(O17='Tabelle Tipi-pesi'!N$16,'Tabelle Tipi-pesi'!O$16,"")&amp;IF(O17='Tabelle Tipi-pesi'!N$17,'Tabelle Tipi-pesi'!O$17,"")&amp;IF(O17='Tabelle Tipi-pesi'!N$18,'Tabelle Tipi-pesi'!O$18,"")&amp;IF(O17='Tabelle Tipi-pesi'!N$19,'Tabelle Tipi-pesi'!O$19,"")&amp;IF(O17='Tabelle Tipi-pesi'!N$20,'Tabelle Tipi-pesi'!O$20,"")&amp;IF(O17='Tabelle Tipi-pesi'!N$21,'Tabelle Tipi-pesi'!O$21,"")&amp;IF(O17='Tabelle Tipi-pesi'!N$22,'Tabelle Tipi-pesi'!O$22,"")&amp;IF(O17='Tabelle Tipi-pesi'!N$23,'Tabelle Tipi-pesi'!O$23,"")))</f>
        <v>317</v>
      </c>
      <c r="R17" s="7">
        <f>IF(Q17="",0,VALUE(IF(Q17='Tabelle Tipi-pesi'!P$2,'Tabelle Tipi-pesi'!Q$2,"")&amp;IF(Q17='Tabelle Tipi-pesi'!P$3,'Tabelle Tipi-pesi'!Q$3,"")&amp;IF(Q17='Tabelle Tipi-pesi'!P$4,'Tabelle Tipi-pesi'!Q$4,"")&amp;IF(Q17='Tabelle Tipi-pesi'!P$5,'Tabelle Tipi-pesi'!Q$5,"")&amp;IF(Q17='Tabelle Tipi-pesi'!P$6,'Tabelle Tipi-pesi'!Q$6,"")&amp;IF(Q17='Tabelle Tipi-pesi'!P$7,'Tabelle Tipi-pesi'!Q$7,"")&amp;IF(Q17='Tabelle Tipi-pesi'!P$8,'Tabelle Tipi-pesi'!Q$8,"")&amp;IF(Q17='Tabelle Tipi-pesi'!P$9,'Tabelle Tipi-pesi'!Q$9,"")&amp;IF(Q17='Tabelle Tipi-pesi'!P$10,'Tabelle Tipi-pesi'!Q$10,"")&amp;IF(Q17='Tabelle Tipi-pesi'!P$11,'Tabelle Tipi-pesi'!Q$11,"")&amp;IF(Q17='Tabelle Tipi-pesi'!P$12,'Tabelle Tipi-pesi'!Q$12,"")&amp;IF(Q17='Tabelle Tipi-pesi'!P$13,'Tabelle Tipi-pesi'!Q$13,"")&amp;IF(Q17='Tabelle Tipi-pesi'!P$14,'Tabelle Tipi-pesi'!Q$14,"")&amp;IF(Q17='Tabelle Tipi-pesi'!P$15,'Tabelle Tipi-pesi'!Q$15,"")&amp;IF(Q17='Tabelle Tipi-pesi'!P$16,'Tabelle Tipi-pesi'!Q$16,"")&amp;IF(Q17='Tabelle Tipi-pesi'!P$17,'Tabelle Tipi-pesi'!Q$17,"")&amp;IF(Q17='Tabelle Tipi-pesi'!P$18,'Tabelle Tipi-pesi'!Q$18,"")&amp;IF(Q17='Tabelle Tipi-pesi'!P$19,'Tabelle Tipi-pesi'!Q$19,"")&amp;IF(Q17='Tabelle Tipi-pesi'!P$20,'Tabelle Tipi-pesi'!Q$20,"")&amp;IF(Q17='Tabelle Tipi-pesi'!P$21,'Tabelle Tipi-pesi'!Q$21,"")&amp;IF(Q17='Tabelle Tipi-pesi'!P$22,'Tabelle Tipi-pesi'!Q$22,"")&amp;IF(Q17='Tabelle Tipi-pesi'!P$23,'Tabelle Tipi-pesi'!Q$23,"")))</f>
        <v>0</v>
      </c>
      <c r="S17" s="29"/>
      <c r="T17" s="30">
        <f>IF(S17="",0,VALUE(IF(S17='Tabelle Tipi-pesi'!R$2,'Tabelle Tipi-pesi'!S$2,"")&amp;IF(S17='Tabelle Tipi-pesi'!R$3,'Tabelle Tipi-pesi'!S$3,"")&amp;IF(S17='Tabelle Tipi-pesi'!R$4,'Tabelle Tipi-pesi'!S$4,"")&amp;IF(S17='Tabelle Tipi-pesi'!R$5,'Tabelle Tipi-pesi'!S$5,"")&amp;IF(S17='Tabelle Tipi-pesi'!R$6,'Tabelle Tipi-pesi'!S$6,"")&amp;IF(S17='Tabelle Tipi-pesi'!R$7,'Tabelle Tipi-pesi'!S$7,"")&amp;IF(S17='Tabelle Tipi-pesi'!R$8,'Tabelle Tipi-pesi'!S$8,"")&amp;IF(S17='Tabelle Tipi-pesi'!R$9,'Tabelle Tipi-pesi'!S$9,"")&amp;IF(S17='Tabelle Tipi-pesi'!R$10,'Tabelle Tipi-pesi'!S$10,"")&amp;IF(S17='Tabelle Tipi-pesi'!R$11,'Tabelle Tipi-pesi'!S$11,"")&amp;IF(S17='Tabelle Tipi-pesi'!R$12,'Tabelle Tipi-pesi'!S$12,"")&amp;IF(S17='Tabelle Tipi-pesi'!R$13,'Tabelle Tipi-pesi'!S$13,"")&amp;IF(S17='Tabelle Tipi-pesi'!R$14,'Tabelle Tipi-pesi'!S$14,"")&amp;IF(S17='Tabelle Tipi-pesi'!R$15,'Tabelle Tipi-pesi'!S$15,"")&amp;IF(S17='Tabelle Tipi-pesi'!R$16,'Tabelle Tipi-pesi'!S$16,"")&amp;IF(S17='Tabelle Tipi-pesi'!R$17,'Tabelle Tipi-pesi'!S$17,"")&amp;IF(S17='Tabelle Tipi-pesi'!R$18,'Tabelle Tipi-pesi'!S$18,"")&amp;IF(S17='Tabelle Tipi-pesi'!R$19,'Tabelle Tipi-pesi'!S$19,"")&amp;IF(S17='Tabelle Tipi-pesi'!R$20,'Tabelle Tipi-pesi'!S$20,"")&amp;IF(S17='Tabelle Tipi-pesi'!R$21,'Tabelle Tipi-pesi'!S$21,"")&amp;IF(S17='Tabelle Tipi-pesi'!R$22,'Tabelle Tipi-pesi'!S$22,"")&amp;IF(S17='Tabelle Tipi-pesi'!R$23,'Tabelle Tipi-pesi'!S$23,"")))</f>
        <v>0</v>
      </c>
      <c r="V17" s="7">
        <f>IF(U17="",0,VALUE(IF(U17='Tabelle Tipi-pesi'!T$2,'Tabelle Tipi-pesi'!U$2,"")&amp;IF(U17='Tabelle Tipi-pesi'!T$3,'Tabelle Tipi-pesi'!U$3,"")&amp;IF(U17='Tabelle Tipi-pesi'!T$4,'Tabelle Tipi-pesi'!U$4,"")&amp;IF(U17='Tabelle Tipi-pesi'!T$5,'Tabelle Tipi-pesi'!U$5,"")&amp;IF(U17='Tabelle Tipi-pesi'!T$6,'Tabelle Tipi-pesi'!U$6,"")&amp;IF(U17='Tabelle Tipi-pesi'!T$7,'Tabelle Tipi-pesi'!U$7,"")&amp;IF(U17='Tabelle Tipi-pesi'!T$8,'Tabelle Tipi-pesi'!U$8,"")&amp;IF(U17='Tabelle Tipi-pesi'!T$9,'Tabelle Tipi-pesi'!U$9,"")&amp;IF(U17='Tabelle Tipi-pesi'!T$10,'Tabelle Tipi-pesi'!U$10,"")&amp;IF(U17='Tabelle Tipi-pesi'!T$11,'Tabelle Tipi-pesi'!U$11,"")&amp;IF(U17='Tabelle Tipi-pesi'!T$12,'Tabelle Tipi-pesi'!U$12,"")&amp;IF(U17='Tabelle Tipi-pesi'!T$13,'Tabelle Tipi-pesi'!U$13,"")&amp;IF(U17='Tabelle Tipi-pesi'!T$14,'Tabelle Tipi-pesi'!U$14,"")&amp;IF(U17='Tabelle Tipi-pesi'!T$15,'Tabelle Tipi-pesi'!U$15,"")&amp;IF(U17='Tabelle Tipi-pesi'!T$16,'Tabelle Tipi-pesi'!U$16,"")&amp;IF(U17='Tabelle Tipi-pesi'!T$17,'Tabelle Tipi-pesi'!U$17,"")&amp;IF(U17='Tabelle Tipi-pesi'!T$18,'Tabelle Tipi-pesi'!U$18,"")&amp;IF(U17='Tabelle Tipi-pesi'!T$19,'Tabelle Tipi-pesi'!U$19,"")&amp;IF(U17='Tabelle Tipi-pesi'!T$20,'Tabelle Tipi-pesi'!U$20,"")&amp;IF(U17='Tabelle Tipi-pesi'!T$21,'Tabelle Tipi-pesi'!U$21,"")&amp;IF(U17='Tabelle Tipi-pesi'!T$22,'Tabelle Tipi-pesi'!U$22,"")&amp;IF(U17='Tabelle Tipi-pesi'!T$23,'Tabelle Tipi-pesi'!U$23,"")))</f>
        <v>0</v>
      </c>
      <c r="W17" s="31"/>
      <c r="X17" s="32">
        <f>IF(W17="",0,VALUE(IF(W17='Tabelle Tipi-pesi'!V$2,'Tabelle Tipi-pesi'!W$2,"")&amp;IF(W17='Tabelle Tipi-pesi'!V$3,'Tabelle Tipi-pesi'!W$3,"")&amp;IF(W17='Tabelle Tipi-pesi'!V$4,'Tabelle Tipi-pesi'!W$4,"")&amp;IF(W17='Tabelle Tipi-pesi'!V$5,'Tabelle Tipi-pesi'!W$5,"")&amp;IF(W17='Tabelle Tipi-pesi'!V$6,'Tabelle Tipi-pesi'!W$6,"")&amp;IF(W17='Tabelle Tipi-pesi'!V$7,'Tabelle Tipi-pesi'!W$7,"")&amp;IF(W17='Tabelle Tipi-pesi'!V$8,'Tabelle Tipi-pesi'!W$8,"")&amp;IF(W17='Tabelle Tipi-pesi'!V$9,'Tabelle Tipi-pesi'!W$9,"")&amp;IF(W17='Tabelle Tipi-pesi'!V$10,'Tabelle Tipi-pesi'!W$10,"")&amp;IF(W17='Tabelle Tipi-pesi'!V$11,'Tabelle Tipi-pesi'!W$11,"")&amp;IF(W17='Tabelle Tipi-pesi'!V$12,'Tabelle Tipi-pesi'!W$12,"")&amp;IF(W17='Tabelle Tipi-pesi'!V$13,'Tabelle Tipi-pesi'!W$13,"")&amp;IF(W17='Tabelle Tipi-pesi'!V$14,'Tabelle Tipi-pesi'!W$14,"")&amp;IF(W17='Tabelle Tipi-pesi'!V$15,'Tabelle Tipi-pesi'!W$15,"")&amp;IF(W17='Tabelle Tipi-pesi'!V$16,'Tabelle Tipi-pesi'!W$16,"")&amp;IF(W17='Tabelle Tipi-pesi'!V$17,'Tabelle Tipi-pesi'!W$17,"")&amp;IF(W17='Tabelle Tipi-pesi'!V$18,'Tabelle Tipi-pesi'!W$18,"")&amp;IF(W17='Tabelle Tipi-pesi'!V$19,'Tabelle Tipi-pesi'!W$19,"")&amp;IF(W17='Tabelle Tipi-pesi'!V$20,'Tabelle Tipi-pesi'!W$20,"")&amp;IF(W17='Tabelle Tipi-pesi'!V$21,'Tabelle Tipi-pesi'!W$21,"")&amp;IF(W17='Tabelle Tipi-pesi'!V$22,'Tabelle Tipi-pesi'!W$22,"")&amp;IF(W17='Tabelle Tipi-pesi'!V$23,'Tabelle Tipi-pesi'!W$23,"")))</f>
        <v>0</v>
      </c>
      <c r="Z17" s="7">
        <f>IF(Y17="",0,VALUE(IF(Y17='Tabelle Tipi-pesi'!X$2,'Tabelle Tipi-pesi'!Y$2,"")&amp;IF(Y17='Tabelle Tipi-pesi'!X$3,'Tabelle Tipi-pesi'!Y$3,"")&amp;IF(Y17='Tabelle Tipi-pesi'!X$4,'Tabelle Tipi-pesi'!Y$4,"")&amp;IF(Y17='Tabelle Tipi-pesi'!X$5,'Tabelle Tipi-pesi'!Y$5,"")&amp;IF(Y17='Tabelle Tipi-pesi'!X$6,'Tabelle Tipi-pesi'!Y$6,"")&amp;IF(Y17='Tabelle Tipi-pesi'!X$7,'Tabelle Tipi-pesi'!Y$7,"")&amp;IF(Y17='Tabelle Tipi-pesi'!X$8,'Tabelle Tipi-pesi'!Y$8,"")&amp;IF(Y17='Tabelle Tipi-pesi'!X$9,'Tabelle Tipi-pesi'!Y$9,"")&amp;IF(Y17='Tabelle Tipi-pesi'!X$10,'Tabelle Tipi-pesi'!Y$10,"")&amp;IF(Y17='Tabelle Tipi-pesi'!X$11,'Tabelle Tipi-pesi'!Y$11,"")&amp;IF(Y17='Tabelle Tipi-pesi'!X$12,'Tabelle Tipi-pesi'!Y$12,"")&amp;IF(Y17='Tabelle Tipi-pesi'!X$13,'Tabelle Tipi-pesi'!Y$13,"")&amp;IF(Y17='Tabelle Tipi-pesi'!X$14,'Tabelle Tipi-pesi'!Y$14,"")&amp;IF(Y17='Tabelle Tipi-pesi'!X$15,'Tabelle Tipi-pesi'!Y$15,"")&amp;IF(Y17='Tabelle Tipi-pesi'!X$16,'Tabelle Tipi-pesi'!Y$16,"")&amp;IF(Y17='Tabelle Tipi-pesi'!X$17,'Tabelle Tipi-pesi'!Y$17,"")&amp;IF(Y17='Tabelle Tipi-pesi'!X$18,'Tabelle Tipi-pesi'!Y$18,"")&amp;IF(Y17='Tabelle Tipi-pesi'!X$19,'Tabelle Tipi-pesi'!Y$19,"")&amp;IF(Y17='Tabelle Tipi-pesi'!X$20,'Tabelle Tipi-pesi'!Y$20,"")&amp;IF(Y17='Tabelle Tipi-pesi'!X$21,'Tabelle Tipi-pesi'!Y$21,"")&amp;IF(Y17='Tabelle Tipi-pesi'!X$22,'Tabelle Tipi-pesi'!Y$22,"")&amp;IF(Y17='Tabelle Tipi-pesi'!X$23,'Tabelle Tipi-pesi'!Y$23,"")))</f>
        <v>0</v>
      </c>
      <c r="AA17" s="36"/>
      <c r="AB17" s="37">
        <f>IF(AA17="",0,VALUE(IF(AA17='Tabelle Tipi-pesi'!Z$2,'Tabelle Tipi-pesi'!AA$2,"")&amp;IF(AA17='Tabelle Tipi-pesi'!Z$3,'Tabelle Tipi-pesi'!AA$3,"")&amp;IF(AA17='Tabelle Tipi-pesi'!Z$4,'Tabelle Tipi-pesi'!AA$4,"")&amp;IF(AA17='Tabelle Tipi-pesi'!Z$5,'Tabelle Tipi-pesi'!AA$5,"")&amp;IF(AA17='Tabelle Tipi-pesi'!Z$6,'Tabelle Tipi-pesi'!AA$6,"")&amp;IF(AA17='Tabelle Tipi-pesi'!Z$7,'Tabelle Tipi-pesi'!AA$7,"")&amp;IF(AA17='Tabelle Tipi-pesi'!Z$8,'Tabelle Tipi-pesi'!AA$8,"")&amp;IF(AA17='Tabelle Tipi-pesi'!Z$9,'Tabelle Tipi-pesi'!AA$9,"")&amp;IF(AA17='Tabelle Tipi-pesi'!Z$10,'Tabelle Tipi-pesi'!AA$10,"")&amp;IF(AA17='Tabelle Tipi-pesi'!Z$11,'Tabelle Tipi-pesi'!AA$11,"")&amp;IF(AA17='Tabelle Tipi-pesi'!Z$12,'Tabelle Tipi-pesi'!AA$12,"")&amp;IF(AA17='Tabelle Tipi-pesi'!Z$13,'Tabelle Tipi-pesi'!AA$13,"")&amp;IF(AA17='Tabelle Tipi-pesi'!Z$14,'Tabelle Tipi-pesi'!AA$14,"")&amp;IF(AA17='Tabelle Tipi-pesi'!Z$15,'Tabelle Tipi-pesi'!AA$15,"")&amp;IF(AA17='Tabelle Tipi-pesi'!Z$16,'Tabelle Tipi-pesi'!AA$16,"")&amp;IF(AA17='Tabelle Tipi-pesi'!Z$17,'Tabelle Tipi-pesi'!AA$17,"")&amp;IF(AA17='Tabelle Tipi-pesi'!Z$18,'Tabelle Tipi-pesi'!AA$18,"")&amp;IF(AA17='Tabelle Tipi-pesi'!Z$19,'Tabelle Tipi-pesi'!AA$19,"")&amp;IF(AA17='Tabelle Tipi-pesi'!Z$20,'Tabelle Tipi-pesi'!AA$20,"")&amp;IF(AA17='Tabelle Tipi-pesi'!Z$21,'Tabelle Tipi-pesi'!AA$21,"")&amp;IF(AA17='Tabelle Tipi-pesi'!Z$22,'Tabelle Tipi-pesi'!AA$22,"")&amp;IF(AA17='Tabelle Tipi-pesi'!Z$23,'Tabelle Tipi-pesi'!AA$23,"")))</f>
        <v>0</v>
      </c>
      <c r="AC17" s="8"/>
      <c r="AD17" s="9">
        <f>IF(AC17="",0,VALUE(IF(AC17='Tabelle Tipi-pesi'!Z$2,'Tabelle Tipi-pesi'!AA$2,"")&amp;IF(AC17='Tabelle Tipi-pesi'!Z$3,'Tabelle Tipi-pesi'!AA$3,"")&amp;IF(AC17='Tabelle Tipi-pesi'!Z$4,'Tabelle Tipi-pesi'!AA$4,"")&amp;IF(AC17='Tabelle Tipi-pesi'!Z$5,'Tabelle Tipi-pesi'!AA$5,"")&amp;IF(AC17='Tabelle Tipi-pesi'!Z$6,'Tabelle Tipi-pesi'!AA$6,"")&amp;IF(AC17='Tabelle Tipi-pesi'!Z$7,'Tabelle Tipi-pesi'!AA$7,"")&amp;IF(AC17='Tabelle Tipi-pesi'!Z$8,'Tabelle Tipi-pesi'!AA$8,"")&amp;IF(AC17='Tabelle Tipi-pesi'!Z$9,'Tabelle Tipi-pesi'!AA$9,"")&amp;IF(AC17='Tabelle Tipi-pesi'!Z$10,'Tabelle Tipi-pesi'!AA$10,"")&amp;IF(AC17='Tabelle Tipi-pesi'!Z$11,'Tabelle Tipi-pesi'!AA$11,"")&amp;IF(AC17='Tabelle Tipi-pesi'!Z$12,'Tabelle Tipi-pesi'!AA$12,"")&amp;IF(AC17='Tabelle Tipi-pesi'!Z$13,'Tabelle Tipi-pesi'!AA$13,"")&amp;IF(AC17='Tabelle Tipi-pesi'!Z$14,'Tabelle Tipi-pesi'!AA$14,"")&amp;IF(AC17='Tabelle Tipi-pesi'!Z$15,'Tabelle Tipi-pesi'!AA$15,"")&amp;IF(AC17='Tabelle Tipi-pesi'!Z$16,'Tabelle Tipi-pesi'!AA$16,"")&amp;IF(AC17='Tabelle Tipi-pesi'!Z$17,'Tabelle Tipi-pesi'!AA$17,"")&amp;IF(AC17='Tabelle Tipi-pesi'!Z$18,'Tabelle Tipi-pesi'!AA$18,"")&amp;IF(AC17='Tabelle Tipi-pesi'!Z$19,'Tabelle Tipi-pesi'!AA$19,"")&amp;IF(AC17='Tabelle Tipi-pesi'!Z$20,'Tabelle Tipi-pesi'!AA$20,"")&amp;IF(AC17='Tabelle Tipi-pesi'!Z$21,'Tabelle Tipi-pesi'!AA$21,"")&amp;IF(AC17='Tabelle Tipi-pesi'!Z$22,'Tabelle Tipi-pesi'!AA$22,"")&amp;IF(AC17='Tabelle Tipi-pesi'!Z$23,'Tabelle Tipi-pesi'!AA$23,"")))</f>
        <v>0</v>
      </c>
      <c r="AE17" s="34"/>
      <c r="AF17" s="35">
        <f>IF(AE17="",0,VALUE(IF(AE17='Tabelle Tipi-pesi'!AB$2,'Tabelle Tipi-pesi'!AC$2,"")&amp;IF(AE17='Tabelle Tipi-pesi'!AB$3,'Tabelle Tipi-pesi'!AC$3,"")&amp;IF(AE17='Tabelle Tipi-pesi'!AB$4,'Tabelle Tipi-pesi'!AC$4,"")&amp;IF(AE17='Tabelle Tipi-pesi'!AB$5,'Tabelle Tipi-pesi'!AC$5,"")&amp;IF(AE17='Tabelle Tipi-pesi'!AB$6,'Tabelle Tipi-pesi'!AC$6,"")&amp;IF(AE17='Tabelle Tipi-pesi'!AB$7,'Tabelle Tipi-pesi'!AC$7,"")&amp;IF(AE17='Tabelle Tipi-pesi'!AB$8,'Tabelle Tipi-pesi'!AC$8,"")&amp;IF(AE17='Tabelle Tipi-pesi'!AB$9,'Tabelle Tipi-pesi'!AC$9,"")&amp;IF(AE17='Tabelle Tipi-pesi'!AB$10,'Tabelle Tipi-pesi'!AC$10,"")&amp;IF(AE17='Tabelle Tipi-pesi'!AB$11,'Tabelle Tipi-pesi'!AC$11,"")&amp;IF(AE17='Tabelle Tipi-pesi'!AB$12,'Tabelle Tipi-pesi'!AC$12,"")&amp;IF(AE17='Tabelle Tipi-pesi'!AB$13,'Tabelle Tipi-pesi'!AC$13,"")&amp;IF(AE17='Tabelle Tipi-pesi'!AB$14,'Tabelle Tipi-pesi'!AC$14,"")&amp;IF(AE17='Tabelle Tipi-pesi'!AB$15,'Tabelle Tipi-pesi'!AC$15,"")&amp;IF(AD17='Tabelle Tipi-pesi'!AB$16,'Tabelle Tipi-pesi'!AC$16,"")&amp;IF(AE17='Tabelle Tipi-pesi'!AB$17,'Tabelle Tipi-pesi'!AC$17,"")&amp;IF(AE17='Tabelle Tipi-pesi'!AB$18,'Tabelle Tipi-pesi'!AC$18,"")&amp;IF(AE17='Tabelle Tipi-pesi'!AB$19,'Tabelle Tipi-pesi'!AC$19,"")&amp;IF(AE17='Tabelle Tipi-pesi'!AB$20,'Tabelle Tipi-pesi'!AC$20,"")&amp;IF(AE17='Tabelle Tipi-pesi'!AB$21,'Tabelle Tipi-pesi'!AC$21,"")&amp;IF(AE17='Tabelle Tipi-pesi'!AB$22,'Tabelle Tipi-pesi'!AC$22,"")&amp;IF(AE17='Tabelle Tipi-pesi'!AB$23,'Tabelle Tipi-pesi'!AC$23,"")))</f>
        <v>0</v>
      </c>
      <c r="AH17" s="7">
        <f>IF(AG17="",0,VALUE(IF(AG17='Tabelle Tipi-pesi'!AD$2,'Tabelle Tipi-pesi'!AE$2,"")&amp;IF(AG17='Tabelle Tipi-pesi'!AD$3,'Tabelle Tipi-pesi'!AE$3,"")&amp;IF(AG17='Tabelle Tipi-pesi'!AD$4,'Tabelle Tipi-pesi'!AE$4,"")&amp;IF(AG17='Tabelle Tipi-pesi'!AD$5,'Tabelle Tipi-pesi'!AE$5,"")&amp;IF(AG17='Tabelle Tipi-pesi'!AD$6,'Tabelle Tipi-pesi'!AE$6,"")&amp;IF(AG17='Tabelle Tipi-pesi'!AD$7,'Tabelle Tipi-pesi'!AE$7,"")&amp;IF(AG17='Tabelle Tipi-pesi'!AD$8,'Tabelle Tipi-pesi'!AE$8,"")&amp;IF(AG17='Tabelle Tipi-pesi'!AD$9,'Tabelle Tipi-pesi'!AE$9,"")&amp;IF(AG17='Tabelle Tipi-pesi'!AD$10,'Tabelle Tipi-pesi'!AE$10,"")&amp;IF(AG17='Tabelle Tipi-pesi'!AD$11,'Tabelle Tipi-pesi'!AE$11,"")&amp;IF(AG17='Tabelle Tipi-pesi'!AD$12,'Tabelle Tipi-pesi'!AE$12,"")&amp;IF(AG17='Tabelle Tipi-pesi'!AD$13,'Tabelle Tipi-pesi'!AE$13,"")&amp;IF(AG17='Tabelle Tipi-pesi'!AD$14,'Tabelle Tipi-pesi'!AE$14,"")&amp;IF(AG17='Tabelle Tipi-pesi'!AD$15,'Tabelle Tipi-pesi'!AE$15,"")&amp;IF(AF17='Tabelle Tipi-pesi'!AD$16,'Tabelle Tipi-pesi'!AE$16,"")&amp;IF(AG17='Tabelle Tipi-pesi'!AD$17,'Tabelle Tipi-pesi'!AE$17,"")&amp;IF(AG17='Tabelle Tipi-pesi'!AD$18,'Tabelle Tipi-pesi'!AE$18,"")&amp;IF(AG17='Tabelle Tipi-pesi'!AD$19,'Tabelle Tipi-pesi'!AE$19,"")&amp;IF(AG17='Tabelle Tipi-pesi'!AD$20,'Tabelle Tipi-pesi'!AE$20,"")&amp;IF(AG17='Tabelle Tipi-pesi'!AD$21,'Tabelle Tipi-pesi'!AE$21,"")&amp;IF(AG17='Tabelle Tipi-pesi'!AD$22,'Tabelle Tipi-pesi'!AE$22,"")&amp;IF(AG17='Tabelle Tipi-pesi'!AD$23,'Tabelle Tipi-pesi'!AE$23,"")))</f>
        <v>0</v>
      </c>
      <c r="AJ17" s="26">
        <f t="shared" si="0"/>
        <v>834</v>
      </c>
      <c r="AK17" s="55">
        <v>21</v>
      </c>
      <c r="AL17" s="11">
        <v>5567</v>
      </c>
      <c r="AM17" s="18"/>
      <c r="AN17" s="11">
        <f t="shared" si="1"/>
        <v>8</v>
      </c>
      <c r="AO17" s="11" t="str">
        <f t="shared" si="2"/>
        <v>2</v>
      </c>
      <c r="AP17" s="5">
        <v>1440</v>
      </c>
      <c r="AQ17" s="14">
        <f t="shared" si="3"/>
        <v>15.905714285714286</v>
      </c>
      <c r="AR17" s="15">
        <f t="shared" si="4"/>
        <v>117.70228571428572</v>
      </c>
      <c r="AS17" s="16">
        <f t="shared" si="5"/>
        <v>141.12983898595411</v>
      </c>
      <c r="AT17" s="15">
        <f t="shared" si="6"/>
        <v>7.0856737822787759</v>
      </c>
      <c r="AU17" s="39"/>
    </row>
    <row r="18" spans="1:47" s="5" customFormat="1" ht="11.25" customHeight="1" x14ac:dyDescent="0.2">
      <c r="A18" s="5">
        <v>14</v>
      </c>
      <c r="B18" s="5">
        <v>4</v>
      </c>
      <c r="C18" s="20" t="s">
        <v>121</v>
      </c>
      <c r="D18" s="21">
        <f>IF(C18="",0,VALUE(IF(C18='Tabelle Tipi-pesi'!B$2,'Tabelle Tipi-pesi'!C$2,"")&amp;IF(C18='Tabelle Tipi-pesi'!B$3,'Tabelle Tipi-pesi'!C$3,"")&amp;IF(C18='Tabelle Tipi-pesi'!B$4,'Tabelle Tipi-pesi'!C$4,"")&amp;IF(C18='Tabelle Tipi-pesi'!B$5,'Tabelle Tipi-pesi'!C$5,"")&amp;IF(C18='Tabelle Tipi-pesi'!B$6,'Tabelle Tipi-pesi'!C$6,"")&amp;IF(C18='Tabelle Tipi-pesi'!B$7,'Tabelle Tipi-pesi'!C$7,"")&amp;IF(C18='Tabelle Tipi-pesi'!B$8,'Tabelle Tipi-pesi'!C$8,"")&amp;IF(C18='Tabelle Tipi-pesi'!B$9,'Tabelle Tipi-pesi'!C$9,"")&amp;IF(C18='Tabelle Tipi-pesi'!B$10,'Tabelle Tipi-pesi'!C$10,"")&amp;IF(C18='Tabelle Tipi-pesi'!B$11,'Tabelle Tipi-pesi'!C$11,"")&amp;IF(C18='Tabelle Tipi-pesi'!B$12,'Tabelle Tipi-pesi'!C$12,"")&amp;IF(C18='Tabelle Tipi-pesi'!B$13,'Tabelle Tipi-pesi'!C$13,"")&amp;IF(C18='Tabelle Tipi-pesi'!B$14,'Tabelle Tipi-pesi'!C$14,"")&amp;IF(C18='Tabelle Tipi-pesi'!B$15,'Tabelle Tipi-pesi'!C$15,"")&amp;IF(C18='Tabelle Tipi-pesi'!B$16,'Tabelle Tipi-pesi'!C$16,"")&amp;IF(C18='Tabelle Tipi-pesi'!B$17,'Tabelle Tipi-pesi'!C$17,"")&amp;IF(C18='Tabelle Tipi-pesi'!B$18,'Tabelle Tipi-pesi'!C$18,"")&amp;IF(C18='Tabelle Tipi-pesi'!B$19,'Tabelle Tipi-pesi'!C$19,"")&amp;IF(C18='Tabelle Tipi-pesi'!B$20,'Tabelle Tipi-pesi'!C$20,"")&amp;IF(C18='Tabelle Tipi-pesi'!B$21,'Tabelle Tipi-pesi'!C$21,"")&amp;IF(C18='Tabelle Tipi-pesi'!B$22,'Tabelle Tipi-pesi'!C$22,"")&amp;IF(C18='Tabelle Tipi-pesi'!B$23,'Tabelle Tipi-pesi'!C$23,"")))</f>
        <v>380</v>
      </c>
      <c r="E18" s="5" t="s">
        <v>25</v>
      </c>
      <c r="F18" s="7">
        <f>IF(E18="",0,VALUE(IF(E18='Tabelle Tipi-pesi'!D$2,'Tabelle Tipi-pesi'!E$2,"")&amp;IF(E18='Tabelle Tipi-pesi'!D$3,'Tabelle Tipi-pesi'!E$3,"")&amp;IF(E18='Tabelle Tipi-pesi'!D$4,'Tabelle Tipi-pesi'!E$4,"")&amp;IF(E18='Tabelle Tipi-pesi'!D$5,'Tabelle Tipi-pesi'!E$5,"")&amp;IF(E18='Tabelle Tipi-pesi'!D$6,'Tabelle Tipi-pesi'!E$6,"")&amp;IF(E18='Tabelle Tipi-pesi'!D$7,'Tabelle Tipi-pesi'!E$7,"")&amp;IF(E18='Tabelle Tipi-pesi'!D$8,'Tabelle Tipi-pesi'!E$8,"")&amp;IF(E18='Tabelle Tipi-pesi'!D$9,'Tabelle Tipi-pesi'!E$9,"")&amp;IF(E18='Tabelle Tipi-pesi'!D$10,'Tabelle Tipi-pesi'!E$10,"")&amp;IF(E18='Tabelle Tipi-pesi'!D$11,'Tabelle Tipi-pesi'!E$11,"")&amp;IF(E18='Tabelle Tipi-pesi'!D$12,'Tabelle Tipi-pesi'!E$12,"")&amp;IF(E18='Tabelle Tipi-pesi'!D$13,'Tabelle Tipi-pesi'!E$13,"")&amp;IF(E18='Tabelle Tipi-pesi'!D$14,'Tabelle Tipi-pesi'!E$14,"")&amp;IF(E18='Tabelle Tipi-pesi'!D$15,'Tabelle Tipi-pesi'!E$15,"")&amp;IF(E18='Tabelle Tipi-pesi'!D$16,'Tabelle Tipi-pesi'!E$16,"")&amp;IF(E18='Tabelle Tipi-pesi'!D$17,'Tabelle Tipi-pesi'!E$17,"")&amp;IF(E18='Tabelle Tipi-pesi'!D$18,'Tabelle Tipi-pesi'!E$18,"")&amp;IF(E18='Tabelle Tipi-pesi'!D$19,'Tabelle Tipi-pesi'!E$19,"")&amp;IF(E18='Tabelle Tipi-pesi'!D$20,'Tabelle Tipi-pesi'!E$20,"")&amp;IF(E18='Tabelle Tipi-pesi'!D$21,'Tabelle Tipi-pesi'!E$21,"")&amp;IF(E18='Tabelle Tipi-pesi'!D$22,'Tabelle Tipi-pesi'!E$22,"")&amp;IF(E18='Tabelle Tipi-pesi'!D$23,'Tabelle Tipi-pesi'!E$23,"")))/4*B18</f>
        <v>63</v>
      </c>
      <c r="G18" s="22" t="s">
        <v>38</v>
      </c>
      <c r="H18" s="23">
        <f>$B18*IF(G18="",0,VALUE(IF(G18='Tabelle Tipi-pesi'!F$2,'Tabelle Tipi-pesi'!G$2,"")&amp;IF(G18='Tabelle Tipi-pesi'!F$3,'Tabelle Tipi-pesi'!G$3,"")&amp;IF(G18='Tabelle Tipi-pesi'!F$4,'Tabelle Tipi-pesi'!G$4,"")&amp;IF(G18='Tabelle Tipi-pesi'!F$5,'Tabelle Tipi-pesi'!G$5,"")&amp;IF(G18='Tabelle Tipi-pesi'!F$6,'Tabelle Tipi-pesi'!G$6,"")&amp;IF(G18='Tabelle Tipi-pesi'!F$7,'Tabelle Tipi-pesi'!G$7,"")&amp;IF(G18='Tabelle Tipi-pesi'!F$8,'Tabelle Tipi-pesi'!G$8,"")&amp;IF(G18='Tabelle Tipi-pesi'!F$9,'Tabelle Tipi-pesi'!G$9,"")&amp;IF(G18='Tabelle Tipi-pesi'!F$10,'Tabelle Tipi-pesi'!G$10,"")&amp;IF(G18='Tabelle Tipi-pesi'!F$11,'Tabelle Tipi-pesi'!G$11,"")&amp;IF(G18='Tabelle Tipi-pesi'!F$12,'Tabelle Tipi-pesi'!G$12,"")&amp;IF(G18='Tabelle Tipi-pesi'!F$13,'Tabelle Tipi-pesi'!G$13,"")&amp;IF(G18='Tabelle Tipi-pesi'!F$14,'Tabelle Tipi-pesi'!G$14,"")&amp;IF(G18='Tabelle Tipi-pesi'!F$15,'Tabelle Tipi-pesi'!G$15,"")&amp;IF(G18='Tabelle Tipi-pesi'!F$16,'Tabelle Tipi-pesi'!G$16,"")&amp;IF(G18='Tabelle Tipi-pesi'!F$17,'Tabelle Tipi-pesi'!G$17,"")&amp;IF(G18='Tabelle Tipi-pesi'!F$18,'Tabelle Tipi-pesi'!G$18,"")&amp;IF(G18='Tabelle Tipi-pesi'!F$19,'Tabelle Tipi-pesi'!G$19,"")&amp;IF(G18='Tabelle Tipi-pesi'!F$20,'Tabelle Tipi-pesi'!G$20,"")&amp;IF(G18='Tabelle Tipi-pesi'!F$21,'Tabelle Tipi-pesi'!G$21,"")&amp;IF(G18='Tabelle Tipi-pesi'!F$22,'Tabelle Tipi-pesi'!G$22,"")&amp;IF(G18='Tabelle Tipi-pesi'!F$23,'Tabelle Tipi-pesi'!G$23,"")))</f>
        <v>80</v>
      </c>
      <c r="I18" s="5" t="s">
        <v>44</v>
      </c>
      <c r="J18" s="7">
        <f>IF(I18="",0,VALUE(IF(I18='Tabelle Tipi-pesi'!H$2,'Tabelle Tipi-pesi'!I$2,"")&amp;IF(I18='Tabelle Tipi-pesi'!H$3,'Tabelle Tipi-pesi'!I$3,"")&amp;IF(I18='Tabelle Tipi-pesi'!H$4,'Tabelle Tipi-pesi'!I$4,"")&amp;IF(I18='Tabelle Tipi-pesi'!H$5,'Tabelle Tipi-pesi'!I$5,"")&amp;IF(I18='Tabelle Tipi-pesi'!H$6,'Tabelle Tipi-pesi'!I$6,"")&amp;IF(I18='Tabelle Tipi-pesi'!H$7,'Tabelle Tipi-pesi'!I$7,"")&amp;IF(I18='Tabelle Tipi-pesi'!H$8,'Tabelle Tipi-pesi'!I$8,"")&amp;IF(I18='Tabelle Tipi-pesi'!H$9,'Tabelle Tipi-pesi'!I$9,"")&amp;IF(I18='Tabelle Tipi-pesi'!H$10,'Tabelle Tipi-pesi'!I$10,"")&amp;IF(I18='Tabelle Tipi-pesi'!H$11,'Tabelle Tipi-pesi'!I$11,"")&amp;IF(I18='Tabelle Tipi-pesi'!H$12,'Tabelle Tipi-pesi'!I$12,"")&amp;IF(I18='Tabelle Tipi-pesi'!H$13,'Tabelle Tipi-pesi'!I$13,"")&amp;IF(I18='Tabelle Tipi-pesi'!H$14,'Tabelle Tipi-pesi'!I$14,"")&amp;IF(I18='Tabelle Tipi-pesi'!H$15,'Tabelle Tipi-pesi'!I$15,"")&amp;IF(I18='Tabelle Tipi-pesi'!H$16,'Tabelle Tipi-pesi'!I$16,"")&amp;IF(I18='Tabelle Tipi-pesi'!H$17,'Tabelle Tipi-pesi'!I$17,"")&amp;IF(I18='Tabelle Tipi-pesi'!H$18,'Tabelle Tipi-pesi'!I$18,"")&amp;IF(I18='Tabelle Tipi-pesi'!H$19,'Tabelle Tipi-pesi'!I$19,"")&amp;IF(I18='Tabelle Tipi-pesi'!H$20,'Tabelle Tipi-pesi'!I$20,"")&amp;IF(I18='Tabelle Tipi-pesi'!H$21,'Tabelle Tipi-pesi'!I$21,"")&amp;IF(I18='Tabelle Tipi-pesi'!H$22,'Tabelle Tipi-pesi'!I$22,"")&amp;IF(I18='Tabelle Tipi-pesi'!H$23,'Tabelle Tipi-pesi'!I$23,"")))</f>
        <v>80</v>
      </c>
      <c r="K18" s="24" t="s">
        <v>51</v>
      </c>
      <c r="L18" s="25">
        <f>IF(K18="",0,VALUE(IF(K18='Tabelle Tipi-pesi'!J$2,'Tabelle Tipi-pesi'!K$2,"")&amp;IF(K18='Tabelle Tipi-pesi'!J$3,'Tabelle Tipi-pesi'!K$3,"")&amp;IF(K18='Tabelle Tipi-pesi'!J$4,'Tabelle Tipi-pesi'!K$4,"")&amp;IF(K18='Tabelle Tipi-pesi'!J$5,'Tabelle Tipi-pesi'!K$5,"")&amp;IF(K18='Tabelle Tipi-pesi'!J$6,'Tabelle Tipi-pesi'!K$6,"")&amp;IF(K18='Tabelle Tipi-pesi'!J$7,'Tabelle Tipi-pesi'!K$7,"")&amp;IF(K18='Tabelle Tipi-pesi'!J$8,'Tabelle Tipi-pesi'!K$8,"")&amp;IF(K18='Tabelle Tipi-pesi'!J$9,'Tabelle Tipi-pesi'!K$9,"")&amp;IF(K18='Tabelle Tipi-pesi'!J$10,'Tabelle Tipi-pesi'!K$10,"")&amp;IF(K18='Tabelle Tipi-pesi'!J$11,'Tabelle Tipi-pesi'!K$11,"")&amp;IF(K18='Tabelle Tipi-pesi'!J$12,'Tabelle Tipi-pesi'!K$12,"")&amp;IF(K18='Tabelle Tipi-pesi'!J$13,'Tabelle Tipi-pesi'!K$13,"")&amp;IF(K18='Tabelle Tipi-pesi'!J$14,'Tabelle Tipi-pesi'!K$14,"")&amp;IF(K18='Tabelle Tipi-pesi'!J$15,'Tabelle Tipi-pesi'!K$15,"")&amp;IF(K18='Tabelle Tipi-pesi'!J$16,'Tabelle Tipi-pesi'!K$16,"")&amp;IF(K18='Tabelle Tipi-pesi'!J$17,'Tabelle Tipi-pesi'!K$17,"")&amp;IF(K18='Tabelle Tipi-pesi'!J$18,'Tabelle Tipi-pesi'!K$18,"")&amp;IF(K18='Tabelle Tipi-pesi'!J$19,'Tabelle Tipi-pesi'!K$19,"")&amp;IF(K18='Tabelle Tipi-pesi'!J$20,'Tabelle Tipi-pesi'!K$20,"")&amp;IF(K18='Tabelle Tipi-pesi'!J$21,'Tabelle Tipi-pesi'!K$21,"")&amp;IF(K18='Tabelle Tipi-pesi'!J$22,'Tabelle Tipi-pesi'!K$22,"")&amp;IF(K18='Tabelle Tipi-pesi'!J$23,'Tabelle Tipi-pesi'!K$23,"")))</f>
        <v>18</v>
      </c>
      <c r="M18" s="5" t="s">
        <v>70</v>
      </c>
      <c r="N18" s="7">
        <f>$B18*IF(M18="",0,VALUE(IF(M18='Tabelle Tipi-pesi'!L$2,'Tabelle Tipi-pesi'!M$2,"")&amp;IF(M18='Tabelle Tipi-pesi'!L$3,'Tabelle Tipi-pesi'!M$3,"")&amp;IF(M18='Tabelle Tipi-pesi'!L$4,'Tabelle Tipi-pesi'!M$4,"")&amp;IF(M18='Tabelle Tipi-pesi'!L$5,'Tabelle Tipi-pesi'!M$5,"")&amp;IF(M18='Tabelle Tipi-pesi'!L$6,'Tabelle Tipi-pesi'!M$6,"")&amp;IF(M18='Tabelle Tipi-pesi'!L$7,'Tabelle Tipi-pesi'!M$7,"")&amp;IF(M18='Tabelle Tipi-pesi'!L$8,'Tabelle Tipi-pesi'!M$8,"")&amp;IF(M18='Tabelle Tipi-pesi'!L$9,'Tabelle Tipi-pesi'!M$9,"")&amp;IF(M18='Tabelle Tipi-pesi'!L$10,'Tabelle Tipi-pesi'!M$10,"")&amp;IF(M18='Tabelle Tipi-pesi'!L$11,'Tabelle Tipi-pesi'!M$11,"")&amp;IF(M18='Tabelle Tipi-pesi'!L$12,'Tabelle Tipi-pesi'!M$12,"")&amp;IF(M18='Tabelle Tipi-pesi'!L$13,'Tabelle Tipi-pesi'!M$13,"")&amp;IF(M18='Tabelle Tipi-pesi'!L$14,'Tabelle Tipi-pesi'!M$14,"")&amp;IF(M18='Tabelle Tipi-pesi'!L$15,'Tabelle Tipi-pesi'!M$15,"")&amp;IF(M18='Tabelle Tipi-pesi'!L$16,'Tabelle Tipi-pesi'!M$16,"")&amp;IF(M18='Tabelle Tipi-pesi'!L$17,'Tabelle Tipi-pesi'!M$17,"")&amp;IF(M18='Tabelle Tipi-pesi'!L$18,'Tabelle Tipi-pesi'!M$18,"")&amp;IF(M18='Tabelle Tipi-pesi'!L$19,'Tabelle Tipi-pesi'!M$19,"")&amp;IF(M18='Tabelle Tipi-pesi'!L$20,'Tabelle Tipi-pesi'!M$20,"")&amp;IF(M18='Tabelle Tipi-pesi'!L$21,'Tabelle Tipi-pesi'!M$21,"")&amp;IF(M18='Tabelle Tipi-pesi'!L$22,'Tabelle Tipi-pesi'!M$22,"")&amp;IF(M18='Tabelle Tipi-pesi'!L$23,'Tabelle Tipi-pesi'!M$23,"")))</f>
        <v>248</v>
      </c>
      <c r="O18" s="27" t="s">
        <v>81</v>
      </c>
      <c r="P18" s="28">
        <f>IF(O18="",0,VALUE(IF(O18='Tabelle Tipi-pesi'!N$2,'Tabelle Tipi-pesi'!O$2,"")&amp;IF(O18='Tabelle Tipi-pesi'!N$3,'Tabelle Tipi-pesi'!O$3,"")&amp;IF(O18='Tabelle Tipi-pesi'!N$4,'Tabelle Tipi-pesi'!O$4,"")&amp;IF(O18='Tabelle Tipi-pesi'!N$5,'Tabelle Tipi-pesi'!O$5,"")&amp;IF(O18='Tabelle Tipi-pesi'!N$6,'Tabelle Tipi-pesi'!O$6,"")&amp;IF(O18='Tabelle Tipi-pesi'!N$7,'Tabelle Tipi-pesi'!O$7,"")&amp;IF(O18='Tabelle Tipi-pesi'!N$8,'Tabelle Tipi-pesi'!O$8,"")&amp;IF(O18='Tabelle Tipi-pesi'!N$9,'Tabelle Tipi-pesi'!O$9,"")&amp;IF(O18='Tabelle Tipi-pesi'!N$10,'Tabelle Tipi-pesi'!O$10,"")&amp;IF(O18='Tabelle Tipi-pesi'!N$11,'Tabelle Tipi-pesi'!O$11,"")&amp;IF(O18='Tabelle Tipi-pesi'!N$12,'Tabelle Tipi-pesi'!O$12,"")&amp;IF(O18='Tabelle Tipi-pesi'!N$13,'Tabelle Tipi-pesi'!O$13,"")&amp;IF(O18='Tabelle Tipi-pesi'!N$14,'Tabelle Tipi-pesi'!O$14,"")&amp;IF(O18='Tabelle Tipi-pesi'!N$15,'Tabelle Tipi-pesi'!O$15,"")&amp;IF(O18='Tabelle Tipi-pesi'!N$16,'Tabelle Tipi-pesi'!O$16,"")&amp;IF(O18='Tabelle Tipi-pesi'!N$17,'Tabelle Tipi-pesi'!O$17,"")&amp;IF(O18='Tabelle Tipi-pesi'!N$18,'Tabelle Tipi-pesi'!O$18,"")&amp;IF(O18='Tabelle Tipi-pesi'!N$19,'Tabelle Tipi-pesi'!O$19,"")&amp;IF(O18='Tabelle Tipi-pesi'!N$20,'Tabelle Tipi-pesi'!O$20,"")&amp;IF(O18='Tabelle Tipi-pesi'!N$21,'Tabelle Tipi-pesi'!O$21,"")&amp;IF(O18='Tabelle Tipi-pesi'!N$22,'Tabelle Tipi-pesi'!O$22,"")&amp;IF(O18='Tabelle Tipi-pesi'!N$23,'Tabelle Tipi-pesi'!O$23,"")))</f>
        <v>285</v>
      </c>
      <c r="R18" s="7">
        <f>IF(Q18="",0,VALUE(IF(Q18='Tabelle Tipi-pesi'!P$2,'Tabelle Tipi-pesi'!Q$2,"")&amp;IF(Q18='Tabelle Tipi-pesi'!P$3,'Tabelle Tipi-pesi'!Q$3,"")&amp;IF(Q18='Tabelle Tipi-pesi'!P$4,'Tabelle Tipi-pesi'!Q$4,"")&amp;IF(Q18='Tabelle Tipi-pesi'!P$5,'Tabelle Tipi-pesi'!Q$5,"")&amp;IF(Q18='Tabelle Tipi-pesi'!P$6,'Tabelle Tipi-pesi'!Q$6,"")&amp;IF(Q18='Tabelle Tipi-pesi'!P$7,'Tabelle Tipi-pesi'!Q$7,"")&amp;IF(Q18='Tabelle Tipi-pesi'!P$8,'Tabelle Tipi-pesi'!Q$8,"")&amp;IF(Q18='Tabelle Tipi-pesi'!P$9,'Tabelle Tipi-pesi'!Q$9,"")&amp;IF(Q18='Tabelle Tipi-pesi'!P$10,'Tabelle Tipi-pesi'!Q$10,"")&amp;IF(Q18='Tabelle Tipi-pesi'!P$11,'Tabelle Tipi-pesi'!Q$11,"")&amp;IF(Q18='Tabelle Tipi-pesi'!P$12,'Tabelle Tipi-pesi'!Q$12,"")&amp;IF(Q18='Tabelle Tipi-pesi'!P$13,'Tabelle Tipi-pesi'!Q$13,"")&amp;IF(Q18='Tabelle Tipi-pesi'!P$14,'Tabelle Tipi-pesi'!Q$14,"")&amp;IF(Q18='Tabelle Tipi-pesi'!P$15,'Tabelle Tipi-pesi'!Q$15,"")&amp;IF(Q18='Tabelle Tipi-pesi'!P$16,'Tabelle Tipi-pesi'!Q$16,"")&amp;IF(Q18='Tabelle Tipi-pesi'!P$17,'Tabelle Tipi-pesi'!Q$17,"")&amp;IF(Q18='Tabelle Tipi-pesi'!P$18,'Tabelle Tipi-pesi'!Q$18,"")&amp;IF(Q18='Tabelle Tipi-pesi'!P$19,'Tabelle Tipi-pesi'!Q$19,"")&amp;IF(Q18='Tabelle Tipi-pesi'!P$20,'Tabelle Tipi-pesi'!Q$20,"")&amp;IF(Q18='Tabelle Tipi-pesi'!P$21,'Tabelle Tipi-pesi'!Q$21,"")&amp;IF(Q18='Tabelle Tipi-pesi'!P$22,'Tabelle Tipi-pesi'!Q$22,"")&amp;IF(Q18='Tabelle Tipi-pesi'!P$23,'Tabelle Tipi-pesi'!Q$23,"")))</f>
        <v>0</v>
      </c>
      <c r="S18" s="29" t="s">
        <v>114</v>
      </c>
      <c r="T18" s="30">
        <f>IF(S18="",0,VALUE(IF(S18='Tabelle Tipi-pesi'!R$2,'Tabelle Tipi-pesi'!S$2,"")&amp;IF(S18='Tabelle Tipi-pesi'!R$3,'Tabelle Tipi-pesi'!S$3,"")&amp;IF(S18='Tabelle Tipi-pesi'!R$4,'Tabelle Tipi-pesi'!S$4,"")&amp;IF(S18='Tabelle Tipi-pesi'!R$5,'Tabelle Tipi-pesi'!S$5,"")&amp;IF(S18='Tabelle Tipi-pesi'!R$6,'Tabelle Tipi-pesi'!S$6,"")&amp;IF(S18='Tabelle Tipi-pesi'!R$7,'Tabelle Tipi-pesi'!S$7,"")&amp;IF(S18='Tabelle Tipi-pesi'!R$8,'Tabelle Tipi-pesi'!S$8,"")&amp;IF(S18='Tabelle Tipi-pesi'!R$9,'Tabelle Tipi-pesi'!S$9,"")&amp;IF(S18='Tabelle Tipi-pesi'!R$10,'Tabelle Tipi-pesi'!S$10,"")&amp;IF(S18='Tabelle Tipi-pesi'!R$11,'Tabelle Tipi-pesi'!S$11,"")&amp;IF(S18='Tabelle Tipi-pesi'!R$12,'Tabelle Tipi-pesi'!S$12,"")&amp;IF(S18='Tabelle Tipi-pesi'!R$13,'Tabelle Tipi-pesi'!S$13,"")&amp;IF(S18='Tabelle Tipi-pesi'!R$14,'Tabelle Tipi-pesi'!S$14,"")&amp;IF(S18='Tabelle Tipi-pesi'!R$15,'Tabelle Tipi-pesi'!S$15,"")&amp;IF(S18='Tabelle Tipi-pesi'!R$16,'Tabelle Tipi-pesi'!S$16,"")&amp;IF(S18='Tabelle Tipi-pesi'!R$17,'Tabelle Tipi-pesi'!S$17,"")&amp;IF(S18='Tabelle Tipi-pesi'!R$18,'Tabelle Tipi-pesi'!S$18,"")&amp;IF(S18='Tabelle Tipi-pesi'!R$19,'Tabelle Tipi-pesi'!S$19,"")&amp;IF(S18='Tabelle Tipi-pesi'!R$20,'Tabelle Tipi-pesi'!S$20,"")&amp;IF(S18='Tabelle Tipi-pesi'!R$21,'Tabelle Tipi-pesi'!S$21,"")&amp;IF(S18='Tabelle Tipi-pesi'!R$22,'Tabelle Tipi-pesi'!S$22,"")&amp;IF(S18='Tabelle Tipi-pesi'!R$23,'Tabelle Tipi-pesi'!S$23,"")))</f>
        <v>25</v>
      </c>
      <c r="V18" s="7">
        <f>IF(U18="",0,VALUE(IF(U18='Tabelle Tipi-pesi'!T$2,'Tabelle Tipi-pesi'!U$2,"")&amp;IF(U18='Tabelle Tipi-pesi'!T$3,'Tabelle Tipi-pesi'!U$3,"")&amp;IF(U18='Tabelle Tipi-pesi'!T$4,'Tabelle Tipi-pesi'!U$4,"")&amp;IF(U18='Tabelle Tipi-pesi'!T$5,'Tabelle Tipi-pesi'!U$5,"")&amp;IF(U18='Tabelle Tipi-pesi'!T$6,'Tabelle Tipi-pesi'!U$6,"")&amp;IF(U18='Tabelle Tipi-pesi'!T$7,'Tabelle Tipi-pesi'!U$7,"")&amp;IF(U18='Tabelle Tipi-pesi'!T$8,'Tabelle Tipi-pesi'!U$8,"")&amp;IF(U18='Tabelle Tipi-pesi'!T$9,'Tabelle Tipi-pesi'!U$9,"")&amp;IF(U18='Tabelle Tipi-pesi'!T$10,'Tabelle Tipi-pesi'!U$10,"")&amp;IF(U18='Tabelle Tipi-pesi'!T$11,'Tabelle Tipi-pesi'!U$11,"")&amp;IF(U18='Tabelle Tipi-pesi'!T$12,'Tabelle Tipi-pesi'!U$12,"")&amp;IF(U18='Tabelle Tipi-pesi'!T$13,'Tabelle Tipi-pesi'!U$13,"")&amp;IF(U18='Tabelle Tipi-pesi'!T$14,'Tabelle Tipi-pesi'!U$14,"")&amp;IF(U18='Tabelle Tipi-pesi'!T$15,'Tabelle Tipi-pesi'!U$15,"")&amp;IF(U18='Tabelle Tipi-pesi'!T$16,'Tabelle Tipi-pesi'!U$16,"")&amp;IF(U18='Tabelle Tipi-pesi'!T$17,'Tabelle Tipi-pesi'!U$17,"")&amp;IF(U18='Tabelle Tipi-pesi'!T$18,'Tabelle Tipi-pesi'!U$18,"")&amp;IF(U18='Tabelle Tipi-pesi'!T$19,'Tabelle Tipi-pesi'!U$19,"")&amp;IF(U18='Tabelle Tipi-pesi'!T$20,'Tabelle Tipi-pesi'!U$20,"")&amp;IF(U18='Tabelle Tipi-pesi'!T$21,'Tabelle Tipi-pesi'!U$21,"")&amp;IF(U18='Tabelle Tipi-pesi'!T$22,'Tabelle Tipi-pesi'!U$22,"")&amp;IF(U18='Tabelle Tipi-pesi'!T$23,'Tabelle Tipi-pesi'!U$23,"")))</f>
        <v>0</v>
      </c>
      <c r="W18" s="31"/>
      <c r="X18" s="32">
        <f>IF(W18="",0,VALUE(IF(W18='Tabelle Tipi-pesi'!V$2,'Tabelle Tipi-pesi'!W$2,"")&amp;IF(W18='Tabelle Tipi-pesi'!V$3,'Tabelle Tipi-pesi'!W$3,"")&amp;IF(W18='Tabelle Tipi-pesi'!V$4,'Tabelle Tipi-pesi'!W$4,"")&amp;IF(W18='Tabelle Tipi-pesi'!V$5,'Tabelle Tipi-pesi'!W$5,"")&amp;IF(W18='Tabelle Tipi-pesi'!V$6,'Tabelle Tipi-pesi'!W$6,"")&amp;IF(W18='Tabelle Tipi-pesi'!V$7,'Tabelle Tipi-pesi'!W$7,"")&amp;IF(W18='Tabelle Tipi-pesi'!V$8,'Tabelle Tipi-pesi'!W$8,"")&amp;IF(W18='Tabelle Tipi-pesi'!V$9,'Tabelle Tipi-pesi'!W$9,"")&amp;IF(W18='Tabelle Tipi-pesi'!V$10,'Tabelle Tipi-pesi'!W$10,"")&amp;IF(W18='Tabelle Tipi-pesi'!V$11,'Tabelle Tipi-pesi'!W$11,"")&amp;IF(W18='Tabelle Tipi-pesi'!V$12,'Tabelle Tipi-pesi'!W$12,"")&amp;IF(W18='Tabelle Tipi-pesi'!V$13,'Tabelle Tipi-pesi'!W$13,"")&amp;IF(W18='Tabelle Tipi-pesi'!V$14,'Tabelle Tipi-pesi'!W$14,"")&amp;IF(W18='Tabelle Tipi-pesi'!V$15,'Tabelle Tipi-pesi'!W$15,"")&amp;IF(W18='Tabelle Tipi-pesi'!V$16,'Tabelle Tipi-pesi'!W$16,"")&amp;IF(W18='Tabelle Tipi-pesi'!V$17,'Tabelle Tipi-pesi'!W$17,"")&amp;IF(W18='Tabelle Tipi-pesi'!V$18,'Tabelle Tipi-pesi'!W$18,"")&amp;IF(W18='Tabelle Tipi-pesi'!V$19,'Tabelle Tipi-pesi'!W$19,"")&amp;IF(W18='Tabelle Tipi-pesi'!V$20,'Tabelle Tipi-pesi'!W$20,"")&amp;IF(W18='Tabelle Tipi-pesi'!V$21,'Tabelle Tipi-pesi'!W$21,"")&amp;IF(W18='Tabelle Tipi-pesi'!V$22,'Tabelle Tipi-pesi'!W$22,"")&amp;IF(W18='Tabelle Tipi-pesi'!V$23,'Tabelle Tipi-pesi'!W$23,"")))</f>
        <v>0</v>
      </c>
      <c r="Z18" s="7">
        <f>IF(Y18="",0,VALUE(IF(Y18='Tabelle Tipi-pesi'!X$2,'Tabelle Tipi-pesi'!Y$2,"")&amp;IF(Y18='Tabelle Tipi-pesi'!X$3,'Tabelle Tipi-pesi'!Y$3,"")&amp;IF(Y18='Tabelle Tipi-pesi'!X$4,'Tabelle Tipi-pesi'!Y$4,"")&amp;IF(Y18='Tabelle Tipi-pesi'!X$5,'Tabelle Tipi-pesi'!Y$5,"")&amp;IF(Y18='Tabelle Tipi-pesi'!X$6,'Tabelle Tipi-pesi'!Y$6,"")&amp;IF(Y18='Tabelle Tipi-pesi'!X$7,'Tabelle Tipi-pesi'!Y$7,"")&amp;IF(Y18='Tabelle Tipi-pesi'!X$8,'Tabelle Tipi-pesi'!Y$8,"")&amp;IF(Y18='Tabelle Tipi-pesi'!X$9,'Tabelle Tipi-pesi'!Y$9,"")&amp;IF(Y18='Tabelle Tipi-pesi'!X$10,'Tabelle Tipi-pesi'!Y$10,"")&amp;IF(Y18='Tabelle Tipi-pesi'!X$11,'Tabelle Tipi-pesi'!Y$11,"")&amp;IF(Y18='Tabelle Tipi-pesi'!X$12,'Tabelle Tipi-pesi'!Y$12,"")&amp;IF(Y18='Tabelle Tipi-pesi'!X$13,'Tabelle Tipi-pesi'!Y$13,"")&amp;IF(Y18='Tabelle Tipi-pesi'!X$14,'Tabelle Tipi-pesi'!Y$14,"")&amp;IF(Y18='Tabelle Tipi-pesi'!X$15,'Tabelle Tipi-pesi'!Y$15,"")&amp;IF(Y18='Tabelle Tipi-pesi'!X$16,'Tabelle Tipi-pesi'!Y$16,"")&amp;IF(Y18='Tabelle Tipi-pesi'!X$17,'Tabelle Tipi-pesi'!Y$17,"")&amp;IF(Y18='Tabelle Tipi-pesi'!X$18,'Tabelle Tipi-pesi'!Y$18,"")&amp;IF(Y18='Tabelle Tipi-pesi'!X$19,'Tabelle Tipi-pesi'!Y$19,"")&amp;IF(Y18='Tabelle Tipi-pesi'!X$20,'Tabelle Tipi-pesi'!Y$20,"")&amp;IF(Y18='Tabelle Tipi-pesi'!X$21,'Tabelle Tipi-pesi'!Y$21,"")&amp;IF(Y18='Tabelle Tipi-pesi'!X$22,'Tabelle Tipi-pesi'!Y$22,"")&amp;IF(Y18='Tabelle Tipi-pesi'!X$23,'Tabelle Tipi-pesi'!Y$23,"")))</f>
        <v>0</v>
      </c>
      <c r="AA18" s="36"/>
      <c r="AB18" s="37">
        <f>IF(AA18="",0,VALUE(IF(AA18='Tabelle Tipi-pesi'!Z$2,'Tabelle Tipi-pesi'!AA$2,"")&amp;IF(AA18='Tabelle Tipi-pesi'!Z$3,'Tabelle Tipi-pesi'!AA$3,"")&amp;IF(AA18='Tabelle Tipi-pesi'!Z$4,'Tabelle Tipi-pesi'!AA$4,"")&amp;IF(AA18='Tabelle Tipi-pesi'!Z$5,'Tabelle Tipi-pesi'!AA$5,"")&amp;IF(AA18='Tabelle Tipi-pesi'!Z$6,'Tabelle Tipi-pesi'!AA$6,"")&amp;IF(AA18='Tabelle Tipi-pesi'!Z$7,'Tabelle Tipi-pesi'!AA$7,"")&amp;IF(AA18='Tabelle Tipi-pesi'!Z$8,'Tabelle Tipi-pesi'!AA$8,"")&amp;IF(AA18='Tabelle Tipi-pesi'!Z$9,'Tabelle Tipi-pesi'!AA$9,"")&amp;IF(AA18='Tabelle Tipi-pesi'!Z$10,'Tabelle Tipi-pesi'!AA$10,"")&amp;IF(AA18='Tabelle Tipi-pesi'!Z$11,'Tabelle Tipi-pesi'!AA$11,"")&amp;IF(AA18='Tabelle Tipi-pesi'!Z$12,'Tabelle Tipi-pesi'!AA$12,"")&amp;IF(AA18='Tabelle Tipi-pesi'!Z$13,'Tabelle Tipi-pesi'!AA$13,"")&amp;IF(AA18='Tabelle Tipi-pesi'!Z$14,'Tabelle Tipi-pesi'!AA$14,"")&amp;IF(AA18='Tabelle Tipi-pesi'!Z$15,'Tabelle Tipi-pesi'!AA$15,"")&amp;IF(AA18='Tabelle Tipi-pesi'!Z$16,'Tabelle Tipi-pesi'!AA$16,"")&amp;IF(AA18='Tabelle Tipi-pesi'!Z$17,'Tabelle Tipi-pesi'!AA$17,"")&amp;IF(AA18='Tabelle Tipi-pesi'!Z$18,'Tabelle Tipi-pesi'!AA$18,"")&amp;IF(AA18='Tabelle Tipi-pesi'!Z$19,'Tabelle Tipi-pesi'!AA$19,"")&amp;IF(AA18='Tabelle Tipi-pesi'!Z$20,'Tabelle Tipi-pesi'!AA$20,"")&amp;IF(AA18='Tabelle Tipi-pesi'!Z$21,'Tabelle Tipi-pesi'!AA$21,"")&amp;IF(AA18='Tabelle Tipi-pesi'!Z$22,'Tabelle Tipi-pesi'!AA$22,"")&amp;IF(AA18='Tabelle Tipi-pesi'!Z$23,'Tabelle Tipi-pesi'!AA$23,"")))</f>
        <v>0</v>
      </c>
      <c r="AC18" s="8"/>
      <c r="AD18" s="9">
        <f>IF(AC18="",0,VALUE(IF(AC18='Tabelle Tipi-pesi'!Z$2,'Tabelle Tipi-pesi'!AA$2,"")&amp;IF(AC18='Tabelle Tipi-pesi'!Z$3,'Tabelle Tipi-pesi'!AA$3,"")&amp;IF(AC18='Tabelle Tipi-pesi'!Z$4,'Tabelle Tipi-pesi'!AA$4,"")&amp;IF(AC18='Tabelle Tipi-pesi'!Z$5,'Tabelle Tipi-pesi'!AA$5,"")&amp;IF(AC18='Tabelle Tipi-pesi'!Z$6,'Tabelle Tipi-pesi'!AA$6,"")&amp;IF(AC18='Tabelle Tipi-pesi'!Z$7,'Tabelle Tipi-pesi'!AA$7,"")&amp;IF(AC18='Tabelle Tipi-pesi'!Z$8,'Tabelle Tipi-pesi'!AA$8,"")&amp;IF(AC18='Tabelle Tipi-pesi'!Z$9,'Tabelle Tipi-pesi'!AA$9,"")&amp;IF(AC18='Tabelle Tipi-pesi'!Z$10,'Tabelle Tipi-pesi'!AA$10,"")&amp;IF(AC18='Tabelle Tipi-pesi'!Z$11,'Tabelle Tipi-pesi'!AA$11,"")&amp;IF(AC18='Tabelle Tipi-pesi'!Z$12,'Tabelle Tipi-pesi'!AA$12,"")&amp;IF(AC18='Tabelle Tipi-pesi'!Z$13,'Tabelle Tipi-pesi'!AA$13,"")&amp;IF(AC18='Tabelle Tipi-pesi'!Z$14,'Tabelle Tipi-pesi'!AA$14,"")&amp;IF(AC18='Tabelle Tipi-pesi'!Z$15,'Tabelle Tipi-pesi'!AA$15,"")&amp;IF(AC18='Tabelle Tipi-pesi'!Z$16,'Tabelle Tipi-pesi'!AA$16,"")&amp;IF(AC18='Tabelle Tipi-pesi'!Z$17,'Tabelle Tipi-pesi'!AA$17,"")&amp;IF(AC18='Tabelle Tipi-pesi'!Z$18,'Tabelle Tipi-pesi'!AA$18,"")&amp;IF(AC18='Tabelle Tipi-pesi'!Z$19,'Tabelle Tipi-pesi'!AA$19,"")&amp;IF(AC18='Tabelle Tipi-pesi'!Z$20,'Tabelle Tipi-pesi'!AA$20,"")&amp;IF(AC18='Tabelle Tipi-pesi'!Z$21,'Tabelle Tipi-pesi'!AA$21,"")&amp;IF(AC18='Tabelle Tipi-pesi'!Z$22,'Tabelle Tipi-pesi'!AA$22,"")&amp;IF(AC18='Tabelle Tipi-pesi'!Z$23,'Tabelle Tipi-pesi'!AA$23,"")))</f>
        <v>0</v>
      </c>
      <c r="AE18" s="34"/>
      <c r="AF18" s="35">
        <f>IF(AE18="",0,VALUE(IF(AE18='Tabelle Tipi-pesi'!AB$2,'Tabelle Tipi-pesi'!AC$2,"")&amp;IF(AE18='Tabelle Tipi-pesi'!AB$3,'Tabelle Tipi-pesi'!AC$3,"")&amp;IF(AE18='Tabelle Tipi-pesi'!AB$4,'Tabelle Tipi-pesi'!AC$4,"")&amp;IF(AE18='Tabelle Tipi-pesi'!AB$5,'Tabelle Tipi-pesi'!AC$5,"")&amp;IF(AE18='Tabelle Tipi-pesi'!AB$6,'Tabelle Tipi-pesi'!AC$6,"")&amp;IF(AE18='Tabelle Tipi-pesi'!AB$7,'Tabelle Tipi-pesi'!AC$7,"")&amp;IF(AE18='Tabelle Tipi-pesi'!AB$8,'Tabelle Tipi-pesi'!AC$8,"")&amp;IF(AE18='Tabelle Tipi-pesi'!AB$9,'Tabelle Tipi-pesi'!AC$9,"")&amp;IF(AE18='Tabelle Tipi-pesi'!AB$10,'Tabelle Tipi-pesi'!AC$10,"")&amp;IF(AE18='Tabelle Tipi-pesi'!AB$11,'Tabelle Tipi-pesi'!AC$11,"")&amp;IF(AE18='Tabelle Tipi-pesi'!AB$12,'Tabelle Tipi-pesi'!AC$12,"")&amp;IF(AE18='Tabelle Tipi-pesi'!AB$13,'Tabelle Tipi-pesi'!AC$13,"")&amp;IF(AE18='Tabelle Tipi-pesi'!AB$14,'Tabelle Tipi-pesi'!AC$14,"")&amp;IF(AE18='Tabelle Tipi-pesi'!AB$15,'Tabelle Tipi-pesi'!AC$15,"")&amp;IF(AD18='Tabelle Tipi-pesi'!AB$16,'Tabelle Tipi-pesi'!AC$16,"")&amp;IF(AE18='Tabelle Tipi-pesi'!AB$17,'Tabelle Tipi-pesi'!AC$17,"")&amp;IF(AE18='Tabelle Tipi-pesi'!AB$18,'Tabelle Tipi-pesi'!AC$18,"")&amp;IF(AE18='Tabelle Tipi-pesi'!AB$19,'Tabelle Tipi-pesi'!AC$19,"")&amp;IF(AE18='Tabelle Tipi-pesi'!AB$20,'Tabelle Tipi-pesi'!AC$20,"")&amp;IF(AE18='Tabelle Tipi-pesi'!AB$21,'Tabelle Tipi-pesi'!AC$21,"")&amp;IF(AE18='Tabelle Tipi-pesi'!AB$22,'Tabelle Tipi-pesi'!AC$22,"")&amp;IF(AE18='Tabelle Tipi-pesi'!AB$23,'Tabelle Tipi-pesi'!AC$23,"")))</f>
        <v>0</v>
      </c>
      <c r="AH18" s="7">
        <f>IF(AG18="",0,VALUE(IF(AG18='Tabelle Tipi-pesi'!AD$2,'Tabelle Tipi-pesi'!AE$2,"")&amp;IF(AG18='Tabelle Tipi-pesi'!AD$3,'Tabelle Tipi-pesi'!AE$3,"")&amp;IF(AG18='Tabelle Tipi-pesi'!AD$4,'Tabelle Tipi-pesi'!AE$4,"")&amp;IF(AG18='Tabelle Tipi-pesi'!AD$5,'Tabelle Tipi-pesi'!AE$5,"")&amp;IF(AG18='Tabelle Tipi-pesi'!AD$6,'Tabelle Tipi-pesi'!AE$6,"")&amp;IF(AG18='Tabelle Tipi-pesi'!AD$7,'Tabelle Tipi-pesi'!AE$7,"")&amp;IF(AG18='Tabelle Tipi-pesi'!AD$8,'Tabelle Tipi-pesi'!AE$8,"")&amp;IF(AG18='Tabelle Tipi-pesi'!AD$9,'Tabelle Tipi-pesi'!AE$9,"")&amp;IF(AG18='Tabelle Tipi-pesi'!AD$10,'Tabelle Tipi-pesi'!AE$10,"")&amp;IF(AG18='Tabelle Tipi-pesi'!AD$11,'Tabelle Tipi-pesi'!AE$11,"")&amp;IF(AG18='Tabelle Tipi-pesi'!AD$12,'Tabelle Tipi-pesi'!AE$12,"")&amp;IF(AG18='Tabelle Tipi-pesi'!AD$13,'Tabelle Tipi-pesi'!AE$13,"")&amp;IF(AG18='Tabelle Tipi-pesi'!AD$14,'Tabelle Tipi-pesi'!AE$14,"")&amp;IF(AG18='Tabelle Tipi-pesi'!AD$15,'Tabelle Tipi-pesi'!AE$15,"")&amp;IF(AF18='Tabelle Tipi-pesi'!AD$16,'Tabelle Tipi-pesi'!AE$16,"")&amp;IF(AG18='Tabelle Tipi-pesi'!AD$17,'Tabelle Tipi-pesi'!AE$17,"")&amp;IF(AG18='Tabelle Tipi-pesi'!AD$18,'Tabelle Tipi-pesi'!AE$18,"")&amp;IF(AG18='Tabelle Tipi-pesi'!AD$19,'Tabelle Tipi-pesi'!AE$19,"")&amp;IF(AG18='Tabelle Tipi-pesi'!AD$20,'Tabelle Tipi-pesi'!AE$20,"")&amp;IF(AG18='Tabelle Tipi-pesi'!AD$21,'Tabelle Tipi-pesi'!AE$21,"")&amp;IF(AG18='Tabelle Tipi-pesi'!AD$22,'Tabelle Tipi-pesi'!AE$22,"")&amp;IF(AG18='Tabelle Tipi-pesi'!AD$23,'Tabelle Tipi-pesi'!AE$23,"")))</f>
        <v>0</v>
      </c>
      <c r="AJ18" s="26">
        <f t="shared" si="0"/>
        <v>1179</v>
      </c>
      <c r="AK18" s="55">
        <v>14</v>
      </c>
      <c r="AL18" s="11">
        <v>3950</v>
      </c>
      <c r="AM18" s="18"/>
      <c r="AN18" s="11">
        <f t="shared" si="1"/>
        <v>11</v>
      </c>
      <c r="AO18" s="11" t="str">
        <f t="shared" si="2"/>
        <v>2</v>
      </c>
      <c r="AP18" s="5">
        <v>980</v>
      </c>
      <c r="AQ18" s="14">
        <f t="shared" si="3"/>
        <v>16.928571428571427</v>
      </c>
      <c r="AR18" s="15">
        <f t="shared" si="4"/>
        <v>125.27142857142857</v>
      </c>
      <c r="AS18" s="16">
        <f t="shared" si="5"/>
        <v>106.25227190112686</v>
      </c>
      <c r="AT18" s="15">
        <f t="shared" si="6"/>
        <v>9.4115634621963729</v>
      </c>
      <c r="AU18" s="39"/>
    </row>
    <row r="19" spans="1:47" s="5" customFormat="1" ht="11.25" x14ac:dyDescent="0.2">
      <c r="A19" s="5">
        <v>15</v>
      </c>
      <c r="B19" s="5">
        <v>4</v>
      </c>
      <c r="C19" s="20" t="s">
        <v>121</v>
      </c>
      <c r="D19" s="21">
        <f>IF(C19="",0,VALUE(IF(C19='Tabelle Tipi-pesi'!B$2,'Tabelle Tipi-pesi'!C$2,"")&amp;IF(C19='Tabelle Tipi-pesi'!B$3,'Tabelle Tipi-pesi'!C$3,"")&amp;IF(C19='Tabelle Tipi-pesi'!B$4,'Tabelle Tipi-pesi'!C$4,"")&amp;IF(C19='Tabelle Tipi-pesi'!B$5,'Tabelle Tipi-pesi'!C$5,"")&amp;IF(C19='Tabelle Tipi-pesi'!B$6,'Tabelle Tipi-pesi'!C$6,"")&amp;IF(C19='Tabelle Tipi-pesi'!B$7,'Tabelle Tipi-pesi'!C$7,"")&amp;IF(C19='Tabelle Tipi-pesi'!B$8,'Tabelle Tipi-pesi'!C$8,"")&amp;IF(C19='Tabelle Tipi-pesi'!B$9,'Tabelle Tipi-pesi'!C$9,"")&amp;IF(C19='Tabelle Tipi-pesi'!B$10,'Tabelle Tipi-pesi'!C$10,"")&amp;IF(C19='Tabelle Tipi-pesi'!B$11,'Tabelle Tipi-pesi'!C$11,"")&amp;IF(C19='Tabelle Tipi-pesi'!B$12,'Tabelle Tipi-pesi'!C$12,"")&amp;IF(C19='Tabelle Tipi-pesi'!B$13,'Tabelle Tipi-pesi'!C$13,"")&amp;IF(C19='Tabelle Tipi-pesi'!B$14,'Tabelle Tipi-pesi'!C$14,"")&amp;IF(C19='Tabelle Tipi-pesi'!B$15,'Tabelle Tipi-pesi'!C$15,"")&amp;IF(C19='Tabelle Tipi-pesi'!B$16,'Tabelle Tipi-pesi'!C$16,"")&amp;IF(C19='Tabelle Tipi-pesi'!B$17,'Tabelle Tipi-pesi'!C$17,"")&amp;IF(C19='Tabelle Tipi-pesi'!B$18,'Tabelle Tipi-pesi'!C$18,"")&amp;IF(C19='Tabelle Tipi-pesi'!B$19,'Tabelle Tipi-pesi'!C$19,"")&amp;IF(C19='Tabelle Tipi-pesi'!B$20,'Tabelle Tipi-pesi'!C$20,"")&amp;IF(C19='Tabelle Tipi-pesi'!B$21,'Tabelle Tipi-pesi'!C$21,"")&amp;IF(C19='Tabelle Tipi-pesi'!B$22,'Tabelle Tipi-pesi'!C$22,"")&amp;IF(C19='Tabelle Tipi-pesi'!B$23,'Tabelle Tipi-pesi'!C$23,"")))</f>
        <v>380</v>
      </c>
      <c r="E19" s="5" t="s">
        <v>24</v>
      </c>
      <c r="F19" s="7">
        <f>IF(E19="",0,VALUE(IF(E19='Tabelle Tipi-pesi'!D$2,'Tabelle Tipi-pesi'!E$2,"")&amp;IF(E19='Tabelle Tipi-pesi'!D$3,'Tabelle Tipi-pesi'!E$3,"")&amp;IF(E19='Tabelle Tipi-pesi'!D$4,'Tabelle Tipi-pesi'!E$4,"")&amp;IF(E19='Tabelle Tipi-pesi'!D$5,'Tabelle Tipi-pesi'!E$5,"")&amp;IF(E19='Tabelle Tipi-pesi'!D$6,'Tabelle Tipi-pesi'!E$6,"")&amp;IF(E19='Tabelle Tipi-pesi'!D$7,'Tabelle Tipi-pesi'!E$7,"")&amp;IF(E19='Tabelle Tipi-pesi'!D$8,'Tabelle Tipi-pesi'!E$8,"")&amp;IF(E19='Tabelle Tipi-pesi'!D$9,'Tabelle Tipi-pesi'!E$9,"")&amp;IF(E19='Tabelle Tipi-pesi'!D$10,'Tabelle Tipi-pesi'!E$10,"")&amp;IF(E19='Tabelle Tipi-pesi'!D$11,'Tabelle Tipi-pesi'!E$11,"")&amp;IF(E19='Tabelle Tipi-pesi'!D$12,'Tabelle Tipi-pesi'!E$12,"")&amp;IF(E19='Tabelle Tipi-pesi'!D$13,'Tabelle Tipi-pesi'!E$13,"")&amp;IF(E19='Tabelle Tipi-pesi'!D$14,'Tabelle Tipi-pesi'!E$14,"")&amp;IF(E19='Tabelle Tipi-pesi'!D$15,'Tabelle Tipi-pesi'!E$15,"")&amp;IF(E19='Tabelle Tipi-pesi'!D$16,'Tabelle Tipi-pesi'!E$16,"")&amp;IF(E19='Tabelle Tipi-pesi'!D$17,'Tabelle Tipi-pesi'!E$17,"")&amp;IF(E19='Tabelle Tipi-pesi'!D$18,'Tabelle Tipi-pesi'!E$18,"")&amp;IF(E19='Tabelle Tipi-pesi'!D$19,'Tabelle Tipi-pesi'!E$19,"")&amp;IF(E19='Tabelle Tipi-pesi'!D$20,'Tabelle Tipi-pesi'!E$20,"")&amp;IF(E19='Tabelle Tipi-pesi'!D$21,'Tabelle Tipi-pesi'!E$21,"")&amp;IF(E19='Tabelle Tipi-pesi'!D$22,'Tabelle Tipi-pesi'!E$22,"")&amp;IF(E19='Tabelle Tipi-pesi'!D$23,'Tabelle Tipi-pesi'!E$23,"")))/4*B19</f>
        <v>62</v>
      </c>
      <c r="G19" s="22" t="s">
        <v>39</v>
      </c>
      <c r="H19" s="23">
        <f>$B19*IF(G19="",0,VALUE(IF(G19='Tabelle Tipi-pesi'!F$2,'Tabelle Tipi-pesi'!G$2,"")&amp;IF(G19='Tabelle Tipi-pesi'!F$3,'Tabelle Tipi-pesi'!G$3,"")&amp;IF(G19='Tabelle Tipi-pesi'!F$4,'Tabelle Tipi-pesi'!G$4,"")&amp;IF(G19='Tabelle Tipi-pesi'!F$5,'Tabelle Tipi-pesi'!G$5,"")&amp;IF(G19='Tabelle Tipi-pesi'!F$6,'Tabelle Tipi-pesi'!G$6,"")&amp;IF(G19='Tabelle Tipi-pesi'!F$7,'Tabelle Tipi-pesi'!G$7,"")&amp;IF(G19='Tabelle Tipi-pesi'!F$8,'Tabelle Tipi-pesi'!G$8,"")&amp;IF(G19='Tabelle Tipi-pesi'!F$9,'Tabelle Tipi-pesi'!G$9,"")&amp;IF(G19='Tabelle Tipi-pesi'!F$10,'Tabelle Tipi-pesi'!G$10,"")&amp;IF(G19='Tabelle Tipi-pesi'!F$11,'Tabelle Tipi-pesi'!G$11,"")&amp;IF(G19='Tabelle Tipi-pesi'!F$12,'Tabelle Tipi-pesi'!G$12,"")&amp;IF(G19='Tabelle Tipi-pesi'!F$13,'Tabelle Tipi-pesi'!G$13,"")&amp;IF(G19='Tabelle Tipi-pesi'!F$14,'Tabelle Tipi-pesi'!G$14,"")&amp;IF(G19='Tabelle Tipi-pesi'!F$15,'Tabelle Tipi-pesi'!G$15,"")&amp;IF(G19='Tabelle Tipi-pesi'!F$16,'Tabelle Tipi-pesi'!G$16,"")&amp;IF(G19='Tabelle Tipi-pesi'!F$17,'Tabelle Tipi-pesi'!G$17,"")&amp;IF(G19='Tabelle Tipi-pesi'!F$18,'Tabelle Tipi-pesi'!G$18,"")&amp;IF(G19='Tabelle Tipi-pesi'!F$19,'Tabelle Tipi-pesi'!G$19,"")&amp;IF(G19='Tabelle Tipi-pesi'!F$20,'Tabelle Tipi-pesi'!G$20,"")&amp;IF(G19='Tabelle Tipi-pesi'!F$21,'Tabelle Tipi-pesi'!G$21,"")&amp;IF(G19='Tabelle Tipi-pesi'!F$22,'Tabelle Tipi-pesi'!G$22,"")&amp;IF(G19='Tabelle Tipi-pesi'!F$23,'Tabelle Tipi-pesi'!G$23,"")))</f>
        <v>120</v>
      </c>
      <c r="I19" s="5" t="s">
        <v>44</v>
      </c>
      <c r="J19" s="7">
        <f>IF(I19="",0,VALUE(IF(I19='Tabelle Tipi-pesi'!H$2,'Tabelle Tipi-pesi'!I$2,"")&amp;IF(I19='Tabelle Tipi-pesi'!H$3,'Tabelle Tipi-pesi'!I$3,"")&amp;IF(I19='Tabelle Tipi-pesi'!H$4,'Tabelle Tipi-pesi'!I$4,"")&amp;IF(I19='Tabelle Tipi-pesi'!H$5,'Tabelle Tipi-pesi'!I$5,"")&amp;IF(I19='Tabelle Tipi-pesi'!H$6,'Tabelle Tipi-pesi'!I$6,"")&amp;IF(I19='Tabelle Tipi-pesi'!H$7,'Tabelle Tipi-pesi'!I$7,"")&amp;IF(I19='Tabelle Tipi-pesi'!H$8,'Tabelle Tipi-pesi'!I$8,"")&amp;IF(I19='Tabelle Tipi-pesi'!H$9,'Tabelle Tipi-pesi'!I$9,"")&amp;IF(I19='Tabelle Tipi-pesi'!H$10,'Tabelle Tipi-pesi'!I$10,"")&amp;IF(I19='Tabelle Tipi-pesi'!H$11,'Tabelle Tipi-pesi'!I$11,"")&amp;IF(I19='Tabelle Tipi-pesi'!H$12,'Tabelle Tipi-pesi'!I$12,"")&amp;IF(I19='Tabelle Tipi-pesi'!H$13,'Tabelle Tipi-pesi'!I$13,"")&amp;IF(I19='Tabelle Tipi-pesi'!H$14,'Tabelle Tipi-pesi'!I$14,"")&amp;IF(I19='Tabelle Tipi-pesi'!H$15,'Tabelle Tipi-pesi'!I$15,"")&amp;IF(I19='Tabelle Tipi-pesi'!H$16,'Tabelle Tipi-pesi'!I$16,"")&amp;IF(I19='Tabelle Tipi-pesi'!H$17,'Tabelle Tipi-pesi'!I$17,"")&amp;IF(I19='Tabelle Tipi-pesi'!H$18,'Tabelle Tipi-pesi'!I$18,"")&amp;IF(I19='Tabelle Tipi-pesi'!H$19,'Tabelle Tipi-pesi'!I$19,"")&amp;IF(I19='Tabelle Tipi-pesi'!H$20,'Tabelle Tipi-pesi'!I$20,"")&amp;IF(I19='Tabelle Tipi-pesi'!H$21,'Tabelle Tipi-pesi'!I$21,"")&amp;IF(I19='Tabelle Tipi-pesi'!H$22,'Tabelle Tipi-pesi'!I$22,"")&amp;IF(I19='Tabelle Tipi-pesi'!H$23,'Tabelle Tipi-pesi'!I$23,"")))</f>
        <v>80</v>
      </c>
      <c r="K19" s="24" t="s">
        <v>50</v>
      </c>
      <c r="L19" s="25">
        <f>IF(K19="",0,VALUE(IF(K19='Tabelle Tipi-pesi'!J$2,'Tabelle Tipi-pesi'!K$2,"")&amp;IF(K19='Tabelle Tipi-pesi'!J$3,'Tabelle Tipi-pesi'!K$3,"")&amp;IF(K19='Tabelle Tipi-pesi'!J$4,'Tabelle Tipi-pesi'!K$4,"")&amp;IF(K19='Tabelle Tipi-pesi'!J$5,'Tabelle Tipi-pesi'!K$5,"")&amp;IF(K19='Tabelle Tipi-pesi'!J$6,'Tabelle Tipi-pesi'!K$6,"")&amp;IF(K19='Tabelle Tipi-pesi'!J$7,'Tabelle Tipi-pesi'!K$7,"")&amp;IF(K19='Tabelle Tipi-pesi'!J$8,'Tabelle Tipi-pesi'!K$8,"")&amp;IF(K19='Tabelle Tipi-pesi'!J$9,'Tabelle Tipi-pesi'!K$9,"")&amp;IF(K19='Tabelle Tipi-pesi'!J$10,'Tabelle Tipi-pesi'!K$10,"")&amp;IF(K19='Tabelle Tipi-pesi'!J$11,'Tabelle Tipi-pesi'!K$11,"")&amp;IF(K19='Tabelle Tipi-pesi'!J$12,'Tabelle Tipi-pesi'!K$12,"")&amp;IF(K19='Tabelle Tipi-pesi'!J$13,'Tabelle Tipi-pesi'!K$13,"")&amp;IF(K19='Tabelle Tipi-pesi'!J$14,'Tabelle Tipi-pesi'!K$14,"")&amp;IF(K19='Tabelle Tipi-pesi'!J$15,'Tabelle Tipi-pesi'!K$15,"")&amp;IF(K19='Tabelle Tipi-pesi'!J$16,'Tabelle Tipi-pesi'!K$16,"")&amp;IF(K19='Tabelle Tipi-pesi'!J$17,'Tabelle Tipi-pesi'!K$17,"")&amp;IF(K19='Tabelle Tipi-pesi'!J$18,'Tabelle Tipi-pesi'!K$18,"")&amp;IF(K19='Tabelle Tipi-pesi'!J$19,'Tabelle Tipi-pesi'!K$19,"")&amp;IF(K19='Tabelle Tipi-pesi'!J$20,'Tabelle Tipi-pesi'!K$20,"")&amp;IF(K19='Tabelle Tipi-pesi'!J$21,'Tabelle Tipi-pesi'!K$21,"")&amp;IF(K19='Tabelle Tipi-pesi'!J$22,'Tabelle Tipi-pesi'!K$22,"")&amp;IF(K19='Tabelle Tipi-pesi'!J$23,'Tabelle Tipi-pesi'!K$23,"")))</f>
        <v>7</v>
      </c>
      <c r="M19" s="5" t="s">
        <v>59</v>
      </c>
      <c r="N19" s="7">
        <f>$B19*IF(M19="",0,VALUE(IF(M19='Tabelle Tipi-pesi'!L$2,'Tabelle Tipi-pesi'!M$2,"")&amp;IF(M19='Tabelle Tipi-pesi'!L$3,'Tabelle Tipi-pesi'!M$3,"")&amp;IF(M19='Tabelle Tipi-pesi'!L$4,'Tabelle Tipi-pesi'!M$4,"")&amp;IF(M19='Tabelle Tipi-pesi'!L$5,'Tabelle Tipi-pesi'!M$5,"")&amp;IF(M19='Tabelle Tipi-pesi'!L$6,'Tabelle Tipi-pesi'!M$6,"")&amp;IF(M19='Tabelle Tipi-pesi'!L$7,'Tabelle Tipi-pesi'!M$7,"")&amp;IF(M19='Tabelle Tipi-pesi'!L$8,'Tabelle Tipi-pesi'!M$8,"")&amp;IF(M19='Tabelle Tipi-pesi'!L$9,'Tabelle Tipi-pesi'!M$9,"")&amp;IF(M19='Tabelle Tipi-pesi'!L$10,'Tabelle Tipi-pesi'!M$10,"")&amp;IF(M19='Tabelle Tipi-pesi'!L$11,'Tabelle Tipi-pesi'!M$11,"")&amp;IF(M19='Tabelle Tipi-pesi'!L$12,'Tabelle Tipi-pesi'!M$12,"")&amp;IF(M19='Tabelle Tipi-pesi'!L$13,'Tabelle Tipi-pesi'!M$13,"")&amp;IF(M19='Tabelle Tipi-pesi'!L$14,'Tabelle Tipi-pesi'!M$14,"")&amp;IF(M19='Tabelle Tipi-pesi'!L$15,'Tabelle Tipi-pesi'!M$15,"")&amp;IF(M19='Tabelle Tipi-pesi'!L$16,'Tabelle Tipi-pesi'!M$16,"")&amp;IF(M19='Tabelle Tipi-pesi'!L$17,'Tabelle Tipi-pesi'!M$17,"")&amp;IF(M19='Tabelle Tipi-pesi'!L$18,'Tabelle Tipi-pesi'!M$18,"")&amp;IF(M19='Tabelle Tipi-pesi'!L$19,'Tabelle Tipi-pesi'!M$19,"")&amp;IF(M19='Tabelle Tipi-pesi'!L$20,'Tabelle Tipi-pesi'!M$20,"")&amp;IF(M19='Tabelle Tipi-pesi'!L$21,'Tabelle Tipi-pesi'!M$21,"")&amp;IF(M19='Tabelle Tipi-pesi'!L$22,'Tabelle Tipi-pesi'!M$22,"")&amp;IF(M19='Tabelle Tipi-pesi'!L$23,'Tabelle Tipi-pesi'!M$23,"")))</f>
        <v>240</v>
      </c>
      <c r="O19" s="27" t="s">
        <v>81</v>
      </c>
      <c r="P19" s="28">
        <f>IF(O19="",0,VALUE(IF(O19='Tabelle Tipi-pesi'!N$2,'Tabelle Tipi-pesi'!O$2,"")&amp;IF(O19='Tabelle Tipi-pesi'!N$3,'Tabelle Tipi-pesi'!O$3,"")&amp;IF(O19='Tabelle Tipi-pesi'!N$4,'Tabelle Tipi-pesi'!O$4,"")&amp;IF(O19='Tabelle Tipi-pesi'!N$5,'Tabelle Tipi-pesi'!O$5,"")&amp;IF(O19='Tabelle Tipi-pesi'!N$6,'Tabelle Tipi-pesi'!O$6,"")&amp;IF(O19='Tabelle Tipi-pesi'!N$7,'Tabelle Tipi-pesi'!O$7,"")&amp;IF(O19='Tabelle Tipi-pesi'!N$8,'Tabelle Tipi-pesi'!O$8,"")&amp;IF(O19='Tabelle Tipi-pesi'!N$9,'Tabelle Tipi-pesi'!O$9,"")&amp;IF(O19='Tabelle Tipi-pesi'!N$10,'Tabelle Tipi-pesi'!O$10,"")&amp;IF(O19='Tabelle Tipi-pesi'!N$11,'Tabelle Tipi-pesi'!O$11,"")&amp;IF(O19='Tabelle Tipi-pesi'!N$12,'Tabelle Tipi-pesi'!O$12,"")&amp;IF(O19='Tabelle Tipi-pesi'!N$13,'Tabelle Tipi-pesi'!O$13,"")&amp;IF(O19='Tabelle Tipi-pesi'!N$14,'Tabelle Tipi-pesi'!O$14,"")&amp;IF(O19='Tabelle Tipi-pesi'!N$15,'Tabelle Tipi-pesi'!O$15,"")&amp;IF(O19='Tabelle Tipi-pesi'!N$16,'Tabelle Tipi-pesi'!O$16,"")&amp;IF(O19='Tabelle Tipi-pesi'!N$17,'Tabelle Tipi-pesi'!O$17,"")&amp;IF(O19='Tabelle Tipi-pesi'!N$18,'Tabelle Tipi-pesi'!O$18,"")&amp;IF(O19='Tabelle Tipi-pesi'!N$19,'Tabelle Tipi-pesi'!O$19,"")&amp;IF(O19='Tabelle Tipi-pesi'!N$20,'Tabelle Tipi-pesi'!O$20,"")&amp;IF(O19='Tabelle Tipi-pesi'!N$21,'Tabelle Tipi-pesi'!O$21,"")&amp;IF(O19='Tabelle Tipi-pesi'!N$22,'Tabelle Tipi-pesi'!O$22,"")&amp;IF(O19='Tabelle Tipi-pesi'!N$23,'Tabelle Tipi-pesi'!O$23,"")))</f>
        <v>285</v>
      </c>
      <c r="Q19" s="5" t="s">
        <v>120</v>
      </c>
      <c r="R19" s="7">
        <f>IF(Q19="",0,VALUE(IF(Q19='Tabelle Tipi-pesi'!P$2,'Tabelle Tipi-pesi'!Q$2,"")&amp;IF(Q19='Tabelle Tipi-pesi'!P$3,'Tabelle Tipi-pesi'!Q$3,"")&amp;IF(Q19='Tabelle Tipi-pesi'!P$4,'Tabelle Tipi-pesi'!Q$4,"")&amp;IF(Q19='Tabelle Tipi-pesi'!P$5,'Tabelle Tipi-pesi'!Q$5,"")&amp;IF(Q19='Tabelle Tipi-pesi'!P$6,'Tabelle Tipi-pesi'!Q$6,"")&amp;IF(Q19='Tabelle Tipi-pesi'!P$7,'Tabelle Tipi-pesi'!Q$7,"")&amp;IF(Q19='Tabelle Tipi-pesi'!P$8,'Tabelle Tipi-pesi'!Q$8,"")&amp;IF(Q19='Tabelle Tipi-pesi'!P$9,'Tabelle Tipi-pesi'!Q$9,"")&amp;IF(Q19='Tabelle Tipi-pesi'!P$10,'Tabelle Tipi-pesi'!Q$10,"")&amp;IF(Q19='Tabelle Tipi-pesi'!P$11,'Tabelle Tipi-pesi'!Q$11,"")&amp;IF(Q19='Tabelle Tipi-pesi'!P$12,'Tabelle Tipi-pesi'!Q$12,"")&amp;IF(Q19='Tabelle Tipi-pesi'!P$13,'Tabelle Tipi-pesi'!Q$13,"")&amp;IF(Q19='Tabelle Tipi-pesi'!P$14,'Tabelle Tipi-pesi'!Q$14,"")&amp;IF(Q19='Tabelle Tipi-pesi'!P$15,'Tabelle Tipi-pesi'!Q$15,"")&amp;IF(Q19='Tabelle Tipi-pesi'!P$16,'Tabelle Tipi-pesi'!Q$16,"")&amp;IF(Q19='Tabelle Tipi-pesi'!P$17,'Tabelle Tipi-pesi'!Q$17,"")&amp;IF(Q19='Tabelle Tipi-pesi'!P$18,'Tabelle Tipi-pesi'!Q$18,"")&amp;IF(Q19='Tabelle Tipi-pesi'!P$19,'Tabelle Tipi-pesi'!Q$19,"")&amp;IF(Q19='Tabelle Tipi-pesi'!P$20,'Tabelle Tipi-pesi'!Q$20,"")&amp;IF(Q19='Tabelle Tipi-pesi'!P$21,'Tabelle Tipi-pesi'!Q$21,"")&amp;IF(Q19='Tabelle Tipi-pesi'!P$22,'Tabelle Tipi-pesi'!Q$22,"")&amp;IF(Q19='Tabelle Tipi-pesi'!P$23,'Tabelle Tipi-pesi'!Q$23,"")))</f>
        <v>20</v>
      </c>
      <c r="S19" s="29" t="s">
        <v>114</v>
      </c>
      <c r="T19" s="30">
        <f>IF(S19="",0,VALUE(IF(S19='Tabelle Tipi-pesi'!R$2,'Tabelle Tipi-pesi'!S$2,"")&amp;IF(S19='Tabelle Tipi-pesi'!R$3,'Tabelle Tipi-pesi'!S$3,"")&amp;IF(S19='Tabelle Tipi-pesi'!R$4,'Tabelle Tipi-pesi'!S$4,"")&amp;IF(S19='Tabelle Tipi-pesi'!R$5,'Tabelle Tipi-pesi'!S$5,"")&amp;IF(S19='Tabelle Tipi-pesi'!R$6,'Tabelle Tipi-pesi'!S$6,"")&amp;IF(S19='Tabelle Tipi-pesi'!R$7,'Tabelle Tipi-pesi'!S$7,"")&amp;IF(S19='Tabelle Tipi-pesi'!R$8,'Tabelle Tipi-pesi'!S$8,"")&amp;IF(S19='Tabelle Tipi-pesi'!R$9,'Tabelle Tipi-pesi'!S$9,"")&amp;IF(S19='Tabelle Tipi-pesi'!R$10,'Tabelle Tipi-pesi'!S$10,"")&amp;IF(S19='Tabelle Tipi-pesi'!R$11,'Tabelle Tipi-pesi'!S$11,"")&amp;IF(S19='Tabelle Tipi-pesi'!R$12,'Tabelle Tipi-pesi'!S$12,"")&amp;IF(S19='Tabelle Tipi-pesi'!R$13,'Tabelle Tipi-pesi'!S$13,"")&amp;IF(S19='Tabelle Tipi-pesi'!R$14,'Tabelle Tipi-pesi'!S$14,"")&amp;IF(S19='Tabelle Tipi-pesi'!R$15,'Tabelle Tipi-pesi'!S$15,"")&amp;IF(S19='Tabelle Tipi-pesi'!R$16,'Tabelle Tipi-pesi'!S$16,"")&amp;IF(S19='Tabelle Tipi-pesi'!R$17,'Tabelle Tipi-pesi'!S$17,"")&amp;IF(S19='Tabelle Tipi-pesi'!R$18,'Tabelle Tipi-pesi'!S$18,"")&amp;IF(S19='Tabelle Tipi-pesi'!R$19,'Tabelle Tipi-pesi'!S$19,"")&amp;IF(S19='Tabelle Tipi-pesi'!R$20,'Tabelle Tipi-pesi'!S$20,"")&amp;IF(S19='Tabelle Tipi-pesi'!R$21,'Tabelle Tipi-pesi'!S$21,"")&amp;IF(S19='Tabelle Tipi-pesi'!R$22,'Tabelle Tipi-pesi'!S$22,"")&amp;IF(S19='Tabelle Tipi-pesi'!R$23,'Tabelle Tipi-pesi'!S$23,"")))</f>
        <v>25</v>
      </c>
      <c r="V19" s="7">
        <f>IF(U19="",0,VALUE(IF(U19='Tabelle Tipi-pesi'!T$2,'Tabelle Tipi-pesi'!U$2,"")&amp;IF(U19='Tabelle Tipi-pesi'!T$3,'Tabelle Tipi-pesi'!U$3,"")&amp;IF(U19='Tabelle Tipi-pesi'!T$4,'Tabelle Tipi-pesi'!U$4,"")&amp;IF(U19='Tabelle Tipi-pesi'!T$5,'Tabelle Tipi-pesi'!U$5,"")&amp;IF(U19='Tabelle Tipi-pesi'!T$6,'Tabelle Tipi-pesi'!U$6,"")&amp;IF(U19='Tabelle Tipi-pesi'!T$7,'Tabelle Tipi-pesi'!U$7,"")&amp;IF(U19='Tabelle Tipi-pesi'!T$8,'Tabelle Tipi-pesi'!U$8,"")&amp;IF(U19='Tabelle Tipi-pesi'!T$9,'Tabelle Tipi-pesi'!U$9,"")&amp;IF(U19='Tabelle Tipi-pesi'!T$10,'Tabelle Tipi-pesi'!U$10,"")&amp;IF(U19='Tabelle Tipi-pesi'!T$11,'Tabelle Tipi-pesi'!U$11,"")&amp;IF(U19='Tabelle Tipi-pesi'!T$12,'Tabelle Tipi-pesi'!U$12,"")&amp;IF(U19='Tabelle Tipi-pesi'!T$13,'Tabelle Tipi-pesi'!U$13,"")&amp;IF(U19='Tabelle Tipi-pesi'!T$14,'Tabelle Tipi-pesi'!U$14,"")&amp;IF(U19='Tabelle Tipi-pesi'!T$15,'Tabelle Tipi-pesi'!U$15,"")&amp;IF(U19='Tabelle Tipi-pesi'!T$16,'Tabelle Tipi-pesi'!U$16,"")&amp;IF(U19='Tabelle Tipi-pesi'!T$17,'Tabelle Tipi-pesi'!U$17,"")&amp;IF(U19='Tabelle Tipi-pesi'!T$18,'Tabelle Tipi-pesi'!U$18,"")&amp;IF(U19='Tabelle Tipi-pesi'!T$19,'Tabelle Tipi-pesi'!U$19,"")&amp;IF(U19='Tabelle Tipi-pesi'!T$20,'Tabelle Tipi-pesi'!U$20,"")&amp;IF(U19='Tabelle Tipi-pesi'!T$21,'Tabelle Tipi-pesi'!U$21,"")&amp;IF(U19='Tabelle Tipi-pesi'!T$22,'Tabelle Tipi-pesi'!U$22,"")&amp;IF(U19='Tabelle Tipi-pesi'!T$23,'Tabelle Tipi-pesi'!U$23,"")))</f>
        <v>0</v>
      </c>
      <c r="W19" s="31"/>
      <c r="X19" s="32">
        <f>IF(W19="",0,VALUE(IF(W19='Tabelle Tipi-pesi'!V$2,'Tabelle Tipi-pesi'!W$2,"")&amp;IF(W19='Tabelle Tipi-pesi'!V$3,'Tabelle Tipi-pesi'!W$3,"")&amp;IF(W19='Tabelle Tipi-pesi'!V$4,'Tabelle Tipi-pesi'!W$4,"")&amp;IF(W19='Tabelle Tipi-pesi'!V$5,'Tabelle Tipi-pesi'!W$5,"")&amp;IF(W19='Tabelle Tipi-pesi'!V$6,'Tabelle Tipi-pesi'!W$6,"")&amp;IF(W19='Tabelle Tipi-pesi'!V$7,'Tabelle Tipi-pesi'!W$7,"")&amp;IF(W19='Tabelle Tipi-pesi'!V$8,'Tabelle Tipi-pesi'!W$8,"")&amp;IF(W19='Tabelle Tipi-pesi'!V$9,'Tabelle Tipi-pesi'!W$9,"")&amp;IF(W19='Tabelle Tipi-pesi'!V$10,'Tabelle Tipi-pesi'!W$10,"")&amp;IF(W19='Tabelle Tipi-pesi'!V$11,'Tabelle Tipi-pesi'!W$11,"")&amp;IF(W19='Tabelle Tipi-pesi'!V$12,'Tabelle Tipi-pesi'!W$12,"")&amp;IF(W19='Tabelle Tipi-pesi'!V$13,'Tabelle Tipi-pesi'!W$13,"")&amp;IF(W19='Tabelle Tipi-pesi'!V$14,'Tabelle Tipi-pesi'!W$14,"")&amp;IF(W19='Tabelle Tipi-pesi'!V$15,'Tabelle Tipi-pesi'!W$15,"")&amp;IF(W19='Tabelle Tipi-pesi'!V$16,'Tabelle Tipi-pesi'!W$16,"")&amp;IF(W19='Tabelle Tipi-pesi'!V$17,'Tabelle Tipi-pesi'!W$17,"")&amp;IF(W19='Tabelle Tipi-pesi'!V$18,'Tabelle Tipi-pesi'!W$18,"")&amp;IF(W19='Tabelle Tipi-pesi'!V$19,'Tabelle Tipi-pesi'!W$19,"")&amp;IF(W19='Tabelle Tipi-pesi'!V$20,'Tabelle Tipi-pesi'!W$20,"")&amp;IF(W19='Tabelle Tipi-pesi'!V$21,'Tabelle Tipi-pesi'!W$21,"")&amp;IF(W19='Tabelle Tipi-pesi'!V$22,'Tabelle Tipi-pesi'!W$22,"")&amp;IF(W19='Tabelle Tipi-pesi'!V$23,'Tabelle Tipi-pesi'!W$23,"")))</f>
        <v>0</v>
      </c>
      <c r="Z19" s="7">
        <f>IF(Y19="",0,VALUE(IF(Y19='Tabelle Tipi-pesi'!X$2,'Tabelle Tipi-pesi'!Y$2,"")&amp;IF(Y19='Tabelle Tipi-pesi'!X$3,'Tabelle Tipi-pesi'!Y$3,"")&amp;IF(Y19='Tabelle Tipi-pesi'!X$4,'Tabelle Tipi-pesi'!Y$4,"")&amp;IF(Y19='Tabelle Tipi-pesi'!X$5,'Tabelle Tipi-pesi'!Y$5,"")&amp;IF(Y19='Tabelle Tipi-pesi'!X$6,'Tabelle Tipi-pesi'!Y$6,"")&amp;IF(Y19='Tabelle Tipi-pesi'!X$7,'Tabelle Tipi-pesi'!Y$7,"")&amp;IF(Y19='Tabelle Tipi-pesi'!X$8,'Tabelle Tipi-pesi'!Y$8,"")&amp;IF(Y19='Tabelle Tipi-pesi'!X$9,'Tabelle Tipi-pesi'!Y$9,"")&amp;IF(Y19='Tabelle Tipi-pesi'!X$10,'Tabelle Tipi-pesi'!Y$10,"")&amp;IF(Y19='Tabelle Tipi-pesi'!X$11,'Tabelle Tipi-pesi'!Y$11,"")&amp;IF(Y19='Tabelle Tipi-pesi'!X$12,'Tabelle Tipi-pesi'!Y$12,"")&amp;IF(Y19='Tabelle Tipi-pesi'!X$13,'Tabelle Tipi-pesi'!Y$13,"")&amp;IF(Y19='Tabelle Tipi-pesi'!X$14,'Tabelle Tipi-pesi'!Y$14,"")&amp;IF(Y19='Tabelle Tipi-pesi'!X$15,'Tabelle Tipi-pesi'!Y$15,"")&amp;IF(Y19='Tabelle Tipi-pesi'!X$16,'Tabelle Tipi-pesi'!Y$16,"")&amp;IF(Y19='Tabelle Tipi-pesi'!X$17,'Tabelle Tipi-pesi'!Y$17,"")&amp;IF(Y19='Tabelle Tipi-pesi'!X$18,'Tabelle Tipi-pesi'!Y$18,"")&amp;IF(Y19='Tabelle Tipi-pesi'!X$19,'Tabelle Tipi-pesi'!Y$19,"")&amp;IF(Y19='Tabelle Tipi-pesi'!X$20,'Tabelle Tipi-pesi'!Y$20,"")&amp;IF(Y19='Tabelle Tipi-pesi'!X$21,'Tabelle Tipi-pesi'!Y$21,"")&amp;IF(Y19='Tabelle Tipi-pesi'!X$22,'Tabelle Tipi-pesi'!Y$22,"")&amp;IF(Y19='Tabelle Tipi-pesi'!X$23,'Tabelle Tipi-pesi'!Y$23,"")))</f>
        <v>0</v>
      </c>
      <c r="AA19" s="36"/>
      <c r="AB19" s="37">
        <f>IF(AA19="",0,VALUE(IF(AA19='Tabelle Tipi-pesi'!Z$2,'Tabelle Tipi-pesi'!AA$2,"")&amp;IF(AA19='Tabelle Tipi-pesi'!Z$3,'Tabelle Tipi-pesi'!AA$3,"")&amp;IF(AA19='Tabelle Tipi-pesi'!Z$4,'Tabelle Tipi-pesi'!AA$4,"")&amp;IF(AA19='Tabelle Tipi-pesi'!Z$5,'Tabelle Tipi-pesi'!AA$5,"")&amp;IF(AA19='Tabelle Tipi-pesi'!Z$6,'Tabelle Tipi-pesi'!AA$6,"")&amp;IF(AA19='Tabelle Tipi-pesi'!Z$7,'Tabelle Tipi-pesi'!AA$7,"")&amp;IF(AA19='Tabelle Tipi-pesi'!Z$8,'Tabelle Tipi-pesi'!AA$8,"")&amp;IF(AA19='Tabelle Tipi-pesi'!Z$9,'Tabelle Tipi-pesi'!AA$9,"")&amp;IF(AA19='Tabelle Tipi-pesi'!Z$10,'Tabelle Tipi-pesi'!AA$10,"")&amp;IF(AA19='Tabelle Tipi-pesi'!Z$11,'Tabelle Tipi-pesi'!AA$11,"")&amp;IF(AA19='Tabelle Tipi-pesi'!Z$12,'Tabelle Tipi-pesi'!AA$12,"")&amp;IF(AA19='Tabelle Tipi-pesi'!Z$13,'Tabelle Tipi-pesi'!AA$13,"")&amp;IF(AA19='Tabelle Tipi-pesi'!Z$14,'Tabelle Tipi-pesi'!AA$14,"")&amp;IF(AA19='Tabelle Tipi-pesi'!Z$15,'Tabelle Tipi-pesi'!AA$15,"")&amp;IF(AA19='Tabelle Tipi-pesi'!Z$16,'Tabelle Tipi-pesi'!AA$16,"")&amp;IF(AA19='Tabelle Tipi-pesi'!Z$17,'Tabelle Tipi-pesi'!AA$17,"")&amp;IF(AA19='Tabelle Tipi-pesi'!Z$18,'Tabelle Tipi-pesi'!AA$18,"")&amp;IF(AA19='Tabelle Tipi-pesi'!Z$19,'Tabelle Tipi-pesi'!AA$19,"")&amp;IF(AA19='Tabelle Tipi-pesi'!Z$20,'Tabelle Tipi-pesi'!AA$20,"")&amp;IF(AA19='Tabelle Tipi-pesi'!Z$21,'Tabelle Tipi-pesi'!AA$21,"")&amp;IF(AA19='Tabelle Tipi-pesi'!Z$22,'Tabelle Tipi-pesi'!AA$22,"")&amp;IF(AA19='Tabelle Tipi-pesi'!Z$23,'Tabelle Tipi-pesi'!AA$23,"")))</f>
        <v>0</v>
      </c>
      <c r="AC19" s="8"/>
      <c r="AD19" s="9">
        <f>IF(AC19="",0,VALUE(IF(AC19='Tabelle Tipi-pesi'!Z$2,'Tabelle Tipi-pesi'!AA$2,"")&amp;IF(AC19='Tabelle Tipi-pesi'!Z$3,'Tabelle Tipi-pesi'!AA$3,"")&amp;IF(AC19='Tabelle Tipi-pesi'!Z$4,'Tabelle Tipi-pesi'!AA$4,"")&amp;IF(AC19='Tabelle Tipi-pesi'!Z$5,'Tabelle Tipi-pesi'!AA$5,"")&amp;IF(AC19='Tabelle Tipi-pesi'!Z$6,'Tabelle Tipi-pesi'!AA$6,"")&amp;IF(AC19='Tabelle Tipi-pesi'!Z$7,'Tabelle Tipi-pesi'!AA$7,"")&amp;IF(AC19='Tabelle Tipi-pesi'!Z$8,'Tabelle Tipi-pesi'!AA$8,"")&amp;IF(AC19='Tabelle Tipi-pesi'!Z$9,'Tabelle Tipi-pesi'!AA$9,"")&amp;IF(AC19='Tabelle Tipi-pesi'!Z$10,'Tabelle Tipi-pesi'!AA$10,"")&amp;IF(AC19='Tabelle Tipi-pesi'!Z$11,'Tabelle Tipi-pesi'!AA$11,"")&amp;IF(AC19='Tabelle Tipi-pesi'!Z$12,'Tabelle Tipi-pesi'!AA$12,"")&amp;IF(AC19='Tabelle Tipi-pesi'!Z$13,'Tabelle Tipi-pesi'!AA$13,"")&amp;IF(AC19='Tabelle Tipi-pesi'!Z$14,'Tabelle Tipi-pesi'!AA$14,"")&amp;IF(AC19='Tabelle Tipi-pesi'!Z$15,'Tabelle Tipi-pesi'!AA$15,"")&amp;IF(AC19='Tabelle Tipi-pesi'!Z$16,'Tabelle Tipi-pesi'!AA$16,"")&amp;IF(AC19='Tabelle Tipi-pesi'!Z$17,'Tabelle Tipi-pesi'!AA$17,"")&amp;IF(AC19='Tabelle Tipi-pesi'!Z$18,'Tabelle Tipi-pesi'!AA$18,"")&amp;IF(AC19='Tabelle Tipi-pesi'!Z$19,'Tabelle Tipi-pesi'!AA$19,"")&amp;IF(AC19='Tabelle Tipi-pesi'!Z$20,'Tabelle Tipi-pesi'!AA$20,"")&amp;IF(AC19='Tabelle Tipi-pesi'!Z$21,'Tabelle Tipi-pesi'!AA$21,"")&amp;IF(AC19='Tabelle Tipi-pesi'!Z$22,'Tabelle Tipi-pesi'!AA$22,"")&amp;IF(AC19='Tabelle Tipi-pesi'!Z$23,'Tabelle Tipi-pesi'!AA$23,"")))</f>
        <v>0</v>
      </c>
      <c r="AE19" s="34"/>
      <c r="AF19" s="35">
        <f>IF(AE19="",0,VALUE(IF(AE19='Tabelle Tipi-pesi'!AB$2,'Tabelle Tipi-pesi'!AC$2,"")&amp;IF(AE19='Tabelle Tipi-pesi'!AB$3,'Tabelle Tipi-pesi'!AC$3,"")&amp;IF(AE19='Tabelle Tipi-pesi'!AB$4,'Tabelle Tipi-pesi'!AC$4,"")&amp;IF(AE19='Tabelle Tipi-pesi'!AB$5,'Tabelle Tipi-pesi'!AC$5,"")&amp;IF(AE19='Tabelle Tipi-pesi'!AB$6,'Tabelle Tipi-pesi'!AC$6,"")&amp;IF(AE19='Tabelle Tipi-pesi'!AB$7,'Tabelle Tipi-pesi'!AC$7,"")&amp;IF(AE19='Tabelle Tipi-pesi'!AB$8,'Tabelle Tipi-pesi'!AC$8,"")&amp;IF(AE19='Tabelle Tipi-pesi'!AB$9,'Tabelle Tipi-pesi'!AC$9,"")&amp;IF(AE19='Tabelle Tipi-pesi'!AB$10,'Tabelle Tipi-pesi'!AC$10,"")&amp;IF(AE19='Tabelle Tipi-pesi'!AB$11,'Tabelle Tipi-pesi'!AC$11,"")&amp;IF(AE19='Tabelle Tipi-pesi'!AB$12,'Tabelle Tipi-pesi'!AC$12,"")&amp;IF(AE19='Tabelle Tipi-pesi'!AB$13,'Tabelle Tipi-pesi'!AC$13,"")&amp;IF(AE19='Tabelle Tipi-pesi'!AB$14,'Tabelle Tipi-pesi'!AC$14,"")&amp;IF(AE19='Tabelle Tipi-pesi'!AB$15,'Tabelle Tipi-pesi'!AC$15,"")&amp;IF(AD19='Tabelle Tipi-pesi'!AB$16,'Tabelle Tipi-pesi'!AC$16,"")&amp;IF(AE19='Tabelle Tipi-pesi'!AB$17,'Tabelle Tipi-pesi'!AC$17,"")&amp;IF(AE19='Tabelle Tipi-pesi'!AB$18,'Tabelle Tipi-pesi'!AC$18,"")&amp;IF(AE19='Tabelle Tipi-pesi'!AB$19,'Tabelle Tipi-pesi'!AC$19,"")&amp;IF(AE19='Tabelle Tipi-pesi'!AB$20,'Tabelle Tipi-pesi'!AC$20,"")&amp;IF(AE19='Tabelle Tipi-pesi'!AB$21,'Tabelle Tipi-pesi'!AC$21,"")&amp;IF(AE19='Tabelle Tipi-pesi'!AB$22,'Tabelle Tipi-pesi'!AC$22,"")&amp;IF(AE19='Tabelle Tipi-pesi'!AB$23,'Tabelle Tipi-pesi'!AC$23,"")))</f>
        <v>0</v>
      </c>
      <c r="AH19" s="7">
        <f>IF(AG19="",0,VALUE(IF(AG19='Tabelle Tipi-pesi'!AD$2,'Tabelle Tipi-pesi'!AE$2,"")&amp;IF(AG19='Tabelle Tipi-pesi'!AD$3,'Tabelle Tipi-pesi'!AE$3,"")&amp;IF(AG19='Tabelle Tipi-pesi'!AD$4,'Tabelle Tipi-pesi'!AE$4,"")&amp;IF(AG19='Tabelle Tipi-pesi'!AD$5,'Tabelle Tipi-pesi'!AE$5,"")&amp;IF(AG19='Tabelle Tipi-pesi'!AD$6,'Tabelle Tipi-pesi'!AE$6,"")&amp;IF(AG19='Tabelle Tipi-pesi'!AD$7,'Tabelle Tipi-pesi'!AE$7,"")&amp;IF(AG19='Tabelle Tipi-pesi'!AD$8,'Tabelle Tipi-pesi'!AE$8,"")&amp;IF(AG19='Tabelle Tipi-pesi'!AD$9,'Tabelle Tipi-pesi'!AE$9,"")&amp;IF(AG19='Tabelle Tipi-pesi'!AD$10,'Tabelle Tipi-pesi'!AE$10,"")&amp;IF(AG19='Tabelle Tipi-pesi'!AD$11,'Tabelle Tipi-pesi'!AE$11,"")&amp;IF(AG19='Tabelle Tipi-pesi'!AD$12,'Tabelle Tipi-pesi'!AE$12,"")&amp;IF(AG19='Tabelle Tipi-pesi'!AD$13,'Tabelle Tipi-pesi'!AE$13,"")&amp;IF(AG19='Tabelle Tipi-pesi'!AD$14,'Tabelle Tipi-pesi'!AE$14,"")&amp;IF(AG19='Tabelle Tipi-pesi'!AD$15,'Tabelle Tipi-pesi'!AE$15,"")&amp;IF(AF19='Tabelle Tipi-pesi'!AD$16,'Tabelle Tipi-pesi'!AE$16,"")&amp;IF(AG19='Tabelle Tipi-pesi'!AD$17,'Tabelle Tipi-pesi'!AE$17,"")&amp;IF(AG19='Tabelle Tipi-pesi'!AD$18,'Tabelle Tipi-pesi'!AE$18,"")&amp;IF(AG19='Tabelle Tipi-pesi'!AD$19,'Tabelle Tipi-pesi'!AE$19,"")&amp;IF(AG19='Tabelle Tipi-pesi'!AD$20,'Tabelle Tipi-pesi'!AE$20,"")&amp;IF(AG19='Tabelle Tipi-pesi'!AD$21,'Tabelle Tipi-pesi'!AE$21,"")&amp;IF(AG19='Tabelle Tipi-pesi'!AD$22,'Tabelle Tipi-pesi'!AE$22,"")&amp;IF(AG19='Tabelle Tipi-pesi'!AD$23,'Tabelle Tipi-pesi'!AE$23,"")))</f>
        <v>0</v>
      </c>
      <c r="AJ19" s="26">
        <f t="shared" si="0"/>
        <v>1219</v>
      </c>
      <c r="AK19" s="55">
        <v>15</v>
      </c>
      <c r="AL19" s="11">
        <v>4317</v>
      </c>
      <c r="AM19" s="18"/>
      <c r="AN19" s="11">
        <f t="shared" si="1"/>
        <v>10</v>
      </c>
      <c r="AO19" s="11" t="str">
        <f t="shared" si="2"/>
        <v>2</v>
      </c>
      <c r="AP19" s="5">
        <v>830</v>
      </c>
      <c r="AQ19" s="14">
        <f t="shared" si="3"/>
        <v>17.268000000000001</v>
      </c>
      <c r="AR19" s="15">
        <f t="shared" si="4"/>
        <v>127.78320000000001</v>
      </c>
      <c r="AS19" s="16">
        <f t="shared" si="5"/>
        <v>104.82625102543068</v>
      </c>
      <c r="AT19" s="15">
        <f t="shared" si="6"/>
        <v>9.5395951893519637</v>
      </c>
      <c r="AU19" s="39"/>
    </row>
    <row r="20" spans="1:47" s="5" customFormat="1" ht="11.25" x14ac:dyDescent="0.2">
      <c r="A20" s="5">
        <v>16</v>
      </c>
      <c r="B20" s="5">
        <v>4</v>
      </c>
      <c r="C20" s="20" t="s">
        <v>121</v>
      </c>
      <c r="D20" s="21">
        <f>IF(C20="",0,VALUE(IF(C20='Tabelle Tipi-pesi'!B$2,'Tabelle Tipi-pesi'!C$2,"")&amp;IF(C20='Tabelle Tipi-pesi'!B$3,'Tabelle Tipi-pesi'!C$3,"")&amp;IF(C20='Tabelle Tipi-pesi'!B$4,'Tabelle Tipi-pesi'!C$4,"")&amp;IF(C20='Tabelle Tipi-pesi'!B$5,'Tabelle Tipi-pesi'!C$5,"")&amp;IF(C20='Tabelle Tipi-pesi'!B$6,'Tabelle Tipi-pesi'!C$6,"")&amp;IF(C20='Tabelle Tipi-pesi'!B$7,'Tabelle Tipi-pesi'!C$7,"")&amp;IF(C20='Tabelle Tipi-pesi'!B$8,'Tabelle Tipi-pesi'!C$8,"")&amp;IF(C20='Tabelle Tipi-pesi'!B$9,'Tabelle Tipi-pesi'!C$9,"")&amp;IF(C20='Tabelle Tipi-pesi'!B$10,'Tabelle Tipi-pesi'!C$10,"")&amp;IF(C20='Tabelle Tipi-pesi'!B$11,'Tabelle Tipi-pesi'!C$11,"")&amp;IF(C20='Tabelle Tipi-pesi'!B$12,'Tabelle Tipi-pesi'!C$12,"")&amp;IF(C20='Tabelle Tipi-pesi'!B$13,'Tabelle Tipi-pesi'!C$13,"")&amp;IF(C20='Tabelle Tipi-pesi'!B$14,'Tabelle Tipi-pesi'!C$14,"")&amp;IF(C20='Tabelle Tipi-pesi'!B$15,'Tabelle Tipi-pesi'!C$15,"")&amp;IF(C20='Tabelle Tipi-pesi'!B$16,'Tabelle Tipi-pesi'!C$16,"")&amp;IF(C20='Tabelle Tipi-pesi'!B$17,'Tabelle Tipi-pesi'!C$17,"")&amp;IF(C20='Tabelle Tipi-pesi'!B$18,'Tabelle Tipi-pesi'!C$18,"")&amp;IF(C20='Tabelle Tipi-pesi'!B$19,'Tabelle Tipi-pesi'!C$19,"")&amp;IF(C20='Tabelle Tipi-pesi'!B$20,'Tabelle Tipi-pesi'!C$20,"")&amp;IF(C20='Tabelle Tipi-pesi'!B$21,'Tabelle Tipi-pesi'!C$21,"")&amp;IF(C20='Tabelle Tipi-pesi'!B$22,'Tabelle Tipi-pesi'!C$22,"")&amp;IF(C20='Tabelle Tipi-pesi'!B$23,'Tabelle Tipi-pesi'!C$23,"")))</f>
        <v>380</v>
      </c>
      <c r="E20" s="5" t="s">
        <v>24</v>
      </c>
      <c r="F20" s="7">
        <f>IF(E20="",0,VALUE(IF(E20='Tabelle Tipi-pesi'!D$2,'Tabelle Tipi-pesi'!E$2,"")&amp;IF(E20='Tabelle Tipi-pesi'!D$3,'Tabelle Tipi-pesi'!E$3,"")&amp;IF(E20='Tabelle Tipi-pesi'!D$4,'Tabelle Tipi-pesi'!E$4,"")&amp;IF(E20='Tabelle Tipi-pesi'!D$5,'Tabelle Tipi-pesi'!E$5,"")&amp;IF(E20='Tabelle Tipi-pesi'!D$6,'Tabelle Tipi-pesi'!E$6,"")&amp;IF(E20='Tabelle Tipi-pesi'!D$7,'Tabelle Tipi-pesi'!E$7,"")&amp;IF(E20='Tabelle Tipi-pesi'!D$8,'Tabelle Tipi-pesi'!E$8,"")&amp;IF(E20='Tabelle Tipi-pesi'!D$9,'Tabelle Tipi-pesi'!E$9,"")&amp;IF(E20='Tabelle Tipi-pesi'!D$10,'Tabelle Tipi-pesi'!E$10,"")&amp;IF(E20='Tabelle Tipi-pesi'!D$11,'Tabelle Tipi-pesi'!E$11,"")&amp;IF(E20='Tabelle Tipi-pesi'!D$12,'Tabelle Tipi-pesi'!E$12,"")&amp;IF(E20='Tabelle Tipi-pesi'!D$13,'Tabelle Tipi-pesi'!E$13,"")&amp;IF(E20='Tabelle Tipi-pesi'!D$14,'Tabelle Tipi-pesi'!E$14,"")&amp;IF(E20='Tabelle Tipi-pesi'!D$15,'Tabelle Tipi-pesi'!E$15,"")&amp;IF(E20='Tabelle Tipi-pesi'!D$16,'Tabelle Tipi-pesi'!E$16,"")&amp;IF(E20='Tabelle Tipi-pesi'!D$17,'Tabelle Tipi-pesi'!E$17,"")&amp;IF(E20='Tabelle Tipi-pesi'!D$18,'Tabelle Tipi-pesi'!E$18,"")&amp;IF(E20='Tabelle Tipi-pesi'!D$19,'Tabelle Tipi-pesi'!E$19,"")&amp;IF(E20='Tabelle Tipi-pesi'!D$20,'Tabelle Tipi-pesi'!E$20,"")&amp;IF(E20='Tabelle Tipi-pesi'!D$21,'Tabelle Tipi-pesi'!E$21,"")&amp;IF(E20='Tabelle Tipi-pesi'!D$22,'Tabelle Tipi-pesi'!E$22,"")&amp;IF(E20='Tabelle Tipi-pesi'!D$23,'Tabelle Tipi-pesi'!E$23,"")))/4*B20</f>
        <v>62</v>
      </c>
      <c r="G20" s="22" t="s">
        <v>38</v>
      </c>
      <c r="H20" s="23">
        <f>$B20*IF(G20="",0,VALUE(IF(G20='Tabelle Tipi-pesi'!F$2,'Tabelle Tipi-pesi'!G$2,"")&amp;IF(G20='Tabelle Tipi-pesi'!F$3,'Tabelle Tipi-pesi'!G$3,"")&amp;IF(G20='Tabelle Tipi-pesi'!F$4,'Tabelle Tipi-pesi'!G$4,"")&amp;IF(G20='Tabelle Tipi-pesi'!F$5,'Tabelle Tipi-pesi'!G$5,"")&amp;IF(G20='Tabelle Tipi-pesi'!F$6,'Tabelle Tipi-pesi'!G$6,"")&amp;IF(G20='Tabelle Tipi-pesi'!F$7,'Tabelle Tipi-pesi'!G$7,"")&amp;IF(G20='Tabelle Tipi-pesi'!F$8,'Tabelle Tipi-pesi'!G$8,"")&amp;IF(G20='Tabelle Tipi-pesi'!F$9,'Tabelle Tipi-pesi'!G$9,"")&amp;IF(G20='Tabelle Tipi-pesi'!F$10,'Tabelle Tipi-pesi'!G$10,"")&amp;IF(G20='Tabelle Tipi-pesi'!F$11,'Tabelle Tipi-pesi'!G$11,"")&amp;IF(G20='Tabelle Tipi-pesi'!F$12,'Tabelle Tipi-pesi'!G$12,"")&amp;IF(G20='Tabelle Tipi-pesi'!F$13,'Tabelle Tipi-pesi'!G$13,"")&amp;IF(G20='Tabelle Tipi-pesi'!F$14,'Tabelle Tipi-pesi'!G$14,"")&amp;IF(G20='Tabelle Tipi-pesi'!F$15,'Tabelle Tipi-pesi'!G$15,"")&amp;IF(G20='Tabelle Tipi-pesi'!F$16,'Tabelle Tipi-pesi'!G$16,"")&amp;IF(G20='Tabelle Tipi-pesi'!F$17,'Tabelle Tipi-pesi'!G$17,"")&amp;IF(G20='Tabelle Tipi-pesi'!F$18,'Tabelle Tipi-pesi'!G$18,"")&amp;IF(G20='Tabelle Tipi-pesi'!F$19,'Tabelle Tipi-pesi'!G$19,"")&amp;IF(G20='Tabelle Tipi-pesi'!F$20,'Tabelle Tipi-pesi'!G$20,"")&amp;IF(G20='Tabelle Tipi-pesi'!F$21,'Tabelle Tipi-pesi'!G$21,"")&amp;IF(G20='Tabelle Tipi-pesi'!F$22,'Tabelle Tipi-pesi'!G$22,"")&amp;IF(G20='Tabelle Tipi-pesi'!F$23,'Tabelle Tipi-pesi'!G$23,"")))</f>
        <v>80</v>
      </c>
      <c r="I20" s="5" t="s">
        <v>44</v>
      </c>
      <c r="J20" s="7">
        <f>IF(I20="",0,VALUE(IF(I20='Tabelle Tipi-pesi'!H$2,'Tabelle Tipi-pesi'!I$2,"")&amp;IF(I20='Tabelle Tipi-pesi'!H$3,'Tabelle Tipi-pesi'!I$3,"")&amp;IF(I20='Tabelle Tipi-pesi'!H$4,'Tabelle Tipi-pesi'!I$4,"")&amp;IF(I20='Tabelle Tipi-pesi'!H$5,'Tabelle Tipi-pesi'!I$5,"")&amp;IF(I20='Tabelle Tipi-pesi'!H$6,'Tabelle Tipi-pesi'!I$6,"")&amp;IF(I20='Tabelle Tipi-pesi'!H$7,'Tabelle Tipi-pesi'!I$7,"")&amp;IF(I20='Tabelle Tipi-pesi'!H$8,'Tabelle Tipi-pesi'!I$8,"")&amp;IF(I20='Tabelle Tipi-pesi'!H$9,'Tabelle Tipi-pesi'!I$9,"")&amp;IF(I20='Tabelle Tipi-pesi'!H$10,'Tabelle Tipi-pesi'!I$10,"")&amp;IF(I20='Tabelle Tipi-pesi'!H$11,'Tabelle Tipi-pesi'!I$11,"")&amp;IF(I20='Tabelle Tipi-pesi'!H$12,'Tabelle Tipi-pesi'!I$12,"")&amp;IF(I20='Tabelle Tipi-pesi'!H$13,'Tabelle Tipi-pesi'!I$13,"")&amp;IF(I20='Tabelle Tipi-pesi'!H$14,'Tabelle Tipi-pesi'!I$14,"")&amp;IF(I20='Tabelle Tipi-pesi'!H$15,'Tabelle Tipi-pesi'!I$15,"")&amp;IF(I20='Tabelle Tipi-pesi'!H$16,'Tabelle Tipi-pesi'!I$16,"")&amp;IF(I20='Tabelle Tipi-pesi'!H$17,'Tabelle Tipi-pesi'!I$17,"")&amp;IF(I20='Tabelle Tipi-pesi'!H$18,'Tabelle Tipi-pesi'!I$18,"")&amp;IF(I20='Tabelle Tipi-pesi'!H$19,'Tabelle Tipi-pesi'!I$19,"")&amp;IF(I20='Tabelle Tipi-pesi'!H$20,'Tabelle Tipi-pesi'!I$20,"")&amp;IF(I20='Tabelle Tipi-pesi'!H$21,'Tabelle Tipi-pesi'!I$21,"")&amp;IF(I20='Tabelle Tipi-pesi'!H$22,'Tabelle Tipi-pesi'!I$22,"")&amp;IF(I20='Tabelle Tipi-pesi'!H$23,'Tabelle Tipi-pesi'!I$23,"")))</f>
        <v>80</v>
      </c>
      <c r="K20" s="24" t="s">
        <v>50</v>
      </c>
      <c r="L20" s="25">
        <f>IF(K20="",0,VALUE(IF(K20='Tabelle Tipi-pesi'!J$2,'Tabelle Tipi-pesi'!K$2,"")&amp;IF(K20='Tabelle Tipi-pesi'!J$3,'Tabelle Tipi-pesi'!K$3,"")&amp;IF(K20='Tabelle Tipi-pesi'!J$4,'Tabelle Tipi-pesi'!K$4,"")&amp;IF(K20='Tabelle Tipi-pesi'!J$5,'Tabelle Tipi-pesi'!K$5,"")&amp;IF(K20='Tabelle Tipi-pesi'!J$6,'Tabelle Tipi-pesi'!K$6,"")&amp;IF(K20='Tabelle Tipi-pesi'!J$7,'Tabelle Tipi-pesi'!K$7,"")&amp;IF(K20='Tabelle Tipi-pesi'!J$8,'Tabelle Tipi-pesi'!K$8,"")&amp;IF(K20='Tabelle Tipi-pesi'!J$9,'Tabelle Tipi-pesi'!K$9,"")&amp;IF(K20='Tabelle Tipi-pesi'!J$10,'Tabelle Tipi-pesi'!K$10,"")&amp;IF(K20='Tabelle Tipi-pesi'!J$11,'Tabelle Tipi-pesi'!K$11,"")&amp;IF(K20='Tabelle Tipi-pesi'!J$12,'Tabelle Tipi-pesi'!K$12,"")&amp;IF(K20='Tabelle Tipi-pesi'!J$13,'Tabelle Tipi-pesi'!K$13,"")&amp;IF(K20='Tabelle Tipi-pesi'!J$14,'Tabelle Tipi-pesi'!K$14,"")&amp;IF(K20='Tabelle Tipi-pesi'!J$15,'Tabelle Tipi-pesi'!K$15,"")&amp;IF(K20='Tabelle Tipi-pesi'!J$16,'Tabelle Tipi-pesi'!K$16,"")&amp;IF(K20='Tabelle Tipi-pesi'!J$17,'Tabelle Tipi-pesi'!K$17,"")&amp;IF(K20='Tabelle Tipi-pesi'!J$18,'Tabelle Tipi-pesi'!K$18,"")&amp;IF(K20='Tabelle Tipi-pesi'!J$19,'Tabelle Tipi-pesi'!K$19,"")&amp;IF(K20='Tabelle Tipi-pesi'!J$20,'Tabelle Tipi-pesi'!K$20,"")&amp;IF(K20='Tabelle Tipi-pesi'!J$21,'Tabelle Tipi-pesi'!K$21,"")&amp;IF(K20='Tabelle Tipi-pesi'!J$22,'Tabelle Tipi-pesi'!K$22,"")&amp;IF(K20='Tabelle Tipi-pesi'!J$23,'Tabelle Tipi-pesi'!K$23,"")))</f>
        <v>7</v>
      </c>
      <c r="M20" s="5" t="s">
        <v>70</v>
      </c>
      <c r="N20" s="7">
        <f>$B20*IF(M20="",0,VALUE(IF(M20='Tabelle Tipi-pesi'!L$2,'Tabelle Tipi-pesi'!M$2,"")&amp;IF(M20='Tabelle Tipi-pesi'!L$3,'Tabelle Tipi-pesi'!M$3,"")&amp;IF(M20='Tabelle Tipi-pesi'!L$4,'Tabelle Tipi-pesi'!M$4,"")&amp;IF(M20='Tabelle Tipi-pesi'!L$5,'Tabelle Tipi-pesi'!M$5,"")&amp;IF(M20='Tabelle Tipi-pesi'!L$6,'Tabelle Tipi-pesi'!M$6,"")&amp;IF(M20='Tabelle Tipi-pesi'!L$7,'Tabelle Tipi-pesi'!M$7,"")&amp;IF(M20='Tabelle Tipi-pesi'!L$8,'Tabelle Tipi-pesi'!M$8,"")&amp;IF(M20='Tabelle Tipi-pesi'!L$9,'Tabelle Tipi-pesi'!M$9,"")&amp;IF(M20='Tabelle Tipi-pesi'!L$10,'Tabelle Tipi-pesi'!M$10,"")&amp;IF(M20='Tabelle Tipi-pesi'!L$11,'Tabelle Tipi-pesi'!M$11,"")&amp;IF(M20='Tabelle Tipi-pesi'!L$12,'Tabelle Tipi-pesi'!M$12,"")&amp;IF(M20='Tabelle Tipi-pesi'!L$13,'Tabelle Tipi-pesi'!M$13,"")&amp;IF(M20='Tabelle Tipi-pesi'!L$14,'Tabelle Tipi-pesi'!M$14,"")&amp;IF(M20='Tabelle Tipi-pesi'!L$15,'Tabelle Tipi-pesi'!M$15,"")&amp;IF(M20='Tabelle Tipi-pesi'!L$16,'Tabelle Tipi-pesi'!M$16,"")&amp;IF(M20='Tabelle Tipi-pesi'!L$17,'Tabelle Tipi-pesi'!M$17,"")&amp;IF(M20='Tabelle Tipi-pesi'!L$18,'Tabelle Tipi-pesi'!M$18,"")&amp;IF(M20='Tabelle Tipi-pesi'!L$19,'Tabelle Tipi-pesi'!M$19,"")&amp;IF(M20='Tabelle Tipi-pesi'!L$20,'Tabelle Tipi-pesi'!M$20,"")&amp;IF(M20='Tabelle Tipi-pesi'!L$21,'Tabelle Tipi-pesi'!M$21,"")&amp;IF(M20='Tabelle Tipi-pesi'!L$22,'Tabelle Tipi-pesi'!M$22,"")&amp;IF(M20='Tabelle Tipi-pesi'!L$23,'Tabelle Tipi-pesi'!M$23,"")))</f>
        <v>248</v>
      </c>
      <c r="O20" s="27" t="s">
        <v>81</v>
      </c>
      <c r="P20" s="28">
        <f>IF(O20="",0,VALUE(IF(O20='Tabelle Tipi-pesi'!N$2,'Tabelle Tipi-pesi'!O$2,"")&amp;IF(O20='Tabelle Tipi-pesi'!N$3,'Tabelle Tipi-pesi'!O$3,"")&amp;IF(O20='Tabelle Tipi-pesi'!N$4,'Tabelle Tipi-pesi'!O$4,"")&amp;IF(O20='Tabelle Tipi-pesi'!N$5,'Tabelle Tipi-pesi'!O$5,"")&amp;IF(O20='Tabelle Tipi-pesi'!N$6,'Tabelle Tipi-pesi'!O$6,"")&amp;IF(O20='Tabelle Tipi-pesi'!N$7,'Tabelle Tipi-pesi'!O$7,"")&amp;IF(O20='Tabelle Tipi-pesi'!N$8,'Tabelle Tipi-pesi'!O$8,"")&amp;IF(O20='Tabelle Tipi-pesi'!N$9,'Tabelle Tipi-pesi'!O$9,"")&amp;IF(O20='Tabelle Tipi-pesi'!N$10,'Tabelle Tipi-pesi'!O$10,"")&amp;IF(O20='Tabelle Tipi-pesi'!N$11,'Tabelle Tipi-pesi'!O$11,"")&amp;IF(O20='Tabelle Tipi-pesi'!N$12,'Tabelle Tipi-pesi'!O$12,"")&amp;IF(O20='Tabelle Tipi-pesi'!N$13,'Tabelle Tipi-pesi'!O$13,"")&amp;IF(O20='Tabelle Tipi-pesi'!N$14,'Tabelle Tipi-pesi'!O$14,"")&amp;IF(O20='Tabelle Tipi-pesi'!N$15,'Tabelle Tipi-pesi'!O$15,"")&amp;IF(O20='Tabelle Tipi-pesi'!N$16,'Tabelle Tipi-pesi'!O$16,"")&amp;IF(O20='Tabelle Tipi-pesi'!N$17,'Tabelle Tipi-pesi'!O$17,"")&amp;IF(O20='Tabelle Tipi-pesi'!N$18,'Tabelle Tipi-pesi'!O$18,"")&amp;IF(O20='Tabelle Tipi-pesi'!N$19,'Tabelle Tipi-pesi'!O$19,"")&amp;IF(O20='Tabelle Tipi-pesi'!N$20,'Tabelle Tipi-pesi'!O$20,"")&amp;IF(O20='Tabelle Tipi-pesi'!N$21,'Tabelle Tipi-pesi'!O$21,"")&amp;IF(O20='Tabelle Tipi-pesi'!N$22,'Tabelle Tipi-pesi'!O$22,"")&amp;IF(O20='Tabelle Tipi-pesi'!N$23,'Tabelle Tipi-pesi'!O$23,"")))</f>
        <v>285</v>
      </c>
      <c r="Q20" s="5" t="s">
        <v>120</v>
      </c>
      <c r="R20" s="7">
        <f>IF(Q20="",0,VALUE(IF(Q20='Tabelle Tipi-pesi'!P$2,'Tabelle Tipi-pesi'!Q$2,"")&amp;IF(Q20='Tabelle Tipi-pesi'!P$3,'Tabelle Tipi-pesi'!Q$3,"")&amp;IF(Q20='Tabelle Tipi-pesi'!P$4,'Tabelle Tipi-pesi'!Q$4,"")&amp;IF(Q20='Tabelle Tipi-pesi'!P$5,'Tabelle Tipi-pesi'!Q$5,"")&amp;IF(Q20='Tabelle Tipi-pesi'!P$6,'Tabelle Tipi-pesi'!Q$6,"")&amp;IF(Q20='Tabelle Tipi-pesi'!P$7,'Tabelle Tipi-pesi'!Q$7,"")&amp;IF(Q20='Tabelle Tipi-pesi'!P$8,'Tabelle Tipi-pesi'!Q$8,"")&amp;IF(Q20='Tabelle Tipi-pesi'!P$9,'Tabelle Tipi-pesi'!Q$9,"")&amp;IF(Q20='Tabelle Tipi-pesi'!P$10,'Tabelle Tipi-pesi'!Q$10,"")&amp;IF(Q20='Tabelle Tipi-pesi'!P$11,'Tabelle Tipi-pesi'!Q$11,"")&amp;IF(Q20='Tabelle Tipi-pesi'!P$12,'Tabelle Tipi-pesi'!Q$12,"")&amp;IF(Q20='Tabelle Tipi-pesi'!P$13,'Tabelle Tipi-pesi'!Q$13,"")&amp;IF(Q20='Tabelle Tipi-pesi'!P$14,'Tabelle Tipi-pesi'!Q$14,"")&amp;IF(Q20='Tabelle Tipi-pesi'!P$15,'Tabelle Tipi-pesi'!Q$15,"")&amp;IF(Q20='Tabelle Tipi-pesi'!P$16,'Tabelle Tipi-pesi'!Q$16,"")&amp;IF(Q20='Tabelle Tipi-pesi'!P$17,'Tabelle Tipi-pesi'!Q$17,"")&amp;IF(Q20='Tabelle Tipi-pesi'!P$18,'Tabelle Tipi-pesi'!Q$18,"")&amp;IF(Q20='Tabelle Tipi-pesi'!P$19,'Tabelle Tipi-pesi'!Q$19,"")&amp;IF(Q20='Tabelle Tipi-pesi'!P$20,'Tabelle Tipi-pesi'!Q$20,"")&amp;IF(Q20='Tabelle Tipi-pesi'!P$21,'Tabelle Tipi-pesi'!Q$21,"")&amp;IF(Q20='Tabelle Tipi-pesi'!P$22,'Tabelle Tipi-pesi'!Q$22,"")&amp;IF(Q20='Tabelle Tipi-pesi'!P$23,'Tabelle Tipi-pesi'!Q$23,"")))</f>
        <v>20</v>
      </c>
      <c r="S20" s="29" t="s">
        <v>130</v>
      </c>
      <c r="T20" s="30">
        <f>IF(S20="",0,VALUE(IF(S20='Tabelle Tipi-pesi'!R$2,'Tabelle Tipi-pesi'!S$2,"")&amp;IF(S20='Tabelle Tipi-pesi'!R$3,'Tabelle Tipi-pesi'!S$3,"")&amp;IF(S20='Tabelle Tipi-pesi'!R$4,'Tabelle Tipi-pesi'!S$4,"")&amp;IF(S20='Tabelle Tipi-pesi'!R$5,'Tabelle Tipi-pesi'!S$5,"")&amp;IF(S20='Tabelle Tipi-pesi'!R$6,'Tabelle Tipi-pesi'!S$6,"")&amp;IF(S20='Tabelle Tipi-pesi'!R$7,'Tabelle Tipi-pesi'!S$7,"")&amp;IF(S20='Tabelle Tipi-pesi'!R$8,'Tabelle Tipi-pesi'!S$8,"")&amp;IF(S20='Tabelle Tipi-pesi'!R$9,'Tabelle Tipi-pesi'!S$9,"")&amp;IF(S20='Tabelle Tipi-pesi'!R$10,'Tabelle Tipi-pesi'!S$10,"")&amp;IF(S20='Tabelle Tipi-pesi'!R$11,'Tabelle Tipi-pesi'!S$11,"")&amp;IF(S20='Tabelle Tipi-pesi'!R$12,'Tabelle Tipi-pesi'!S$12,"")&amp;IF(S20='Tabelle Tipi-pesi'!R$13,'Tabelle Tipi-pesi'!S$13,"")&amp;IF(S20='Tabelle Tipi-pesi'!R$14,'Tabelle Tipi-pesi'!S$14,"")&amp;IF(S20='Tabelle Tipi-pesi'!R$15,'Tabelle Tipi-pesi'!S$15,"")&amp;IF(S20='Tabelle Tipi-pesi'!R$16,'Tabelle Tipi-pesi'!S$16,"")&amp;IF(S20='Tabelle Tipi-pesi'!R$17,'Tabelle Tipi-pesi'!S$17,"")&amp;IF(S20='Tabelle Tipi-pesi'!R$18,'Tabelle Tipi-pesi'!S$18,"")&amp;IF(S20='Tabelle Tipi-pesi'!R$19,'Tabelle Tipi-pesi'!S$19,"")&amp;IF(S20='Tabelle Tipi-pesi'!R$20,'Tabelle Tipi-pesi'!S$20,"")&amp;IF(S20='Tabelle Tipi-pesi'!R$21,'Tabelle Tipi-pesi'!S$21,"")&amp;IF(S20='Tabelle Tipi-pesi'!R$22,'Tabelle Tipi-pesi'!S$22,"")&amp;IF(S20='Tabelle Tipi-pesi'!R$23,'Tabelle Tipi-pesi'!S$23,"")))</f>
        <v>15</v>
      </c>
      <c r="V20" s="7">
        <f>IF(U20="",0,VALUE(IF(U20='Tabelle Tipi-pesi'!T$2,'Tabelle Tipi-pesi'!U$2,"")&amp;IF(U20='Tabelle Tipi-pesi'!T$3,'Tabelle Tipi-pesi'!U$3,"")&amp;IF(U20='Tabelle Tipi-pesi'!T$4,'Tabelle Tipi-pesi'!U$4,"")&amp;IF(U20='Tabelle Tipi-pesi'!T$5,'Tabelle Tipi-pesi'!U$5,"")&amp;IF(U20='Tabelle Tipi-pesi'!T$6,'Tabelle Tipi-pesi'!U$6,"")&amp;IF(U20='Tabelle Tipi-pesi'!T$7,'Tabelle Tipi-pesi'!U$7,"")&amp;IF(U20='Tabelle Tipi-pesi'!T$8,'Tabelle Tipi-pesi'!U$8,"")&amp;IF(U20='Tabelle Tipi-pesi'!T$9,'Tabelle Tipi-pesi'!U$9,"")&amp;IF(U20='Tabelle Tipi-pesi'!T$10,'Tabelle Tipi-pesi'!U$10,"")&amp;IF(U20='Tabelle Tipi-pesi'!T$11,'Tabelle Tipi-pesi'!U$11,"")&amp;IF(U20='Tabelle Tipi-pesi'!T$12,'Tabelle Tipi-pesi'!U$12,"")&amp;IF(U20='Tabelle Tipi-pesi'!T$13,'Tabelle Tipi-pesi'!U$13,"")&amp;IF(U20='Tabelle Tipi-pesi'!T$14,'Tabelle Tipi-pesi'!U$14,"")&amp;IF(U20='Tabelle Tipi-pesi'!T$15,'Tabelle Tipi-pesi'!U$15,"")&amp;IF(U20='Tabelle Tipi-pesi'!T$16,'Tabelle Tipi-pesi'!U$16,"")&amp;IF(U20='Tabelle Tipi-pesi'!T$17,'Tabelle Tipi-pesi'!U$17,"")&amp;IF(U20='Tabelle Tipi-pesi'!T$18,'Tabelle Tipi-pesi'!U$18,"")&amp;IF(U20='Tabelle Tipi-pesi'!T$19,'Tabelle Tipi-pesi'!U$19,"")&amp;IF(U20='Tabelle Tipi-pesi'!T$20,'Tabelle Tipi-pesi'!U$20,"")&amp;IF(U20='Tabelle Tipi-pesi'!T$21,'Tabelle Tipi-pesi'!U$21,"")&amp;IF(U20='Tabelle Tipi-pesi'!T$22,'Tabelle Tipi-pesi'!U$22,"")&amp;IF(U20='Tabelle Tipi-pesi'!T$23,'Tabelle Tipi-pesi'!U$23,"")))</f>
        <v>0</v>
      </c>
      <c r="W20" s="31"/>
      <c r="X20" s="32">
        <f>IF(W20="",0,VALUE(IF(W20='Tabelle Tipi-pesi'!V$2,'Tabelle Tipi-pesi'!W$2,"")&amp;IF(W20='Tabelle Tipi-pesi'!V$3,'Tabelle Tipi-pesi'!W$3,"")&amp;IF(W20='Tabelle Tipi-pesi'!V$4,'Tabelle Tipi-pesi'!W$4,"")&amp;IF(W20='Tabelle Tipi-pesi'!V$5,'Tabelle Tipi-pesi'!W$5,"")&amp;IF(W20='Tabelle Tipi-pesi'!V$6,'Tabelle Tipi-pesi'!W$6,"")&amp;IF(W20='Tabelle Tipi-pesi'!V$7,'Tabelle Tipi-pesi'!W$7,"")&amp;IF(W20='Tabelle Tipi-pesi'!V$8,'Tabelle Tipi-pesi'!W$8,"")&amp;IF(W20='Tabelle Tipi-pesi'!V$9,'Tabelle Tipi-pesi'!W$9,"")&amp;IF(W20='Tabelle Tipi-pesi'!V$10,'Tabelle Tipi-pesi'!W$10,"")&amp;IF(W20='Tabelle Tipi-pesi'!V$11,'Tabelle Tipi-pesi'!W$11,"")&amp;IF(W20='Tabelle Tipi-pesi'!V$12,'Tabelle Tipi-pesi'!W$12,"")&amp;IF(W20='Tabelle Tipi-pesi'!V$13,'Tabelle Tipi-pesi'!W$13,"")&amp;IF(W20='Tabelle Tipi-pesi'!V$14,'Tabelle Tipi-pesi'!W$14,"")&amp;IF(W20='Tabelle Tipi-pesi'!V$15,'Tabelle Tipi-pesi'!W$15,"")&amp;IF(W20='Tabelle Tipi-pesi'!V$16,'Tabelle Tipi-pesi'!W$16,"")&amp;IF(W20='Tabelle Tipi-pesi'!V$17,'Tabelle Tipi-pesi'!W$17,"")&amp;IF(W20='Tabelle Tipi-pesi'!V$18,'Tabelle Tipi-pesi'!W$18,"")&amp;IF(W20='Tabelle Tipi-pesi'!V$19,'Tabelle Tipi-pesi'!W$19,"")&amp;IF(W20='Tabelle Tipi-pesi'!V$20,'Tabelle Tipi-pesi'!W$20,"")&amp;IF(W20='Tabelle Tipi-pesi'!V$21,'Tabelle Tipi-pesi'!W$21,"")&amp;IF(W20='Tabelle Tipi-pesi'!V$22,'Tabelle Tipi-pesi'!W$22,"")&amp;IF(W20='Tabelle Tipi-pesi'!V$23,'Tabelle Tipi-pesi'!W$23,"")))</f>
        <v>0</v>
      </c>
      <c r="Z20" s="7">
        <f>IF(Y20="",0,VALUE(IF(Y20='Tabelle Tipi-pesi'!X$2,'Tabelle Tipi-pesi'!Y$2,"")&amp;IF(Y20='Tabelle Tipi-pesi'!X$3,'Tabelle Tipi-pesi'!Y$3,"")&amp;IF(Y20='Tabelle Tipi-pesi'!X$4,'Tabelle Tipi-pesi'!Y$4,"")&amp;IF(Y20='Tabelle Tipi-pesi'!X$5,'Tabelle Tipi-pesi'!Y$5,"")&amp;IF(Y20='Tabelle Tipi-pesi'!X$6,'Tabelle Tipi-pesi'!Y$6,"")&amp;IF(Y20='Tabelle Tipi-pesi'!X$7,'Tabelle Tipi-pesi'!Y$7,"")&amp;IF(Y20='Tabelle Tipi-pesi'!X$8,'Tabelle Tipi-pesi'!Y$8,"")&amp;IF(Y20='Tabelle Tipi-pesi'!X$9,'Tabelle Tipi-pesi'!Y$9,"")&amp;IF(Y20='Tabelle Tipi-pesi'!X$10,'Tabelle Tipi-pesi'!Y$10,"")&amp;IF(Y20='Tabelle Tipi-pesi'!X$11,'Tabelle Tipi-pesi'!Y$11,"")&amp;IF(Y20='Tabelle Tipi-pesi'!X$12,'Tabelle Tipi-pesi'!Y$12,"")&amp;IF(Y20='Tabelle Tipi-pesi'!X$13,'Tabelle Tipi-pesi'!Y$13,"")&amp;IF(Y20='Tabelle Tipi-pesi'!X$14,'Tabelle Tipi-pesi'!Y$14,"")&amp;IF(Y20='Tabelle Tipi-pesi'!X$15,'Tabelle Tipi-pesi'!Y$15,"")&amp;IF(Y20='Tabelle Tipi-pesi'!X$16,'Tabelle Tipi-pesi'!Y$16,"")&amp;IF(Y20='Tabelle Tipi-pesi'!X$17,'Tabelle Tipi-pesi'!Y$17,"")&amp;IF(Y20='Tabelle Tipi-pesi'!X$18,'Tabelle Tipi-pesi'!Y$18,"")&amp;IF(Y20='Tabelle Tipi-pesi'!X$19,'Tabelle Tipi-pesi'!Y$19,"")&amp;IF(Y20='Tabelle Tipi-pesi'!X$20,'Tabelle Tipi-pesi'!Y$20,"")&amp;IF(Y20='Tabelle Tipi-pesi'!X$21,'Tabelle Tipi-pesi'!Y$21,"")&amp;IF(Y20='Tabelle Tipi-pesi'!X$22,'Tabelle Tipi-pesi'!Y$22,"")&amp;IF(Y20='Tabelle Tipi-pesi'!X$23,'Tabelle Tipi-pesi'!Y$23,"")))</f>
        <v>0</v>
      </c>
      <c r="AA20" s="36"/>
      <c r="AB20" s="37">
        <f>IF(AA20="",0,VALUE(IF(AA20='Tabelle Tipi-pesi'!Z$2,'Tabelle Tipi-pesi'!AA$2,"")&amp;IF(AA20='Tabelle Tipi-pesi'!Z$3,'Tabelle Tipi-pesi'!AA$3,"")&amp;IF(AA20='Tabelle Tipi-pesi'!Z$4,'Tabelle Tipi-pesi'!AA$4,"")&amp;IF(AA20='Tabelle Tipi-pesi'!Z$5,'Tabelle Tipi-pesi'!AA$5,"")&amp;IF(AA20='Tabelle Tipi-pesi'!Z$6,'Tabelle Tipi-pesi'!AA$6,"")&amp;IF(AA20='Tabelle Tipi-pesi'!Z$7,'Tabelle Tipi-pesi'!AA$7,"")&amp;IF(AA20='Tabelle Tipi-pesi'!Z$8,'Tabelle Tipi-pesi'!AA$8,"")&amp;IF(AA20='Tabelle Tipi-pesi'!Z$9,'Tabelle Tipi-pesi'!AA$9,"")&amp;IF(AA20='Tabelle Tipi-pesi'!Z$10,'Tabelle Tipi-pesi'!AA$10,"")&amp;IF(AA20='Tabelle Tipi-pesi'!Z$11,'Tabelle Tipi-pesi'!AA$11,"")&amp;IF(AA20='Tabelle Tipi-pesi'!Z$12,'Tabelle Tipi-pesi'!AA$12,"")&amp;IF(AA20='Tabelle Tipi-pesi'!Z$13,'Tabelle Tipi-pesi'!AA$13,"")&amp;IF(AA20='Tabelle Tipi-pesi'!Z$14,'Tabelle Tipi-pesi'!AA$14,"")&amp;IF(AA20='Tabelle Tipi-pesi'!Z$15,'Tabelle Tipi-pesi'!AA$15,"")&amp;IF(AA20='Tabelle Tipi-pesi'!Z$16,'Tabelle Tipi-pesi'!AA$16,"")&amp;IF(AA20='Tabelle Tipi-pesi'!Z$17,'Tabelle Tipi-pesi'!AA$17,"")&amp;IF(AA20='Tabelle Tipi-pesi'!Z$18,'Tabelle Tipi-pesi'!AA$18,"")&amp;IF(AA20='Tabelle Tipi-pesi'!Z$19,'Tabelle Tipi-pesi'!AA$19,"")&amp;IF(AA20='Tabelle Tipi-pesi'!Z$20,'Tabelle Tipi-pesi'!AA$20,"")&amp;IF(AA20='Tabelle Tipi-pesi'!Z$21,'Tabelle Tipi-pesi'!AA$21,"")&amp;IF(AA20='Tabelle Tipi-pesi'!Z$22,'Tabelle Tipi-pesi'!AA$22,"")&amp;IF(AA20='Tabelle Tipi-pesi'!Z$23,'Tabelle Tipi-pesi'!AA$23,"")))</f>
        <v>0</v>
      </c>
      <c r="AC20" s="8"/>
      <c r="AD20" s="9">
        <f>IF(AC20="",0,VALUE(IF(AC20='Tabelle Tipi-pesi'!Z$2,'Tabelle Tipi-pesi'!AA$2,"")&amp;IF(AC20='Tabelle Tipi-pesi'!Z$3,'Tabelle Tipi-pesi'!AA$3,"")&amp;IF(AC20='Tabelle Tipi-pesi'!Z$4,'Tabelle Tipi-pesi'!AA$4,"")&amp;IF(AC20='Tabelle Tipi-pesi'!Z$5,'Tabelle Tipi-pesi'!AA$5,"")&amp;IF(AC20='Tabelle Tipi-pesi'!Z$6,'Tabelle Tipi-pesi'!AA$6,"")&amp;IF(AC20='Tabelle Tipi-pesi'!Z$7,'Tabelle Tipi-pesi'!AA$7,"")&amp;IF(AC20='Tabelle Tipi-pesi'!Z$8,'Tabelle Tipi-pesi'!AA$8,"")&amp;IF(AC20='Tabelle Tipi-pesi'!Z$9,'Tabelle Tipi-pesi'!AA$9,"")&amp;IF(AC20='Tabelle Tipi-pesi'!Z$10,'Tabelle Tipi-pesi'!AA$10,"")&amp;IF(AC20='Tabelle Tipi-pesi'!Z$11,'Tabelle Tipi-pesi'!AA$11,"")&amp;IF(AC20='Tabelle Tipi-pesi'!Z$12,'Tabelle Tipi-pesi'!AA$12,"")&amp;IF(AC20='Tabelle Tipi-pesi'!Z$13,'Tabelle Tipi-pesi'!AA$13,"")&amp;IF(AC20='Tabelle Tipi-pesi'!Z$14,'Tabelle Tipi-pesi'!AA$14,"")&amp;IF(AC20='Tabelle Tipi-pesi'!Z$15,'Tabelle Tipi-pesi'!AA$15,"")&amp;IF(AC20='Tabelle Tipi-pesi'!Z$16,'Tabelle Tipi-pesi'!AA$16,"")&amp;IF(AC20='Tabelle Tipi-pesi'!Z$17,'Tabelle Tipi-pesi'!AA$17,"")&amp;IF(AC20='Tabelle Tipi-pesi'!Z$18,'Tabelle Tipi-pesi'!AA$18,"")&amp;IF(AC20='Tabelle Tipi-pesi'!Z$19,'Tabelle Tipi-pesi'!AA$19,"")&amp;IF(AC20='Tabelle Tipi-pesi'!Z$20,'Tabelle Tipi-pesi'!AA$20,"")&amp;IF(AC20='Tabelle Tipi-pesi'!Z$21,'Tabelle Tipi-pesi'!AA$21,"")&amp;IF(AC20='Tabelle Tipi-pesi'!Z$22,'Tabelle Tipi-pesi'!AA$22,"")&amp;IF(AC20='Tabelle Tipi-pesi'!Z$23,'Tabelle Tipi-pesi'!AA$23,"")))</f>
        <v>0</v>
      </c>
      <c r="AE20" s="34"/>
      <c r="AF20" s="35">
        <f>IF(AE20="",0,VALUE(IF(AE20='Tabelle Tipi-pesi'!AB$2,'Tabelle Tipi-pesi'!AC$2,"")&amp;IF(AE20='Tabelle Tipi-pesi'!AB$3,'Tabelle Tipi-pesi'!AC$3,"")&amp;IF(AE20='Tabelle Tipi-pesi'!AB$4,'Tabelle Tipi-pesi'!AC$4,"")&amp;IF(AE20='Tabelle Tipi-pesi'!AB$5,'Tabelle Tipi-pesi'!AC$5,"")&amp;IF(AE20='Tabelle Tipi-pesi'!AB$6,'Tabelle Tipi-pesi'!AC$6,"")&amp;IF(AE20='Tabelle Tipi-pesi'!AB$7,'Tabelle Tipi-pesi'!AC$7,"")&amp;IF(AE20='Tabelle Tipi-pesi'!AB$8,'Tabelle Tipi-pesi'!AC$8,"")&amp;IF(AE20='Tabelle Tipi-pesi'!AB$9,'Tabelle Tipi-pesi'!AC$9,"")&amp;IF(AE20='Tabelle Tipi-pesi'!AB$10,'Tabelle Tipi-pesi'!AC$10,"")&amp;IF(AE20='Tabelle Tipi-pesi'!AB$11,'Tabelle Tipi-pesi'!AC$11,"")&amp;IF(AE20='Tabelle Tipi-pesi'!AB$12,'Tabelle Tipi-pesi'!AC$12,"")&amp;IF(AE20='Tabelle Tipi-pesi'!AB$13,'Tabelle Tipi-pesi'!AC$13,"")&amp;IF(AE20='Tabelle Tipi-pesi'!AB$14,'Tabelle Tipi-pesi'!AC$14,"")&amp;IF(AE20='Tabelle Tipi-pesi'!AB$15,'Tabelle Tipi-pesi'!AC$15,"")&amp;IF(AD20='Tabelle Tipi-pesi'!AB$16,'Tabelle Tipi-pesi'!AC$16,"")&amp;IF(AE20='Tabelle Tipi-pesi'!AB$17,'Tabelle Tipi-pesi'!AC$17,"")&amp;IF(AE20='Tabelle Tipi-pesi'!AB$18,'Tabelle Tipi-pesi'!AC$18,"")&amp;IF(AE20='Tabelle Tipi-pesi'!AB$19,'Tabelle Tipi-pesi'!AC$19,"")&amp;IF(AE20='Tabelle Tipi-pesi'!AB$20,'Tabelle Tipi-pesi'!AC$20,"")&amp;IF(AE20='Tabelle Tipi-pesi'!AB$21,'Tabelle Tipi-pesi'!AC$21,"")&amp;IF(AE20='Tabelle Tipi-pesi'!AB$22,'Tabelle Tipi-pesi'!AC$22,"")&amp;IF(AE20='Tabelle Tipi-pesi'!AB$23,'Tabelle Tipi-pesi'!AC$23,"")))</f>
        <v>0</v>
      </c>
      <c r="AH20" s="7">
        <f>IF(AG20="",0,VALUE(IF(AG20='Tabelle Tipi-pesi'!AD$2,'Tabelle Tipi-pesi'!AE$2,"")&amp;IF(AG20='Tabelle Tipi-pesi'!AD$3,'Tabelle Tipi-pesi'!AE$3,"")&amp;IF(AG20='Tabelle Tipi-pesi'!AD$4,'Tabelle Tipi-pesi'!AE$4,"")&amp;IF(AG20='Tabelle Tipi-pesi'!AD$5,'Tabelle Tipi-pesi'!AE$5,"")&amp;IF(AG20='Tabelle Tipi-pesi'!AD$6,'Tabelle Tipi-pesi'!AE$6,"")&amp;IF(AG20='Tabelle Tipi-pesi'!AD$7,'Tabelle Tipi-pesi'!AE$7,"")&amp;IF(AG20='Tabelle Tipi-pesi'!AD$8,'Tabelle Tipi-pesi'!AE$8,"")&amp;IF(AG20='Tabelle Tipi-pesi'!AD$9,'Tabelle Tipi-pesi'!AE$9,"")&amp;IF(AG20='Tabelle Tipi-pesi'!AD$10,'Tabelle Tipi-pesi'!AE$10,"")&amp;IF(AG20='Tabelle Tipi-pesi'!AD$11,'Tabelle Tipi-pesi'!AE$11,"")&amp;IF(AG20='Tabelle Tipi-pesi'!AD$12,'Tabelle Tipi-pesi'!AE$12,"")&amp;IF(AG20='Tabelle Tipi-pesi'!AD$13,'Tabelle Tipi-pesi'!AE$13,"")&amp;IF(AG20='Tabelle Tipi-pesi'!AD$14,'Tabelle Tipi-pesi'!AE$14,"")&amp;IF(AG20='Tabelle Tipi-pesi'!AD$15,'Tabelle Tipi-pesi'!AE$15,"")&amp;IF(AF20='Tabelle Tipi-pesi'!AD$16,'Tabelle Tipi-pesi'!AE$16,"")&amp;IF(AG20='Tabelle Tipi-pesi'!AD$17,'Tabelle Tipi-pesi'!AE$17,"")&amp;IF(AG20='Tabelle Tipi-pesi'!AD$18,'Tabelle Tipi-pesi'!AE$18,"")&amp;IF(AG20='Tabelle Tipi-pesi'!AD$19,'Tabelle Tipi-pesi'!AE$19,"")&amp;IF(AG20='Tabelle Tipi-pesi'!AD$20,'Tabelle Tipi-pesi'!AE$20,"")&amp;IF(AG20='Tabelle Tipi-pesi'!AD$21,'Tabelle Tipi-pesi'!AE$21,"")&amp;IF(AG20='Tabelle Tipi-pesi'!AD$22,'Tabelle Tipi-pesi'!AE$22,"")&amp;IF(AG20='Tabelle Tipi-pesi'!AD$23,'Tabelle Tipi-pesi'!AE$23,"")))</f>
        <v>0</v>
      </c>
      <c r="AJ20" s="26">
        <f t="shared" si="0"/>
        <v>1177</v>
      </c>
      <c r="AK20" s="55">
        <v>14</v>
      </c>
      <c r="AL20" s="11">
        <v>4075</v>
      </c>
      <c r="AM20" s="18"/>
      <c r="AN20" s="11">
        <f t="shared" si="1"/>
        <v>10</v>
      </c>
      <c r="AO20" s="11" t="str">
        <f t="shared" si="2"/>
        <v>2</v>
      </c>
      <c r="AP20" s="5">
        <v>980</v>
      </c>
      <c r="AQ20" s="14">
        <f t="shared" si="3"/>
        <v>17.464285714285715</v>
      </c>
      <c r="AR20" s="15">
        <f t="shared" si="4"/>
        <v>129.23571428571429</v>
      </c>
      <c r="AS20" s="16">
        <f t="shared" si="5"/>
        <v>109.80094671683457</v>
      </c>
      <c r="AT20" s="15">
        <f t="shared" si="6"/>
        <v>9.1073895981871438</v>
      </c>
      <c r="AU20" s="39"/>
    </row>
    <row r="21" spans="1:47" s="5" customFormat="1" ht="11.25" customHeight="1" x14ac:dyDescent="0.2">
      <c r="A21" s="5">
        <v>17</v>
      </c>
      <c r="B21" s="5">
        <v>4</v>
      </c>
      <c r="C21" s="20" t="s">
        <v>13</v>
      </c>
      <c r="D21" s="21">
        <f>IF(C21="",0,VALUE(IF(C21='Tabelle Tipi-pesi'!B$2,'Tabelle Tipi-pesi'!C$2,"")&amp;IF(C21='Tabelle Tipi-pesi'!B$3,'Tabelle Tipi-pesi'!C$3,"")&amp;IF(C21='Tabelle Tipi-pesi'!B$4,'Tabelle Tipi-pesi'!C$4,"")&amp;IF(C21='Tabelle Tipi-pesi'!B$5,'Tabelle Tipi-pesi'!C$5,"")&amp;IF(C21='Tabelle Tipi-pesi'!B$6,'Tabelle Tipi-pesi'!C$6,"")&amp;IF(C21='Tabelle Tipi-pesi'!B$7,'Tabelle Tipi-pesi'!C$7,"")&amp;IF(C21='Tabelle Tipi-pesi'!B$8,'Tabelle Tipi-pesi'!C$8,"")&amp;IF(C21='Tabelle Tipi-pesi'!B$9,'Tabelle Tipi-pesi'!C$9,"")&amp;IF(C21='Tabelle Tipi-pesi'!B$10,'Tabelle Tipi-pesi'!C$10,"")&amp;IF(C21='Tabelle Tipi-pesi'!B$11,'Tabelle Tipi-pesi'!C$11,"")&amp;IF(C21='Tabelle Tipi-pesi'!B$12,'Tabelle Tipi-pesi'!C$12,"")&amp;IF(C21='Tabelle Tipi-pesi'!B$13,'Tabelle Tipi-pesi'!C$13,"")&amp;IF(C21='Tabelle Tipi-pesi'!B$14,'Tabelle Tipi-pesi'!C$14,"")&amp;IF(C21='Tabelle Tipi-pesi'!B$15,'Tabelle Tipi-pesi'!C$15,"")&amp;IF(C21='Tabelle Tipi-pesi'!B$16,'Tabelle Tipi-pesi'!C$16,"")&amp;IF(C21='Tabelle Tipi-pesi'!B$17,'Tabelle Tipi-pesi'!C$17,"")&amp;IF(C21='Tabelle Tipi-pesi'!B$18,'Tabelle Tipi-pesi'!C$18,"")&amp;IF(C21='Tabelle Tipi-pesi'!B$19,'Tabelle Tipi-pesi'!C$19,"")&amp;IF(C21='Tabelle Tipi-pesi'!B$20,'Tabelle Tipi-pesi'!C$20,"")&amp;IF(C21='Tabelle Tipi-pesi'!B$21,'Tabelle Tipi-pesi'!C$21,"")&amp;IF(C21='Tabelle Tipi-pesi'!B$22,'Tabelle Tipi-pesi'!C$22,"")&amp;IF(C21='Tabelle Tipi-pesi'!B$23,'Tabelle Tipi-pesi'!C$23,"")))</f>
        <v>120</v>
      </c>
      <c r="E21" s="5" t="s">
        <v>26</v>
      </c>
      <c r="F21" s="7">
        <f>IF(E21="",0,VALUE(IF(E21='Tabelle Tipi-pesi'!D$2,'Tabelle Tipi-pesi'!E$2,"")&amp;IF(E21='Tabelle Tipi-pesi'!D$3,'Tabelle Tipi-pesi'!E$3,"")&amp;IF(E21='Tabelle Tipi-pesi'!D$4,'Tabelle Tipi-pesi'!E$4,"")&amp;IF(E21='Tabelle Tipi-pesi'!D$5,'Tabelle Tipi-pesi'!E$5,"")&amp;IF(E21='Tabelle Tipi-pesi'!D$6,'Tabelle Tipi-pesi'!E$6,"")&amp;IF(E21='Tabelle Tipi-pesi'!D$7,'Tabelle Tipi-pesi'!E$7,"")&amp;IF(E21='Tabelle Tipi-pesi'!D$8,'Tabelle Tipi-pesi'!E$8,"")&amp;IF(E21='Tabelle Tipi-pesi'!D$9,'Tabelle Tipi-pesi'!E$9,"")&amp;IF(E21='Tabelle Tipi-pesi'!D$10,'Tabelle Tipi-pesi'!E$10,"")&amp;IF(E21='Tabelle Tipi-pesi'!D$11,'Tabelle Tipi-pesi'!E$11,"")&amp;IF(E21='Tabelle Tipi-pesi'!D$12,'Tabelle Tipi-pesi'!E$12,"")&amp;IF(E21='Tabelle Tipi-pesi'!D$13,'Tabelle Tipi-pesi'!E$13,"")&amp;IF(E21='Tabelle Tipi-pesi'!D$14,'Tabelle Tipi-pesi'!E$14,"")&amp;IF(E21='Tabelle Tipi-pesi'!D$15,'Tabelle Tipi-pesi'!E$15,"")&amp;IF(E21='Tabelle Tipi-pesi'!D$16,'Tabelle Tipi-pesi'!E$16,"")&amp;IF(E21='Tabelle Tipi-pesi'!D$17,'Tabelle Tipi-pesi'!E$17,"")&amp;IF(E21='Tabelle Tipi-pesi'!D$18,'Tabelle Tipi-pesi'!E$18,"")&amp;IF(E21='Tabelle Tipi-pesi'!D$19,'Tabelle Tipi-pesi'!E$19,"")&amp;IF(E21='Tabelle Tipi-pesi'!D$20,'Tabelle Tipi-pesi'!E$20,"")&amp;IF(E21='Tabelle Tipi-pesi'!D$21,'Tabelle Tipi-pesi'!E$21,"")&amp;IF(E21='Tabelle Tipi-pesi'!D$22,'Tabelle Tipi-pesi'!E$22,"")&amp;IF(E21='Tabelle Tipi-pesi'!D$23,'Tabelle Tipi-pesi'!E$23,"")))/4*B21</f>
        <v>70</v>
      </c>
      <c r="G21" s="22" t="s">
        <v>39</v>
      </c>
      <c r="H21" s="23">
        <f>$B21*IF(G21="",0,VALUE(IF(G21='Tabelle Tipi-pesi'!F$2,'Tabelle Tipi-pesi'!G$2,"")&amp;IF(G21='Tabelle Tipi-pesi'!F$3,'Tabelle Tipi-pesi'!G$3,"")&amp;IF(G21='Tabelle Tipi-pesi'!F$4,'Tabelle Tipi-pesi'!G$4,"")&amp;IF(G21='Tabelle Tipi-pesi'!F$5,'Tabelle Tipi-pesi'!G$5,"")&amp;IF(G21='Tabelle Tipi-pesi'!F$6,'Tabelle Tipi-pesi'!G$6,"")&amp;IF(G21='Tabelle Tipi-pesi'!F$7,'Tabelle Tipi-pesi'!G$7,"")&amp;IF(G21='Tabelle Tipi-pesi'!F$8,'Tabelle Tipi-pesi'!G$8,"")&amp;IF(G21='Tabelle Tipi-pesi'!F$9,'Tabelle Tipi-pesi'!G$9,"")&amp;IF(G21='Tabelle Tipi-pesi'!F$10,'Tabelle Tipi-pesi'!G$10,"")&amp;IF(G21='Tabelle Tipi-pesi'!F$11,'Tabelle Tipi-pesi'!G$11,"")&amp;IF(G21='Tabelle Tipi-pesi'!F$12,'Tabelle Tipi-pesi'!G$12,"")&amp;IF(G21='Tabelle Tipi-pesi'!F$13,'Tabelle Tipi-pesi'!G$13,"")&amp;IF(G21='Tabelle Tipi-pesi'!F$14,'Tabelle Tipi-pesi'!G$14,"")&amp;IF(G21='Tabelle Tipi-pesi'!F$15,'Tabelle Tipi-pesi'!G$15,"")&amp;IF(G21='Tabelle Tipi-pesi'!F$16,'Tabelle Tipi-pesi'!G$16,"")&amp;IF(G21='Tabelle Tipi-pesi'!F$17,'Tabelle Tipi-pesi'!G$17,"")&amp;IF(G21='Tabelle Tipi-pesi'!F$18,'Tabelle Tipi-pesi'!G$18,"")&amp;IF(G21='Tabelle Tipi-pesi'!F$19,'Tabelle Tipi-pesi'!G$19,"")&amp;IF(G21='Tabelle Tipi-pesi'!F$20,'Tabelle Tipi-pesi'!G$20,"")&amp;IF(G21='Tabelle Tipi-pesi'!F$21,'Tabelle Tipi-pesi'!G$21,"")&amp;IF(G21='Tabelle Tipi-pesi'!F$22,'Tabelle Tipi-pesi'!G$22,"")&amp;IF(G21='Tabelle Tipi-pesi'!F$23,'Tabelle Tipi-pesi'!G$23,"")))</f>
        <v>120</v>
      </c>
      <c r="I21" s="5" t="s">
        <v>47</v>
      </c>
      <c r="J21" s="7">
        <f>IF(I21="",0,VALUE(IF(I21='Tabelle Tipi-pesi'!H$2,'Tabelle Tipi-pesi'!I$2,"")&amp;IF(I21='Tabelle Tipi-pesi'!H$3,'Tabelle Tipi-pesi'!I$3,"")&amp;IF(I21='Tabelle Tipi-pesi'!H$4,'Tabelle Tipi-pesi'!I$4,"")&amp;IF(I21='Tabelle Tipi-pesi'!H$5,'Tabelle Tipi-pesi'!I$5,"")&amp;IF(I21='Tabelle Tipi-pesi'!H$6,'Tabelle Tipi-pesi'!I$6,"")&amp;IF(I21='Tabelle Tipi-pesi'!H$7,'Tabelle Tipi-pesi'!I$7,"")&amp;IF(I21='Tabelle Tipi-pesi'!H$8,'Tabelle Tipi-pesi'!I$8,"")&amp;IF(I21='Tabelle Tipi-pesi'!H$9,'Tabelle Tipi-pesi'!I$9,"")&amp;IF(I21='Tabelle Tipi-pesi'!H$10,'Tabelle Tipi-pesi'!I$10,"")&amp;IF(I21='Tabelle Tipi-pesi'!H$11,'Tabelle Tipi-pesi'!I$11,"")&amp;IF(I21='Tabelle Tipi-pesi'!H$12,'Tabelle Tipi-pesi'!I$12,"")&amp;IF(I21='Tabelle Tipi-pesi'!H$13,'Tabelle Tipi-pesi'!I$13,"")&amp;IF(I21='Tabelle Tipi-pesi'!H$14,'Tabelle Tipi-pesi'!I$14,"")&amp;IF(I21='Tabelle Tipi-pesi'!H$15,'Tabelle Tipi-pesi'!I$15,"")&amp;IF(I21='Tabelle Tipi-pesi'!H$16,'Tabelle Tipi-pesi'!I$16,"")&amp;IF(I21='Tabelle Tipi-pesi'!H$17,'Tabelle Tipi-pesi'!I$17,"")&amp;IF(I21='Tabelle Tipi-pesi'!H$18,'Tabelle Tipi-pesi'!I$18,"")&amp;IF(I21='Tabelle Tipi-pesi'!H$19,'Tabelle Tipi-pesi'!I$19,"")&amp;IF(I21='Tabelle Tipi-pesi'!H$20,'Tabelle Tipi-pesi'!I$20,"")&amp;IF(I21='Tabelle Tipi-pesi'!H$21,'Tabelle Tipi-pesi'!I$21,"")&amp;IF(I21='Tabelle Tipi-pesi'!H$22,'Tabelle Tipi-pesi'!I$22,"")&amp;IF(I21='Tabelle Tipi-pesi'!H$23,'Tabelle Tipi-pesi'!I$23,"")))</f>
        <v>145</v>
      </c>
      <c r="K21" s="24" t="s">
        <v>49</v>
      </c>
      <c r="L21" s="25">
        <f>IF(K21="",0,VALUE(IF(K21='Tabelle Tipi-pesi'!J$2,'Tabelle Tipi-pesi'!K$2,"")&amp;IF(K21='Tabelle Tipi-pesi'!J$3,'Tabelle Tipi-pesi'!K$3,"")&amp;IF(K21='Tabelle Tipi-pesi'!J$4,'Tabelle Tipi-pesi'!K$4,"")&amp;IF(K21='Tabelle Tipi-pesi'!J$5,'Tabelle Tipi-pesi'!K$5,"")&amp;IF(K21='Tabelle Tipi-pesi'!J$6,'Tabelle Tipi-pesi'!K$6,"")&amp;IF(K21='Tabelle Tipi-pesi'!J$7,'Tabelle Tipi-pesi'!K$7,"")&amp;IF(K21='Tabelle Tipi-pesi'!J$8,'Tabelle Tipi-pesi'!K$8,"")&amp;IF(K21='Tabelle Tipi-pesi'!J$9,'Tabelle Tipi-pesi'!K$9,"")&amp;IF(K21='Tabelle Tipi-pesi'!J$10,'Tabelle Tipi-pesi'!K$10,"")&amp;IF(K21='Tabelle Tipi-pesi'!J$11,'Tabelle Tipi-pesi'!K$11,"")&amp;IF(K21='Tabelle Tipi-pesi'!J$12,'Tabelle Tipi-pesi'!K$12,"")&amp;IF(K21='Tabelle Tipi-pesi'!J$13,'Tabelle Tipi-pesi'!K$13,"")&amp;IF(K21='Tabelle Tipi-pesi'!J$14,'Tabelle Tipi-pesi'!K$14,"")&amp;IF(K21='Tabelle Tipi-pesi'!J$15,'Tabelle Tipi-pesi'!K$15,"")&amp;IF(K21='Tabelle Tipi-pesi'!J$16,'Tabelle Tipi-pesi'!K$16,"")&amp;IF(K21='Tabelle Tipi-pesi'!J$17,'Tabelle Tipi-pesi'!K$17,"")&amp;IF(K21='Tabelle Tipi-pesi'!J$18,'Tabelle Tipi-pesi'!K$18,"")&amp;IF(K21='Tabelle Tipi-pesi'!J$19,'Tabelle Tipi-pesi'!K$19,"")&amp;IF(K21='Tabelle Tipi-pesi'!J$20,'Tabelle Tipi-pesi'!K$20,"")&amp;IF(K21='Tabelle Tipi-pesi'!J$21,'Tabelle Tipi-pesi'!K$21,"")&amp;IF(K21='Tabelle Tipi-pesi'!J$22,'Tabelle Tipi-pesi'!K$22,"")&amp;IF(K21='Tabelle Tipi-pesi'!J$23,'Tabelle Tipi-pesi'!K$23,"")))</f>
        <v>25</v>
      </c>
      <c r="M21" s="5" t="s">
        <v>52</v>
      </c>
      <c r="N21" s="7">
        <f>$B21*IF(M21="",0,VALUE(IF(M21='Tabelle Tipi-pesi'!L$2,'Tabelle Tipi-pesi'!M$2,"")&amp;IF(M21='Tabelle Tipi-pesi'!L$3,'Tabelle Tipi-pesi'!M$3,"")&amp;IF(M21='Tabelle Tipi-pesi'!L$4,'Tabelle Tipi-pesi'!M$4,"")&amp;IF(M21='Tabelle Tipi-pesi'!L$5,'Tabelle Tipi-pesi'!M$5,"")&amp;IF(M21='Tabelle Tipi-pesi'!L$6,'Tabelle Tipi-pesi'!M$6,"")&amp;IF(M21='Tabelle Tipi-pesi'!L$7,'Tabelle Tipi-pesi'!M$7,"")&amp;IF(M21='Tabelle Tipi-pesi'!L$8,'Tabelle Tipi-pesi'!M$8,"")&amp;IF(M21='Tabelle Tipi-pesi'!L$9,'Tabelle Tipi-pesi'!M$9,"")&amp;IF(M21='Tabelle Tipi-pesi'!L$10,'Tabelle Tipi-pesi'!M$10,"")&amp;IF(M21='Tabelle Tipi-pesi'!L$11,'Tabelle Tipi-pesi'!M$11,"")&amp;IF(M21='Tabelle Tipi-pesi'!L$12,'Tabelle Tipi-pesi'!M$12,"")&amp;IF(M21='Tabelle Tipi-pesi'!L$13,'Tabelle Tipi-pesi'!M$13,"")&amp;IF(M21='Tabelle Tipi-pesi'!L$14,'Tabelle Tipi-pesi'!M$14,"")&amp;IF(M21='Tabelle Tipi-pesi'!L$15,'Tabelle Tipi-pesi'!M$15,"")&amp;IF(M21='Tabelle Tipi-pesi'!L$16,'Tabelle Tipi-pesi'!M$16,"")&amp;IF(M21='Tabelle Tipi-pesi'!L$17,'Tabelle Tipi-pesi'!M$17,"")&amp;IF(M21='Tabelle Tipi-pesi'!L$18,'Tabelle Tipi-pesi'!M$18,"")&amp;IF(M21='Tabelle Tipi-pesi'!L$19,'Tabelle Tipi-pesi'!M$19,"")&amp;IF(M21='Tabelle Tipi-pesi'!L$20,'Tabelle Tipi-pesi'!M$20,"")&amp;IF(M21='Tabelle Tipi-pesi'!L$21,'Tabelle Tipi-pesi'!M$21,"")&amp;IF(M21='Tabelle Tipi-pesi'!L$22,'Tabelle Tipi-pesi'!M$22,"")&amp;IF(M21='Tabelle Tipi-pesi'!L$23,'Tabelle Tipi-pesi'!M$23,"")))</f>
        <v>360</v>
      </c>
      <c r="O21" s="27" t="s">
        <v>81</v>
      </c>
      <c r="P21" s="28">
        <f>IF(O21="",0,VALUE(IF(O21='Tabelle Tipi-pesi'!N$2,'Tabelle Tipi-pesi'!O$2,"")&amp;IF(O21='Tabelle Tipi-pesi'!N$3,'Tabelle Tipi-pesi'!O$3,"")&amp;IF(O21='Tabelle Tipi-pesi'!N$4,'Tabelle Tipi-pesi'!O$4,"")&amp;IF(O21='Tabelle Tipi-pesi'!N$5,'Tabelle Tipi-pesi'!O$5,"")&amp;IF(O21='Tabelle Tipi-pesi'!N$6,'Tabelle Tipi-pesi'!O$6,"")&amp;IF(O21='Tabelle Tipi-pesi'!N$7,'Tabelle Tipi-pesi'!O$7,"")&amp;IF(O21='Tabelle Tipi-pesi'!N$8,'Tabelle Tipi-pesi'!O$8,"")&amp;IF(O21='Tabelle Tipi-pesi'!N$9,'Tabelle Tipi-pesi'!O$9,"")&amp;IF(O21='Tabelle Tipi-pesi'!N$10,'Tabelle Tipi-pesi'!O$10,"")&amp;IF(O21='Tabelle Tipi-pesi'!N$11,'Tabelle Tipi-pesi'!O$11,"")&amp;IF(O21='Tabelle Tipi-pesi'!N$12,'Tabelle Tipi-pesi'!O$12,"")&amp;IF(O21='Tabelle Tipi-pesi'!N$13,'Tabelle Tipi-pesi'!O$13,"")&amp;IF(O21='Tabelle Tipi-pesi'!N$14,'Tabelle Tipi-pesi'!O$14,"")&amp;IF(O21='Tabelle Tipi-pesi'!N$15,'Tabelle Tipi-pesi'!O$15,"")&amp;IF(O21='Tabelle Tipi-pesi'!N$16,'Tabelle Tipi-pesi'!O$16,"")&amp;IF(O21='Tabelle Tipi-pesi'!N$17,'Tabelle Tipi-pesi'!O$17,"")&amp;IF(O21='Tabelle Tipi-pesi'!N$18,'Tabelle Tipi-pesi'!O$18,"")&amp;IF(O21='Tabelle Tipi-pesi'!N$19,'Tabelle Tipi-pesi'!O$19,"")&amp;IF(O21='Tabelle Tipi-pesi'!N$20,'Tabelle Tipi-pesi'!O$20,"")&amp;IF(O21='Tabelle Tipi-pesi'!N$21,'Tabelle Tipi-pesi'!O$21,"")&amp;IF(O21='Tabelle Tipi-pesi'!N$22,'Tabelle Tipi-pesi'!O$22,"")&amp;IF(O21='Tabelle Tipi-pesi'!N$23,'Tabelle Tipi-pesi'!O$23,"")))</f>
        <v>285</v>
      </c>
      <c r="Q21" s="5" t="s">
        <v>108</v>
      </c>
      <c r="R21" s="7">
        <f>IF(Q21="",0,VALUE(IF(Q21='Tabelle Tipi-pesi'!P$2,'Tabelle Tipi-pesi'!Q$2,"")&amp;IF(Q21='Tabelle Tipi-pesi'!P$3,'Tabelle Tipi-pesi'!Q$3,"")&amp;IF(Q21='Tabelle Tipi-pesi'!P$4,'Tabelle Tipi-pesi'!Q$4,"")&amp;IF(Q21='Tabelle Tipi-pesi'!P$5,'Tabelle Tipi-pesi'!Q$5,"")&amp;IF(Q21='Tabelle Tipi-pesi'!P$6,'Tabelle Tipi-pesi'!Q$6,"")&amp;IF(Q21='Tabelle Tipi-pesi'!P$7,'Tabelle Tipi-pesi'!Q$7,"")&amp;IF(Q21='Tabelle Tipi-pesi'!P$8,'Tabelle Tipi-pesi'!Q$8,"")&amp;IF(Q21='Tabelle Tipi-pesi'!P$9,'Tabelle Tipi-pesi'!Q$9,"")&amp;IF(Q21='Tabelle Tipi-pesi'!P$10,'Tabelle Tipi-pesi'!Q$10,"")&amp;IF(Q21='Tabelle Tipi-pesi'!P$11,'Tabelle Tipi-pesi'!Q$11,"")&amp;IF(Q21='Tabelle Tipi-pesi'!P$12,'Tabelle Tipi-pesi'!Q$12,"")&amp;IF(Q21='Tabelle Tipi-pesi'!P$13,'Tabelle Tipi-pesi'!Q$13,"")&amp;IF(Q21='Tabelle Tipi-pesi'!P$14,'Tabelle Tipi-pesi'!Q$14,"")&amp;IF(Q21='Tabelle Tipi-pesi'!P$15,'Tabelle Tipi-pesi'!Q$15,"")&amp;IF(Q21='Tabelle Tipi-pesi'!P$16,'Tabelle Tipi-pesi'!Q$16,"")&amp;IF(Q21='Tabelle Tipi-pesi'!P$17,'Tabelle Tipi-pesi'!Q$17,"")&amp;IF(Q21='Tabelle Tipi-pesi'!P$18,'Tabelle Tipi-pesi'!Q$18,"")&amp;IF(Q21='Tabelle Tipi-pesi'!P$19,'Tabelle Tipi-pesi'!Q$19,"")&amp;IF(Q21='Tabelle Tipi-pesi'!P$20,'Tabelle Tipi-pesi'!Q$20,"")&amp;IF(Q21='Tabelle Tipi-pesi'!P$21,'Tabelle Tipi-pesi'!Q$21,"")&amp;IF(Q21='Tabelle Tipi-pesi'!P$22,'Tabelle Tipi-pesi'!Q$22,"")&amp;IF(Q21='Tabelle Tipi-pesi'!P$23,'Tabelle Tipi-pesi'!Q$23,"")))</f>
        <v>30</v>
      </c>
      <c r="S21" s="29" t="s">
        <v>113</v>
      </c>
      <c r="T21" s="30">
        <f>IF(S21="",0,VALUE(IF(S21='Tabelle Tipi-pesi'!R$2,'Tabelle Tipi-pesi'!S$2,"")&amp;IF(S21='Tabelle Tipi-pesi'!R$3,'Tabelle Tipi-pesi'!S$3,"")&amp;IF(S21='Tabelle Tipi-pesi'!R$4,'Tabelle Tipi-pesi'!S$4,"")&amp;IF(S21='Tabelle Tipi-pesi'!R$5,'Tabelle Tipi-pesi'!S$5,"")&amp;IF(S21='Tabelle Tipi-pesi'!R$6,'Tabelle Tipi-pesi'!S$6,"")&amp;IF(S21='Tabelle Tipi-pesi'!R$7,'Tabelle Tipi-pesi'!S$7,"")&amp;IF(S21='Tabelle Tipi-pesi'!R$8,'Tabelle Tipi-pesi'!S$8,"")&amp;IF(S21='Tabelle Tipi-pesi'!R$9,'Tabelle Tipi-pesi'!S$9,"")&amp;IF(S21='Tabelle Tipi-pesi'!R$10,'Tabelle Tipi-pesi'!S$10,"")&amp;IF(S21='Tabelle Tipi-pesi'!R$11,'Tabelle Tipi-pesi'!S$11,"")&amp;IF(S21='Tabelle Tipi-pesi'!R$12,'Tabelle Tipi-pesi'!S$12,"")&amp;IF(S21='Tabelle Tipi-pesi'!R$13,'Tabelle Tipi-pesi'!S$13,"")&amp;IF(S21='Tabelle Tipi-pesi'!R$14,'Tabelle Tipi-pesi'!S$14,"")&amp;IF(S21='Tabelle Tipi-pesi'!R$15,'Tabelle Tipi-pesi'!S$15,"")&amp;IF(S21='Tabelle Tipi-pesi'!R$16,'Tabelle Tipi-pesi'!S$16,"")&amp;IF(S21='Tabelle Tipi-pesi'!R$17,'Tabelle Tipi-pesi'!S$17,"")&amp;IF(S21='Tabelle Tipi-pesi'!R$18,'Tabelle Tipi-pesi'!S$18,"")&amp;IF(S21='Tabelle Tipi-pesi'!R$19,'Tabelle Tipi-pesi'!S$19,"")&amp;IF(S21='Tabelle Tipi-pesi'!R$20,'Tabelle Tipi-pesi'!S$20,"")&amp;IF(S21='Tabelle Tipi-pesi'!R$21,'Tabelle Tipi-pesi'!S$21,"")&amp;IF(S21='Tabelle Tipi-pesi'!R$22,'Tabelle Tipi-pesi'!S$22,"")&amp;IF(S21='Tabelle Tipi-pesi'!R$23,'Tabelle Tipi-pesi'!S$23,"")))</f>
        <v>30</v>
      </c>
      <c r="V21" s="7">
        <f>IF(U21="",0,VALUE(IF(U21='Tabelle Tipi-pesi'!T$2,'Tabelle Tipi-pesi'!U$2,"")&amp;IF(U21='Tabelle Tipi-pesi'!T$3,'Tabelle Tipi-pesi'!U$3,"")&amp;IF(U21='Tabelle Tipi-pesi'!T$4,'Tabelle Tipi-pesi'!U$4,"")&amp;IF(U21='Tabelle Tipi-pesi'!T$5,'Tabelle Tipi-pesi'!U$5,"")&amp;IF(U21='Tabelle Tipi-pesi'!T$6,'Tabelle Tipi-pesi'!U$6,"")&amp;IF(U21='Tabelle Tipi-pesi'!T$7,'Tabelle Tipi-pesi'!U$7,"")&amp;IF(U21='Tabelle Tipi-pesi'!T$8,'Tabelle Tipi-pesi'!U$8,"")&amp;IF(U21='Tabelle Tipi-pesi'!T$9,'Tabelle Tipi-pesi'!U$9,"")&amp;IF(U21='Tabelle Tipi-pesi'!T$10,'Tabelle Tipi-pesi'!U$10,"")&amp;IF(U21='Tabelle Tipi-pesi'!T$11,'Tabelle Tipi-pesi'!U$11,"")&amp;IF(U21='Tabelle Tipi-pesi'!T$12,'Tabelle Tipi-pesi'!U$12,"")&amp;IF(U21='Tabelle Tipi-pesi'!T$13,'Tabelle Tipi-pesi'!U$13,"")&amp;IF(U21='Tabelle Tipi-pesi'!T$14,'Tabelle Tipi-pesi'!U$14,"")&amp;IF(U21='Tabelle Tipi-pesi'!T$15,'Tabelle Tipi-pesi'!U$15,"")&amp;IF(U21='Tabelle Tipi-pesi'!T$16,'Tabelle Tipi-pesi'!U$16,"")&amp;IF(U21='Tabelle Tipi-pesi'!T$17,'Tabelle Tipi-pesi'!U$17,"")&amp;IF(U21='Tabelle Tipi-pesi'!T$18,'Tabelle Tipi-pesi'!U$18,"")&amp;IF(U21='Tabelle Tipi-pesi'!T$19,'Tabelle Tipi-pesi'!U$19,"")&amp;IF(U21='Tabelle Tipi-pesi'!T$20,'Tabelle Tipi-pesi'!U$20,"")&amp;IF(U21='Tabelle Tipi-pesi'!T$21,'Tabelle Tipi-pesi'!U$21,"")&amp;IF(U21='Tabelle Tipi-pesi'!T$22,'Tabelle Tipi-pesi'!U$22,"")&amp;IF(U21='Tabelle Tipi-pesi'!T$23,'Tabelle Tipi-pesi'!U$23,"")))</f>
        <v>0</v>
      </c>
      <c r="W21" s="31"/>
      <c r="X21" s="32">
        <f>IF(W21="",0,VALUE(IF(W21='Tabelle Tipi-pesi'!V$2,'Tabelle Tipi-pesi'!W$2,"")&amp;IF(W21='Tabelle Tipi-pesi'!V$3,'Tabelle Tipi-pesi'!W$3,"")&amp;IF(W21='Tabelle Tipi-pesi'!V$4,'Tabelle Tipi-pesi'!W$4,"")&amp;IF(W21='Tabelle Tipi-pesi'!V$5,'Tabelle Tipi-pesi'!W$5,"")&amp;IF(W21='Tabelle Tipi-pesi'!V$6,'Tabelle Tipi-pesi'!W$6,"")&amp;IF(W21='Tabelle Tipi-pesi'!V$7,'Tabelle Tipi-pesi'!W$7,"")&amp;IF(W21='Tabelle Tipi-pesi'!V$8,'Tabelle Tipi-pesi'!W$8,"")&amp;IF(W21='Tabelle Tipi-pesi'!V$9,'Tabelle Tipi-pesi'!W$9,"")&amp;IF(W21='Tabelle Tipi-pesi'!V$10,'Tabelle Tipi-pesi'!W$10,"")&amp;IF(W21='Tabelle Tipi-pesi'!V$11,'Tabelle Tipi-pesi'!W$11,"")&amp;IF(W21='Tabelle Tipi-pesi'!V$12,'Tabelle Tipi-pesi'!W$12,"")&amp;IF(W21='Tabelle Tipi-pesi'!V$13,'Tabelle Tipi-pesi'!W$13,"")&amp;IF(W21='Tabelle Tipi-pesi'!V$14,'Tabelle Tipi-pesi'!W$14,"")&amp;IF(W21='Tabelle Tipi-pesi'!V$15,'Tabelle Tipi-pesi'!W$15,"")&amp;IF(W21='Tabelle Tipi-pesi'!V$16,'Tabelle Tipi-pesi'!W$16,"")&amp;IF(W21='Tabelle Tipi-pesi'!V$17,'Tabelle Tipi-pesi'!W$17,"")&amp;IF(W21='Tabelle Tipi-pesi'!V$18,'Tabelle Tipi-pesi'!W$18,"")&amp;IF(W21='Tabelle Tipi-pesi'!V$19,'Tabelle Tipi-pesi'!W$19,"")&amp;IF(W21='Tabelle Tipi-pesi'!V$20,'Tabelle Tipi-pesi'!W$20,"")&amp;IF(W21='Tabelle Tipi-pesi'!V$21,'Tabelle Tipi-pesi'!W$21,"")&amp;IF(W21='Tabelle Tipi-pesi'!V$22,'Tabelle Tipi-pesi'!W$22,"")&amp;IF(W21='Tabelle Tipi-pesi'!V$23,'Tabelle Tipi-pesi'!W$23,"")))</f>
        <v>0</v>
      </c>
      <c r="Z21" s="7">
        <f>IF(Y21="",0,VALUE(IF(Y21='Tabelle Tipi-pesi'!X$2,'Tabelle Tipi-pesi'!Y$2,"")&amp;IF(Y21='Tabelle Tipi-pesi'!X$3,'Tabelle Tipi-pesi'!Y$3,"")&amp;IF(Y21='Tabelle Tipi-pesi'!X$4,'Tabelle Tipi-pesi'!Y$4,"")&amp;IF(Y21='Tabelle Tipi-pesi'!X$5,'Tabelle Tipi-pesi'!Y$5,"")&amp;IF(Y21='Tabelle Tipi-pesi'!X$6,'Tabelle Tipi-pesi'!Y$6,"")&amp;IF(Y21='Tabelle Tipi-pesi'!X$7,'Tabelle Tipi-pesi'!Y$7,"")&amp;IF(Y21='Tabelle Tipi-pesi'!X$8,'Tabelle Tipi-pesi'!Y$8,"")&amp;IF(Y21='Tabelle Tipi-pesi'!X$9,'Tabelle Tipi-pesi'!Y$9,"")&amp;IF(Y21='Tabelle Tipi-pesi'!X$10,'Tabelle Tipi-pesi'!Y$10,"")&amp;IF(Y21='Tabelle Tipi-pesi'!X$11,'Tabelle Tipi-pesi'!Y$11,"")&amp;IF(Y21='Tabelle Tipi-pesi'!X$12,'Tabelle Tipi-pesi'!Y$12,"")&amp;IF(Y21='Tabelle Tipi-pesi'!X$13,'Tabelle Tipi-pesi'!Y$13,"")&amp;IF(Y21='Tabelle Tipi-pesi'!X$14,'Tabelle Tipi-pesi'!Y$14,"")&amp;IF(Y21='Tabelle Tipi-pesi'!X$15,'Tabelle Tipi-pesi'!Y$15,"")&amp;IF(Y21='Tabelle Tipi-pesi'!X$16,'Tabelle Tipi-pesi'!Y$16,"")&amp;IF(Y21='Tabelle Tipi-pesi'!X$17,'Tabelle Tipi-pesi'!Y$17,"")&amp;IF(Y21='Tabelle Tipi-pesi'!X$18,'Tabelle Tipi-pesi'!Y$18,"")&amp;IF(Y21='Tabelle Tipi-pesi'!X$19,'Tabelle Tipi-pesi'!Y$19,"")&amp;IF(Y21='Tabelle Tipi-pesi'!X$20,'Tabelle Tipi-pesi'!Y$20,"")&amp;IF(Y21='Tabelle Tipi-pesi'!X$21,'Tabelle Tipi-pesi'!Y$21,"")&amp;IF(Y21='Tabelle Tipi-pesi'!X$22,'Tabelle Tipi-pesi'!Y$22,"")&amp;IF(Y21='Tabelle Tipi-pesi'!X$23,'Tabelle Tipi-pesi'!Y$23,"")))</f>
        <v>0</v>
      </c>
      <c r="AA21" s="36"/>
      <c r="AB21" s="37">
        <f>IF(AA21="",0,VALUE(IF(AA21='Tabelle Tipi-pesi'!Z$2,'Tabelle Tipi-pesi'!AA$2,"")&amp;IF(AA21='Tabelle Tipi-pesi'!Z$3,'Tabelle Tipi-pesi'!AA$3,"")&amp;IF(AA21='Tabelle Tipi-pesi'!Z$4,'Tabelle Tipi-pesi'!AA$4,"")&amp;IF(AA21='Tabelle Tipi-pesi'!Z$5,'Tabelle Tipi-pesi'!AA$5,"")&amp;IF(AA21='Tabelle Tipi-pesi'!Z$6,'Tabelle Tipi-pesi'!AA$6,"")&amp;IF(AA21='Tabelle Tipi-pesi'!Z$7,'Tabelle Tipi-pesi'!AA$7,"")&amp;IF(AA21='Tabelle Tipi-pesi'!Z$8,'Tabelle Tipi-pesi'!AA$8,"")&amp;IF(AA21='Tabelle Tipi-pesi'!Z$9,'Tabelle Tipi-pesi'!AA$9,"")&amp;IF(AA21='Tabelle Tipi-pesi'!Z$10,'Tabelle Tipi-pesi'!AA$10,"")&amp;IF(AA21='Tabelle Tipi-pesi'!Z$11,'Tabelle Tipi-pesi'!AA$11,"")&amp;IF(AA21='Tabelle Tipi-pesi'!Z$12,'Tabelle Tipi-pesi'!AA$12,"")&amp;IF(AA21='Tabelle Tipi-pesi'!Z$13,'Tabelle Tipi-pesi'!AA$13,"")&amp;IF(AA21='Tabelle Tipi-pesi'!Z$14,'Tabelle Tipi-pesi'!AA$14,"")&amp;IF(AA21='Tabelle Tipi-pesi'!Z$15,'Tabelle Tipi-pesi'!AA$15,"")&amp;IF(AA21='Tabelle Tipi-pesi'!Z$16,'Tabelle Tipi-pesi'!AA$16,"")&amp;IF(AA21='Tabelle Tipi-pesi'!Z$17,'Tabelle Tipi-pesi'!AA$17,"")&amp;IF(AA21='Tabelle Tipi-pesi'!Z$18,'Tabelle Tipi-pesi'!AA$18,"")&amp;IF(AA21='Tabelle Tipi-pesi'!Z$19,'Tabelle Tipi-pesi'!AA$19,"")&amp;IF(AA21='Tabelle Tipi-pesi'!Z$20,'Tabelle Tipi-pesi'!AA$20,"")&amp;IF(AA21='Tabelle Tipi-pesi'!Z$21,'Tabelle Tipi-pesi'!AA$21,"")&amp;IF(AA21='Tabelle Tipi-pesi'!Z$22,'Tabelle Tipi-pesi'!AA$22,"")&amp;IF(AA21='Tabelle Tipi-pesi'!Z$23,'Tabelle Tipi-pesi'!AA$23,"")))</f>
        <v>0</v>
      </c>
      <c r="AC21" s="8"/>
      <c r="AD21" s="9">
        <f>IF(AC21="",0,VALUE(IF(AC21='Tabelle Tipi-pesi'!Z$2,'Tabelle Tipi-pesi'!AA$2,"")&amp;IF(AC21='Tabelle Tipi-pesi'!Z$3,'Tabelle Tipi-pesi'!AA$3,"")&amp;IF(AC21='Tabelle Tipi-pesi'!Z$4,'Tabelle Tipi-pesi'!AA$4,"")&amp;IF(AC21='Tabelle Tipi-pesi'!Z$5,'Tabelle Tipi-pesi'!AA$5,"")&amp;IF(AC21='Tabelle Tipi-pesi'!Z$6,'Tabelle Tipi-pesi'!AA$6,"")&amp;IF(AC21='Tabelle Tipi-pesi'!Z$7,'Tabelle Tipi-pesi'!AA$7,"")&amp;IF(AC21='Tabelle Tipi-pesi'!Z$8,'Tabelle Tipi-pesi'!AA$8,"")&amp;IF(AC21='Tabelle Tipi-pesi'!Z$9,'Tabelle Tipi-pesi'!AA$9,"")&amp;IF(AC21='Tabelle Tipi-pesi'!Z$10,'Tabelle Tipi-pesi'!AA$10,"")&amp;IF(AC21='Tabelle Tipi-pesi'!Z$11,'Tabelle Tipi-pesi'!AA$11,"")&amp;IF(AC21='Tabelle Tipi-pesi'!Z$12,'Tabelle Tipi-pesi'!AA$12,"")&amp;IF(AC21='Tabelle Tipi-pesi'!Z$13,'Tabelle Tipi-pesi'!AA$13,"")&amp;IF(AC21='Tabelle Tipi-pesi'!Z$14,'Tabelle Tipi-pesi'!AA$14,"")&amp;IF(AC21='Tabelle Tipi-pesi'!Z$15,'Tabelle Tipi-pesi'!AA$15,"")&amp;IF(AC21='Tabelle Tipi-pesi'!Z$16,'Tabelle Tipi-pesi'!AA$16,"")&amp;IF(AC21='Tabelle Tipi-pesi'!Z$17,'Tabelle Tipi-pesi'!AA$17,"")&amp;IF(AC21='Tabelle Tipi-pesi'!Z$18,'Tabelle Tipi-pesi'!AA$18,"")&amp;IF(AC21='Tabelle Tipi-pesi'!Z$19,'Tabelle Tipi-pesi'!AA$19,"")&amp;IF(AC21='Tabelle Tipi-pesi'!Z$20,'Tabelle Tipi-pesi'!AA$20,"")&amp;IF(AC21='Tabelle Tipi-pesi'!Z$21,'Tabelle Tipi-pesi'!AA$21,"")&amp;IF(AC21='Tabelle Tipi-pesi'!Z$22,'Tabelle Tipi-pesi'!AA$22,"")&amp;IF(AC21='Tabelle Tipi-pesi'!Z$23,'Tabelle Tipi-pesi'!AA$23,"")))</f>
        <v>0</v>
      </c>
      <c r="AE21" s="34"/>
      <c r="AF21" s="35">
        <f>IF(AE21="",0,VALUE(IF(AE21='Tabelle Tipi-pesi'!AB$2,'Tabelle Tipi-pesi'!AC$2,"")&amp;IF(AE21='Tabelle Tipi-pesi'!AB$3,'Tabelle Tipi-pesi'!AC$3,"")&amp;IF(AE21='Tabelle Tipi-pesi'!AB$4,'Tabelle Tipi-pesi'!AC$4,"")&amp;IF(AE21='Tabelle Tipi-pesi'!AB$5,'Tabelle Tipi-pesi'!AC$5,"")&amp;IF(AE21='Tabelle Tipi-pesi'!AB$6,'Tabelle Tipi-pesi'!AC$6,"")&amp;IF(AE21='Tabelle Tipi-pesi'!AB$7,'Tabelle Tipi-pesi'!AC$7,"")&amp;IF(AE21='Tabelle Tipi-pesi'!AB$8,'Tabelle Tipi-pesi'!AC$8,"")&amp;IF(AE21='Tabelle Tipi-pesi'!AB$9,'Tabelle Tipi-pesi'!AC$9,"")&amp;IF(AE21='Tabelle Tipi-pesi'!AB$10,'Tabelle Tipi-pesi'!AC$10,"")&amp;IF(AE21='Tabelle Tipi-pesi'!AB$11,'Tabelle Tipi-pesi'!AC$11,"")&amp;IF(AE21='Tabelle Tipi-pesi'!AB$12,'Tabelle Tipi-pesi'!AC$12,"")&amp;IF(AE21='Tabelle Tipi-pesi'!AB$13,'Tabelle Tipi-pesi'!AC$13,"")&amp;IF(AE21='Tabelle Tipi-pesi'!AB$14,'Tabelle Tipi-pesi'!AC$14,"")&amp;IF(AE21='Tabelle Tipi-pesi'!AB$15,'Tabelle Tipi-pesi'!AC$15,"")&amp;IF(AD21='Tabelle Tipi-pesi'!AB$16,'Tabelle Tipi-pesi'!AC$16,"")&amp;IF(AE21='Tabelle Tipi-pesi'!AB$17,'Tabelle Tipi-pesi'!AC$17,"")&amp;IF(AE21='Tabelle Tipi-pesi'!AB$18,'Tabelle Tipi-pesi'!AC$18,"")&amp;IF(AE21='Tabelle Tipi-pesi'!AB$19,'Tabelle Tipi-pesi'!AC$19,"")&amp;IF(AE21='Tabelle Tipi-pesi'!AB$20,'Tabelle Tipi-pesi'!AC$20,"")&amp;IF(AE21='Tabelle Tipi-pesi'!AB$21,'Tabelle Tipi-pesi'!AC$21,"")&amp;IF(AE21='Tabelle Tipi-pesi'!AB$22,'Tabelle Tipi-pesi'!AC$22,"")&amp;IF(AE21='Tabelle Tipi-pesi'!AB$23,'Tabelle Tipi-pesi'!AC$23,"")))</f>
        <v>0</v>
      </c>
      <c r="AH21" s="7">
        <f>IF(AG21="",0,VALUE(IF(AG21='Tabelle Tipi-pesi'!AD$2,'Tabelle Tipi-pesi'!AE$2,"")&amp;IF(AG21='Tabelle Tipi-pesi'!AD$3,'Tabelle Tipi-pesi'!AE$3,"")&amp;IF(AG21='Tabelle Tipi-pesi'!AD$4,'Tabelle Tipi-pesi'!AE$4,"")&amp;IF(AG21='Tabelle Tipi-pesi'!AD$5,'Tabelle Tipi-pesi'!AE$5,"")&amp;IF(AG21='Tabelle Tipi-pesi'!AD$6,'Tabelle Tipi-pesi'!AE$6,"")&amp;IF(AG21='Tabelle Tipi-pesi'!AD$7,'Tabelle Tipi-pesi'!AE$7,"")&amp;IF(AG21='Tabelle Tipi-pesi'!AD$8,'Tabelle Tipi-pesi'!AE$8,"")&amp;IF(AG21='Tabelle Tipi-pesi'!AD$9,'Tabelle Tipi-pesi'!AE$9,"")&amp;IF(AG21='Tabelle Tipi-pesi'!AD$10,'Tabelle Tipi-pesi'!AE$10,"")&amp;IF(AG21='Tabelle Tipi-pesi'!AD$11,'Tabelle Tipi-pesi'!AE$11,"")&amp;IF(AG21='Tabelle Tipi-pesi'!AD$12,'Tabelle Tipi-pesi'!AE$12,"")&amp;IF(AG21='Tabelle Tipi-pesi'!AD$13,'Tabelle Tipi-pesi'!AE$13,"")&amp;IF(AG21='Tabelle Tipi-pesi'!AD$14,'Tabelle Tipi-pesi'!AE$14,"")&amp;IF(AG21='Tabelle Tipi-pesi'!AD$15,'Tabelle Tipi-pesi'!AE$15,"")&amp;IF(AF21='Tabelle Tipi-pesi'!AD$16,'Tabelle Tipi-pesi'!AE$16,"")&amp;IF(AG21='Tabelle Tipi-pesi'!AD$17,'Tabelle Tipi-pesi'!AE$17,"")&amp;IF(AG21='Tabelle Tipi-pesi'!AD$18,'Tabelle Tipi-pesi'!AE$18,"")&amp;IF(AG21='Tabelle Tipi-pesi'!AD$19,'Tabelle Tipi-pesi'!AE$19,"")&amp;IF(AG21='Tabelle Tipi-pesi'!AD$20,'Tabelle Tipi-pesi'!AE$20,"")&amp;IF(AG21='Tabelle Tipi-pesi'!AD$21,'Tabelle Tipi-pesi'!AE$21,"")&amp;IF(AG21='Tabelle Tipi-pesi'!AD$22,'Tabelle Tipi-pesi'!AE$22,"")&amp;IF(AG21='Tabelle Tipi-pesi'!AD$23,'Tabelle Tipi-pesi'!AE$23,"")))</f>
        <v>0</v>
      </c>
      <c r="AJ21" s="26">
        <f t="shared" si="0"/>
        <v>1185</v>
      </c>
      <c r="AK21" s="55">
        <v>14.1</v>
      </c>
      <c r="AL21" s="11">
        <v>4106</v>
      </c>
      <c r="AM21" s="18"/>
      <c r="AN21" s="11">
        <f t="shared" si="1"/>
        <v>12</v>
      </c>
      <c r="AO21" s="11" t="str">
        <f t="shared" si="2"/>
        <v>2</v>
      </c>
      <c r="AP21" s="5">
        <v>880</v>
      </c>
      <c r="AQ21" s="14">
        <f t="shared" si="3"/>
        <v>17.472340425531915</v>
      </c>
      <c r="AR21" s="15">
        <f t="shared" si="4"/>
        <v>129.29531914893619</v>
      </c>
      <c r="AS21" s="16">
        <f t="shared" si="5"/>
        <v>109.109973965347</v>
      </c>
      <c r="AT21" s="15">
        <f t="shared" si="6"/>
        <v>9.1650649675491351</v>
      </c>
      <c r="AU21" s="39"/>
    </row>
    <row r="22" spans="1:47" s="5" customFormat="1" ht="11.25" customHeight="1" x14ac:dyDescent="0.2">
      <c r="A22" s="5">
        <v>18</v>
      </c>
      <c r="B22" s="5">
        <v>4</v>
      </c>
      <c r="C22" s="20" t="s">
        <v>13</v>
      </c>
      <c r="D22" s="21">
        <f>IF(C22="",0,VALUE(IF(C22='Tabelle Tipi-pesi'!B$2,'Tabelle Tipi-pesi'!C$2,"")&amp;IF(C22='Tabelle Tipi-pesi'!B$3,'Tabelle Tipi-pesi'!C$3,"")&amp;IF(C22='Tabelle Tipi-pesi'!B$4,'Tabelle Tipi-pesi'!C$4,"")&amp;IF(C22='Tabelle Tipi-pesi'!B$5,'Tabelle Tipi-pesi'!C$5,"")&amp;IF(C22='Tabelle Tipi-pesi'!B$6,'Tabelle Tipi-pesi'!C$6,"")&amp;IF(C22='Tabelle Tipi-pesi'!B$7,'Tabelle Tipi-pesi'!C$7,"")&amp;IF(C22='Tabelle Tipi-pesi'!B$8,'Tabelle Tipi-pesi'!C$8,"")&amp;IF(C22='Tabelle Tipi-pesi'!B$9,'Tabelle Tipi-pesi'!C$9,"")&amp;IF(C22='Tabelle Tipi-pesi'!B$10,'Tabelle Tipi-pesi'!C$10,"")&amp;IF(C22='Tabelle Tipi-pesi'!B$11,'Tabelle Tipi-pesi'!C$11,"")&amp;IF(C22='Tabelle Tipi-pesi'!B$12,'Tabelle Tipi-pesi'!C$12,"")&amp;IF(C22='Tabelle Tipi-pesi'!B$13,'Tabelle Tipi-pesi'!C$13,"")&amp;IF(C22='Tabelle Tipi-pesi'!B$14,'Tabelle Tipi-pesi'!C$14,"")&amp;IF(C22='Tabelle Tipi-pesi'!B$15,'Tabelle Tipi-pesi'!C$15,"")&amp;IF(C22='Tabelle Tipi-pesi'!B$16,'Tabelle Tipi-pesi'!C$16,"")&amp;IF(C22='Tabelle Tipi-pesi'!B$17,'Tabelle Tipi-pesi'!C$17,"")&amp;IF(C22='Tabelle Tipi-pesi'!B$18,'Tabelle Tipi-pesi'!C$18,"")&amp;IF(C22='Tabelle Tipi-pesi'!B$19,'Tabelle Tipi-pesi'!C$19,"")&amp;IF(C22='Tabelle Tipi-pesi'!B$20,'Tabelle Tipi-pesi'!C$20,"")&amp;IF(C22='Tabelle Tipi-pesi'!B$21,'Tabelle Tipi-pesi'!C$21,"")&amp;IF(C22='Tabelle Tipi-pesi'!B$22,'Tabelle Tipi-pesi'!C$22,"")&amp;IF(C22='Tabelle Tipi-pesi'!B$23,'Tabelle Tipi-pesi'!C$23,"")))</f>
        <v>120</v>
      </c>
      <c r="E22" s="5" t="s">
        <v>23</v>
      </c>
      <c r="F22" s="7">
        <f>IF(E22="",0,VALUE(IF(E22='Tabelle Tipi-pesi'!D$2,'Tabelle Tipi-pesi'!E$2,"")&amp;IF(E22='Tabelle Tipi-pesi'!D$3,'Tabelle Tipi-pesi'!E$3,"")&amp;IF(E22='Tabelle Tipi-pesi'!D$4,'Tabelle Tipi-pesi'!E$4,"")&amp;IF(E22='Tabelle Tipi-pesi'!D$5,'Tabelle Tipi-pesi'!E$5,"")&amp;IF(E22='Tabelle Tipi-pesi'!D$6,'Tabelle Tipi-pesi'!E$6,"")&amp;IF(E22='Tabelle Tipi-pesi'!D$7,'Tabelle Tipi-pesi'!E$7,"")&amp;IF(E22='Tabelle Tipi-pesi'!D$8,'Tabelle Tipi-pesi'!E$8,"")&amp;IF(E22='Tabelle Tipi-pesi'!D$9,'Tabelle Tipi-pesi'!E$9,"")&amp;IF(E22='Tabelle Tipi-pesi'!D$10,'Tabelle Tipi-pesi'!E$10,"")&amp;IF(E22='Tabelle Tipi-pesi'!D$11,'Tabelle Tipi-pesi'!E$11,"")&amp;IF(E22='Tabelle Tipi-pesi'!D$12,'Tabelle Tipi-pesi'!E$12,"")&amp;IF(E22='Tabelle Tipi-pesi'!D$13,'Tabelle Tipi-pesi'!E$13,"")&amp;IF(E22='Tabelle Tipi-pesi'!D$14,'Tabelle Tipi-pesi'!E$14,"")&amp;IF(E22='Tabelle Tipi-pesi'!D$15,'Tabelle Tipi-pesi'!E$15,"")&amp;IF(E22='Tabelle Tipi-pesi'!D$16,'Tabelle Tipi-pesi'!E$16,"")&amp;IF(E22='Tabelle Tipi-pesi'!D$17,'Tabelle Tipi-pesi'!E$17,"")&amp;IF(E22='Tabelle Tipi-pesi'!D$18,'Tabelle Tipi-pesi'!E$18,"")&amp;IF(E22='Tabelle Tipi-pesi'!D$19,'Tabelle Tipi-pesi'!E$19,"")&amp;IF(E22='Tabelle Tipi-pesi'!D$20,'Tabelle Tipi-pesi'!E$20,"")&amp;IF(E22='Tabelle Tipi-pesi'!D$21,'Tabelle Tipi-pesi'!E$21,"")&amp;IF(E22='Tabelle Tipi-pesi'!D$22,'Tabelle Tipi-pesi'!E$22,"")&amp;IF(E22='Tabelle Tipi-pesi'!D$23,'Tabelle Tipi-pesi'!E$23,"")))/4*B22</f>
        <v>60</v>
      </c>
      <c r="G22" s="22" t="s">
        <v>39</v>
      </c>
      <c r="H22" s="23">
        <f>$B22*IF(G22="",0,VALUE(IF(G22='Tabelle Tipi-pesi'!F$2,'Tabelle Tipi-pesi'!G$2,"")&amp;IF(G22='Tabelle Tipi-pesi'!F$3,'Tabelle Tipi-pesi'!G$3,"")&amp;IF(G22='Tabelle Tipi-pesi'!F$4,'Tabelle Tipi-pesi'!G$4,"")&amp;IF(G22='Tabelle Tipi-pesi'!F$5,'Tabelle Tipi-pesi'!G$5,"")&amp;IF(G22='Tabelle Tipi-pesi'!F$6,'Tabelle Tipi-pesi'!G$6,"")&amp;IF(G22='Tabelle Tipi-pesi'!F$7,'Tabelle Tipi-pesi'!G$7,"")&amp;IF(G22='Tabelle Tipi-pesi'!F$8,'Tabelle Tipi-pesi'!G$8,"")&amp;IF(G22='Tabelle Tipi-pesi'!F$9,'Tabelle Tipi-pesi'!G$9,"")&amp;IF(G22='Tabelle Tipi-pesi'!F$10,'Tabelle Tipi-pesi'!G$10,"")&amp;IF(G22='Tabelle Tipi-pesi'!F$11,'Tabelle Tipi-pesi'!G$11,"")&amp;IF(G22='Tabelle Tipi-pesi'!F$12,'Tabelle Tipi-pesi'!G$12,"")&amp;IF(G22='Tabelle Tipi-pesi'!F$13,'Tabelle Tipi-pesi'!G$13,"")&amp;IF(G22='Tabelle Tipi-pesi'!F$14,'Tabelle Tipi-pesi'!G$14,"")&amp;IF(G22='Tabelle Tipi-pesi'!F$15,'Tabelle Tipi-pesi'!G$15,"")&amp;IF(G22='Tabelle Tipi-pesi'!F$16,'Tabelle Tipi-pesi'!G$16,"")&amp;IF(G22='Tabelle Tipi-pesi'!F$17,'Tabelle Tipi-pesi'!G$17,"")&amp;IF(G22='Tabelle Tipi-pesi'!F$18,'Tabelle Tipi-pesi'!G$18,"")&amp;IF(G22='Tabelle Tipi-pesi'!F$19,'Tabelle Tipi-pesi'!G$19,"")&amp;IF(G22='Tabelle Tipi-pesi'!F$20,'Tabelle Tipi-pesi'!G$20,"")&amp;IF(G22='Tabelle Tipi-pesi'!F$21,'Tabelle Tipi-pesi'!G$21,"")&amp;IF(G22='Tabelle Tipi-pesi'!F$22,'Tabelle Tipi-pesi'!G$22,"")&amp;IF(G22='Tabelle Tipi-pesi'!F$23,'Tabelle Tipi-pesi'!G$23,"")))</f>
        <v>120</v>
      </c>
      <c r="I22" s="5" t="s">
        <v>44</v>
      </c>
      <c r="J22" s="7">
        <f>IF(I22="",0,VALUE(IF(I22='Tabelle Tipi-pesi'!H$2,'Tabelle Tipi-pesi'!I$2,"")&amp;IF(I22='Tabelle Tipi-pesi'!H$3,'Tabelle Tipi-pesi'!I$3,"")&amp;IF(I22='Tabelle Tipi-pesi'!H$4,'Tabelle Tipi-pesi'!I$4,"")&amp;IF(I22='Tabelle Tipi-pesi'!H$5,'Tabelle Tipi-pesi'!I$5,"")&amp;IF(I22='Tabelle Tipi-pesi'!H$6,'Tabelle Tipi-pesi'!I$6,"")&amp;IF(I22='Tabelle Tipi-pesi'!H$7,'Tabelle Tipi-pesi'!I$7,"")&amp;IF(I22='Tabelle Tipi-pesi'!H$8,'Tabelle Tipi-pesi'!I$8,"")&amp;IF(I22='Tabelle Tipi-pesi'!H$9,'Tabelle Tipi-pesi'!I$9,"")&amp;IF(I22='Tabelle Tipi-pesi'!H$10,'Tabelle Tipi-pesi'!I$10,"")&amp;IF(I22='Tabelle Tipi-pesi'!H$11,'Tabelle Tipi-pesi'!I$11,"")&amp;IF(I22='Tabelle Tipi-pesi'!H$12,'Tabelle Tipi-pesi'!I$12,"")&amp;IF(I22='Tabelle Tipi-pesi'!H$13,'Tabelle Tipi-pesi'!I$13,"")&amp;IF(I22='Tabelle Tipi-pesi'!H$14,'Tabelle Tipi-pesi'!I$14,"")&amp;IF(I22='Tabelle Tipi-pesi'!H$15,'Tabelle Tipi-pesi'!I$15,"")&amp;IF(I22='Tabelle Tipi-pesi'!H$16,'Tabelle Tipi-pesi'!I$16,"")&amp;IF(I22='Tabelle Tipi-pesi'!H$17,'Tabelle Tipi-pesi'!I$17,"")&amp;IF(I22='Tabelle Tipi-pesi'!H$18,'Tabelle Tipi-pesi'!I$18,"")&amp;IF(I22='Tabelle Tipi-pesi'!H$19,'Tabelle Tipi-pesi'!I$19,"")&amp;IF(I22='Tabelle Tipi-pesi'!H$20,'Tabelle Tipi-pesi'!I$20,"")&amp;IF(I22='Tabelle Tipi-pesi'!H$21,'Tabelle Tipi-pesi'!I$21,"")&amp;IF(I22='Tabelle Tipi-pesi'!H$22,'Tabelle Tipi-pesi'!I$22,"")&amp;IF(I22='Tabelle Tipi-pesi'!H$23,'Tabelle Tipi-pesi'!I$23,"")))</f>
        <v>80</v>
      </c>
      <c r="K22" s="24" t="s">
        <v>49</v>
      </c>
      <c r="L22" s="25">
        <f>IF(K22="",0,VALUE(IF(K22='Tabelle Tipi-pesi'!J$2,'Tabelle Tipi-pesi'!K$2,"")&amp;IF(K22='Tabelle Tipi-pesi'!J$3,'Tabelle Tipi-pesi'!K$3,"")&amp;IF(K22='Tabelle Tipi-pesi'!J$4,'Tabelle Tipi-pesi'!K$4,"")&amp;IF(K22='Tabelle Tipi-pesi'!J$5,'Tabelle Tipi-pesi'!K$5,"")&amp;IF(K22='Tabelle Tipi-pesi'!J$6,'Tabelle Tipi-pesi'!K$6,"")&amp;IF(K22='Tabelle Tipi-pesi'!J$7,'Tabelle Tipi-pesi'!K$7,"")&amp;IF(K22='Tabelle Tipi-pesi'!J$8,'Tabelle Tipi-pesi'!K$8,"")&amp;IF(K22='Tabelle Tipi-pesi'!J$9,'Tabelle Tipi-pesi'!K$9,"")&amp;IF(K22='Tabelle Tipi-pesi'!J$10,'Tabelle Tipi-pesi'!K$10,"")&amp;IF(K22='Tabelle Tipi-pesi'!J$11,'Tabelle Tipi-pesi'!K$11,"")&amp;IF(K22='Tabelle Tipi-pesi'!J$12,'Tabelle Tipi-pesi'!K$12,"")&amp;IF(K22='Tabelle Tipi-pesi'!J$13,'Tabelle Tipi-pesi'!K$13,"")&amp;IF(K22='Tabelle Tipi-pesi'!J$14,'Tabelle Tipi-pesi'!K$14,"")&amp;IF(K22='Tabelle Tipi-pesi'!J$15,'Tabelle Tipi-pesi'!K$15,"")&amp;IF(K22='Tabelle Tipi-pesi'!J$16,'Tabelle Tipi-pesi'!K$16,"")&amp;IF(K22='Tabelle Tipi-pesi'!J$17,'Tabelle Tipi-pesi'!K$17,"")&amp;IF(K22='Tabelle Tipi-pesi'!J$18,'Tabelle Tipi-pesi'!K$18,"")&amp;IF(K22='Tabelle Tipi-pesi'!J$19,'Tabelle Tipi-pesi'!K$19,"")&amp;IF(K22='Tabelle Tipi-pesi'!J$20,'Tabelle Tipi-pesi'!K$20,"")&amp;IF(K22='Tabelle Tipi-pesi'!J$21,'Tabelle Tipi-pesi'!K$21,"")&amp;IF(K22='Tabelle Tipi-pesi'!J$22,'Tabelle Tipi-pesi'!K$22,"")&amp;IF(K22='Tabelle Tipi-pesi'!J$23,'Tabelle Tipi-pesi'!K$23,"")))</f>
        <v>25</v>
      </c>
      <c r="M22" s="5" t="s">
        <v>53</v>
      </c>
      <c r="N22" s="7">
        <f>$B22*IF(M22="",0,VALUE(IF(M22='Tabelle Tipi-pesi'!L$2,'Tabelle Tipi-pesi'!M$2,"")&amp;IF(M22='Tabelle Tipi-pesi'!L$3,'Tabelle Tipi-pesi'!M$3,"")&amp;IF(M22='Tabelle Tipi-pesi'!L$4,'Tabelle Tipi-pesi'!M$4,"")&amp;IF(M22='Tabelle Tipi-pesi'!L$5,'Tabelle Tipi-pesi'!M$5,"")&amp;IF(M22='Tabelle Tipi-pesi'!L$6,'Tabelle Tipi-pesi'!M$6,"")&amp;IF(M22='Tabelle Tipi-pesi'!L$7,'Tabelle Tipi-pesi'!M$7,"")&amp;IF(M22='Tabelle Tipi-pesi'!L$8,'Tabelle Tipi-pesi'!M$8,"")&amp;IF(M22='Tabelle Tipi-pesi'!L$9,'Tabelle Tipi-pesi'!M$9,"")&amp;IF(M22='Tabelle Tipi-pesi'!L$10,'Tabelle Tipi-pesi'!M$10,"")&amp;IF(M22='Tabelle Tipi-pesi'!L$11,'Tabelle Tipi-pesi'!M$11,"")&amp;IF(M22='Tabelle Tipi-pesi'!L$12,'Tabelle Tipi-pesi'!M$12,"")&amp;IF(M22='Tabelle Tipi-pesi'!L$13,'Tabelle Tipi-pesi'!M$13,"")&amp;IF(M22='Tabelle Tipi-pesi'!L$14,'Tabelle Tipi-pesi'!M$14,"")&amp;IF(M22='Tabelle Tipi-pesi'!L$15,'Tabelle Tipi-pesi'!M$15,"")&amp;IF(M22='Tabelle Tipi-pesi'!L$16,'Tabelle Tipi-pesi'!M$16,"")&amp;IF(M22='Tabelle Tipi-pesi'!L$17,'Tabelle Tipi-pesi'!M$17,"")&amp;IF(M22='Tabelle Tipi-pesi'!L$18,'Tabelle Tipi-pesi'!M$18,"")&amp;IF(M22='Tabelle Tipi-pesi'!L$19,'Tabelle Tipi-pesi'!M$19,"")&amp;IF(M22='Tabelle Tipi-pesi'!L$20,'Tabelle Tipi-pesi'!M$20,"")&amp;IF(M22='Tabelle Tipi-pesi'!L$21,'Tabelle Tipi-pesi'!M$21,"")&amp;IF(M22='Tabelle Tipi-pesi'!L$22,'Tabelle Tipi-pesi'!M$22,"")&amp;IF(M22='Tabelle Tipi-pesi'!L$23,'Tabelle Tipi-pesi'!M$23,"")))</f>
        <v>200</v>
      </c>
      <c r="O22" s="27" t="s">
        <v>86</v>
      </c>
      <c r="P22" s="28">
        <f>IF(O22="",0,VALUE(IF(O22='Tabelle Tipi-pesi'!N$2,'Tabelle Tipi-pesi'!O$2,"")&amp;IF(O22='Tabelle Tipi-pesi'!N$3,'Tabelle Tipi-pesi'!O$3,"")&amp;IF(O22='Tabelle Tipi-pesi'!N$4,'Tabelle Tipi-pesi'!O$4,"")&amp;IF(O22='Tabelle Tipi-pesi'!N$5,'Tabelle Tipi-pesi'!O$5,"")&amp;IF(O22='Tabelle Tipi-pesi'!N$6,'Tabelle Tipi-pesi'!O$6,"")&amp;IF(O22='Tabelle Tipi-pesi'!N$7,'Tabelle Tipi-pesi'!O$7,"")&amp;IF(O22='Tabelle Tipi-pesi'!N$8,'Tabelle Tipi-pesi'!O$8,"")&amp;IF(O22='Tabelle Tipi-pesi'!N$9,'Tabelle Tipi-pesi'!O$9,"")&amp;IF(O22='Tabelle Tipi-pesi'!N$10,'Tabelle Tipi-pesi'!O$10,"")&amp;IF(O22='Tabelle Tipi-pesi'!N$11,'Tabelle Tipi-pesi'!O$11,"")&amp;IF(O22='Tabelle Tipi-pesi'!N$12,'Tabelle Tipi-pesi'!O$12,"")&amp;IF(O22='Tabelle Tipi-pesi'!N$13,'Tabelle Tipi-pesi'!O$13,"")&amp;IF(O22='Tabelle Tipi-pesi'!N$14,'Tabelle Tipi-pesi'!O$14,"")&amp;IF(O22='Tabelle Tipi-pesi'!N$15,'Tabelle Tipi-pesi'!O$15,"")&amp;IF(O22='Tabelle Tipi-pesi'!N$16,'Tabelle Tipi-pesi'!O$16,"")&amp;IF(O22='Tabelle Tipi-pesi'!N$17,'Tabelle Tipi-pesi'!O$17,"")&amp;IF(O22='Tabelle Tipi-pesi'!N$18,'Tabelle Tipi-pesi'!O$18,"")&amp;IF(O22='Tabelle Tipi-pesi'!N$19,'Tabelle Tipi-pesi'!O$19,"")&amp;IF(O22='Tabelle Tipi-pesi'!N$20,'Tabelle Tipi-pesi'!O$20,"")&amp;IF(O22='Tabelle Tipi-pesi'!N$21,'Tabelle Tipi-pesi'!O$21,"")&amp;IF(O22='Tabelle Tipi-pesi'!N$22,'Tabelle Tipi-pesi'!O$22,"")&amp;IF(O22='Tabelle Tipi-pesi'!N$23,'Tabelle Tipi-pesi'!O$23,"")))</f>
        <v>317</v>
      </c>
      <c r="Q22" s="5" t="s">
        <v>108</v>
      </c>
      <c r="R22" s="7">
        <f>IF(Q22="",0,VALUE(IF(Q22='Tabelle Tipi-pesi'!P$2,'Tabelle Tipi-pesi'!Q$2,"")&amp;IF(Q22='Tabelle Tipi-pesi'!P$3,'Tabelle Tipi-pesi'!Q$3,"")&amp;IF(Q22='Tabelle Tipi-pesi'!P$4,'Tabelle Tipi-pesi'!Q$4,"")&amp;IF(Q22='Tabelle Tipi-pesi'!P$5,'Tabelle Tipi-pesi'!Q$5,"")&amp;IF(Q22='Tabelle Tipi-pesi'!P$6,'Tabelle Tipi-pesi'!Q$6,"")&amp;IF(Q22='Tabelle Tipi-pesi'!P$7,'Tabelle Tipi-pesi'!Q$7,"")&amp;IF(Q22='Tabelle Tipi-pesi'!P$8,'Tabelle Tipi-pesi'!Q$8,"")&amp;IF(Q22='Tabelle Tipi-pesi'!P$9,'Tabelle Tipi-pesi'!Q$9,"")&amp;IF(Q22='Tabelle Tipi-pesi'!P$10,'Tabelle Tipi-pesi'!Q$10,"")&amp;IF(Q22='Tabelle Tipi-pesi'!P$11,'Tabelle Tipi-pesi'!Q$11,"")&amp;IF(Q22='Tabelle Tipi-pesi'!P$12,'Tabelle Tipi-pesi'!Q$12,"")&amp;IF(Q22='Tabelle Tipi-pesi'!P$13,'Tabelle Tipi-pesi'!Q$13,"")&amp;IF(Q22='Tabelle Tipi-pesi'!P$14,'Tabelle Tipi-pesi'!Q$14,"")&amp;IF(Q22='Tabelle Tipi-pesi'!P$15,'Tabelle Tipi-pesi'!Q$15,"")&amp;IF(Q22='Tabelle Tipi-pesi'!P$16,'Tabelle Tipi-pesi'!Q$16,"")&amp;IF(Q22='Tabelle Tipi-pesi'!P$17,'Tabelle Tipi-pesi'!Q$17,"")&amp;IF(Q22='Tabelle Tipi-pesi'!P$18,'Tabelle Tipi-pesi'!Q$18,"")&amp;IF(Q22='Tabelle Tipi-pesi'!P$19,'Tabelle Tipi-pesi'!Q$19,"")&amp;IF(Q22='Tabelle Tipi-pesi'!P$20,'Tabelle Tipi-pesi'!Q$20,"")&amp;IF(Q22='Tabelle Tipi-pesi'!P$21,'Tabelle Tipi-pesi'!Q$21,"")&amp;IF(Q22='Tabelle Tipi-pesi'!P$22,'Tabelle Tipi-pesi'!Q$22,"")&amp;IF(Q22='Tabelle Tipi-pesi'!P$23,'Tabelle Tipi-pesi'!Q$23,"")))</f>
        <v>30</v>
      </c>
      <c r="S22" s="29" t="s">
        <v>114</v>
      </c>
      <c r="T22" s="30">
        <f>IF(S22="",0,VALUE(IF(S22='Tabelle Tipi-pesi'!R$2,'Tabelle Tipi-pesi'!S$2,"")&amp;IF(S22='Tabelle Tipi-pesi'!R$3,'Tabelle Tipi-pesi'!S$3,"")&amp;IF(S22='Tabelle Tipi-pesi'!R$4,'Tabelle Tipi-pesi'!S$4,"")&amp;IF(S22='Tabelle Tipi-pesi'!R$5,'Tabelle Tipi-pesi'!S$5,"")&amp;IF(S22='Tabelle Tipi-pesi'!R$6,'Tabelle Tipi-pesi'!S$6,"")&amp;IF(S22='Tabelle Tipi-pesi'!R$7,'Tabelle Tipi-pesi'!S$7,"")&amp;IF(S22='Tabelle Tipi-pesi'!R$8,'Tabelle Tipi-pesi'!S$8,"")&amp;IF(S22='Tabelle Tipi-pesi'!R$9,'Tabelle Tipi-pesi'!S$9,"")&amp;IF(S22='Tabelle Tipi-pesi'!R$10,'Tabelle Tipi-pesi'!S$10,"")&amp;IF(S22='Tabelle Tipi-pesi'!R$11,'Tabelle Tipi-pesi'!S$11,"")&amp;IF(S22='Tabelle Tipi-pesi'!R$12,'Tabelle Tipi-pesi'!S$12,"")&amp;IF(S22='Tabelle Tipi-pesi'!R$13,'Tabelle Tipi-pesi'!S$13,"")&amp;IF(S22='Tabelle Tipi-pesi'!R$14,'Tabelle Tipi-pesi'!S$14,"")&amp;IF(S22='Tabelle Tipi-pesi'!R$15,'Tabelle Tipi-pesi'!S$15,"")&amp;IF(S22='Tabelle Tipi-pesi'!R$16,'Tabelle Tipi-pesi'!S$16,"")&amp;IF(S22='Tabelle Tipi-pesi'!R$17,'Tabelle Tipi-pesi'!S$17,"")&amp;IF(S22='Tabelle Tipi-pesi'!R$18,'Tabelle Tipi-pesi'!S$18,"")&amp;IF(S22='Tabelle Tipi-pesi'!R$19,'Tabelle Tipi-pesi'!S$19,"")&amp;IF(S22='Tabelle Tipi-pesi'!R$20,'Tabelle Tipi-pesi'!S$20,"")&amp;IF(S22='Tabelle Tipi-pesi'!R$21,'Tabelle Tipi-pesi'!S$21,"")&amp;IF(S22='Tabelle Tipi-pesi'!R$22,'Tabelle Tipi-pesi'!S$22,"")&amp;IF(S22='Tabelle Tipi-pesi'!R$23,'Tabelle Tipi-pesi'!S$23,"")))</f>
        <v>25</v>
      </c>
      <c r="V22" s="7">
        <f>IF(U22="",0,VALUE(IF(U22='Tabelle Tipi-pesi'!T$2,'Tabelle Tipi-pesi'!U$2,"")&amp;IF(U22='Tabelle Tipi-pesi'!T$3,'Tabelle Tipi-pesi'!U$3,"")&amp;IF(U22='Tabelle Tipi-pesi'!T$4,'Tabelle Tipi-pesi'!U$4,"")&amp;IF(U22='Tabelle Tipi-pesi'!T$5,'Tabelle Tipi-pesi'!U$5,"")&amp;IF(U22='Tabelle Tipi-pesi'!T$6,'Tabelle Tipi-pesi'!U$6,"")&amp;IF(U22='Tabelle Tipi-pesi'!T$7,'Tabelle Tipi-pesi'!U$7,"")&amp;IF(U22='Tabelle Tipi-pesi'!T$8,'Tabelle Tipi-pesi'!U$8,"")&amp;IF(U22='Tabelle Tipi-pesi'!T$9,'Tabelle Tipi-pesi'!U$9,"")&amp;IF(U22='Tabelle Tipi-pesi'!T$10,'Tabelle Tipi-pesi'!U$10,"")&amp;IF(U22='Tabelle Tipi-pesi'!T$11,'Tabelle Tipi-pesi'!U$11,"")&amp;IF(U22='Tabelle Tipi-pesi'!T$12,'Tabelle Tipi-pesi'!U$12,"")&amp;IF(U22='Tabelle Tipi-pesi'!T$13,'Tabelle Tipi-pesi'!U$13,"")&amp;IF(U22='Tabelle Tipi-pesi'!T$14,'Tabelle Tipi-pesi'!U$14,"")&amp;IF(U22='Tabelle Tipi-pesi'!T$15,'Tabelle Tipi-pesi'!U$15,"")&amp;IF(U22='Tabelle Tipi-pesi'!T$16,'Tabelle Tipi-pesi'!U$16,"")&amp;IF(U22='Tabelle Tipi-pesi'!T$17,'Tabelle Tipi-pesi'!U$17,"")&amp;IF(U22='Tabelle Tipi-pesi'!T$18,'Tabelle Tipi-pesi'!U$18,"")&amp;IF(U22='Tabelle Tipi-pesi'!T$19,'Tabelle Tipi-pesi'!U$19,"")&amp;IF(U22='Tabelle Tipi-pesi'!T$20,'Tabelle Tipi-pesi'!U$20,"")&amp;IF(U22='Tabelle Tipi-pesi'!T$21,'Tabelle Tipi-pesi'!U$21,"")&amp;IF(U22='Tabelle Tipi-pesi'!T$22,'Tabelle Tipi-pesi'!U$22,"")&amp;IF(U22='Tabelle Tipi-pesi'!T$23,'Tabelle Tipi-pesi'!U$23,"")))</f>
        <v>0</v>
      </c>
      <c r="W22" s="31"/>
      <c r="X22" s="32">
        <f>IF(W22="",0,VALUE(IF(W22='Tabelle Tipi-pesi'!V$2,'Tabelle Tipi-pesi'!W$2,"")&amp;IF(W22='Tabelle Tipi-pesi'!V$3,'Tabelle Tipi-pesi'!W$3,"")&amp;IF(W22='Tabelle Tipi-pesi'!V$4,'Tabelle Tipi-pesi'!W$4,"")&amp;IF(W22='Tabelle Tipi-pesi'!V$5,'Tabelle Tipi-pesi'!W$5,"")&amp;IF(W22='Tabelle Tipi-pesi'!V$6,'Tabelle Tipi-pesi'!W$6,"")&amp;IF(W22='Tabelle Tipi-pesi'!V$7,'Tabelle Tipi-pesi'!W$7,"")&amp;IF(W22='Tabelle Tipi-pesi'!V$8,'Tabelle Tipi-pesi'!W$8,"")&amp;IF(W22='Tabelle Tipi-pesi'!V$9,'Tabelle Tipi-pesi'!W$9,"")&amp;IF(W22='Tabelle Tipi-pesi'!V$10,'Tabelle Tipi-pesi'!W$10,"")&amp;IF(W22='Tabelle Tipi-pesi'!V$11,'Tabelle Tipi-pesi'!W$11,"")&amp;IF(W22='Tabelle Tipi-pesi'!V$12,'Tabelle Tipi-pesi'!W$12,"")&amp;IF(W22='Tabelle Tipi-pesi'!V$13,'Tabelle Tipi-pesi'!W$13,"")&amp;IF(W22='Tabelle Tipi-pesi'!V$14,'Tabelle Tipi-pesi'!W$14,"")&amp;IF(W22='Tabelle Tipi-pesi'!V$15,'Tabelle Tipi-pesi'!W$15,"")&amp;IF(W22='Tabelle Tipi-pesi'!V$16,'Tabelle Tipi-pesi'!W$16,"")&amp;IF(W22='Tabelle Tipi-pesi'!V$17,'Tabelle Tipi-pesi'!W$17,"")&amp;IF(W22='Tabelle Tipi-pesi'!V$18,'Tabelle Tipi-pesi'!W$18,"")&amp;IF(W22='Tabelle Tipi-pesi'!V$19,'Tabelle Tipi-pesi'!W$19,"")&amp;IF(W22='Tabelle Tipi-pesi'!V$20,'Tabelle Tipi-pesi'!W$20,"")&amp;IF(W22='Tabelle Tipi-pesi'!V$21,'Tabelle Tipi-pesi'!W$21,"")&amp;IF(W22='Tabelle Tipi-pesi'!V$22,'Tabelle Tipi-pesi'!W$22,"")&amp;IF(W22='Tabelle Tipi-pesi'!V$23,'Tabelle Tipi-pesi'!W$23,"")))</f>
        <v>0</v>
      </c>
      <c r="Z22" s="7">
        <f>IF(Y22="",0,VALUE(IF(Y22='Tabelle Tipi-pesi'!X$2,'Tabelle Tipi-pesi'!Y$2,"")&amp;IF(Y22='Tabelle Tipi-pesi'!X$3,'Tabelle Tipi-pesi'!Y$3,"")&amp;IF(Y22='Tabelle Tipi-pesi'!X$4,'Tabelle Tipi-pesi'!Y$4,"")&amp;IF(Y22='Tabelle Tipi-pesi'!X$5,'Tabelle Tipi-pesi'!Y$5,"")&amp;IF(Y22='Tabelle Tipi-pesi'!X$6,'Tabelle Tipi-pesi'!Y$6,"")&amp;IF(Y22='Tabelle Tipi-pesi'!X$7,'Tabelle Tipi-pesi'!Y$7,"")&amp;IF(Y22='Tabelle Tipi-pesi'!X$8,'Tabelle Tipi-pesi'!Y$8,"")&amp;IF(Y22='Tabelle Tipi-pesi'!X$9,'Tabelle Tipi-pesi'!Y$9,"")&amp;IF(Y22='Tabelle Tipi-pesi'!X$10,'Tabelle Tipi-pesi'!Y$10,"")&amp;IF(Y22='Tabelle Tipi-pesi'!X$11,'Tabelle Tipi-pesi'!Y$11,"")&amp;IF(Y22='Tabelle Tipi-pesi'!X$12,'Tabelle Tipi-pesi'!Y$12,"")&amp;IF(Y22='Tabelle Tipi-pesi'!X$13,'Tabelle Tipi-pesi'!Y$13,"")&amp;IF(Y22='Tabelle Tipi-pesi'!X$14,'Tabelle Tipi-pesi'!Y$14,"")&amp;IF(Y22='Tabelle Tipi-pesi'!X$15,'Tabelle Tipi-pesi'!Y$15,"")&amp;IF(Y22='Tabelle Tipi-pesi'!X$16,'Tabelle Tipi-pesi'!Y$16,"")&amp;IF(Y22='Tabelle Tipi-pesi'!X$17,'Tabelle Tipi-pesi'!Y$17,"")&amp;IF(Y22='Tabelle Tipi-pesi'!X$18,'Tabelle Tipi-pesi'!Y$18,"")&amp;IF(Y22='Tabelle Tipi-pesi'!X$19,'Tabelle Tipi-pesi'!Y$19,"")&amp;IF(Y22='Tabelle Tipi-pesi'!X$20,'Tabelle Tipi-pesi'!Y$20,"")&amp;IF(Y22='Tabelle Tipi-pesi'!X$21,'Tabelle Tipi-pesi'!Y$21,"")&amp;IF(Y22='Tabelle Tipi-pesi'!X$22,'Tabelle Tipi-pesi'!Y$22,"")&amp;IF(Y22='Tabelle Tipi-pesi'!X$23,'Tabelle Tipi-pesi'!Y$23,"")))</f>
        <v>0</v>
      </c>
      <c r="AA22" s="36"/>
      <c r="AB22" s="37">
        <f>IF(AA22="",0,VALUE(IF(AA22='Tabelle Tipi-pesi'!Z$2,'Tabelle Tipi-pesi'!AA$2,"")&amp;IF(AA22='Tabelle Tipi-pesi'!Z$3,'Tabelle Tipi-pesi'!AA$3,"")&amp;IF(AA22='Tabelle Tipi-pesi'!Z$4,'Tabelle Tipi-pesi'!AA$4,"")&amp;IF(AA22='Tabelle Tipi-pesi'!Z$5,'Tabelle Tipi-pesi'!AA$5,"")&amp;IF(AA22='Tabelle Tipi-pesi'!Z$6,'Tabelle Tipi-pesi'!AA$6,"")&amp;IF(AA22='Tabelle Tipi-pesi'!Z$7,'Tabelle Tipi-pesi'!AA$7,"")&amp;IF(AA22='Tabelle Tipi-pesi'!Z$8,'Tabelle Tipi-pesi'!AA$8,"")&amp;IF(AA22='Tabelle Tipi-pesi'!Z$9,'Tabelle Tipi-pesi'!AA$9,"")&amp;IF(AA22='Tabelle Tipi-pesi'!Z$10,'Tabelle Tipi-pesi'!AA$10,"")&amp;IF(AA22='Tabelle Tipi-pesi'!Z$11,'Tabelle Tipi-pesi'!AA$11,"")&amp;IF(AA22='Tabelle Tipi-pesi'!Z$12,'Tabelle Tipi-pesi'!AA$12,"")&amp;IF(AA22='Tabelle Tipi-pesi'!Z$13,'Tabelle Tipi-pesi'!AA$13,"")&amp;IF(AA22='Tabelle Tipi-pesi'!Z$14,'Tabelle Tipi-pesi'!AA$14,"")&amp;IF(AA22='Tabelle Tipi-pesi'!Z$15,'Tabelle Tipi-pesi'!AA$15,"")&amp;IF(AA22='Tabelle Tipi-pesi'!Z$16,'Tabelle Tipi-pesi'!AA$16,"")&amp;IF(AA22='Tabelle Tipi-pesi'!Z$17,'Tabelle Tipi-pesi'!AA$17,"")&amp;IF(AA22='Tabelle Tipi-pesi'!Z$18,'Tabelle Tipi-pesi'!AA$18,"")&amp;IF(AA22='Tabelle Tipi-pesi'!Z$19,'Tabelle Tipi-pesi'!AA$19,"")&amp;IF(AA22='Tabelle Tipi-pesi'!Z$20,'Tabelle Tipi-pesi'!AA$20,"")&amp;IF(AA22='Tabelle Tipi-pesi'!Z$21,'Tabelle Tipi-pesi'!AA$21,"")&amp;IF(AA22='Tabelle Tipi-pesi'!Z$22,'Tabelle Tipi-pesi'!AA$22,"")&amp;IF(AA22='Tabelle Tipi-pesi'!Z$23,'Tabelle Tipi-pesi'!AA$23,"")))</f>
        <v>0</v>
      </c>
      <c r="AC22" s="8"/>
      <c r="AD22" s="9">
        <f>IF(AC22="",0,VALUE(IF(AC22='Tabelle Tipi-pesi'!Z$2,'Tabelle Tipi-pesi'!AA$2,"")&amp;IF(AC22='Tabelle Tipi-pesi'!Z$3,'Tabelle Tipi-pesi'!AA$3,"")&amp;IF(AC22='Tabelle Tipi-pesi'!Z$4,'Tabelle Tipi-pesi'!AA$4,"")&amp;IF(AC22='Tabelle Tipi-pesi'!Z$5,'Tabelle Tipi-pesi'!AA$5,"")&amp;IF(AC22='Tabelle Tipi-pesi'!Z$6,'Tabelle Tipi-pesi'!AA$6,"")&amp;IF(AC22='Tabelle Tipi-pesi'!Z$7,'Tabelle Tipi-pesi'!AA$7,"")&amp;IF(AC22='Tabelle Tipi-pesi'!Z$8,'Tabelle Tipi-pesi'!AA$8,"")&amp;IF(AC22='Tabelle Tipi-pesi'!Z$9,'Tabelle Tipi-pesi'!AA$9,"")&amp;IF(AC22='Tabelle Tipi-pesi'!Z$10,'Tabelle Tipi-pesi'!AA$10,"")&amp;IF(AC22='Tabelle Tipi-pesi'!Z$11,'Tabelle Tipi-pesi'!AA$11,"")&amp;IF(AC22='Tabelle Tipi-pesi'!Z$12,'Tabelle Tipi-pesi'!AA$12,"")&amp;IF(AC22='Tabelle Tipi-pesi'!Z$13,'Tabelle Tipi-pesi'!AA$13,"")&amp;IF(AC22='Tabelle Tipi-pesi'!Z$14,'Tabelle Tipi-pesi'!AA$14,"")&amp;IF(AC22='Tabelle Tipi-pesi'!Z$15,'Tabelle Tipi-pesi'!AA$15,"")&amp;IF(AC22='Tabelle Tipi-pesi'!Z$16,'Tabelle Tipi-pesi'!AA$16,"")&amp;IF(AC22='Tabelle Tipi-pesi'!Z$17,'Tabelle Tipi-pesi'!AA$17,"")&amp;IF(AC22='Tabelle Tipi-pesi'!Z$18,'Tabelle Tipi-pesi'!AA$18,"")&amp;IF(AC22='Tabelle Tipi-pesi'!Z$19,'Tabelle Tipi-pesi'!AA$19,"")&amp;IF(AC22='Tabelle Tipi-pesi'!Z$20,'Tabelle Tipi-pesi'!AA$20,"")&amp;IF(AC22='Tabelle Tipi-pesi'!Z$21,'Tabelle Tipi-pesi'!AA$21,"")&amp;IF(AC22='Tabelle Tipi-pesi'!Z$22,'Tabelle Tipi-pesi'!AA$22,"")&amp;IF(AC22='Tabelle Tipi-pesi'!Z$23,'Tabelle Tipi-pesi'!AA$23,"")))</f>
        <v>0</v>
      </c>
      <c r="AE22" s="34" t="s">
        <v>118</v>
      </c>
      <c r="AF22" s="35">
        <f>IF(AE22="",0,VALUE(IF(AE22='Tabelle Tipi-pesi'!AB$2,'Tabelle Tipi-pesi'!AC$2,"")&amp;IF(AE22='Tabelle Tipi-pesi'!AB$3,'Tabelle Tipi-pesi'!AC$3,"")&amp;IF(AE22='Tabelle Tipi-pesi'!AB$4,'Tabelle Tipi-pesi'!AC$4,"")&amp;IF(AE22='Tabelle Tipi-pesi'!AB$5,'Tabelle Tipi-pesi'!AC$5,"")&amp;IF(AE22='Tabelle Tipi-pesi'!AB$6,'Tabelle Tipi-pesi'!AC$6,"")&amp;IF(AE22='Tabelle Tipi-pesi'!AB$7,'Tabelle Tipi-pesi'!AC$7,"")&amp;IF(AE22='Tabelle Tipi-pesi'!AB$8,'Tabelle Tipi-pesi'!AC$8,"")&amp;IF(AE22='Tabelle Tipi-pesi'!AB$9,'Tabelle Tipi-pesi'!AC$9,"")&amp;IF(AE22='Tabelle Tipi-pesi'!AB$10,'Tabelle Tipi-pesi'!AC$10,"")&amp;IF(AE22='Tabelle Tipi-pesi'!AB$11,'Tabelle Tipi-pesi'!AC$11,"")&amp;IF(AE22='Tabelle Tipi-pesi'!AB$12,'Tabelle Tipi-pesi'!AC$12,"")&amp;IF(AE22='Tabelle Tipi-pesi'!AB$13,'Tabelle Tipi-pesi'!AC$13,"")&amp;IF(AE22='Tabelle Tipi-pesi'!AB$14,'Tabelle Tipi-pesi'!AC$14,"")&amp;IF(AE22='Tabelle Tipi-pesi'!AB$15,'Tabelle Tipi-pesi'!AC$15,"")&amp;IF(AD22='Tabelle Tipi-pesi'!AB$16,'Tabelle Tipi-pesi'!AC$16,"")&amp;IF(AE22='Tabelle Tipi-pesi'!AB$17,'Tabelle Tipi-pesi'!AC$17,"")&amp;IF(AE22='Tabelle Tipi-pesi'!AB$18,'Tabelle Tipi-pesi'!AC$18,"")&amp;IF(AE22='Tabelle Tipi-pesi'!AB$19,'Tabelle Tipi-pesi'!AC$19,"")&amp;IF(AE22='Tabelle Tipi-pesi'!AB$20,'Tabelle Tipi-pesi'!AC$20,"")&amp;IF(AE22='Tabelle Tipi-pesi'!AB$21,'Tabelle Tipi-pesi'!AC$21,"")&amp;IF(AE22='Tabelle Tipi-pesi'!AB$22,'Tabelle Tipi-pesi'!AC$22,"")&amp;IF(AE22='Tabelle Tipi-pesi'!AB$23,'Tabelle Tipi-pesi'!AC$23,"")))</f>
        <v>10</v>
      </c>
      <c r="AH22" s="7">
        <f>IF(AG22="",0,VALUE(IF(AG22='Tabelle Tipi-pesi'!AD$2,'Tabelle Tipi-pesi'!AE$2,"")&amp;IF(AG22='Tabelle Tipi-pesi'!AD$3,'Tabelle Tipi-pesi'!AE$3,"")&amp;IF(AG22='Tabelle Tipi-pesi'!AD$4,'Tabelle Tipi-pesi'!AE$4,"")&amp;IF(AG22='Tabelle Tipi-pesi'!AD$5,'Tabelle Tipi-pesi'!AE$5,"")&amp;IF(AG22='Tabelle Tipi-pesi'!AD$6,'Tabelle Tipi-pesi'!AE$6,"")&amp;IF(AG22='Tabelle Tipi-pesi'!AD$7,'Tabelle Tipi-pesi'!AE$7,"")&amp;IF(AG22='Tabelle Tipi-pesi'!AD$8,'Tabelle Tipi-pesi'!AE$8,"")&amp;IF(AG22='Tabelle Tipi-pesi'!AD$9,'Tabelle Tipi-pesi'!AE$9,"")&amp;IF(AG22='Tabelle Tipi-pesi'!AD$10,'Tabelle Tipi-pesi'!AE$10,"")&amp;IF(AG22='Tabelle Tipi-pesi'!AD$11,'Tabelle Tipi-pesi'!AE$11,"")&amp;IF(AG22='Tabelle Tipi-pesi'!AD$12,'Tabelle Tipi-pesi'!AE$12,"")&amp;IF(AG22='Tabelle Tipi-pesi'!AD$13,'Tabelle Tipi-pesi'!AE$13,"")&amp;IF(AG22='Tabelle Tipi-pesi'!AD$14,'Tabelle Tipi-pesi'!AE$14,"")&amp;IF(AG22='Tabelle Tipi-pesi'!AD$15,'Tabelle Tipi-pesi'!AE$15,"")&amp;IF(AF22='Tabelle Tipi-pesi'!AD$16,'Tabelle Tipi-pesi'!AE$16,"")&amp;IF(AG22='Tabelle Tipi-pesi'!AD$17,'Tabelle Tipi-pesi'!AE$17,"")&amp;IF(AG22='Tabelle Tipi-pesi'!AD$18,'Tabelle Tipi-pesi'!AE$18,"")&amp;IF(AG22='Tabelle Tipi-pesi'!AD$19,'Tabelle Tipi-pesi'!AE$19,"")&amp;IF(AG22='Tabelle Tipi-pesi'!AD$20,'Tabelle Tipi-pesi'!AE$20,"")&amp;IF(AG22='Tabelle Tipi-pesi'!AD$21,'Tabelle Tipi-pesi'!AE$21,"")&amp;IF(AG22='Tabelle Tipi-pesi'!AD$22,'Tabelle Tipi-pesi'!AE$22,"")&amp;IF(AG22='Tabelle Tipi-pesi'!AD$23,'Tabelle Tipi-pesi'!AE$23,"")))</f>
        <v>0</v>
      </c>
      <c r="AJ22" s="26">
        <f t="shared" si="0"/>
        <v>987</v>
      </c>
      <c r="AK22" s="55">
        <v>19</v>
      </c>
      <c r="AL22" s="11">
        <v>5606</v>
      </c>
      <c r="AM22" s="18"/>
      <c r="AN22" s="11">
        <f t="shared" si="1"/>
        <v>9</v>
      </c>
      <c r="AO22" s="11" t="str">
        <f t="shared" si="2"/>
        <v>2</v>
      </c>
      <c r="AP22" s="5">
        <v>1440</v>
      </c>
      <c r="AQ22" s="14">
        <f t="shared" si="3"/>
        <v>17.703157894736844</v>
      </c>
      <c r="AR22" s="15">
        <f t="shared" si="4"/>
        <v>131.00336842105264</v>
      </c>
      <c r="AS22" s="16">
        <f t="shared" si="5"/>
        <v>132.72884338505838</v>
      </c>
      <c r="AT22" s="15">
        <f t="shared" si="6"/>
        <v>7.534157418210218</v>
      </c>
      <c r="AU22" s="39"/>
    </row>
    <row r="23" spans="1:47" s="8" customFormat="1" ht="11.25" customHeight="1" x14ac:dyDescent="0.2">
      <c r="A23" s="8">
        <v>19</v>
      </c>
      <c r="B23" s="8">
        <v>4</v>
      </c>
      <c r="C23" s="20" t="s">
        <v>13</v>
      </c>
      <c r="D23" s="21">
        <f>IF(C23="",0,VALUE(IF(C23='Tabelle Tipi-pesi'!B$2,'Tabelle Tipi-pesi'!C$2,"")&amp;IF(C23='Tabelle Tipi-pesi'!B$3,'Tabelle Tipi-pesi'!C$3,"")&amp;IF(C23='Tabelle Tipi-pesi'!B$4,'Tabelle Tipi-pesi'!C$4,"")&amp;IF(C23='Tabelle Tipi-pesi'!B$5,'Tabelle Tipi-pesi'!C$5,"")&amp;IF(C23='Tabelle Tipi-pesi'!B$6,'Tabelle Tipi-pesi'!C$6,"")&amp;IF(C23='Tabelle Tipi-pesi'!B$7,'Tabelle Tipi-pesi'!C$7,"")&amp;IF(C23='Tabelle Tipi-pesi'!B$8,'Tabelle Tipi-pesi'!C$8,"")&amp;IF(C23='Tabelle Tipi-pesi'!B$9,'Tabelle Tipi-pesi'!C$9,"")&amp;IF(C23='Tabelle Tipi-pesi'!B$10,'Tabelle Tipi-pesi'!C$10,"")&amp;IF(C23='Tabelle Tipi-pesi'!B$11,'Tabelle Tipi-pesi'!C$11,"")&amp;IF(C23='Tabelle Tipi-pesi'!B$12,'Tabelle Tipi-pesi'!C$12,"")&amp;IF(C23='Tabelle Tipi-pesi'!B$13,'Tabelle Tipi-pesi'!C$13,"")&amp;IF(C23='Tabelle Tipi-pesi'!B$14,'Tabelle Tipi-pesi'!C$14,"")&amp;IF(C23='Tabelle Tipi-pesi'!B$15,'Tabelle Tipi-pesi'!C$15,"")&amp;IF(C23='Tabelle Tipi-pesi'!B$16,'Tabelle Tipi-pesi'!C$16,"")&amp;IF(C23='Tabelle Tipi-pesi'!B$17,'Tabelle Tipi-pesi'!C$17,"")&amp;IF(C23='Tabelle Tipi-pesi'!B$18,'Tabelle Tipi-pesi'!C$18,"")&amp;IF(C23='Tabelle Tipi-pesi'!B$19,'Tabelle Tipi-pesi'!C$19,"")&amp;IF(C23='Tabelle Tipi-pesi'!B$20,'Tabelle Tipi-pesi'!C$20,"")&amp;IF(C23='Tabelle Tipi-pesi'!B$21,'Tabelle Tipi-pesi'!C$21,"")&amp;IF(C23='Tabelle Tipi-pesi'!B$22,'Tabelle Tipi-pesi'!C$22,"")&amp;IF(C23='Tabelle Tipi-pesi'!B$23,'Tabelle Tipi-pesi'!C$23,"")))</f>
        <v>120</v>
      </c>
      <c r="E23" s="8" t="s">
        <v>23</v>
      </c>
      <c r="F23" s="7">
        <f>IF(E23="",0,VALUE(IF(E23='Tabelle Tipi-pesi'!D$2,'Tabelle Tipi-pesi'!E$2,"")&amp;IF(E23='Tabelle Tipi-pesi'!D$3,'Tabelle Tipi-pesi'!E$3,"")&amp;IF(E23='Tabelle Tipi-pesi'!D$4,'Tabelle Tipi-pesi'!E$4,"")&amp;IF(E23='Tabelle Tipi-pesi'!D$5,'Tabelle Tipi-pesi'!E$5,"")&amp;IF(E23='Tabelle Tipi-pesi'!D$6,'Tabelle Tipi-pesi'!E$6,"")&amp;IF(E23='Tabelle Tipi-pesi'!D$7,'Tabelle Tipi-pesi'!E$7,"")&amp;IF(E23='Tabelle Tipi-pesi'!D$8,'Tabelle Tipi-pesi'!E$8,"")&amp;IF(E23='Tabelle Tipi-pesi'!D$9,'Tabelle Tipi-pesi'!E$9,"")&amp;IF(E23='Tabelle Tipi-pesi'!D$10,'Tabelle Tipi-pesi'!E$10,"")&amp;IF(E23='Tabelle Tipi-pesi'!D$11,'Tabelle Tipi-pesi'!E$11,"")&amp;IF(E23='Tabelle Tipi-pesi'!D$12,'Tabelle Tipi-pesi'!E$12,"")&amp;IF(E23='Tabelle Tipi-pesi'!D$13,'Tabelle Tipi-pesi'!E$13,"")&amp;IF(E23='Tabelle Tipi-pesi'!D$14,'Tabelle Tipi-pesi'!E$14,"")&amp;IF(E23='Tabelle Tipi-pesi'!D$15,'Tabelle Tipi-pesi'!E$15,"")&amp;IF(E23='Tabelle Tipi-pesi'!D$16,'Tabelle Tipi-pesi'!E$16,"")&amp;IF(E23='Tabelle Tipi-pesi'!D$17,'Tabelle Tipi-pesi'!E$17,"")&amp;IF(E23='Tabelle Tipi-pesi'!D$18,'Tabelle Tipi-pesi'!E$18,"")&amp;IF(E23='Tabelle Tipi-pesi'!D$19,'Tabelle Tipi-pesi'!E$19,"")&amp;IF(E23='Tabelle Tipi-pesi'!D$20,'Tabelle Tipi-pesi'!E$20,"")&amp;IF(E23='Tabelle Tipi-pesi'!D$21,'Tabelle Tipi-pesi'!E$21,"")&amp;IF(E23='Tabelle Tipi-pesi'!D$22,'Tabelle Tipi-pesi'!E$22,"")&amp;IF(E23='Tabelle Tipi-pesi'!D$23,'Tabelle Tipi-pesi'!E$23,"")))/4*B23</f>
        <v>60</v>
      </c>
      <c r="G23" s="22" t="s">
        <v>38</v>
      </c>
      <c r="H23" s="23">
        <f>$B23*IF(G23="",0,VALUE(IF(G23='Tabelle Tipi-pesi'!F$2,'Tabelle Tipi-pesi'!G$2,"")&amp;IF(G23='Tabelle Tipi-pesi'!F$3,'Tabelle Tipi-pesi'!G$3,"")&amp;IF(G23='Tabelle Tipi-pesi'!F$4,'Tabelle Tipi-pesi'!G$4,"")&amp;IF(G23='Tabelle Tipi-pesi'!F$5,'Tabelle Tipi-pesi'!G$5,"")&amp;IF(G23='Tabelle Tipi-pesi'!F$6,'Tabelle Tipi-pesi'!G$6,"")&amp;IF(G23='Tabelle Tipi-pesi'!F$7,'Tabelle Tipi-pesi'!G$7,"")&amp;IF(G23='Tabelle Tipi-pesi'!F$8,'Tabelle Tipi-pesi'!G$8,"")&amp;IF(G23='Tabelle Tipi-pesi'!F$9,'Tabelle Tipi-pesi'!G$9,"")&amp;IF(G23='Tabelle Tipi-pesi'!F$10,'Tabelle Tipi-pesi'!G$10,"")&amp;IF(G23='Tabelle Tipi-pesi'!F$11,'Tabelle Tipi-pesi'!G$11,"")&amp;IF(G23='Tabelle Tipi-pesi'!F$12,'Tabelle Tipi-pesi'!G$12,"")&amp;IF(G23='Tabelle Tipi-pesi'!F$13,'Tabelle Tipi-pesi'!G$13,"")&amp;IF(G23='Tabelle Tipi-pesi'!F$14,'Tabelle Tipi-pesi'!G$14,"")&amp;IF(G23='Tabelle Tipi-pesi'!F$15,'Tabelle Tipi-pesi'!G$15,"")&amp;IF(G23='Tabelle Tipi-pesi'!F$16,'Tabelle Tipi-pesi'!G$16,"")&amp;IF(G23='Tabelle Tipi-pesi'!F$17,'Tabelle Tipi-pesi'!G$17,"")&amp;IF(G23='Tabelle Tipi-pesi'!F$18,'Tabelle Tipi-pesi'!G$18,"")&amp;IF(G23='Tabelle Tipi-pesi'!F$19,'Tabelle Tipi-pesi'!G$19,"")&amp;IF(G23='Tabelle Tipi-pesi'!F$20,'Tabelle Tipi-pesi'!G$20,"")&amp;IF(G23='Tabelle Tipi-pesi'!F$21,'Tabelle Tipi-pesi'!G$21,"")&amp;IF(G23='Tabelle Tipi-pesi'!F$22,'Tabelle Tipi-pesi'!G$22,"")&amp;IF(G23='Tabelle Tipi-pesi'!F$23,'Tabelle Tipi-pesi'!G$23,"")))</f>
        <v>80</v>
      </c>
      <c r="I23" s="8" t="s">
        <v>47</v>
      </c>
      <c r="J23" s="9">
        <f>IF(I23="",0,VALUE(IF(I23='Tabelle Tipi-pesi'!H$2,'Tabelle Tipi-pesi'!I$2,"")&amp;IF(I23='Tabelle Tipi-pesi'!H$3,'Tabelle Tipi-pesi'!I$3,"")&amp;IF(I23='Tabelle Tipi-pesi'!H$4,'Tabelle Tipi-pesi'!I$4,"")&amp;IF(I23='Tabelle Tipi-pesi'!H$5,'Tabelle Tipi-pesi'!I$5,"")&amp;IF(I23='Tabelle Tipi-pesi'!H$6,'Tabelle Tipi-pesi'!I$6,"")&amp;IF(I23='Tabelle Tipi-pesi'!H$7,'Tabelle Tipi-pesi'!I$7,"")&amp;IF(I23='Tabelle Tipi-pesi'!H$8,'Tabelle Tipi-pesi'!I$8,"")&amp;IF(I23='Tabelle Tipi-pesi'!H$9,'Tabelle Tipi-pesi'!I$9,"")&amp;IF(I23='Tabelle Tipi-pesi'!H$10,'Tabelle Tipi-pesi'!I$10,"")&amp;IF(I23='Tabelle Tipi-pesi'!H$11,'Tabelle Tipi-pesi'!I$11,"")&amp;IF(I23='Tabelle Tipi-pesi'!H$12,'Tabelle Tipi-pesi'!I$12,"")&amp;IF(I23='Tabelle Tipi-pesi'!H$13,'Tabelle Tipi-pesi'!I$13,"")&amp;IF(I23='Tabelle Tipi-pesi'!H$14,'Tabelle Tipi-pesi'!I$14,"")&amp;IF(I23='Tabelle Tipi-pesi'!H$15,'Tabelle Tipi-pesi'!I$15,"")&amp;IF(I23='Tabelle Tipi-pesi'!H$16,'Tabelle Tipi-pesi'!I$16,"")&amp;IF(I23='Tabelle Tipi-pesi'!H$17,'Tabelle Tipi-pesi'!I$17,"")&amp;IF(I23='Tabelle Tipi-pesi'!H$18,'Tabelle Tipi-pesi'!I$18,"")&amp;IF(I23='Tabelle Tipi-pesi'!H$19,'Tabelle Tipi-pesi'!I$19,"")&amp;IF(I23='Tabelle Tipi-pesi'!H$20,'Tabelle Tipi-pesi'!I$20,"")&amp;IF(I23='Tabelle Tipi-pesi'!H$21,'Tabelle Tipi-pesi'!I$21,"")&amp;IF(I23='Tabelle Tipi-pesi'!H$22,'Tabelle Tipi-pesi'!I$22,"")&amp;IF(I23='Tabelle Tipi-pesi'!H$23,'Tabelle Tipi-pesi'!I$23,"")))</f>
        <v>145</v>
      </c>
      <c r="K23" s="24" t="s">
        <v>49</v>
      </c>
      <c r="L23" s="25">
        <f>IF(K23="",0,VALUE(IF(K23='Tabelle Tipi-pesi'!J$2,'Tabelle Tipi-pesi'!K$2,"")&amp;IF(K23='Tabelle Tipi-pesi'!J$3,'Tabelle Tipi-pesi'!K$3,"")&amp;IF(K23='Tabelle Tipi-pesi'!J$4,'Tabelle Tipi-pesi'!K$4,"")&amp;IF(K23='Tabelle Tipi-pesi'!J$5,'Tabelle Tipi-pesi'!K$5,"")&amp;IF(K23='Tabelle Tipi-pesi'!J$6,'Tabelle Tipi-pesi'!K$6,"")&amp;IF(K23='Tabelle Tipi-pesi'!J$7,'Tabelle Tipi-pesi'!K$7,"")&amp;IF(K23='Tabelle Tipi-pesi'!J$8,'Tabelle Tipi-pesi'!K$8,"")&amp;IF(K23='Tabelle Tipi-pesi'!J$9,'Tabelle Tipi-pesi'!K$9,"")&amp;IF(K23='Tabelle Tipi-pesi'!J$10,'Tabelle Tipi-pesi'!K$10,"")&amp;IF(K23='Tabelle Tipi-pesi'!J$11,'Tabelle Tipi-pesi'!K$11,"")&amp;IF(K23='Tabelle Tipi-pesi'!J$12,'Tabelle Tipi-pesi'!K$12,"")&amp;IF(K23='Tabelle Tipi-pesi'!J$13,'Tabelle Tipi-pesi'!K$13,"")&amp;IF(K23='Tabelle Tipi-pesi'!J$14,'Tabelle Tipi-pesi'!K$14,"")&amp;IF(K23='Tabelle Tipi-pesi'!J$15,'Tabelle Tipi-pesi'!K$15,"")&amp;IF(K23='Tabelle Tipi-pesi'!J$16,'Tabelle Tipi-pesi'!K$16,"")&amp;IF(K23='Tabelle Tipi-pesi'!J$17,'Tabelle Tipi-pesi'!K$17,"")&amp;IF(K23='Tabelle Tipi-pesi'!J$18,'Tabelle Tipi-pesi'!K$18,"")&amp;IF(K23='Tabelle Tipi-pesi'!J$19,'Tabelle Tipi-pesi'!K$19,"")&amp;IF(K23='Tabelle Tipi-pesi'!J$20,'Tabelle Tipi-pesi'!K$20,"")&amp;IF(K23='Tabelle Tipi-pesi'!J$21,'Tabelle Tipi-pesi'!K$21,"")&amp;IF(K23='Tabelle Tipi-pesi'!J$22,'Tabelle Tipi-pesi'!K$22,"")&amp;IF(K23='Tabelle Tipi-pesi'!J$23,'Tabelle Tipi-pesi'!K$23,"")))</f>
        <v>25</v>
      </c>
      <c r="M23" s="8" t="s">
        <v>53</v>
      </c>
      <c r="N23" s="9">
        <f>$B23*IF(M23="",0,VALUE(IF(M23='Tabelle Tipi-pesi'!L$2,'Tabelle Tipi-pesi'!M$2,"")&amp;IF(M23='Tabelle Tipi-pesi'!L$3,'Tabelle Tipi-pesi'!M$3,"")&amp;IF(M23='Tabelle Tipi-pesi'!L$4,'Tabelle Tipi-pesi'!M$4,"")&amp;IF(M23='Tabelle Tipi-pesi'!L$5,'Tabelle Tipi-pesi'!M$5,"")&amp;IF(M23='Tabelle Tipi-pesi'!L$6,'Tabelle Tipi-pesi'!M$6,"")&amp;IF(M23='Tabelle Tipi-pesi'!L$7,'Tabelle Tipi-pesi'!M$7,"")&amp;IF(M23='Tabelle Tipi-pesi'!L$8,'Tabelle Tipi-pesi'!M$8,"")&amp;IF(M23='Tabelle Tipi-pesi'!L$9,'Tabelle Tipi-pesi'!M$9,"")&amp;IF(M23='Tabelle Tipi-pesi'!L$10,'Tabelle Tipi-pesi'!M$10,"")&amp;IF(M23='Tabelle Tipi-pesi'!L$11,'Tabelle Tipi-pesi'!M$11,"")&amp;IF(M23='Tabelle Tipi-pesi'!L$12,'Tabelle Tipi-pesi'!M$12,"")&amp;IF(M23='Tabelle Tipi-pesi'!L$13,'Tabelle Tipi-pesi'!M$13,"")&amp;IF(M23='Tabelle Tipi-pesi'!L$14,'Tabelle Tipi-pesi'!M$14,"")&amp;IF(M23='Tabelle Tipi-pesi'!L$15,'Tabelle Tipi-pesi'!M$15,"")&amp;IF(M23='Tabelle Tipi-pesi'!L$16,'Tabelle Tipi-pesi'!M$16,"")&amp;IF(M23='Tabelle Tipi-pesi'!L$17,'Tabelle Tipi-pesi'!M$17,"")&amp;IF(M23='Tabelle Tipi-pesi'!L$18,'Tabelle Tipi-pesi'!M$18,"")&amp;IF(M23='Tabelle Tipi-pesi'!L$19,'Tabelle Tipi-pesi'!M$19,"")&amp;IF(M23='Tabelle Tipi-pesi'!L$20,'Tabelle Tipi-pesi'!M$20,"")&amp;IF(M23='Tabelle Tipi-pesi'!L$21,'Tabelle Tipi-pesi'!M$21,"")&amp;IF(M23='Tabelle Tipi-pesi'!L$22,'Tabelle Tipi-pesi'!M$22,"")&amp;IF(M23='Tabelle Tipi-pesi'!L$23,'Tabelle Tipi-pesi'!M$23,"")))</f>
        <v>200</v>
      </c>
      <c r="O23" s="27" t="s">
        <v>86</v>
      </c>
      <c r="P23" s="28">
        <f>IF(O23="",0,VALUE(IF(O23='Tabelle Tipi-pesi'!N$2,'Tabelle Tipi-pesi'!O$2,"")&amp;IF(O23='Tabelle Tipi-pesi'!N$3,'Tabelle Tipi-pesi'!O$3,"")&amp;IF(O23='Tabelle Tipi-pesi'!N$4,'Tabelle Tipi-pesi'!O$4,"")&amp;IF(O23='Tabelle Tipi-pesi'!N$5,'Tabelle Tipi-pesi'!O$5,"")&amp;IF(O23='Tabelle Tipi-pesi'!N$6,'Tabelle Tipi-pesi'!O$6,"")&amp;IF(O23='Tabelle Tipi-pesi'!N$7,'Tabelle Tipi-pesi'!O$7,"")&amp;IF(O23='Tabelle Tipi-pesi'!N$8,'Tabelle Tipi-pesi'!O$8,"")&amp;IF(O23='Tabelle Tipi-pesi'!N$9,'Tabelle Tipi-pesi'!O$9,"")&amp;IF(O23='Tabelle Tipi-pesi'!N$10,'Tabelle Tipi-pesi'!O$10,"")&amp;IF(O23='Tabelle Tipi-pesi'!N$11,'Tabelle Tipi-pesi'!O$11,"")&amp;IF(O23='Tabelle Tipi-pesi'!N$12,'Tabelle Tipi-pesi'!O$12,"")&amp;IF(O23='Tabelle Tipi-pesi'!N$13,'Tabelle Tipi-pesi'!O$13,"")&amp;IF(O23='Tabelle Tipi-pesi'!N$14,'Tabelle Tipi-pesi'!O$14,"")&amp;IF(O23='Tabelle Tipi-pesi'!N$15,'Tabelle Tipi-pesi'!O$15,"")&amp;IF(O23='Tabelle Tipi-pesi'!N$16,'Tabelle Tipi-pesi'!O$16,"")&amp;IF(O23='Tabelle Tipi-pesi'!N$17,'Tabelle Tipi-pesi'!O$17,"")&amp;IF(O23='Tabelle Tipi-pesi'!N$18,'Tabelle Tipi-pesi'!O$18,"")&amp;IF(O23='Tabelle Tipi-pesi'!N$19,'Tabelle Tipi-pesi'!O$19,"")&amp;IF(O23='Tabelle Tipi-pesi'!N$20,'Tabelle Tipi-pesi'!O$20,"")&amp;IF(O23='Tabelle Tipi-pesi'!N$21,'Tabelle Tipi-pesi'!O$21,"")&amp;IF(O23='Tabelle Tipi-pesi'!N$22,'Tabelle Tipi-pesi'!O$22,"")&amp;IF(O23='Tabelle Tipi-pesi'!N$23,'Tabelle Tipi-pesi'!O$23,"")))</f>
        <v>317</v>
      </c>
      <c r="Q23" s="8" t="s">
        <v>120</v>
      </c>
      <c r="R23" s="9">
        <f>IF(Q23="",0,VALUE(IF(Q23='Tabelle Tipi-pesi'!P$2,'Tabelle Tipi-pesi'!Q$2,"")&amp;IF(Q23='Tabelle Tipi-pesi'!P$3,'Tabelle Tipi-pesi'!Q$3,"")&amp;IF(Q23='Tabelle Tipi-pesi'!P$4,'Tabelle Tipi-pesi'!Q$4,"")&amp;IF(Q23='Tabelle Tipi-pesi'!P$5,'Tabelle Tipi-pesi'!Q$5,"")&amp;IF(Q23='Tabelle Tipi-pesi'!P$6,'Tabelle Tipi-pesi'!Q$6,"")&amp;IF(Q23='Tabelle Tipi-pesi'!P$7,'Tabelle Tipi-pesi'!Q$7,"")&amp;IF(Q23='Tabelle Tipi-pesi'!P$8,'Tabelle Tipi-pesi'!Q$8,"")&amp;IF(Q23='Tabelle Tipi-pesi'!P$9,'Tabelle Tipi-pesi'!Q$9,"")&amp;IF(Q23='Tabelle Tipi-pesi'!P$10,'Tabelle Tipi-pesi'!Q$10,"")&amp;IF(Q23='Tabelle Tipi-pesi'!P$11,'Tabelle Tipi-pesi'!Q$11,"")&amp;IF(Q23='Tabelle Tipi-pesi'!P$12,'Tabelle Tipi-pesi'!Q$12,"")&amp;IF(Q23='Tabelle Tipi-pesi'!P$13,'Tabelle Tipi-pesi'!Q$13,"")&amp;IF(Q23='Tabelle Tipi-pesi'!P$14,'Tabelle Tipi-pesi'!Q$14,"")&amp;IF(Q23='Tabelle Tipi-pesi'!P$15,'Tabelle Tipi-pesi'!Q$15,"")&amp;IF(Q23='Tabelle Tipi-pesi'!P$16,'Tabelle Tipi-pesi'!Q$16,"")&amp;IF(Q23='Tabelle Tipi-pesi'!P$17,'Tabelle Tipi-pesi'!Q$17,"")&amp;IF(Q23='Tabelle Tipi-pesi'!P$18,'Tabelle Tipi-pesi'!Q$18,"")&amp;IF(Q23='Tabelle Tipi-pesi'!P$19,'Tabelle Tipi-pesi'!Q$19,"")&amp;IF(Q23='Tabelle Tipi-pesi'!P$20,'Tabelle Tipi-pesi'!Q$20,"")&amp;IF(Q23='Tabelle Tipi-pesi'!P$21,'Tabelle Tipi-pesi'!Q$21,"")&amp;IF(Q23='Tabelle Tipi-pesi'!P$22,'Tabelle Tipi-pesi'!Q$22,"")&amp;IF(Q23='Tabelle Tipi-pesi'!P$23,'Tabelle Tipi-pesi'!Q$23,"")))</f>
        <v>20</v>
      </c>
      <c r="S23" s="29"/>
      <c r="T23" s="30">
        <f>IF(S23="",0,VALUE(IF(S23='Tabelle Tipi-pesi'!R$2,'Tabelle Tipi-pesi'!S$2,"")&amp;IF(S23='Tabelle Tipi-pesi'!R$3,'Tabelle Tipi-pesi'!S$3,"")&amp;IF(S23='Tabelle Tipi-pesi'!R$4,'Tabelle Tipi-pesi'!S$4,"")&amp;IF(S23='Tabelle Tipi-pesi'!R$5,'Tabelle Tipi-pesi'!S$5,"")&amp;IF(S23='Tabelle Tipi-pesi'!R$6,'Tabelle Tipi-pesi'!S$6,"")&amp;IF(S23='Tabelle Tipi-pesi'!R$7,'Tabelle Tipi-pesi'!S$7,"")&amp;IF(S23='Tabelle Tipi-pesi'!R$8,'Tabelle Tipi-pesi'!S$8,"")&amp;IF(S23='Tabelle Tipi-pesi'!R$9,'Tabelle Tipi-pesi'!S$9,"")&amp;IF(S23='Tabelle Tipi-pesi'!R$10,'Tabelle Tipi-pesi'!S$10,"")&amp;IF(S23='Tabelle Tipi-pesi'!R$11,'Tabelle Tipi-pesi'!S$11,"")&amp;IF(S23='Tabelle Tipi-pesi'!R$12,'Tabelle Tipi-pesi'!S$12,"")&amp;IF(S23='Tabelle Tipi-pesi'!R$13,'Tabelle Tipi-pesi'!S$13,"")&amp;IF(S23='Tabelle Tipi-pesi'!R$14,'Tabelle Tipi-pesi'!S$14,"")&amp;IF(S23='Tabelle Tipi-pesi'!R$15,'Tabelle Tipi-pesi'!S$15,"")&amp;IF(S23='Tabelle Tipi-pesi'!R$16,'Tabelle Tipi-pesi'!S$16,"")&amp;IF(S23='Tabelle Tipi-pesi'!R$17,'Tabelle Tipi-pesi'!S$17,"")&amp;IF(S23='Tabelle Tipi-pesi'!R$18,'Tabelle Tipi-pesi'!S$18,"")&amp;IF(S23='Tabelle Tipi-pesi'!R$19,'Tabelle Tipi-pesi'!S$19,"")&amp;IF(S23='Tabelle Tipi-pesi'!R$20,'Tabelle Tipi-pesi'!S$20,"")&amp;IF(S23='Tabelle Tipi-pesi'!R$21,'Tabelle Tipi-pesi'!S$21,"")&amp;IF(S23='Tabelle Tipi-pesi'!R$22,'Tabelle Tipi-pesi'!S$22,"")&amp;IF(S23='Tabelle Tipi-pesi'!R$23,'Tabelle Tipi-pesi'!S$23,"")))</f>
        <v>0</v>
      </c>
      <c r="V23" s="9">
        <f>IF(U23="",0,VALUE(IF(U23='Tabelle Tipi-pesi'!T$2,'Tabelle Tipi-pesi'!U$2,"")&amp;IF(U23='Tabelle Tipi-pesi'!T$3,'Tabelle Tipi-pesi'!U$3,"")&amp;IF(U23='Tabelle Tipi-pesi'!T$4,'Tabelle Tipi-pesi'!U$4,"")&amp;IF(U23='Tabelle Tipi-pesi'!T$5,'Tabelle Tipi-pesi'!U$5,"")&amp;IF(U23='Tabelle Tipi-pesi'!T$6,'Tabelle Tipi-pesi'!U$6,"")&amp;IF(U23='Tabelle Tipi-pesi'!T$7,'Tabelle Tipi-pesi'!U$7,"")&amp;IF(U23='Tabelle Tipi-pesi'!T$8,'Tabelle Tipi-pesi'!U$8,"")&amp;IF(U23='Tabelle Tipi-pesi'!T$9,'Tabelle Tipi-pesi'!U$9,"")&amp;IF(U23='Tabelle Tipi-pesi'!T$10,'Tabelle Tipi-pesi'!U$10,"")&amp;IF(U23='Tabelle Tipi-pesi'!T$11,'Tabelle Tipi-pesi'!U$11,"")&amp;IF(U23='Tabelle Tipi-pesi'!T$12,'Tabelle Tipi-pesi'!U$12,"")&amp;IF(U23='Tabelle Tipi-pesi'!T$13,'Tabelle Tipi-pesi'!U$13,"")&amp;IF(U23='Tabelle Tipi-pesi'!T$14,'Tabelle Tipi-pesi'!U$14,"")&amp;IF(U23='Tabelle Tipi-pesi'!T$15,'Tabelle Tipi-pesi'!U$15,"")&amp;IF(U23='Tabelle Tipi-pesi'!T$16,'Tabelle Tipi-pesi'!U$16,"")&amp;IF(U23='Tabelle Tipi-pesi'!T$17,'Tabelle Tipi-pesi'!U$17,"")&amp;IF(U23='Tabelle Tipi-pesi'!T$18,'Tabelle Tipi-pesi'!U$18,"")&amp;IF(U23='Tabelle Tipi-pesi'!T$19,'Tabelle Tipi-pesi'!U$19,"")&amp;IF(U23='Tabelle Tipi-pesi'!T$20,'Tabelle Tipi-pesi'!U$20,"")&amp;IF(U23='Tabelle Tipi-pesi'!T$21,'Tabelle Tipi-pesi'!U$21,"")&amp;IF(U23='Tabelle Tipi-pesi'!T$22,'Tabelle Tipi-pesi'!U$22,"")&amp;IF(U23='Tabelle Tipi-pesi'!T$23,'Tabelle Tipi-pesi'!U$23,"")))</f>
        <v>0</v>
      </c>
      <c r="W23" s="31"/>
      <c r="X23" s="32">
        <f>IF(W23="",0,VALUE(IF(W23='Tabelle Tipi-pesi'!V$2,'Tabelle Tipi-pesi'!W$2,"")&amp;IF(W23='Tabelle Tipi-pesi'!V$3,'Tabelle Tipi-pesi'!W$3,"")&amp;IF(W23='Tabelle Tipi-pesi'!V$4,'Tabelle Tipi-pesi'!W$4,"")&amp;IF(W23='Tabelle Tipi-pesi'!V$5,'Tabelle Tipi-pesi'!W$5,"")&amp;IF(W23='Tabelle Tipi-pesi'!V$6,'Tabelle Tipi-pesi'!W$6,"")&amp;IF(W23='Tabelle Tipi-pesi'!V$7,'Tabelle Tipi-pesi'!W$7,"")&amp;IF(W23='Tabelle Tipi-pesi'!V$8,'Tabelle Tipi-pesi'!W$8,"")&amp;IF(W23='Tabelle Tipi-pesi'!V$9,'Tabelle Tipi-pesi'!W$9,"")&amp;IF(W23='Tabelle Tipi-pesi'!V$10,'Tabelle Tipi-pesi'!W$10,"")&amp;IF(W23='Tabelle Tipi-pesi'!V$11,'Tabelle Tipi-pesi'!W$11,"")&amp;IF(W23='Tabelle Tipi-pesi'!V$12,'Tabelle Tipi-pesi'!W$12,"")&amp;IF(W23='Tabelle Tipi-pesi'!V$13,'Tabelle Tipi-pesi'!W$13,"")&amp;IF(W23='Tabelle Tipi-pesi'!V$14,'Tabelle Tipi-pesi'!W$14,"")&amp;IF(W23='Tabelle Tipi-pesi'!V$15,'Tabelle Tipi-pesi'!W$15,"")&amp;IF(W23='Tabelle Tipi-pesi'!V$16,'Tabelle Tipi-pesi'!W$16,"")&amp;IF(W23='Tabelle Tipi-pesi'!V$17,'Tabelle Tipi-pesi'!W$17,"")&amp;IF(W23='Tabelle Tipi-pesi'!V$18,'Tabelle Tipi-pesi'!W$18,"")&amp;IF(W23='Tabelle Tipi-pesi'!V$19,'Tabelle Tipi-pesi'!W$19,"")&amp;IF(W23='Tabelle Tipi-pesi'!V$20,'Tabelle Tipi-pesi'!W$20,"")&amp;IF(W23='Tabelle Tipi-pesi'!V$21,'Tabelle Tipi-pesi'!W$21,"")&amp;IF(W23='Tabelle Tipi-pesi'!V$22,'Tabelle Tipi-pesi'!W$22,"")&amp;IF(W23='Tabelle Tipi-pesi'!V$23,'Tabelle Tipi-pesi'!W$23,"")))</f>
        <v>0</v>
      </c>
      <c r="Z23" s="9">
        <f>IF(Y23="",0,VALUE(IF(Y23='Tabelle Tipi-pesi'!X$2,'Tabelle Tipi-pesi'!Y$2,"")&amp;IF(Y23='Tabelle Tipi-pesi'!X$3,'Tabelle Tipi-pesi'!Y$3,"")&amp;IF(Y23='Tabelle Tipi-pesi'!X$4,'Tabelle Tipi-pesi'!Y$4,"")&amp;IF(Y23='Tabelle Tipi-pesi'!X$5,'Tabelle Tipi-pesi'!Y$5,"")&amp;IF(Y23='Tabelle Tipi-pesi'!X$6,'Tabelle Tipi-pesi'!Y$6,"")&amp;IF(Y23='Tabelle Tipi-pesi'!X$7,'Tabelle Tipi-pesi'!Y$7,"")&amp;IF(Y23='Tabelle Tipi-pesi'!X$8,'Tabelle Tipi-pesi'!Y$8,"")&amp;IF(Y23='Tabelle Tipi-pesi'!X$9,'Tabelle Tipi-pesi'!Y$9,"")&amp;IF(Y23='Tabelle Tipi-pesi'!X$10,'Tabelle Tipi-pesi'!Y$10,"")&amp;IF(Y23='Tabelle Tipi-pesi'!X$11,'Tabelle Tipi-pesi'!Y$11,"")&amp;IF(Y23='Tabelle Tipi-pesi'!X$12,'Tabelle Tipi-pesi'!Y$12,"")&amp;IF(Y23='Tabelle Tipi-pesi'!X$13,'Tabelle Tipi-pesi'!Y$13,"")&amp;IF(Y23='Tabelle Tipi-pesi'!X$14,'Tabelle Tipi-pesi'!Y$14,"")&amp;IF(Y23='Tabelle Tipi-pesi'!X$15,'Tabelle Tipi-pesi'!Y$15,"")&amp;IF(Y23='Tabelle Tipi-pesi'!X$16,'Tabelle Tipi-pesi'!Y$16,"")&amp;IF(Y23='Tabelle Tipi-pesi'!X$17,'Tabelle Tipi-pesi'!Y$17,"")&amp;IF(Y23='Tabelle Tipi-pesi'!X$18,'Tabelle Tipi-pesi'!Y$18,"")&amp;IF(Y23='Tabelle Tipi-pesi'!X$19,'Tabelle Tipi-pesi'!Y$19,"")&amp;IF(Y23='Tabelle Tipi-pesi'!X$20,'Tabelle Tipi-pesi'!Y$20,"")&amp;IF(Y23='Tabelle Tipi-pesi'!X$21,'Tabelle Tipi-pesi'!Y$21,"")&amp;IF(Y23='Tabelle Tipi-pesi'!X$22,'Tabelle Tipi-pesi'!Y$22,"")&amp;IF(Y23='Tabelle Tipi-pesi'!X$23,'Tabelle Tipi-pesi'!Y$23,"")))</f>
        <v>0</v>
      </c>
      <c r="AA23" s="36"/>
      <c r="AB23" s="37">
        <f>IF(AA23="",0,VALUE(IF(AA23='Tabelle Tipi-pesi'!Z$2,'Tabelle Tipi-pesi'!AA$2,"")&amp;IF(AA23='Tabelle Tipi-pesi'!Z$3,'Tabelle Tipi-pesi'!AA$3,"")&amp;IF(AA23='Tabelle Tipi-pesi'!Z$4,'Tabelle Tipi-pesi'!AA$4,"")&amp;IF(AA23='Tabelle Tipi-pesi'!Z$5,'Tabelle Tipi-pesi'!AA$5,"")&amp;IF(AA23='Tabelle Tipi-pesi'!Z$6,'Tabelle Tipi-pesi'!AA$6,"")&amp;IF(AA23='Tabelle Tipi-pesi'!Z$7,'Tabelle Tipi-pesi'!AA$7,"")&amp;IF(AA23='Tabelle Tipi-pesi'!Z$8,'Tabelle Tipi-pesi'!AA$8,"")&amp;IF(AA23='Tabelle Tipi-pesi'!Z$9,'Tabelle Tipi-pesi'!AA$9,"")&amp;IF(AA23='Tabelle Tipi-pesi'!Z$10,'Tabelle Tipi-pesi'!AA$10,"")&amp;IF(AA23='Tabelle Tipi-pesi'!Z$11,'Tabelle Tipi-pesi'!AA$11,"")&amp;IF(AA23='Tabelle Tipi-pesi'!Z$12,'Tabelle Tipi-pesi'!AA$12,"")&amp;IF(AA23='Tabelle Tipi-pesi'!Z$13,'Tabelle Tipi-pesi'!AA$13,"")&amp;IF(AA23='Tabelle Tipi-pesi'!Z$14,'Tabelle Tipi-pesi'!AA$14,"")&amp;IF(AA23='Tabelle Tipi-pesi'!Z$15,'Tabelle Tipi-pesi'!AA$15,"")&amp;IF(AA23='Tabelle Tipi-pesi'!Z$16,'Tabelle Tipi-pesi'!AA$16,"")&amp;IF(AA23='Tabelle Tipi-pesi'!Z$17,'Tabelle Tipi-pesi'!AA$17,"")&amp;IF(AA23='Tabelle Tipi-pesi'!Z$18,'Tabelle Tipi-pesi'!AA$18,"")&amp;IF(AA23='Tabelle Tipi-pesi'!Z$19,'Tabelle Tipi-pesi'!AA$19,"")&amp;IF(AA23='Tabelle Tipi-pesi'!Z$20,'Tabelle Tipi-pesi'!AA$20,"")&amp;IF(AA23='Tabelle Tipi-pesi'!Z$21,'Tabelle Tipi-pesi'!AA$21,"")&amp;IF(AA23='Tabelle Tipi-pesi'!Z$22,'Tabelle Tipi-pesi'!AA$22,"")&amp;IF(AA23='Tabelle Tipi-pesi'!Z$23,'Tabelle Tipi-pesi'!AA$23,"")))</f>
        <v>0</v>
      </c>
      <c r="AD23" s="9">
        <f>IF(AC23="",0,VALUE(IF(AC23='Tabelle Tipi-pesi'!Z$2,'Tabelle Tipi-pesi'!AA$2,"")&amp;IF(AC23='Tabelle Tipi-pesi'!Z$3,'Tabelle Tipi-pesi'!AA$3,"")&amp;IF(AC23='Tabelle Tipi-pesi'!Z$4,'Tabelle Tipi-pesi'!AA$4,"")&amp;IF(AC23='Tabelle Tipi-pesi'!Z$5,'Tabelle Tipi-pesi'!AA$5,"")&amp;IF(AC23='Tabelle Tipi-pesi'!Z$6,'Tabelle Tipi-pesi'!AA$6,"")&amp;IF(AC23='Tabelle Tipi-pesi'!Z$7,'Tabelle Tipi-pesi'!AA$7,"")&amp;IF(AC23='Tabelle Tipi-pesi'!Z$8,'Tabelle Tipi-pesi'!AA$8,"")&amp;IF(AC23='Tabelle Tipi-pesi'!Z$9,'Tabelle Tipi-pesi'!AA$9,"")&amp;IF(AC23='Tabelle Tipi-pesi'!Z$10,'Tabelle Tipi-pesi'!AA$10,"")&amp;IF(AC23='Tabelle Tipi-pesi'!Z$11,'Tabelle Tipi-pesi'!AA$11,"")&amp;IF(AC23='Tabelle Tipi-pesi'!Z$12,'Tabelle Tipi-pesi'!AA$12,"")&amp;IF(AC23='Tabelle Tipi-pesi'!Z$13,'Tabelle Tipi-pesi'!AA$13,"")&amp;IF(AC23='Tabelle Tipi-pesi'!Z$14,'Tabelle Tipi-pesi'!AA$14,"")&amp;IF(AC23='Tabelle Tipi-pesi'!Z$15,'Tabelle Tipi-pesi'!AA$15,"")&amp;IF(AC23='Tabelle Tipi-pesi'!Z$16,'Tabelle Tipi-pesi'!AA$16,"")&amp;IF(AC23='Tabelle Tipi-pesi'!Z$17,'Tabelle Tipi-pesi'!AA$17,"")&amp;IF(AC23='Tabelle Tipi-pesi'!Z$18,'Tabelle Tipi-pesi'!AA$18,"")&amp;IF(AC23='Tabelle Tipi-pesi'!Z$19,'Tabelle Tipi-pesi'!AA$19,"")&amp;IF(AC23='Tabelle Tipi-pesi'!Z$20,'Tabelle Tipi-pesi'!AA$20,"")&amp;IF(AC23='Tabelle Tipi-pesi'!Z$21,'Tabelle Tipi-pesi'!AA$21,"")&amp;IF(AC23='Tabelle Tipi-pesi'!Z$22,'Tabelle Tipi-pesi'!AA$22,"")&amp;IF(AC23='Tabelle Tipi-pesi'!Z$23,'Tabelle Tipi-pesi'!AA$23,"")))</f>
        <v>0</v>
      </c>
      <c r="AE23" s="34"/>
      <c r="AF23" s="35">
        <f>IF(AE23="",0,VALUE(IF(AE23='Tabelle Tipi-pesi'!AB$2,'Tabelle Tipi-pesi'!AC$2,"")&amp;IF(AE23='Tabelle Tipi-pesi'!AB$3,'Tabelle Tipi-pesi'!AC$3,"")&amp;IF(AE23='Tabelle Tipi-pesi'!AB$4,'Tabelle Tipi-pesi'!AC$4,"")&amp;IF(AE23='Tabelle Tipi-pesi'!AB$5,'Tabelle Tipi-pesi'!AC$5,"")&amp;IF(AE23='Tabelle Tipi-pesi'!AB$6,'Tabelle Tipi-pesi'!AC$6,"")&amp;IF(AE23='Tabelle Tipi-pesi'!AB$7,'Tabelle Tipi-pesi'!AC$7,"")&amp;IF(AE23='Tabelle Tipi-pesi'!AB$8,'Tabelle Tipi-pesi'!AC$8,"")&amp;IF(AE23='Tabelle Tipi-pesi'!AB$9,'Tabelle Tipi-pesi'!AC$9,"")&amp;IF(AE23='Tabelle Tipi-pesi'!AB$10,'Tabelle Tipi-pesi'!AC$10,"")&amp;IF(AE23='Tabelle Tipi-pesi'!AB$11,'Tabelle Tipi-pesi'!AC$11,"")&amp;IF(AE23='Tabelle Tipi-pesi'!AB$12,'Tabelle Tipi-pesi'!AC$12,"")&amp;IF(AE23='Tabelle Tipi-pesi'!AB$13,'Tabelle Tipi-pesi'!AC$13,"")&amp;IF(AE23='Tabelle Tipi-pesi'!AB$14,'Tabelle Tipi-pesi'!AC$14,"")&amp;IF(AE23='Tabelle Tipi-pesi'!AB$15,'Tabelle Tipi-pesi'!AC$15,"")&amp;IF(AD23='Tabelle Tipi-pesi'!AB$16,'Tabelle Tipi-pesi'!AC$16,"")&amp;IF(AE23='Tabelle Tipi-pesi'!AB$17,'Tabelle Tipi-pesi'!AC$17,"")&amp;IF(AE23='Tabelle Tipi-pesi'!AB$18,'Tabelle Tipi-pesi'!AC$18,"")&amp;IF(AE23='Tabelle Tipi-pesi'!AB$19,'Tabelle Tipi-pesi'!AC$19,"")&amp;IF(AE23='Tabelle Tipi-pesi'!AB$20,'Tabelle Tipi-pesi'!AC$20,"")&amp;IF(AE23='Tabelle Tipi-pesi'!AB$21,'Tabelle Tipi-pesi'!AC$21,"")&amp;IF(AE23='Tabelle Tipi-pesi'!AB$22,'Tabelle Tipi-pesi'!AC$22,"")&amp;IF(AE23='Tabelle Tipi-pesi'!AB$23,'Tabelle Tipi-pesi'!AC$23,"")))</f>
        <v>0</v>
      </c>
      <c r="AH23" s="9">
        <f>IF(AG23="",0,VALUE(IF(AG23='Tabelle Tipi-pesi'!AD$2,'Tabelle Tipi-pesi'!AE$2,"")&amp;IF(AG23='Tabelle Tipi-pesi'!AD$3,'Tabelle Tipi-pesi'!AE$3,"")&amp;IF(AG23='Tabelle Tipi-pesi'!AD$4,'Tabelle Tipi-pesi'!AE$4,"")&amp;IF(AG23='Tabelle Tipi-pesi'!AD$5,'Tabelle Tipi-pesi'!AE$5,"")&amp;IF(AG23='Tabelle Tipi-pesi'!AD$6,'Tabelle Tipi-pesi'!AE$6,"")&amp;IF(AG23='Tabelle Tipi-pesi'!AD$7,'Tabelle Tipi-pesi'!AE$7,"")&amp;IF(AG23='Tabelle Tipi-pesi'!AD$8,'Tabelle Tipi-pesi'!AE$8,"")&amp;IF(AG23='Tabelle Tipi-pesi'!AD$9,'Tabelle Tipi-pesi'!AE$9,"")&amp;IF(AG23='Tabelle Tipi-pesi'!AD$10,'Tabelle Tipi-pesi'!AE$10,"")&amp;IF(AG23='Tabelle Tipi-pesi'!AD$11,'Tabelle Tipi-pesi'!AE$11,"")&amp;IF(AG23='Tabelle Tipi-pesi'!AD$12,'Tabelle Tipi-pesi'!AE$12,"")&amp;IF(AG23='Tabelle Tipi-pesi'!AD$13,'Tabelle Tipi-pesi'!AE$13,"")&amp;IF(AG23='Tabelle Tipi-pesi'!AD$14,'Tabelle Tipi-pesi'!AE$14,"")&amp;IF(AG23='Tabelle Tipi-pesi'!AD$15,'Tabelle Tipi-pesi'!AE$15,"")&amp;IF(AF23='Tabelle Tipi-pesi'!AD$16,'Tabelle Tipi-pesi'!AE$16,"")&amp;IF(AG23='Tabelle Tipi-pesi'!AD$17,'Tabelle Tipi-pesi'!AE$17,"")&amp;IF(AG23='Tabelle Tipi-pesi'!AD$18,'Tabelle Tipi-pesi'!AE$18,"")&amp;IF(AG23='Tabelle Tipi-pesi'!AD$19,'Tabelle Tipi-pesi'!AE$19,"")&amp;IF(AG23='Tabelle Tipi-pesi'!AD$20,'Tabelle Tipi-pesi'!AE$20,"")&amp;IF(AG23='Tabelle Tipi-pesi'!AD$21,'Tabelle Tipi-pesi'!AE$21,"")&amp;IF(AG23='Tabelle Tipi-pesi'!AD$22,'Tabelle Tipi-pesi'!AE$22,"")&amp;IF(AG23='Tabelle Tipi-pesi'!AD$23,'Tabelle Tipi-pesi'!AE$23,"")))</f>
        <v>0</v>
      </c>
      <c r="AJ23" s="26">
        <f t="shared" si="0"/>
        <v>967</v>
      </c>
      <c r="AK23" s="55">
        <v>19</v>
      </c>
      <c r="AL23" s="12">
        <v>5608</v>
      </c>
      <c r="AM23" s="18"/>
      <c r="AN23" s="11">
        <f t="shared" si="1"/>
        <v>9</v>
      </c>
      <c r="AO23" s="11" t="str">
        <f t="shared" si="2"/>
        <v>2</v>
      </c>
      <c r="AP23" s="8">
        <v>1440</v>
      </c>
      <c r="AQ23" s="14">
        <f t="shared" si="3"/>
        <v>17.709473684210526</v>
      </c>
      <c r="AR23" s="15">
        <f t="shared" si="4"/>
        <v>131.05010526315789</v>
      </c>
      <c r="AS23" s="16">
        <f t="shared" si="5"/>
        <v>135.52234256789856</v>
      </c>
      <c r="AT23" s="15">
        <f t="shared" si="6"/>
        <v>7.3788571024662328</v>
      </c>
      <c r="AU23" s="39"/>
    </row>
    <row r="24" spans="1:47" s="8" customFormat="1" ht="11.25" customHeight="1" x14ac:dyDescent="0.2">
      <c r="A24" s="8">
        <v>20</v>
      </c>
      <c r="B24" s="8">
        <v>4</v>
      </c>
      <c r="C24" s="20" t="s">
        <v>18</v>
      </c>
      <c r="D24" s="21">
        <f>IF(C24="",0,VALUE(IF(C24='Tabelle Tipi-pesi'!B$2,'Tabelle Tipi-pesi'!C$2,"")&amp;IF(C24='Tabelle Tipi-pesi'!B$3,'Tabelle Tipi-pesi'!C$3,"")&amp;IF(C24='Tabelle Tipi-pesi'!B$4,'Tabelle Tipi-pesi'!C$4,"")&amp;IF(C24='Tabelle Tipi-pesi'!B$5,'Tabelle Tipi-pesi'!C$5,"")&amp;IF(C24='Tabelle Tipi-pesi'!B$6,'Tabelle Tipi-pesi'!C$6,"")&amp;IF(C24='Tabelle Tipi-pesi'!B$7,'Tabelle Tipi-pesi'!C$7,"")&amp;IF(C24='Tabelle Tipi-pesi'!B$8,'Tabelle Tipi-pesi'!C$8,"")&amp;IF(C24='Tabelle Tipi-pesi'!B$9,'Tabelle Tipi-pesi'!C$9,"")&amp;IF(C24='Tabelle Tipi-pesi'!B$10,'Tabelle Tipi-pesi'!C$10,"")&amp;IF(C24='Tabelle Tipi-pesi'!B$11,'Tabelle Tipi-pesi'!C$11,"")&amp;IF(C24='Tabelle Tipi-pesi'!B$12,'Tabelle Tipi-pesi'!C$12,"")&amp;IF(C24='Tabelle Tipi-pesi'!B$13,'Tabelle Tipi-pesi'!C$13,"")&amp;IF(C24='Tabelle Tipi-pesi'!B$14,'Tabelle Tipi-pesi'!C$14,"")&amp;IF(C24='Tabelle Tipi-pesi'!B$15,'Tabelle Tipi-pesi'!C$15,"")&amp;IF(C24='Tabelle Tipi-pesi'!B$16,'Tabelle Tipi-pesi'!C$16,"")&amp;IF(C24='Tabelle Tipi-pesi'!B$17,'Tabelle Tipi-pesi'!C$17,"")&amp;IF(C24='Tabelle Tipi-pesi'!B$18,'Tabelle Tipi-pesi'!C$18,"")&amp;IF(C24='Tabelle Tipi-pesi'!B$19,'Tabelle Tipi-pesi'!C$19,"")&amp;IF(C24='Tabelle Tipi-pesi'!B$20,'Tabelle Tipi-pesi'!C$20,"")&amp;IF(C24='Tabelle Tipi-pesi'!B$21,'Tabelle Tipi-pesi'!C$21,"")&amp;IF(C24='Tabelle Tipi-pesi'!B$22,'Tabelle Tipi-pesi'!C$22,"")&amp;IF(C24='Tabelle Tipi-pesi'!B$23,'Tabelle Tipi-pesi'!C$23,"")))</f>
        <v>180</v>
      </c>
      <c r="E24" s="8" t="s">
        <v>23</v>
      </c>
      <c r="F24" s="7">
        <f>IF(E24="",0,VALUE(IF(E24='Tabelle Tipi-pesi'!D$2,'Tabelle Tipi-pesi'!E$2,"")&amp;IF(E24='Tabelle Tipi-pesi'!D$3,'Tabelle Tipi-pesi'!E$3,"")&amp;IF(E24='Tabelle Tipi-pesi'!D$4,'Tabelle Tipi-pesi'!E$4,"")&amp;IF(E24='Tabelle Tipi-pesi'!D$5,'Tabelle Tipi-pesi'!E$5,"")&amp;IF(E24='Tabelle Tipi-pesi'!D$6,'Tabelle Tipi-pesi'!E$6,"")&amp;IF(E24='Tabelle Tipi-pesi'!D$7,'Tabelle Tipi-pesi'!E$7,"")&amp;IF(E24='Tabelle Tipi-pesi'!D$8,'Tabelle Tipi-pesi'!E$8,"")&amp;IF(E24='Tabelle Tipi-pesi'!D$9,'Tabelle Tipi-pesi'!E$9,"")&amp;IF(E24='Tabelle Tipi-pesi'!D$10,'Tabelle Tipi-pesi'!E$10,"")&amp;IF(E24='Tabelle Tipi-pesi'!D$11,'Tabelle Tipi-pesi'!E$11,"")&amp;IF(E24='Tabelle Tipi-pesi'!D$12,'Tabelle Tipi-pesi'!E$12,"")&amp;IF(E24='Tabelle Tipi-pesi'!D$13,'Tabelle Tipi-pesi'!E$13,"")&amp;IF(E24='Tabelle Tipi-pesi'!D$14,'Tabelle Tipi-pesi'!E$14,"")&amp;IF(E24='Tabelle Tipi-pesi'!D$15,'Tabelle Tipi-pesi'!E$15,"")&amp;IF(E24='Tabelle Tipi-pesi'!D$16,'Tabelle Tipi-pesi'!E$16,"")&amp;IF(E24='Tabelle Tipi-pesi'!D$17,'Tabelle Tipi-pesi'!E$17,"")&amp;IF(E24='Tabelle Tipi-pesi'!D$18,'Tabelle Tipi-pesi'!E$18,"")&amp;IF(E24='Tabelle Tipi-pesi'!D$19,'Tabelle Tipi-pesi'!E$19,"")&amp;IF(E24='Tabelle Tipi-pesi'!D$20,'Tabelle Tipi-pesi'!E$20,"")&amp;IF(E24='Tabelle Tipi-pesi'!D$21,'Tabelle Tipi-pesi'!E$21,"")&amp;IF(E24='Tabelle Tipi-pesi'!D$22,'Tabelle Tipi-pesi'!E$22,"")&amp;IF(E24='Tabelle Tipi-pesi'!D$23,'Tabelle Tipi-pesi'!E$23,"")))/4*B24</f>
        <v>60</v>
      </c>
      <c r="G24" s="22" t="s">
        <v>39</v>
      </c>
      <c r="H24" s="23">
        <f>$B24*IF(G24="",0,VALUE(IF(G24='Tabelle Tipi-pesi'!F$2,'Tabelle Tipi-pesi'!G$2,"")&amp;IF(G24='Tabelle Tipi-pesi'!F$3,'Tabelle Tipi-pesi'!G$3,"")&amp;IF(G24='Tabelle Tipi-pesi'!F$4,'Tabelle Tipi-pesi'!G$4,"")&amp;IF(G24='Tabelle Tipi-pesi'!F$5,'Tabelle Tipi-pesi'!G$5,"")&amp;IF(G24='Tabelle Tipi-pesi'!F$6,'Tabelle Tipi-pesi'!G$6,"")&amp;IF(G24='Tabelle Tipi-pesi'!F$7,'Tabelle Tipi-pesi'!G$7,"")&amp;IF(G24='Tabelle Tipi-pesi'!F$8,'Tabelle Tipi-pesi'!G$8,"")&amp;IF(G24='Tabelle Tipi-pesi'!F$9,'Tabelle Tipi-pesi'!G$9,"")&amp;IF(G24='Tabelle Tipi-pesi'!F$10,'Tabelle Tipi-pesi'!G$10,"")&amp;IF(G24='Tabelle Tipi-pesi'!F$11,'Tabelle Tipi-pesi'!G$11,"")&amp;IF(G24='Tabelle Tipi-pesi'!F$12,'Tabelle Tipi-pesi'!G$12,"")&amp;IF(G24='Tabelle Tipi-pesi'!F$13,'Tabelle Tipi-pesi'!G$13,"")&amp;IF(G24='Tabelle Tipi-pesi'!F$14,'Tabelle Tipi-pesi'!G$14,"")&amp;IF(G24='Tabelle Tipi-pesi'!F$15,'Tabelle Tipi-pesi'!G$15,"")&amp;IF(G24='Tabelle Tipi-pesi'!F$16,'Tabelle Tipi-pesi'!G$16,"")&amp;IF(G24='Tabelle Tipi-pesi'!F$17,'Tabelle Tipi-pesi'!G$17,"")&amp;IF(G24='Tabelle Tipi-pesi'!F$18,'Tabelle Tipi-pesi'!G$18,"")&amp;IF(G24='Tabelle Tipi-pesi'!F$19,'Tabelle Tipi-pesi'!G$19,"")&amp;IF(G24='Tabelle Tipi-pesi'!F$20,'Tabelle Tipi-pesi'!G$20,"")&amp;IF(G24='Tabelle Tipi-pesi'!F$21,'Tabelle Tipi-pesi'!G$21,"")&amp;IF(G24='Tabelle Tipi-pesi'!F$22,'Tabelle Tipi-pesi'!G$22,"")&amp;IF(G24='Tabelle Tipi-pesi'!F$23,'Tabelle Tipi-pesi'!G$23,"")))</f>
        <v>120</v>
      </c>
      <c r="I24" s="8" t="s">
        <v>47</v>
      </c>
      <c r="J24" s="9">
        <f>IF(I24="",0,VALUE(IF(I24='Tabelle Tipi-pesi'!H$2,'Tabelle Tipi-pesi'!I$2,"")&amp;IF(I24='Tabelle Tipi-pesi'!H$3,'Tabelle Tipi-pesi'!I$3,"")&amp;IF(I24='Tabelle Tipi-pesi'!H$4,'Tabelle Tipi-pesi'!I$4,"")&amp;IF(I24='Tabelle Tipi-pesi'!H$5,'Tabelle Tipi-pesi'!I$5,"")&amp;IF(I24='Tabelle Tipi-pesi'!H$6,'Tabelle Tipi-pesi'!I$6,"")&amp;IF(I24='Tabelle Tipi-pesi'!H$7,'Tabelle Tipi-pesi'!I$7,"")&amp;IF(I24='Tabelle Tipi-pesi'!H$8,'Tabelle Tipi-pesi'!I$8,"")&amp;IF(I24='Tabelle Tipi-pesi'!H$9,'Tabelle Tipi-pesi'!I$9,"")&amp;IF(I24='Tabelle Tipi-pesi'!H$10,'Tabelle Tipi-pesi'!I$10,"")&amp;IF(I24='Tabelle Tipi-pesi'!H$11,'Tabelle Tipi-pesi'!I$11,"")&amp;IF(I24='Tabelle Tipi-pesi'!H$12,'Tabelle Tipi-pesi'!I$12,"")&amp;IF(I24='Tabelle Tipi-pesi'!H$13,'Tabelle Tipi-pesi'!I$13,"")&amp;IF(I24='Tabelle Tipi-pesi'!H$14,'Tabelle Tipi-pesi'!I$14,"")&amp;IF(I24='Tabelle Tipi-pesi'!H$15,'Tabelle Tipi-pesi'!I$15,"")&amp;IF(I24='Tabelle Tipi-pesi'!H$16,'Tabelle Tipi-pesi'!I$16,"")&amp;IF(I24='Tabelle Tipi-pesi'!H$17,'Tabelle Tipi-pesi'!I$17,"")&amp;IF(I24='Tabelle Tipi-pesi'!H$18,'Tabelle Tipi-pesi'!I$18,"")&amp;IF(I24='Tabelle Tipi-pesi'!H$19,'Tabelle Tipi-pesi'!I$19,"")&amp;IF(I24='Tabelle Tipi-pesi'!H$20,'Tabelle Tipi-pesi'!I$20,"")&amp;IF(I24='Tabelle Tipi-pesi'!H$21,'Tabelle Tipi-pesi'!I$21,"")&amp;IF(I24='Tabelle Tipi-pesi'!H$22,'Tabelle Tipi-pesi'!I$22,"")&amp;IF(I24='Tabelle Tipi-pesi'!H$23,'Tabelle Tipi-pesi'!I$23,"")))</f>
        <v>145</v>
      </c>
      <c r="K24" s="24" t="s">
        <v>49</v>
      </c>
      <c r="L24" s="25">
        <f>IF(K24="",0,VALUE(IF(K24='Tabelle Tipi-pesi'!J$2,'Tabelle Tipi-pesi'!K$2,"")&amp;IF(K24='Tabelle Tipi-pesi'!J$3,'Tabelle Tipi-pesi'!K$3,"")&amp;IF(K24='Tabelle Tipi-pesi'!J$4,'Tabelle Tipi-pesi'!K$4,"")&amp;IF(K24='Tabelle Tipi-pesi'!J$5,'Tabelle Tipi-pesi'!K$5,"")&amp;IF(K24='Tabelle Tipi-pesi'!J$6,'Tabelle Tipi-pesi'!K$6,"")&amp;IF(K24='Tabelle Tipi-pesi'!J$7,'Tabelle Tipi-pesi'!K$7,"")&amp;IF(K24='Tabelle Tipi-pesi'!J$8,'Tabelle Tipi-pesi'!K$8,"")&amp;IF(K24='Tabelle Tipi-pesi'!J$9,'Tabelle Tipi-pesi'!K$9,"")&amp;IF(K24='Tabelle Tipi-pesi'!J$10,'Tabelle Tipi-pesi'!K$10,"")&amp;IF(K24='Tabelle Tipi-pesi'!J$11,'Tabelle Tipi-pesi'!K$11,"")&amp;IF(K24='Tabelle Tipi-pesi'!J$12,'Tabelle Tipi-pesi'!K$12,"")&amp;IF(K24='Tabelle Tipi-pesi'!J$13,'Tabelle Tipi-pesi'!K$13,"")&amp;IF(K24='Tabelle Tipi-pesi'!J$14,'Tabelle Tipi-pesi'!K$14,"")&amp;IF(K24='Tabelle Tipi-pesi'!J$15,'Tabelle Tipi-pesi'!K$15,"")&amp;IF(K24='Tabelle Tipi-pesi'!J$16,'Tabelle Tipi-pesi'!K$16,"")&amp;IF(K24='Tabelle Tipi-pesi'!J$17,'Tabelle Tipi-pesi'!K$17,"")&amp;IF(K24='Tabelle Tipi-pesi'!J$18,'Tabelle Tipi-pesi'!K$18,"")&amp;IF(K24='Tabelle Tipi-pesi'!J$19,'Tabelle Tipi-pesi'!K$19,"")&amp;IF(K24='Tabelle Tipi-pesi'!J$20,'Tabelle Tipi-pesi'!K$20,"")&amp;IF(K24='Tabelle Tipi-pesi'!J$21,'Tabelle Tipi-pesi'!K$21,"")&amp;IF(K24='Tabelle Tipi-pesi'!J$22,'Tabelle Tipi-pesi'!K$22,"")&amp;IF(K24='Tabelle Tipi-pesi'!J$23,'Tabelle Tipi-pesi'!K$23,"")))</f>
        <v>25</v>
      </c>
      <c r="M24" s="8" t="s">
        <v>53</v>
      </c>
      <c r="N24" s="9">
        <f>$B24*IF(M24="",0,VALUE(IF(M24='Tabelle Tipi-pesi'!L$2,'Tabelle Tipi-pesi'!M$2,"")&amp;IF(M24='Tabelle Tipi-pesi'!L$3,'Tabelle Tipi-pesi'!M$3,"")&amp;IF(M24='Tabelle Tipi-pesi'!L$4,'Tabelle Tipi-pesi'!M$4,"")&amp;IF(M24='Tabelle Tipi-pesi'!L$5,'Tabelle Tipi-pesi'!M$5,"")&amp;IF(M24='Tabelle Tipi-pesi'!L$6,'Tabelle Tipi-pesi'!M$6,"")&amp;IF(M24='Tabelle Tipi-pesi'!L$7,'Tabelle Tipi-pesi'!M$7,"")&amp;IF(M24='Tabelle Tipi-pesi'!L$8,'Tabelle Tipi-pesi'!M$8,"")&amp;IF(M24='Tabelle Tipi-pesi'!L$9,'Tabelle Tipi-pesi'!M$9,"")&amp;IF(M24='Tabelle Tipi-pesi'!L$10,'Tabelle Tipi-pesi'!M$10,"")&amp;IF(M24='Tabelle Tipi-pesi'!L$11,'Tabelle Tipi-pesi'!M$11,"")&amp;IF(M24='Tabelle Tipi-pesi'!L$12,'Tabelle Tipi-pesi'!M$12,"")&amp;IF(M24='Tabelle Tipi-pesi'!L$13,'Tabelle Tipi-pesi'!M$13,"")&amp;IF(M24='Tabelle Tipi-pesi'!L$14,'Tabelle Tipi-pesi'!M$14,"")&amp;IF(M24='Tabelle Tipi-pesi'!L$15,'Tabelle Tipi-pesi'!M$15,"")&amp;IF(M24='Tabelle Tipi-pesi'!L$16,'Tabelle Tipi-pesi'!M$16,"")&amp;IF(M24='Tabelle Tipi-pesi'!L$17,'Tabelle Tipi-pesi'!M$17,"")&amp;IF(M24='Tabelle Tipi-pesi'!L$18,'Tabelle Tipi-pesi'!M$18,"")&amp;IF(M24='Tabelle Tipi-pesi'!L$19,'Tabelle Tipi-pesi'!M$19,"")&amp;IF(M24='Tabelle Tipi-pesi'!L$20,'Tabelle Tipi-pesi'!M$20,"")&amp;IF(M24='Tabelle Tipi-pesi'!L$21,'Tabelle Tipi-pesi'!M$21,"")&amp;IF(M24='Tabelle Tipi-pesi'!L$22,'Tabelle Tipi-pesi'!M$22,"")&amp;IF(M24='Tabelle Tipi-pesi'!L$23,'Tabelle Tipi-pesi'!M$23,"")))</f>
        <v>200</v>
      </c>
      <c r="O24" s="27" t="s">
        <v>81</v>
      </c>
      <c r="P24" s="28">
        <f>IF(O24="",0,VALUE(IF(O24='Tabelle Tipi-pesi'!N$2,'Tabelle Tipi-pesi'!O$2,"")&amp;IF(O24='Tabelle Tipi-pesi'!N$3,'Tabelle Tipi-pesi'!O$3,"")&amp;IF(O24='Tabelle Tipi-pesi'!N$4,'Tabelle Tipi-pesi'!O$4,"")&amp;IF(O24='Tabelle Tipi-pesi'!N$5,'Tabelle Tipi-pesi'!O$5,"")&amp;IF(O24='Tabelle Tipi-pesi'!N$6,'Tabelle Tipi-pesi'!O$6,"")&amp;IF(O24='Tabelle Tipi-pesi'!N$7,'Tabelle Tipi-pesi'!O$7,"")&amp;IF(O24='Tabelle Tipi-pesi'!N$8,'Tabelle Tipi-pesi'!O$8,"")&amp;IF(O24='Tabelle Tipi-pesi'!N$9,'Tabelle Tipi-pesi'!O$9,"")&amp;IF(O24='Tabelle Tipi-pesi'!N$10,'Tabelle Tipi-pesi'!O$10,"")&amp;IF(O24='Tabelle Tipi-pesi'!N$11,'Tabelle Tipi-pesi'!O$11,"")&amp;IF(O24='Tabelle Tipi-pesi'!N$12,'Tabelle Tipi-pesi'!O$12,"")&amp;IF(O24='Tabelle Tipi-pesi'!N$13,'Tabelle Tipi-pesi'!O$13,"")&amp;IF(O24='Tabelle Tipi-pesi'!N$14,'Tabelle Tipi-pesi'!O$14,"")&amp;IF(O24='Tabelle Tipi-pesi'!N$15,'Tabelle Tipi-pesi'!O$15,"")&amp;IF(O24='Tabelle Tipi-pesi'!N$16,'Tabelle Tipi-pesi'!O$16,"")&amp;IF(O24='Tabelle Tipi-pesi'!N$17,'Tabelle Tipi-pesi'!O$17,"")&amp;IF(O24='Tabelle Tipi-pesi'!N$18,'Tabelle Tipi-pesi'!O$18,"")&amp;IF(O24='Tabelle Tipi-pesi'!N$19,'Tabelle Tipi-pesi'!O$19,"")&amp;IF(O24='Tabelle Tipi-pesi'!N$20,'Tabelle Tipi-pesi'!O$20,"")&amp;IF(O24='Tabelle Tipi-pesi'!N$21,'Tabelle Tipi-pesi'!O$21,"")&amp;IF(O24='Tabelle Tipi-pesi'!N$22,'Tabelle Tipi-pesi'!O$22,"")&amp;IF(O24='Tabelle Tipi-pesi'!N$23,'Tabelle Tipi-pesi'!O$23,"")))</f>
        <v>285</v>
      </c>
      <c r="Q24" s="8" t="s">
        <v>109</v>
      </c>
      <c r="R24" s="9">
        <f>IF(Q24="",0,VALUE(IF(Q24='Tabelle Tipi-pesi'!P$2,'Tabelle Tipi-pesi'!Q$2,"")&amp;IF(Q24='Tabelle Tipi-pesi'!P$3,'Tabelle Tipi-pesi'!Q$3,"")&amp;IF(Q24='Tabelle Tipi-pesi'!P$4,'Tabelle Tipi-pesi'!Q$4,"")&amp;IF(Q24='Tabelle Tipi-pesi'!P$5,'Tabelle Tipi-pesi'!Q$5,"")&amp;IF(Q24='Tabelle Tipi-pesi'!P$6,'Tabelle Tipi-pesi'!Q$6,"")&amp;IF(Q24='Tabelle Tipi-pesi'!P$7,'Tabelle Tipi-pesi'!Q$7,"")&amp;IF(Q24='Tabelle Tipi-pesi'!P$8,'Tabelle Tipi-pesi'!Q$8,"")&amp;IF(Q24='Tabelle Tipi-pesi'!P$9,'Tabelle Tipi-pesi'!Q$9,"")&amp;IF(Q24='Tabelle Tipi-pesi'!P$10,'Tabelle Tipi-pesi'!Q$10,"")&amp;IF(Q24='Tabelle Tipi-pesi'!P$11,'Tabelle Tipi-pesi'!Q$11,"")&amp;IF(Q24='Tabelle Tipi-pesi'!P$12,'Tabelle Tipi-pesi'!Q$12,"")&amp;IF(Q24='Tabelle Tipi-pesi'!P$13,'Tabelle Tipi-pesi'!Q$13,"")&amp;IF(Q24='Tabelle Tipi-pesi'!P$14,'Tabelle Tipi-pesi'!Q$14,"")&amp;IF(Q24='Tabelle Tipi-pesi'!P$15,'Tabelle Tipi-pesi'!Q$15,"")&amp;IF(Q24='Tabelle Tipi-pesi'!P$16,'Tabelle Tipi-pesi'!Q$16,"")&amp;IF(Q24='Tabelle Tipi-pesi'!P$17,'Tabelle Tipi-pesi'!Q$17,"")&amp;IF(Q24='Tabelle Tipi-pesi'!P$18,'Tabelle Tipi-pesi'!Q$18,"")&amp;IF(Q24='Tabelle Tipi-pesi'!P$19,'Tabelle Tipi-pesi'!Q$19,"")&amp;IF(Q24='Tabelle Tipi-pesi'!P$20,'Tabelle Tipi-pesi'!Q$20,"")&amp;IF(Q24='Tabelle Tipi-pesi'!P$21,'Tabelle Tipi-pesi'!Q$21,"")&amp;IF(Q24='Tabelle Tipi-pesi'!P$22,'Tabelle Tipi-pesi'!Q$22,"")&amp;IF(Q24='Tabelle Tipi-pesi'!P$23,'Tabelle Tipi-pesi'!Q$23,"")))</f>
        <v>60</v>
      </c>
      <c r="S24" s="29" t="s">
        <v>113</v>
      </c>
      <c r="T24" s="30">
        <f>IF(S24="",0,VALUE(IF(S24='Tabelle Tipi-pesi'!R$2,'Tabelle Tipi-pesi'!S$2,"")&amp;IF(S24='Tabelle Tipi-pesi'!R$3,'Tabelle Tipi-pesi'!S$3,"")&amp;IF(S24='Tabelle Tipi-pesi'!R$4,'Tabelle Tipi-pesi'!S$4,"")&amp;IF(S24='Tabelle Tipi-pesi'!R$5,'Tabelle Tipi-pesi'!S$5,"")&amp;IF(S24='Tabelle Tipi-pesi'!R$6,'Tabelle Tipi-pesi'!S$6,"")&amp;IF(S24='Tabelle Tipi-pesi'!R$7,'Tabelle Tipi-pesi'!S$7,"")&amp;IF(S24='Tabelle Tipi-pesi'!R$8,'Tabelle Tipi-pesi'!S$8,"")&amp;IF(S24='Tabelle Tipi-pesi'!R$9,'Tabelle Tipi-pesi'!S$9,"")&amp;IF(S24='Tabelle Tipi-pesi'!R$10,'Tabelle Tipi-pesi'!S$10,"")&amp;IF(S24='Tabelle Tipi-pesi'!R$11,'Tabelle Tipi-pesi'!S$11,"")&amp;IF(S24='Tabelle Tipi-pesi'!R$12,'Tabelle Tipi-pesi'!S$12,"")&amp;IF(S24='Tabelle Tipi-pesi'!R$13,'Tabelle Tipi-pesi'!S$13,"")&amp;IF(S24='Tabelle Tipi-pesi'!R$14,'Tabelle Tipi-pesi'!S$14,"")&amp;IF(S24='Tabelle Tipi-pesi'!R$15,'Tabelle Tipi-pesi'!S$15,"")&amp;IF(S24='Tabelle Tipi-pesi'!R$16,'Tabelle Tipi-pesi'!S$16,"")&amp;IF(S24='Tabelle Tipi-pesi'!R$17,'Tabelle Tipi-pesi'!S$17,"")&amp;IF(S24='Tabelle Tipi-pesi'!R$18,'Tabelle Tipi-pesi'!S$18,"")&amp;IF(S24='Tabelle Tipi-pesi'!R$19,'Tabelle Tipi-pesi'!S$19,"")&amp;IF(S24='Tabelle Tipi-pesi'!R$20,'Tabelle Tipi-pesi'!S$20,"")&amp;IF(S24='Tabelle Tipi-pesi'!R$21,'Tabelle Tipi-pesi'!S$21,"")&amp;IF(S24='Tabelle Tipi-pesi'!R$22,'Tabelle Tipi-pesi'!S$22,"")&amp;IF(S24='Tabelle Tipi-pesi'!R$23,'Tabelle Tipi-pesi'!S$23,"")))</f>
        <v>30</v>
      </c>
      <c r="V24" s="9">
        <f>IF(U24="",0,VALUE(IF(U24='Tabelle Tipi-pesi'!T$2,'Tabelle Tipi-pesi'!U$2,"")&amp;IF(U24='Tabelle Tipi-pesi'!T$3,'Tabelle Tipi-pesi'!U$3,"")&amp;IF(U24='Tabelle Tipi-pesi'!T$4,'Tabelle Tipi-pesi'!U$4,"")&amp;IF(U24='Tabelle Tipi-pesi'!T$5,'Tabelle Tipi-pesi'!U$5,"")&amp;IF(U24='Tabelle Tipi-pesi'!T$6,'Tabelle Tipi-pesi'!U$6,"")&amp;IF(U24='Tabelle Tipi-pesi'!T$7,'Tabelle Tipi-pesi'!U$7,"")&amp;IF(U24='Tabelle Tipi-pesi'!T$8,'Tabelle Tipi-pesi'!U$8,"")&amp;IF(U24='Tabelle Tipi-pesi'!T$9,'Tabelle Tipi-pesi'!U$9,"")&amp;IF(U24='Tabelle Tipi-pesi'!T$10,'Tabelle Tipi-pesi'!U$10,"")&amp;IF(U24='Tabelle Tipi-pesi'!T$11,'Tabelle Tipi-pesi'!U$11,"")&amp;IF(U24='Tabelle Tipi-pesi'!T$12,'Tabelle Tipi-pesi'!U$12,"")&amp;IF(U24='Tabelle Tipi-pesi'!T$13,'Tabelle Tipi-pesi'!U$13,"")&amp;IF(U24='Tabelle Tipi-pesi'!T$14,'Tabelle Tipi-pesi'!U$14,"")&amp;IF(U24='Tabelle Tipi-pesi'!T$15,'Tabelle Tipi-pesi'!U$15,"")&amp;IF(U24='Tabelle Tipi-pesi'!T$16,'Tabelle Tipi-pesi'!U$16,"")&amp;IF(U24='Tabelle Tipi-pesi'!T$17,'Tabelle Tipi-pesi'!U$17,"")&amp;IF(U24='Tabelle Tipi-pesi'!T$18,'Tabelle Tipi-pesi'!U$18,"")&amp;IF(U24='Tabelle Tipi-pesi'!T$19,'Tabelle Tipi-pesi'!U$19,"")&amp;IF(U24='Tabelle Tipi-pesi'!T$20,'Tabelle Tipi-pesi'!U$20,"")&amp;IF(U24='Tabelle Tipi-pesi'!T$21,'Tabelle Tipi-pesi'!U$21,"")&amp;IF(U24='Tabelle Tipi-pesi'!T$22,'Tabelle Tipi-pesi'!U$22,"")&amp;IF(U24='Tabelle Tipi-pesi'!T$23,'Tabelle Tipi-pesi'!U$23,"")))</f>
        <v>0</v>
      </c>
      <c r="W24" s="31"/>
      <c r="X24" s="32">
        <f>IF(W24="",0,VALUE(IF(W24='Tabelle Tipi-pesi'!V$2,'Tabelle Tipi-pesi'!W$2,"")&amp;IF(W24='Tabelle Tipi-pesi'!V$3,'Tabelle Tipi-pesi'!W$3,"")&amp;IF(W24='Tabelle Tipi-pesi'!V$4,'Tabelle Tipi-pesi'!W$4,"")&amp;IF(W24='Tabelle Tipi-pesi'!V$5,'Tabelle Tipi-pesi'!W$5,"")&amp;IF(W24='Tabelle Tipi-pesi'!V$6,'Tabelle Tipi-pesi'!W$6,"")&amp;IF(W24='Tabelle Tipi-pesi'!V$7,'Tabelle Tipi-pesi'!W$7,"")&amp;IF(W24='Tabelle Tipi-pesi'!V$8,'Tabelle Tipi-pesi'!W$8,"")&amp;IF(W24='Tabelle Tipi-pesi'!V$9,'Tabelle Tipi-pesi'!W$9,"")&amp;IF(W24='Tabelle Tipi-pesi'!V$10,'Tabelle Tipi-pesi'!W$10,"")&amp;IF(W24='Tabelle Tipi-pesi'!V$11,'Tabelle Tipi-pesi'!W$11,"")&amp;IF(W24='Tabelle Tipi-pesi'!V$12,'Tabelle Tipi-pesi'!W$12,"")&amp;IF(W24='Tabelle Tipi-pesi'!V$13,'Tabelle Tipi-pesi'!W$13,"")&amp;IF(W24='Tabelle Tipi-pesi'!V$14,'Tabelle Tipi-pesi'!W$14,"")&amp;IF(W24='Tabelle Tipi-pesi'!V$15,'Tabelle Tipi-pesi'!W$15,"")&amp;IF(W24='Tabelle Tipi-pesi'!V$16,'Tabelle Tipi-pesi'!W$16,"")&amp;IF(W24='Tabelle Tipi-pesi'!V$17,'Tabelle Tipi-pesi'!W$17,"")&amp;IF(W24='Tabelle Tipi-pesi'!V$18,'Tabelle Tipi-pesi'!W$18,"")&amp;IF(W24='Tabelle Tipi-pesi'!V$19,'Tabelle Tipi-pesi'!W$19,"")&amp;IF(W24='Tabelle Tipi-pesi'!V$20,'Tabelle Tipi-pesi'!W$20,"")&amp;IF(W24='Tabelle Tipi-pesi'!V$21,'Tabelle Tipi-pesi'!W$21,"")&amp;IF(W24='Tabelle Tipi-pesi'!V$22,'Tabelle Tipi-pesi'!W$22,"")&amp;IF(W24='Tabelle Tipi-pesi'!V$23,'Tabelle Tipi-pesi'!W$23,"")))</f>
        <v>0</v>
      </c>
      <c r="Z24" s="9">
        <f>IF(Y24="",0,VALUE(IF(Y24='Tabelle Tipi-pesi'!X$2,'Tabelle Tipi-pesi'!Y$2,"")&amp;IF(Y24='Tabelle Tipi-pesi'!X$3,'Tabelle Tipi-pesi'!Y$3,"")&amp;IF(Y24='Tabelle Tipi-pesi'!X$4,'Tabelle Tipi-pesi'!Y$4,"")&amp;IF(Y24='Tabelle Tipi-pesi'!X$5,'Tabelle Tipi-pesi'!Y$5,"")&amp;IF(Y24='Tabelle Tipi-pesi'!X$6,'Tabelle Tipi-pesi'!Y$6,"")&amp;IF(Y24='Tabelle Tipi-pesi'!X$7,'Tabelle Tipi-pesi'!Y$7,"")&amp;IF(Y24='Tabelle Tipi-pesi'!X$8,'Tabelle Tipi-pesi'!Y$8,"")&amp;IF(Y24='Tabelle Tipi-pesi'!X$9,'Tabelle Tipi-pesi'!Y$9,"")&amp;IF(Y24='Tabelle Tipi-pesi'!X$10,'Tabelle Tipi-pesi'!Y$10,"")&amp;IF(Y24='Tabelle Tipi-pesi'!X$11,'Tabelle Tipi-pesi'!Y$11,"")&amp;IF(Y24='Tabelle Tipi-pesi'!X$12,'Tabelle Tipi-pesi'!Y$12,"")&amp;IF(Y24='Tabelle Tipi-pesi'!X$13,'Tabelle Tipi-pesi'!Y$13,"")&amp;IF(Y24='Tabelle Tipi-pesi'!X$14,'Tabelle Tipi-pesi'!Y$14,"")&amp;IF(Y24='Tabelle Tipi-pesi'!X$15,'Tabelle Tipi-pesi'!Y$15,"")&amp;IF(Y24='Tabelle Tipi-pesi'!X$16,'Tabelle Tipi-pesi'!Y$16,"")&amp;IF(Y24='Tabelle Tipi-pesi'!X$17,'Tabelle Tipi-pesi'!Y$17,"")&amp;IF(Y24='Tabelle Tipi-pesi'!X$18,'Tabelle Tipi-pesi'!Y$18,"")&amp;IF(Y24='Tabelle Tipi-pesi'!X$19,'Tabelle Tipi-pesi'!Y$19,"")&amp;IF(Y24='Tabelle Tipi-pesi'!X$20,'Tabelle Tipi-pesi'!Y$20,"")&amp;IF(Y24='Tabelle Tipi-pesi'!X$21,'Tabelle Tipi-pesi'!Y$21,"")&amp;IF(Y24='Tabelle Tipi-pesi'!X$22,'Tabelle Tipi-pesi'!Y$22,"")&amp;IF(Y24='Tabelle Tipi-pesi'!X$23,'Tabelle Tipi-pesi'!Y$23,"")))</f>
        <v>0</v>
      </c>
      <c r="AA24" s="36"/>
      <c r="AB24" s="37">
        <f>IF(AA24="",0,VALUE(IF(AA24='Tabelle Tipi-pesi'!Z$2,'Tabelle Tipi-pesi'!AA$2,"")&amp;IF(AA24='Tabelle Tipi-pesi'!Z$3,'Tabelle Tipi-pesi'!AA$3,"")&amp;IF(AA24='Tabelle Tipi-pesi'!Z$4,'Tabelle Tipi-pesi'!AA$4,"")&amp;IF(AA24='Tabelle Tipi-pesi'!Z$5,'Tabelle Tipi-pesi'!AA$5,"")&amp;IF(AA24='Tabelle Tipi-pesi'!Z$6,'Tabelle Tipi-pesi'!AA$6,"")&amp;IF(AA24='Tabelle Tipi-pesi'!Z$7,'Tabelle Tipi-pesi'!AA$7,"")&amp;IF(AA24='Tabelle Tipi-pesi'!Z$8,'Tabelle Tipi-pesi'!AA$8,"")&amp;IF(AA24='Tabelle Tipi-pesi'!Z$9,'Tabelle Tipi-pesi'!AA$9,"")&amp;IF(AA24='Tabelle Tipi-pesi'!Z$10,'Tabelle Tipi-pesi'!AA$10,"")&amp;IF(AA24='Tabelle Tipi-pesi'!Z$11,'Tabelle Tipi-pesi'!AA$11,"")&amp;IF(AA24='Tabelle Tipi-pesi'!Z$12,'Tabelle Tipi-pesi'!AA$12,"")&amp;IF(AA24='Tabelle Tipi-pesi'!Z$13,'Tabelle Tipi-pesi'!AA$13,"")&amp;IF(AA24='Tabelle Tipi-pesi'!Z$14,'Tabelle Tipi-pesi'!AA$14,"")&amp;IF(AA24='Tabelle Tipi-pesi'!Z$15,'Tabelle Tipi-pesi'!AA$15,"")&amp;IF(AA24='Tabelle Tipi-pesi'!Z$16,'Tabelle Tipi-pesi'!AA$16,"")&amp;IF(AA24='Tabelle Tipi-pesi'!Z$17,'Tabelle Tipi-pesi'!AA$17,"")&amp;IF(AA24='Tabelle Tipi-pesi'!Z$18,'Tabelle Tipi-pesi'!AA$18,"")&amp;IF(AA24='Tabelle Tipi-pesi'!Z$19,'Tabelle Tipi-pesi'!AA$19,"")&amp;IF(AA24='Tabelle Tipi-pesi'!Z$20,'Tabelle Tipi-pesi'!AA$20,"")&amp;IF(AA24='Tabelle Tipi-pesi'!Z$21,'Tabelle Tipi-pesi'!AA$21,"")&amp;IF(AA24='Tabelle Tipi-pesi'!Z$22,'Tabelle Tipi-pesi'!AA$22,"")&amp;IF(AA24='Tabelle Tipi-pesi'!Z$23,'Tabelle Tipi-pesi'!AA$23,"")))</f>
        <v>0</v>
      </c>
      <c r="AD24" s="9">
        <f>IF(AC24="",0,VALUE(IF(AC24='Tabelle Tipi-pesi'!Z$2,'Tabelle Tipi-pesi'!AA$2,"")&amp;IF(AC24='Tabelle Tipi-pesi'!Z$3,'Tabelle Tipi-pesi'!AA$3,"")&amp;IF(AC24='Tabelle Tipi-pesi'!Z$4,'Tabelle Tipi-pesi'!AA$4,"")&amp;IF(AC24='Tabelle Tipi-pesi'!Z$5,'Tabelle Tipi-pesi'!AA$5,"")&amp;IF(AC24='Tabelle Tipi-pesi'!Z$6,'Tabelle Tipi-pesi'!AA$6,"")&amp;IF(AC24='Tabelle Tipi-pesi'!Z$7,'Tabelle Tipi-pesi'!AA$7,"")&amp;IF(AC24='Tabelle Tipi-pesi'!Z$8,'Tabelle Tipi-pesi'!AA$8,"")&amp;IF(AC24='Tabelle Tipi-pesi'!Z$9,'Tabelle Tipi-pesi'!AA$9,"")&amp;IF(AC24='Tabelle Tipi-pesi'!Z$10,'Tabelle Tipi-pesi'!AA$10,"")&amp;IF(AC24='Tabelle Tipi-pesi'!Z$11,'Tabelle Tipi-pesi'!AA$11,"")&amp;IF(AC24='Tabelle Tipi-pesi'!Z$12,'Tabelle Tipi-pesi'!AA$12,"")&amp;IF(AC24='Tabelle Tipi-pesi'!Z$13,'Tabelle Tipi-pesi'!AA$13,"")&amp;IF(AC24='Tabelle Tipi-pesi'!Z$14,'Tabelle Tipi-pesi'!AA$14,"")&amp;IF(AC24='Tabelle Tipi-pesi'!Z$15,'Tabelle Tipi-pesi'!AA$15,"")&amp;IF(AC24='Tabelle Tipi-pesi'!Z$16,'Tabelle Tipi-pesi'!AA$16,"")&amp;IF(AC24='Tabelle Tipi-pesi'!Z$17,'Tabelle Tipi-pesi'!AA$17,"")&amp;IF(AC24='Tabelle Tipi-pesi'!Z$18,'Tabelle Tipi-pesi'!AA$18,"")&amp;IF(AC24='Tabelle Tipi-pesi'!Z$19,'Tabelle Tipi-pesi'!AA$19,"")&amp;IF(AC24='Tabelle Tipi-pesi'!Z$20,'Tabelle Tipi-pesi'!AA$20,"")&amp;IF(AC24='Tabelle Tipi-pesi'!Z$21,'Tabelle Tipi-pesi'!AA$21,"")&amp;IF(AC24='Tabelle Tipi-pesi'!Z$22,'Tabelle Tipi-pesi'!AA$22,"")&amp;IF(AC24='Tabelle Tipi-pesi'!Z$23,'Tabelle Tipi-pesi'!AA$23,"")))</f>
        <v>0</v>
      </c>
      <c r="AE24" s="34" t="s">
        <v>118</v>
      </c>
      <c r="AF24" s="35">
        <f>IF(AE24="",0,VALUE(IF(AE24='Tabelle Tipi-pesi'!AB$2,'Tabelle Tipi-pesi'!AC$2,"")&amp;IF(AE24='Tabelle Tipi-pesi'!AB$3,'Tabelle Tipi-pesi'!AC$3,"")&amp;IF(AE24='Tabelle Tipi-pesi'!AB$4,'Tabelle Tipi-pesi'!AC$4,"")&amp;IF(AE24='Tabelle Tipi-pesi'!AB$5,'Tabelle Tipi-pesi'!AC$5,"")&amp;IF(AE24='Tabelle Tipi-pesi'!AB$6,'Tabelle Tipi-pesi'!AC$6,"")&amp;IF(AE24='Tabelle Tipi-pesi'!AB$7,'Tabelle Tipi-pesi'!AC$7,"")&amp;IF(AE24='Tabelle Tipi-pesi'!AB$8,'Tabelle Tipi-pesi'!AC$8,"")&amp;IF(AE24='Tabelle Tipi-pesi'!AB$9,'Tabelle Tipi-pesi'!AC$9,"")&amp;IF(AE24='Tabelle Tipi-pesi'!AB$10,'Tabelle Tipi-pesi'!AC$10,"")&amp;IF(AE24='Tabelle Tipi-pesi'!AB$11,'Tabelle Tipi-pesi'!AC$11,"")&amp;IF(AE24='Tabelle Tipi-pesi'!AB$12,'Tabelle Tipi-pesi'!AC$12,"")&amp;IF(AE24='Tabelle Tipi-pesi'!AB$13,'Tabelle Tipi-pesi'!AC$13,"")&amp;IF(AE24='Tabelle Tipi-pesi'!AB$14,'Tabelle Tipi-pesi'!AC$14,"")&amp;IF(AE24='Tabelle Tipi-pesi'!AB$15,'Tabelle Tipi-pesi'!AC$15,"")&amp;IF(AD24='Tabelle Tipi-pesi'!AB$16,'Tabelle Tipi-pesi'!AC$16,"")&amp;IF(AE24='Tabelle Tipi-pesi'!AB$17,'Tabelle Tipi-pesi'!AC$17,"")&amp;IF(AE24='Tabelle Tipi-pesi'!AB$18,'Tabelle Tipi-pesi'!AC$18,"")&amp;IF(AE24='Tabelle Tipi-pesi'!AB$19,'Tabelle Tipi-pesi'!AC$19,"")&amp;IF(AE24='Tabelle Tipi-pesi'!AB$20,'Tabelle Tipi-pesi'!AC$20,"")&amp;IF(AE24='Tabelle Tipi-pesi'!AB$21,'Tabelle Tipi-pesi'!AC$21,"")&amp;IF(AE24='Tabelle Tipi-pesi'!AB$22,'Tabelle Tipi-pesi'!AC$22,"")&amp;IF(AE24='Tabelle Tipi-pesi'!AB$23,'Tabelle Tipi-pesi'!AC$23,"")))</f>
        <v>10</v>
      </c>
      <c r="AG24" s="8" t="s">
        <v>106</v>
      </c>
      <c r="AH24" s="9">
        <f>IF(AG24="",0,VALUE(IF(AG24='Tabelle Tipi-pesi'!AD$2,'Tabelle Tipi-pesi'!AE$2,"")&amp;IF(AG24='Tabelle Tipi-pesi'!AD$3,'Tabelle Tipi-pesi'!AE$3,"")&amp;IF(AG24='Tabelle Tipi-pesi'!AD$4,'Tabelle Tipi-pesi'!AE$4,"")&amp;IF(AG24='Tabelle Tipi-pesi'!AD$5,'Tabelle Tipi-pesi'!AE$5,"")&amp;IF(AG24='Tabelle Tipi-pesi'!AD$6,'Tabelle Tipi-pesi'!AE$6,"")&amp;IF(AG24='Tabelle Tipi-pesi'!AD$7,'Tabelle Tipi-pesi'!AE$7,"")&amp;IF(AG24='Tabelle Tipi-pesi'!AD$8,'Tabelle Tipi-pesi'!AE$8,"")&amp;IF(AG24='Tabelle Tipi-pesi'!AD$9,'Tabelle Tipi-pesi'!AE$9,"")&amp;IF(AG24='Tabelle Tipi-pesi'!AD$10,'Tabelle Tipi-pesi'!AE$10,"")&amp;IF(AG24='Tabelle Tipi-pesi'!AD$11,'Tabelle Tipi-pesi'!AE$11,"")&amp;IF(AG24='Tabelle Tipi-pesi'!AD$12,'Tabelle Tipi-pesi'!AE$12,"")&amp;IF(AG24='Tabelle Tipi-pesi'!AD$13,'Tabelle Tipi-pesi'!AE$13,"")&amp;IF(AG24='Tabelle Tipi-pesi'!AD$14,'Tabelle Tipi-pesi'!AE$14,"")&amp;IF(AG24='Tabelle Tipi-pesi'!AD$15,'Tabelle Tipi-pesi'!AE$15,"")&amp;IF(AF24='Tabelle Tipi-pesi'!AD$16,'Tabelle Tipi-pesi'!AE$16,"")&amp;IF(AG24='Tabelle Tipi-pesi'!AD$17,'Tabelle Tipi-pesi'!AE$17,"")&amp;IF(AG24='Tabelle Tipi-pesi'!AD$18,'Tabelle Tipi-pesi'!AE$18,"")&amp;IF(AG24='Tabelle Tipi-pesi'!AD$19,'Tabelle Tipi-pesi'!AE$19,"")&amp;IF(AG24='Tabelle Tipi-pesi'!AD$20,'Tabelle Tipi-pesi'!AE$20,"")&amp;IF(AG24='Tabelle Tipi-pesi'!AD$21,'Tabelle Tipi-pesi'!AE$21,"")&amp;IF(AG24='Tabelle Tipi-pesi'!AD$22,'Tabelle Tipi-pesi'!AE$22,"")&amp;IF(AG24='Tabelle Tipi-pesi'!AD$23,'Tabelle Tipi-pesi'!AE$23,"")))</f>
        <v>50</v>
      </c>
      <c r="AJ24" s="26">
        <f t="shared" si="0"/>
        <v>1165</v>
      </c>
      <c r="AK24" s="55">
        <v>13.5</v>
      </c>
      <c r="AL24" s="12">
        <v>4011</v>
      </c>
      <c r="AM24" s="18"/>
      <c r="AN24" s="11">
        <f t="shared" si="1"/>
        <v>9</v>
      </c>
      <c r="AO24" s="11" t="str">
        <f t="shared" si="2"/>
        <v>2</v>
      </c>
      <c r="AP24" s="8">
        <v>1440</v>
      </c>
      <c r="AQ24" s="14">
        <f t="shared" si="3"/>
        <v>17.826666666666668</v>
      </c>
      <c r="AR24" s="15">
        <f t="shared" si="4"/>
        <v>131.91733333333335</v>
      </c>
      <c r="AS24" s="16">
        <f t="shared" si="5"/>
        <v>113.2337625178827</v>
      </c>
      <c r="AT24" s="15">
        <f t="shared" si="6"/>
        <v>8.8312882815500604</v>
      </c>
      <c r="AU24" s="39"/>
    </row>
    <row r="25" spans="1:47" s="8" customFormat="1" ht="11.25" customHeight="1" x14ac:dyDescent="0.2">
      <c r="A25" s="8">
        <v>21</v>
      </c>
      <c r="B25" s="8">
        <v>4</v>
      </c>
      <c r="C25" s="20" t="s">
        <v>17</v>
      </c>
      <c r="D25" s="21">
        <f>IF(C25="",0,VALUE(IF(C25='Tabelle Tipi-pesi'!B$2,'Tabelle Tipi-pesi'!C$2,"")&amp;IF(C25='Tabelle Tipi-pesi'!B$3,'Tabelle Tipi-pesi'!C$3,"")&amp;IF(C25='Tabelle Tipi-pesi'!B$4,'Tabelle Tipi-pesi'!C$4,"")&amp;IF(C25='Tabelle Tipi-pesi'!B$5,'Tabelle Tipi-pesi'!C$5,"")&amp;IF(C25='Tabelle Tipi-pesi'!B$6,'Tabelle Tipi-pesi'!C$6,"")&amp;IF(C25='Tabelle Tipi-pesi'!B$7,'Tabelle Tipi-pesi'!C$7,"")&amp;IF(C25='Tabelle Tipi-pesi'!B$8,'Tabelle Tipi-pesi'!C$8,"")&amp;IF(C25='Tabelle Tipi-pesi'!B$9,'Tabelle Tipi-pesi'!C$9,"")&amp;IF(C25='Tabelle Tipi-pesi'!B$10,'Tabelle Tipi-pesi'!C$10,"")&amp;IF(C25='Tabelle Tipi-pesi'!B$11,'Tabelle Tipi-pesi'!C$11,"")&amp;IF(C25='Tabelle Tipi-pesi'!B$12,'Tabelle Tipi-pesi'!C$12,"")&amp;IF(C25='Tabelle Tipi-pesi'!B$13,'Tabelle Tipi-pesi'!C$13,"")&amp;IF(C25='Tabelle Tipi-pesi'!B$14,'Tabelle Tipi-pesi'!C$14,"")&amp;IF(C25='Tabelle Tipi-pesi'!B$15,'Tabelle Tipi-pesi'!C$15,"")&amp;IF(C25='Tabelle Tipi-pesi'!B$16,'Tabelle Tipi-pesi'!C$16,"")&amp;IF(C25='Tabelle Tipi-pesi'!B$17,'Tabelle Tipi-pesi'!C$17,"")&amp;IF(C25='Tabelle Tipi-pesi'!B$18,'Tabelle Tipi-pesi'!C$18,"")&amp;IF(C25='Tabelle Tipi-pesi'!B$19,'Tabelle Tipi-pesi'!C$19,"")&amp;IF(C25='Tabelle Tipi-pesi'!B$20,'Tabelle Tipi-pesi'!C$20,"")&amp;IF(C25='Tabelle Tipi-pesi'!B$21,'Tabelle Tipi-pesi'!C$21,"")&amp;IF(C25='Tabelle Tipi-pesi'!B$22,'Tabelle Tipi-pesi'!C$22,"")&amp;IF(C25='Tabelle Tipi-pesi'!B$23,'Tabelle Tipi-pesi'!C$23,"")))</f>
        <v>130</v>
      </c>
      <c r="E25" s="8" t="s">
        <v>22</v>
      </c>
      <c r="F25" s="7">
        <f>IF(E25="",0,VALUE(IF(E25='Tabelle Tipi-pesi'!D$2,'Tabelle Tipi-pesi'!E$2,"")&amp;IF(E25='Tabelle Tipi-pesi'!D$3,'Tabelle Tipi-pesi'!E$3,"")&amp;IF(E25='Tabelle Tipi-pesi'!D$4,'Tabelle Tipi-pesi'!E$4,"")&amp;IF(E25='Tabelle Tipi-pesi'!D$5,'Tabelle Tipi-pesi'!E$5,"")&amp;IF(E25='Tabelle Tipi-pesi'!D$6,'Tabelle Tipi-pesi'!E$6,"")&amp;IF(E25='Tabelle Tipi-pesi'!D$7,'Tabelle Tipi-pesi'!E$7,"")&amp;IF(E25='Tabelle Tipi-pesi'!D$8,'Tabelle Tipi-pesi'!E$8,"")&amp;IF(E25='Tabelle Tipi-pesi'!D$9,'Tabelle Tipi-pesi'!E$9,"")&amp;IF(E25='Tabelle Tipi-pesi'!D$10,'Tabelle Tipi-pesi'!E$10,"")&amp;IF(E25='Tabelle Tipi-pesi'!D$11,'Tabelle Tipi-pesi'!E$11,"")&amp;IF(E25='Tabelle Tipi-pesi'!D$12,'Tabelle Tipi-pesi'!E$12,"")&amp;IF(E25='Tabelle Tipi-pesi'!D$13,'Tabelle Tipi-pesi'!E$13,"")&amp;IF(E25='Tabelle Tipi-pesi'!D$14,'Tabelle Tipi-pesi'!E$14,"")&amp;IF(E25='Tabelle Tipi-pesi'!D$15,'Tabelle Tipi-pesi'!E$15,"")&amp;IF(E25='Tabelle Tipi-pesi'!D$16,'Tabelle Tipi-pesi'!E$16,"")&amp;IF(E25='Tabelle Tipi-pesi'!D$17,'Tabelle Tipi-pesi'!E$17,"")&amp;IF(E25='Tabelle Tipi-pesi'!D$18,'Tabelle Tipi-pesi'!E$18,"")&amp;IF(E25='Tabelle Tipi-pesi'!D$19,'Tabelle Tipi-pesi'!E$19,"")&amp;IF(E25='Tabelle Tipi-pesi'!D$20,'Tabelle Tipi-pesi'!E$20,"")&amp;IF(E25='Tabelle Tipi-pesi'!D$21,'Tabelle Tipi-pesi'!E$21,"")&amp;IF(E25='Tabelle Tipi-pesi'!D$22,'Tabelle Tipi-pesi'!E$22,"")&amp;IF(E25='Tabelle Tipi-pesi'!D$23,'Tabelle Tipi-pesi'!E$23,"")))/4*B25</f>
        <v>60</v>
      </c>
      <c r="G25" s="22" t="s">
        <v>38</v>
      </c>
      <c r="H25" s="23">
        <f>$B25*IF(G25="",0,VALUE(IF(G25='Tabelle Tipi-pesi'!F$2,'Tabelle Tipi-pesi'!G$2,"")&amp;IF(G25='Tabelle Tipi-pesi'!F$3,'Tabelle Tipi-pesi'!G$3,"")&amp;IF(G25='Tabelle Tipi-pesi'!F$4,'Tabelle Tipi-pesi'!G$4,"")&amp;IF(G25='Tabelle Tipi-pesi'!F$5,'Tabelle Tipi-pesi'!G$5,"")&amp;IF(G25='Tabelle Tipi-pesi'!F$6,'Tabelle Tipi-pesi'!G$6,"")&amp;IF(G25='Tabelle Tipi-pesi'!F$7,'Tabelle Tipi-pesi'!G$7,"")&amp;IF(G25='Tabelle Tipi-pesi'!F$8,'Tabelle Tipi-pesi'!G$8,"")&amp;IF(G25='Tabelle Tipi-pesi'!F$9,'Tabelle Tipi-pesi'!G$9,"")&amp;IF(G25='Tabelle Tipi-pesi'!F$10,'Tabelle Tipi-pesi'!G$10,"")&amp;IF(G25='Tabelle Tipi-pesi'!F$11,'Tabelle Tipi-pesi'!G$11,"")&amp;IF(G25='Tabelle Tipi-pesi'!F$12,'Tabelle Tipi-pesi'!G$12,"")&amp;IF(G25='Tabelle Tipi-pesi'!F$13,'Tabelle Tipi-pesi'!G$13,"")&amp;IF(G25='Tabelle Tipi-pesi'!F$14,'Tabelle Tipi-pesi'!G$14,"")&amp;IF(G25='Tabelle Tipi-pesi'!F$15,'Tabelle Tipi-pesi'!G$15,"")&amp;IF(G25='Tabelle Tipi-pesi'!F$16,'Tabelle Tipi-pesi'!G$16,"")&amp;IF(G25='Tabelle Tipi-pesi'!F$17,'Tabelle Tipi-pesi'!G$17,"")&amp;IF(G25='Tabelle Tipi-pesi'!F$18,'Tabelle Tipi-pesi'!G$18,"")&amp;IF(G25='Tabelle Tipi-pesi'!F$19,'Tabelle Tipi-pesi'!G$19,"")&amp;IF(G25='Tabelle Tipi-pesi'!F$20,'Tabelle Tipi-pesi'!G$20,"")&amp;IF(G25='Tabelle Tipi-pesi'!F$21,'Tabelle Tipi-pesi'!G$21,"")&amp;IF(G25='Tabelle Tipi-pesi'!F$22,'Tabelle Tipi-pesi'!G$22,"")&amp;IF(G25='Tabelle Tipi-pesi'!F$23,'Tabelle Tipi-pesi'!G$23,"")))</f>
        <v>80</v>
      </c>
      <c r="I25" s="8" t="s">
        <v>44</v>
      </c>
      <c r="J25" s="9">
        <f>IF(I25="",0,VALUE(IF(I25='Tabelle Tipi-pesi'!H$2,'Tabelle Tipi-pesi'!I$2,"")&amp;IF(I25='Tabelle Tipi-pesi'!H$3,'Tabelle Tipi-pesi'!I$3,"")&amp;IF(I25='Tabelle Tipi-pesi'!H$4,'Tabelle Tipi-pesi'!I$4,"")&amp;IF(I25='Tabelle Tipi-pesi'!H$5,'Tabelle Tipi-pesi'!I$5,"")&amp;IF(I25='Tabelle Tipi-pesi'!H$6,'Tabelle Tipi-pesi'!I$6,"")&amp;IF(I25='Tabelle Tipi-pesi'!H$7,'Tabelle Tipi-pesi'!I$7,"")&amp;IF(I25='Tabelle Tipi-pesi'!H$8,'Tabelle Tipi-pesi'!I$8,"")&amp;IF(I25='Tabelle Tipi-pesi'!H$9,'Tabelle Tipi-pesi'!I$9,"")&amp;IF(I25='Tabelle Tipi-pesi'!H$10,'Tabelle Tipi-pesi'!I$10,"")&amp;IF(I25='Tabelle Tipi-pesi'!H$11,'Tabelle Tipi-pesi'!I$11,"")&amp;IF(I25='Tabelle Tipi-pesi'!H$12,'Tabelle Tipi-pesi'!I$12,"")&amp;IF(I25='Tabelle Tipi-pesi'!H$13,'Tabelle Tipi-pesi'!I$13,"")&amp;IF(I25='Tabelle Tipi-pesi'!H$14,'Tabelle Tipi-pesi'!I$14,"")&amp;IF(I25='Tabelle Tipi-pesi'!H$15,'Tabelle Tipi-pesi'!I$15,"")&amp;IF(I25='Tabelle Tipi-pesi'!H$16,'Tabelle Tipi-pesi'!I$16,"")&amp;IF(I25='Tabelle Tipi-pesi'!H$17,'Tabelle Tipi-pesi'!I$17,"")&amp;IF(I25='Tabelle Tipi-pesi'!H$18,'Tabelle Tipi-pesi'!I$18,"")&amp;IF(I25='Tabelle Tipi-pesi'!H$19,'Tabelle Tipi-pesi'!I$19,"")&amp;IF(I25='Tabelle Tipi-pesi'!H$20,'Tabelle Tipi-pesi'!I$20,"")&amp;IF(I25='Tabelle Tipi-pesi'!H$21,'Tabelle Tipi-pesi'!I$21,"")&amp;IF(I25='Tabelle Tipi-pesi'!H$22,'Tabelle Tipi-pesi'!I$22,"")&amp;IF(I25='Tabelle Tipi-pesi'!H$23,'Tabelle Tipi-pesi'!I$23,"")))</f>
        <v>80</v>
      </c>
      <c r="K25" s="24" t="s">
        <v>49</v>
      </c>
      <c r="L25" s="25">
        <f>IF(K25="",0,VALUE(IF(K25='Tabelle Tipi-pesi'!J$2,'Tabelle Tipi-pesi'!K$2,"")&amp;IF(K25='Tabelle Tipi-pesi'!J$3,'Tabelle Tipi-pesi'!K$3,"")&amp;IF(K25='Tabelle Tipi-pesi'!J$4,'Tabelle Tipi-pesi'!K$4,"")&amp;IF(K25='Tabelle Tipi-pesi'!J$5,'Tabelle Tipi-pesi'!K$5,"")&amp;IF(K25='Tabelle Tipi-pesi'!J$6,'Tabelle Tipi-pesi'!K$6,"")&amp;IF(K25='Tabelle Tipi-pesi'!J$7,'Tabelle Tipi-pesi'!K$7,"")&amp;IF(K25='Tabelle Tipi-pesi'!J$8,'Tabelle Tipi-pesi'!K$8,"")&amp;IF(K25='Tabelle Tipi-pesi'!J$9,'Tabelle Tipi-pesi'!K$9,"")&amp;IF(K25='Tabelle Tipi-pesi'!J$10,'Tabelle Tipi-pesi'!K$10,"")&amp;IF(K25='Tabelle Tipi-pesi'!J$11,'Tabelle Tipi-pesi'!K$11,"")&amp;IF(K25='Tabelle Tipi-pesi'!J$12,'Tabelle Tipi-pesi'!K$12,"")&amp;IF(K25='Tabelle Tipi-pesi'!J$13,'Tabelle Tipi-pesi'!K$13,"")&amp;IF(K25='Tabelle Tipi-pesi'!J$14,'Tabelle Tipi-pesi'!K$14,"")&amp;IF(K25='Tabelle Tipi-pesi'!J$15,'Tabelle Tipi-pesi'!K$15,"")&amp;IF(K25='Tabelle Tipi-pesi'!J$16,'Tabelle Tipi-pesi'!K$16,"")&amp;IF(K25='Tabelle Tipi-pesi'!J$17,'Tabelle Tipi-pesi'!K$17,"")&amp;IF(K25='Tabelle Tipi-pesi'!J$18,'Tabelle Tipi-pesi'!K$18,"")&amp;IF(K25='Tabelle Tipi-pesi'!J$19,'Tabelle Tipi-pesi'!K$19,"")&amp;IF(K25='Tabelle Tipi-pesi'!J$20,'Tabelle Tipi-pesi'!K$20,"")&amp;IF(K25='Tabelle Tipi-pesi'!J$21,'Tabelle Tipi-pesi'!K$21,"")&amp;IF(K25='Tabelle Tipi-pesi'!J$22,'Tabelle Tipi-pesi'!K$22,"")&amp;IF(K25='Tabelle Tipi-pesi'!J$23,'Tabelle Tipi-pesi'!K$23,"")))</f>
        <v>25</v>
      </c>
      <c r="M25" s="8" t="s">
        <v>53</v>
      </c>
      <c r="N25" s="9">
        <f>$B25*IF(M25="",0,VALUE(IF(M25='Tabelle Tipi-pesi'!L$2,'Tabelle Tipi-pesi'!M$2,"")&amp;IF(M25='Tabelle Tipi-pesi'!L$3,'Tabelle Tipi-pesi'!M$3,"")&amp;IF(M25='Tabelle Tipi-pesi'!L$4,'Tabelle Tipi-pesi'!M$4,"")&amp;IF(M25='Tabelle Tipi-pesi'!L$5,'Tabelle Tipi-pesi'!M$5,"")&amp;IF(M25='Tabelle Tipi-pesi'!L$6,'Tabelle Tipi-pesi'!M$6,"")&amp;IF(M25='Tabelle Tipi-pesi'!L$7,'Tabelle Tipi-pesi'!M$7,"")&amp;IF(M25='Tabelle Tipi-pesi'!L$8,'Tabelle Tipi-pesi'!M$8,"")&amp;IF(M25='Tabelle Tipi-pesi'!L$9,'Tabelle Tipi-pesi'!M$9,"")&amp;IF(M25='Tabelle Tipi-pesi'!L$10,'Tabelle Tipi-pesi'!M$10,"")&amp;IF(M25='Tabelle Tipi-pesi'!L$11,'Tabelle Tipi-pesi'!M$11,"")&amp;IF(M25='Tabelle Tipi-pesi'!L$12,'Tabelle Tipi-pesi'!M$12,"")&amp;IF(M25='Tabelle Tipi-pesi'!L$13,'Tabelle Tipi-pesi'!M$13,"")&amp;IF(M25='Tabelle Tipi-pesi'!L$14,'Tabelle Tipi-pesi'!M$14,"")&amp;IF(M25='Tabelle Tipi-pesi'!L$15,'Tabelle Tipi-pesi'!M$15,"")&amp;IF(M25='Tabelle Tipi-pesi'!L$16,'Tabelle Tipi-pesi'!M$16,"")&amp;IF(M25='Tabelle Tipi-pesi'!L$17,'Tabelle Tipi-pesi'!M$17,"")&amp;IF(M25='Tabelle Tipi-pesi'!L$18,'Tabelle Tipi-pesi'!M$18,"")&amp;IF(M25='Tabelle Tipi-pesi'!L$19,'Tabelle Tipi-pesi'!M$19,"")&amp;IF(M25='Tabelle Tipi-pesi'!L$20,'Tabelle Tipi-pesi'!M$20,"")&amp;IF(M25='Tabelle Tipi-pesi'!L$21,'Tabelle Tipi-pesi'!M$21,"")&amp;IF(M25='Tabelle Tipi-pesi'!L$22,'Tabelle Tipi-pesi'!M$22,"")&amp;IF(M25='Tabelle Tipi-pesi'!L$23,'Tabelle Tipi-pesi'!M$23,"")))</f>
        <v>200</v>
      </c>
      <c r="O25" s="27" t="s">
        <v>81</v>
      </c>
      <c r="P25" s="28">
        <f>IF(O25="",0,VALUE(IF(O25='Tabelle Tipi-pesi'!N$2,'Tabelle Tipi-pesi'!O$2,"")&amp;IF(O25='Tabelle Tipi-pesi'!N$3,'Tabelle Tipi-pesi'!O$3,"")&amp;IF(O25='Tabelle Tipi-pesi'!N$4,'Tabelle Tipi-pesi'!O$4,"")&amp;IF(O25='Tabelle Tipi-pesi'!N$5,'Tabelle Tipi-pesi'!O$5,"")&amp;IF(O25='Tabelle Tipi-pesi'!N$6,'Tabelle Tipi-pesi'!O$6,"")&amp;IF(O25='Tabelle Tipi-pesi'!N$7,'Tabelle Tipi-pesi'!O$7,"")&amp;IF(O25='Tabelle Tipi-pesi'!N$8,'Tabelle Tipi-pesi'!O$8,"")&amp;IF(O25='Tabelle Tipi-pesi'!N$9,'Tabelle Tipi-pesi'!O$9,"")&amp;IF(O25='Tabelle Tipi-pesi'!N$10,'Tabelle Tipi-pesi'!O$10,"")&amp;IF(O25='Tabelle Tipi-pesi'!N$11,'Tabelle Tipi-pesi'!O$11,"")&amp;IF(O25='Tabelle Tipi-pesi'!N$12,'Tabelle Tipi-pesi'!O$12,"")&amp;IF(O25='Tabelle Tipi-pesi'!N$13,'Tabelle Tipi-pesi'!O$13,"")&amp;IF(O25='Tabelle Tipi-pesi'!N$14,'Tabelle Tipi-pesi'!O$14,"")&amp;IF(O25='Tabelle Tipi-pesi'!N$15,'Tabelle Tipi-pesi'!O$15,"")&amp;IF(O25='Tabelle Tipi-pesi'!N$16,'Tabelle Tipi-pesi'!O$16,"")&amp;IF(O25='Tabelle Tipi-pesi'!N$17,'Tabelle Tipi-pesi'!O$17,"")&amp;IF(O25='Tabelle Tipi-pesi'!N$18,'Tabelle Tipi-pesi'!O$18,"")&amp;IF(O25='Tabelle Tipi-pesi'!N$19,'Tabelle Tipi-pesi'!O$19,"")&amp;IF(O25='Tabelle Tipi-pesi'!N$20,'Tabelle Tipi-pesi'!O$20,"")&amp;IF(O25='Tabelle Tipi-pesi'!N$21,'Tabelle Tipi-pesi'!O$21,"")&amp;IF(O25='Tabelle Tipi-pesi'!N$22,'Tabelle Tipi-pesi'!O$22,"")&amp;IF(O25='Tabelle Tipi-pesi'!N$23,'Tabelle Tipi-pesi'!O$23,"")))</f>
        <v>285</v>
      </c>
      <c r="R25" s="9">
        <f>IF(Q25="",0,VALUE(IF(Q25='Tabelle Tipi-pesi'!P$2,'Tabelle Tipi-pesi'!Q$2,"")&amp;IF(Q25='Tabelle Tipi-pesi'!P$3,'Tabelle Tipi-pesi'!Q$3,"")&amp;IF(Q25='Tabelle Tipi-pesi'!P$4,'Tabelle Tipi-pesi'!Q$4,"")&amp;IF(Q25='Tabelle Tipi-pesi'!P$5,'Tabelle Tipi-pesi'!Q$5,"")&amp;IF(Q25='Tabelle Tipi-pesi'!P$6,'Tabelle Tipi-pesi'!Q$6,"")&amp;IF(Q25='Tabelle Tipi-pesi'!P$7,'Tabelle Tipi-pesi'!Q$7,"")&amp;IF(Q25='Tabelle Tipi-pesi'!P$8,'Tabelle Tipi-pesi'!Q$8,"")&amp;IF(Q25='Tabelle Tipi-pesi'!P$9,'Tabelle Tipi-pesi'!Q$9,"")&amp;IF(Q25='Tabelle Tipi-pesi'!P$10,'Tabelle Tipi-pesi'!Q$10,"")&amp;IF(Q25='Tabelle Tipi-pesi'!P$11,'Tabelle Tipi-pesi'!Q$11,"")&amp;IF(Q25='Tabelle Tipi-pesi'!P$12,'Tabelle Tipi-pesi'!Q$12,"")&amp;IF(Q25='Tabelle Tipi-pesi'!P$13,'Tabelle Tipi-pesi'!Q$13,"")&amp;IF(Q25='Tabelle Tipi-pesi'!P$14,'Tabelle Tipi-pesi'!Q$14,"")&amp;IF(Q25='Tabelle Tipi-pesi'!P$15,'Tabelle Tipi-pesi'!Q$15,"")&amp;IF(Q25='Tabelle Tipi-pesi'!P$16,'Tabelle Tipi-pesi'!Q$16,"")&amp;IF(Q25='Tabelle Tipi-pesi'!P$17,'Tabelle Tipi-pesi'!Q$17,"")&amp;IF(Q25='Tabelle Tipi-pesi'!P$18,'Tabelle Tipi-pesi'!Q$18,"")&amp;IF(Q25='Tabelle Tipi-pesi'!P$19,'Tabelle Tipi-pesi'!Q$19,"")&amp;IF(Q25='Tabelle Tipi-pesi'!P$20,'Tabelle Tipi-pesi'!Q$20,"")&amp;IF(Q25='Tabelle Tipi-pesi'!P$21,'Tabelle Tipi-pesi'!Q$21,"")&amp;IF(Q25='Tabelle Tipi-pesi'!P$22,'Tabelle Tipi-pesi'!Q$22,"")&amp;IF(Q25='Tabelle Tipi-pesi'!P$23,'Tabelle Tipi-pesi'!Q$23,"")))</f>
        <v>0</v>
      </c>
      <c r="S25" s="29" t="s">
        <v>114</v>
      </c>
      <c r="T25" s="30">
        <f>IF(S25="",0,VALUE(IF(S25='Tabelle Tipi-pesi'!R$2,'Tabelle Tipi-pesi'!S$2,"")&amp;IF(S25='Tabelle Tipi-pesi'!R$3,'Tabelle Tipi-pesi'!S$3,"")&amp;IF(S25='Tabelle Tipi-pesi'!R$4,'Tabelle Tipi-pesi'!S$4,"")&amp;IF(S25='Tabelle Tipi-pesi'!R$5,'Tabelle Tipi-pesi'!S$5,"")&amp;IF(S25='Tabelle Tipi-pesi'!R$6,'Tabelle Tipi-pesi'!S$6,"")&amp;IF(S25='Tabelle Tipi-pesi'!R$7,'Tabelle Tipi-pesi'!S$7,"")&amp;IF(S25='Tabelle Tipi-pesi'!R$8,'Tabelle Tipi-pesi'!S$8,"")&amp;IF(S25='Tabelle Tipi-pesi'!R$9,'Tabelle Tipi-pesi'!S$9,"")&amp;IF(S25='Tabelle Tipi-pesi'!R$10,'Tabelle Tipi-pesi'!S$10,"")&amp;IF(S25='Tabelle Tipi-pesi'!R$11,'Tabelle Tipi-pesi'!S$11,"")&amp;IF(S25='Tabelle Tipi-pesi'!R$12,'Tabelle Tipi-pesi'!S$12,"")&amp;IF(S25='Tabelle Tipi-pesi'!R$13,'Tabelle Tipi-pesi'!S$13,"")&amp;IF(S25='Tabelle Tipi-pesi'!R$14,'Tabelle Tipi-pesi'!S$14,"")&amp;IF(S25='Tabelle Tipi-pesi'!R$15,'Tabelle Tipi-pesi'!S$15,"")&amp;IF(S25='Tabelle Tipi-pesi'!R$16,'Tabelle Tipi-pesi'!S$16,"")&amp;IF(S25='Tabelle Tipi-pesi'!R$17,'Tabelle Tipi-pesi'!S$17,"")&amp;IF(S25='Tabelle Tipi-pesi'!R$18,'Tabelle Tipi-pesi'!S$18,"")&amp;IF(S25='Tabelle Tipi-pesi'!R$19,'Tabelle Tipi-pesi'!S$19,"")&amp;IF(S25='Tabelle Tipi-pesi'!R$20,'Tabelle Tipi-pesi'!S$20,"")&amp;IF(S25='Tabelle Tipi-pesi'!R$21,'Tabelle Tipi-pesi'!S$21,"")&amp;IF(S25='Tabelle Tipi-pesi'!R$22,'Tabelle Tipi-pesi'!S$22,"")&amp;IF(S25='Tabelle Tipi-pesi'!R$23,'Tabelle Tipi-pesi'!S$23,"")))</f>
        <v>25</v>
      </c>
      <c r="V25" s="9">
        <f>IF(U25="",0,VALUE(IF(U25='Tabelle Tipi-pesi'!T$2,'Tabelle Tipi-pesi'!U$2,"")&amp;IF(U25='Tabelle Tipi-pesi'!T$3,'Tabelle Tipi-pesi'!U$3,"")&amp;IF(U25='Tabelle Tipi-pesi'!T$4,'Tabelle Tipi-pesi'!U$4,"")&amp;IF(U25='Tabelle Tipi-pesi'!T$5,'Tabelle Tipi-pesi'!U$5,"")&amp;IF(U25='Tabelle Tipi-pesi'!T$6,'Tabelle Tipi-pesi'!U$6,"")&amp;IF(U25='Tabelle Tipi-pesi'!T$7,'Tabelle Tipi-pesi'!U$7,"")&amp;IF(U25='Tabelle Tipi-pesi'!T$8,'Tabelle Tipi-pesi'!U$8,"")&amp;IF(U25='Tabelle Tipi-pesi'!T$9,'Tabelle Tipi-pesi'!U$9,"")&amp;IF(U25='Tabelle Tipi-pesi'!T$10,'Tabelle Tipi-pesi'!U$10,"")&amp;IF(U25='Tabelle Tipi-pesi'!T$11,'Tabelle Tipi-pesi'!U$11,"")&amp;IF(U25='Tabelle Tipi-pesi'!T$12,'Tabelle Tipi-pesi'!U$12,"")&amp;IF(U25='Tabelle Tipi-pesi'!T$13,'Tabelle Tipi-pesi'!U$13,"")&amp;IF(U25='Tabelle Tipi-pesi'!T$14,'Tabelle Tipi-pesi'!U$14,"")&amp;IF(U25='Tabelle Tipi-pesi'!T$15,'Tabelle Tipi-pesi'!U$15,"")&amp;IF(U25='Tabelle Tipi-pesi'!T$16,'Tabelle Tipi-pesi'!U$16,"")&amp;IF(U25='Tabelle Tipi-pesi'!T$17,'Tabelle Tipi-pesi'!U$17,"")&amp;IF(U25='Tabelle Tipi-pesi'!T$18,'Tabelle Tipi-pesi'!U$18,"")&amp;IF(U25='Tabelle Tipi-pesi'!T$19,'Tabelle Tipi-pesi'!U$19,"")&amp;IF(U25='Tabelle Tipi-pesi'!T$20,'Tabelle Tipi-pesi'!U$20,"")&amp;IF(U25='Tabelle Tipi-pesi'!T$21,'Tabelle Tipi-pesi'!U$21,"")&amp;IF(U25='Tabelle Tipi-pesi'!T$22,'Tabelle Tipi-pesi'!U$22,"")&amp;IF(U25='Tabelle Tipi-pesi'!T$23,'Tabelle Tipi-pesi'!U$23,"")))</f>
        <v>0</v>
      </c>
      <c r="W25" s="31"/>
      <c r="X25" s="32">
        <f>IF(W25="",0,VALUE(IF(W25='Tabelle Tipi-pesi'!V$2,'Tabelle Tipi-pesi'!W$2,"")&amp;IF(W25='Tabelle Tipi-pesi'!V$3,'Tabelle Tipi-pesi'!W$3,"")&amp;IF(W25='Tabelle Tipi-pesi'!V$4,'Tabelle Tipi-pesi'!W$4,"")&amp;IF(W25='Tabelle Tipi-pesi'!V$5,'Tabelle Tipi-pesi'!W$5,"")&amp;IF(W25='Tabelle Tipi-pesi'!V$6,'Tabelle Tipi-pesi'!W$6,"")&amp;IF(W25='Tabelle Tipi-pesi'!V$7,'Tabelle Tipi-pesi'!W$7,"")&amp;IF(W25='Tabelle Tipi-pesi'!V$8,'Tabelle Tipi-pesi'!W$8,"")&amp;IF(W25='Tabelle Tipi-pesi'!V$9,'Tabelle Tipi-pesi'!W$9,"")&amp;IF(W25='Tabelle Tipi-pesi'!V$10,'Tabelle Tipi-pesi'!W$10,"")&amp;IF(W25='Tabelle Tipi-pesi'!V$11,'Tabelle Tipi-pesi'!W$11,"")&amp;IF(W25='Tabelle Tipi-pesi'!V$12,'Tabelle Tipi-pesi'!W$12,"")&amp;IF(W25='Tabelle Tipi-pesi'!V$13,'Tabelle Tipi-pesi'!W$13,"")&amp;IF(W25='Tabelle Tipi-pesi'!V$14,'Tabelle Tipi-pesi'!W$14,"")&amp;IF(W25='Tabelle Tipi-pesi'!V$15,'Tabelle Tipi-pesi'!W$15,"")&amp;IF(W25='Tabelle Tipi-pesi'!V$16,'Tabelle Tipi-pesi'!W$16,"")&amp;IF(W25='Tabelle Tipi-pesi'!V$17,'Tabelle Tipi-pesi'!W$17,"")&amp;IF(W25='Tabelle Tipi-pesi'!V$18,'Tabelle Tipi-pesi'!W$18,"")&amp;IF(W25='Tabelle Tipi-pesi'!V$19,'Tabelle Tipi-pesi'!W$19,"")&amp;IF(W25='Tabelle Tipi-pesi'!V$20,'Tabelle Tipi-pesi'!W$20,"")&amp;IF(W25='Tabelle Tipi-pesi'!V$21,'Tabelle Tipi-pesi'!W$21,"")&amp;IF(W25='Tabelle Tipi-pesi'!V$22,'Tabelle Tipi-pesi'!W$22,"")&amp;IF(W25='Tabelle Tipi-pesi'!V$23,'Tabelle Tipi-pesi'!W$23,"")))</f>
        <v>0</v>
      </c>
      <c r="Z25" s="9">
        <f>IF(Y25="",0,VALUE(IF(Y25='Tabelle Tipi-pesi'!X$2,'Tabelle Tipi-pesi'!Y$2,"")&amp;IF(Y25='Tabelle Tipi-pesi'!X$3,'Tabelle Tipi-pesi'!Y$3,"")&amp;IF(Y25='Tabelle Tipi-pesi'!X$4,'Tabelle Tipi-pesi'!Y$4,"")&amp;IF(Y25='Tabelle Tipi-pesi'!X$5,'Tabelle Tipi-pesi'!Y$5,"")&amp;IF(Y25='Tabelle Tipi-pesi'!X$6,'Tabelle Tipi-pesi'!Y$6,"")&amp;IF(Y25='Tabelle Tipi-pesi'!X$7,'Tabelle Tipi-pesi'!Y$7,"")&amp;IF(Y25='Tabelle Tipi-pesi'!X$8,'Tabelle Tipi-pesi'!Y$8,"")&amp;IF(Y25='Tabelle Tipi-pesi'!X$9,'Tabelle Tipi-pesi'!Y$9,"")&amp;IF(Y25='Tabelle Tipi-pesi'!X$10,'Tabelle Tipi-pesi'!Y$10,"")&amp;IF(Y25='Tabelle Tipi-pesi'!X$11,'Tabelle Tipi-pesi'!Y$11,"")&amp;IF(Y25='Tabelle Tipi-pesi'!X$12,'Tabelle Tipi-pesi'!Y$12,"")&amp;IF(Y25='Tabelle Tipi-pesi'!X$13,'Tabelle Tipi-pesi'!Y$13,"")&amp;IF(Y25='Tabelle Tipi-pesi'!X$14,'Tabelle Tipi-pesi'!Y$14,"")&amp;IF(Y25='Tabelle Tipi-pesi'!X$15,'Tabelle Tipi-pesi'!Y$15,"")&amp;IF(Y25='Tabelle Tipi-pesi'!X$16,'Tabelle Tipi-pesi'!Y$16,"")&amp;IF(Y25='Tabelle Tipi-pesi'!X$17,'Tabelle Tipi-pesi'!Y$17,"")&amp;IF(Y25='Tabelle Tipi-pesi'!X$18,'Tabelle Tipi-pesi'!Y$18,"")&amp;IF(Y25='Tabelle Tipi-pesi'!X$19,'Tabelle Tipi-pesi'!Y$19,"")&amp;IF(Y25='Tabelle Tipi-pesi'!X$20,'Tabelle Tipi-pesi'!Y$20,"")&amp;IF(Y25='Tabelle Tipi-pesi'!X$21,'Tabelle Tipi-pesi'!Y$21,"")&amp;IF(Y25='Tabelle Tipi-pesi'!X$22,'Tabelle Tipi-pesi'!Y$22,"")&amp;IF(Y25='Tabelle Tipi-pesi'!X$23,'Tabelle Tipi-pesi'!Y$23,"")))</f>
        <v>0</v>
      </c>
      <c r="AA25" s="36"/>
      <c r="AB25" s="37">
        <f>IF(AA25="",0,VALUE(IF(AA25='Tabelle Tipi-pesi'!Z$2,'Tabelle Tipi-pesi'!AA$2,"")&amp;IF(AA25='Tabelle Tipi-pesi'!Z$3,'Tabelle Tipi-pesi'!AA$3,"")&amp;IF(AA25='Tabelle Tipi-pesi'!Z$4,'Tabelle Tipi-pesi'!AA$4,"")&amp;IF(AA25='Tabelle Tipi-pesi'!Z$5,'Tabelle Tipi-pesi'!AA$5,"")&amp;IF(AA25='Tabelle Tipi-pesi'!Z$6,'Tabelle Tipi-pesi'!AA$6,"")&amp;IF(AA25='Tabelle Tipi-pesi'!Z$7,'Tabelle Tipi-pesi'!AA$7,"")&amp;IF(AA25='Tabelle Tipi-pesi'!Z$8,'Tabelle Tipi-pesi'!AA$8,"")&amp;IF(AA25='Tabelle Tipi-pesi'!Z$9,'Tabelle Tipi-pesi'!AA$9,"")&amp;IF(AA25='Tabelle Tipi-pesi'!Z$10,'Tabelle Tipi-pesi'!AA$10,"")&amp;IF(AA25='Tabelle Tipi-pesi'!Z$11,'Tabelle Tipi-pesi'!AA$11,"")&amp;IF(AA25='Tabelle Tipi-pesi'!Z$12,'Tabelle Tipi-pesi'!AA$12,"")&amp;IF(AA25='Tabelle Tipi-pesi'!Z$13,'Tabelle Tipi-pesi'!AA$13,"")&amp;IF(AA25='Tabelle Tipi-pesi'!Z$14,'Tabelle Tipi-pesi'!AA$14,"")&amp;IF(AA25='Tabelle Tipi-pesi'!Z$15,'Tabelle Tipi-pesi'!AA$15,"")&amp;IF(AA25='Tabelle Tipi-pesi'!Z$16,'Tabelle Tipi-pesi'!AA$16,"")&amp;IF(AA25='Tabelle Tipi-pesi'!Z$17,'Tabelle Tipi-pesi'!AA$17,"")&amp;IF(AA25='Tabelle Tipi-pesi'!Z$18,'Tabelle Tipi-pesi'!AA$18,"")&amp;IF(AA25='Tabelle Tipi-pesi'!Z$19,'Tabelle Tipi-pesi'!AA$19,"")&amp;IF(AA25='Tabelle Tipi-pesi'!Z$20,'Tabelle Tipi-pesi'!AA$20,"")&amp;IF(AA25='Tabelle Tipi-pesi'!Z$21,'Tabelle Tipi-pesi'!AA$21,"")&amp;IF(AA25='Tabelle Tipi-pesi'!Z$22,'Tabelle Tipi-pesi'!AA$22,"")&amp;IF(AA25='Tabelle Tipi-pesi'!Z$23,'Tabelle Tipi-pesi'!AA$23,"")))</f>
        <v>0</v>
      </c>
      <c r="AD25" s="9">
        <f>IF(AC25="",0,VALUE(IF(AC25='Tabelle Tipi-pesi'!Z$2,'Tabelle Tipi-pesi'!AA$2,"")&amp;IF(AC25='Tabelle Tipi-pesi'!Z$3,'Tabelle Tipi-pesi'!AA$3,"")&amp;IF(AC25='Tabelle Tipi-pesi'!Z$4,'Tabelle Tipi-pesi'!AA$4,"")&amp;IF(AC25='Tabelle Tipi-pesi'!Z$5,'Tabelle Tipi-pesi'!AA$5,"")&amp;IF(AC25='Tabelle Tipi-pesi'!Z$6,'Tabelle Tipi-pesi'!AA$6,"")&amp;IF(AC25='Tabelle Tipi-pesi'!Z$7,'Tabelle Tipi-pesi'!AA$7,"")&amp;IF(AC25='Tabelle Tipi-pesi'!Z$8,'Tabelle Tipi-pesi'!AA$8,"")&amp;IF(AC25='Tabelle Tipi-pesi'!Z$9,'Tabelle Tipi-pesi'!AA$9,"")&amp;IF(AC25='Tabelle Tipi-pesi'!Z$10,'Tabelle Tipi-pesi'!AA$10,"")&amp;IF(AC25='Tabelle Tipi-pesi'!Z$11,'Tabelle Tipi-pesi'!AA$11,"")&amp;IF(AC25='Tabelle Tipi-pesi'!Z$12,'Tabelle Tipi-pesi'!AA$12,"")&amp;IF(AC25='Tabelle Tipi-pesi'!Z$13,'Tabelle Tipi-pesi'!AA$13,"")&amp;IF(AC25='Tabelle Tipi-pesi'!Z$14,'Tabelle Tipi-pesi'!AA$14,"")&amp;IF(AC25='Tabelle Tipi-pesi'!Z$15,'Tabelle Tipi-pesi'!AA$15,"")&amp;IF(AC25='Tabelle Tipi-pesi'!Z$16,'Tabelle Tipi-pesi'!AA$16,"")&amp;IF(AC25='Tabelle Tipi-pesi'!Z$17,'Tabelle Tipi-pesi'!AA$17,"")&amp;IF(AC25='Tabelle Tipi-pesi'!Z$18,'Tabelle Tipi-pesi'!AA$18,"")&amp;IF(AC25='Tabelle Tipi-pesi'!Z$19,'Tabelle Tipi-pesi'!AA$19,"")&amp;IF(AC25='Tabelle Tipi-pesi'!Z$20,'Tabelle Tipi-pesi'!AA$20,"")&amp;IF(AC25='Tabelle Tipi-pesi'!Z$21,'Tabelle Tipi-pesi'!AA$21,"")&amp;IF(AC25='Tabelle Tipi-pesi'!Z$22,'Tabelle Tipi-pesi'!AA$22,"")&amp;IF(AC25='Tabelle Tipi-pesi'!Z$23,'Tabelle Tipi-pesi'!AA$23,"")))</f>
        <v>0</v>
      </c>
      <c r="AE25" s="34"/>
      <c r="AF25" s="35">
        <f>IF(AE25="",0,VALUE(IF(AE25='Tabelle Tipi-pesi'!AB$2,'Tabelle Tipi-pesi'!AC$2,"")&amp;IF(AE25='Tabelle Tipi-pesi'!AB$3,'Tabelle Tipi-pesi'!AC$3,"")&amp;IF(AE25='Tabelle Tipi-pesi'!AB$4,'Tabelle Tipi-pesi'!AC$4,"")&amp;IF(AE25='Tabelle Tipi-pesi'!AB$5,'Tabelle Tipi-pesi'!AC$5,"")&amp;IF(AE25='Tabelle Tipi-pesi'!AB$6,'Tabelle Tipi-pesi'!AC$6,"")&amp;IF(AE25='Tabelle Tipi-pesi'!AB$7,'Tabelle Tipi-pesi'!AC$7,"")&amp;IF(AE25='Tabelle Tipi-pesi'!AB$8,'Tabelle Tipi-pesi'!AC$8,"")&amp;IF(AE25='Tabelle Tipi-pesi'!AB$9,'Tabelle Tipi-pesi'!AC$9,"")&amp;IF(AE25='Tabelle Tipi-pesi'!AB$10,'Tabelle Tipi-pesi'!AC$10,"")&amp;IF(AE25='Tabelle Tipi-pesi'!AB$11,'Tabelle Tipi-pesi'!AC$11,"")&amp;IF(AE25='Tabelle Tipi-pesi'!AB$12,'Tabelle Tipi-pesi'!AC$12,"")&amp;IF(AE25='Tabelle Tipi-pesi'!AB$13,'Tabelle Tipi-pesi'!AC$13,"")&amp;IF(AE25='Tabelle Tipi-pesi'!AB$14,'Tabelle Tipi-pesi'!AC$14,"")&amp;IF(AE25='Tabelle Tipi-pesi'!AB$15,'Tabelle Tipi-pesi'!AC$15,"")&amp;IF(AD25='Tabelle Tipi-pesi'!AB$16,'Tabelle Tipi-pesi'!AC$16,"")&amp;IF(AE25='Tabelle Tipi-pesi'!AB$17,'Tabelle Tipi-pesi'!AC$17,"")&amp;IF(AE25='Tabelle Tipi-pesi'!AB$18,'Tabelle Tipi-pesi'!AC$18,"")&amp;IF(AE25='Tabelle Tipi-pesi'!AB$19,'Tabelle Tipi-pesi'!AC$19,"")&amp;IF(AE25='Tabelle Tipi-pesi'!AB$20,'Tabelle Tipi-pesi'!AC$20,"")&amp;IF(AE25='Tabelle Tipi-pesi'!AB$21,'Tabelle Tipi-pesi'!AC$21,"")&amp;IF(AE25='Tabelle Tipi-pesi'!AB$22,'Tabelle Tipi-pesi'!AC$22,"")&amp;IF(AE25='Tabelle Tipi-pesi'!AB$23,'Tabelle Tipi-pesi'!AC$23,"")))</f>
        <v>0</v>
      </c>
      <c r="AH25" s="9">
        <f>IF(AG25="",0,VALUE(IF(AG25='Tabelle Tipi-pesi'!AD$2,'Tabelle Tipi-pesi'!AE$2,"")&amp;IF(AG25='Tabelle Tipi-pesi'!AD$3,'Tabelle Tipi-pesi'!AE$3,"")&amp;IF(AG25='Tabelle Tipi-pesi'!AD$4,'Tabelle Tipi-pesi'!AE$4,"")&amp;IF(AG25='Tabelle Tipi-pesi'!AD$5,'Tabelle Tipi-pesi'!AE$5,"")&amp;IF(AG25='Tabelle Tipi-pesi'!AD$6,'Tabelle Tipi-pesi'!AE$6,"")&amp;IF(AG25='Tabelle Tipi-pesi'!AD$7,'Tabelle Tipi-pesi'!AE$7,"")&amp;IF(AG25='Tabelle Tipi-pesi'!AD$8,'Tabelle Tipi-pesi'!AE$8,"")&amp;IF(AG25='Tabelle Tipi-pesi'!AD$9,'Tabelle Tipi-pesi'!AE$9,"")&amp;IF(AG25='Tabelle Tipi-pesi'!AD$10,'Tabelle Tipi-pesi'!AE$10,"")&amp;IF(AG25='Tabelle Tipi-pesi'!AD$11,'Tabelle Tipi-pesi'!AE$11,"")&amp;IF(AG25='Tabelle Tipi-pesi'!AD$12,'Tabelle Tipi-pesi'!AE$12,"")&amp;IF(AG25='Tabelle Tipi-pesi'!AD$13,'Tabelle Tipi-pesi'!AE$13,"")&amp;IF(AG25='Tabelle Tipi-pesi'!AD$14,'Tabelle Tipi-pesi'!AE$14,"")&amp;IF(AG25='Tabelle Tipi-pesi'!AD$15,'Tabelle Tipi-pesi'!AE$15,"")&amp;IF(AF25='Tabelle Tipi-pesi'!AD$16,'Tabelle Tipi-pesi'!AE$16,"")&amp;IF(AG25='Tabelle Tipi-pesi'!AD$17,'Tabelle Tipi-pesi'!AE$17,"")&amp;IF(AG25='Tabelle Tipi-pesi'!AD$18,'Tabelle Tipi-pesi'!AE$18,"")&amp;IF(AG25='Tabelle Tipi-pesi'!AD$19,'Tabelle Tipi-pesi'!AE$19,"")&amp;IF(AG25='Tabelle Tipi-pesi'!AD$20,'Tabelle Tipi-pesi'!AE$20,"")&amp;IF(AG25='Tabelle Tipi-pesi'!AD$21,'Tabelle Tipi-pesi'!AE$21,"")&amp;IF(AG25='Tabelle Tipi-pesi'!AD$22,'Tabelle Tipi-pesi'!AE$22,"")&amp;IF(AG25='Tabelle Tipi-pesi'!AD$23,'Tabelle Tipi-pesi'!AE$23,"")))</f>
        <v>0</v>
      </c>
      <c r="AJ25" s="26">
        <f t="shared" si="0"/>
        <v>885</v>
      </c>
      <c r="AK25" s="55">
        <v>11.5</v>
      </c>
      <c r="AL25" s="12">
        <v>3425</v>
      </c>
      <c r="AM25" s="18"/>
      <c r="AN25" s="11">
        <f t="shared" si="1"/>
        <v>8</v>
      </c>
      <c r="AO25" s="11" t="str">
        <f t="shared" si="2"/>
        <v>2</v>
      </c>
      <c r="AP25" s="8">
        <v>1440</v>
      </c>
      <c r="AQ25" s="14">
        <f t="shared" si="3"/>
        <v>17.869565217391305</v>
      </c>
      <c r="AR25" s="15">
        <f t="shared" si="4"/>
        <v>132.23478260869567</v>
      </c>
      <c r="AS25" s="16">
        <f t="shared" si="5"/>
        <v>149.41783345615332</v>
      </c>
      <c r="AT25" s="15">
        <f t="shared" si="6"/>
        <v>6.6926415466561444</v>
      </c>
      <c r="AU25" s="39"/>
    </row>
    <row r="26" spans="1:47" s="8" customFormat="1" ht="11.25" customHeight="1" x14ac:dyDescent="0.2">
      <c r="A26" s="8">
        <v>22</v>
      </c>
      <c r="B26" s="8">
        <v>4</v>
      </c>
      <c r="C26" s="20" t="s">
        <v>17</v>
      </c>
      <c r="D26" s="21">
        <f>IF(C26="",0,VALUE(IF(C26='Tabelle Tipi-pesi'!B$2,'Tabelle Tipi-pesi'!C$2,"")&amp;IF(C26='Tabelle Tipi-pesi'!B$3,'Tabelle Tipi-pesi'!C$3,"")&amp;IF(C26='Tabelle Tipi-pesi'!B$4,'Tabelle Tipi-pesi'!C$4,"")&amp;IF(C26='Tabelle Tipi-pesi'!B$5,'Tabelle Tipi-pesi'!C$5,"")&amp;IF(C26='Tabelle Tipi-pesi'!B$6,'Tabelle Tipi-pesi'!C$6,"")&amp;IF(C26='Tabelle Tipi-pesi'!B$7,'Tabelle Tipi-pesi'!C$7,"")&amp;IF(C26='Tabelle Tipi-pesi'!B$8,'Tabelle Tipi-pesi'!C$8,"")&amp;IF(C26='Tabelle Tipi-pesi'!B$9,'Tabelle Tipi-pesi'!C$9,"")&amp;IF(C26='Tabelle Tipi-pesi'!B$10,'Tabelle Tipi-pesi'!C$10,"")&amp;IF(C26='Tabelle Tipi-pesi'!B$11,'Tabelle Tipi-pesi'!C$11,"")&amp;IF(C26='Tabelle Tipi-pesi'!B$12,'Tabelle Tipi-pesi'!C$12,"")&amp;IF(C26='Tabelle Tipi-pesi'!B$13,'Tabelle Tipi-pesi'!C$13,"")&amp;IF(C26='Tabelle Tipi-pesi'!B$14,'Tabelle Tipi-pesi'!C$14,"")&amp;IF(C26='Tabelle Tipi-pesi'!B$15,'Tabelle Tipi-pesi'!C$15,"")&amp;IF(C26='Tabelle Tipi-pesi'!B$16,'Tabelle Tipi-pesi'!C$16,"")&amp;IF(C26='Tabelle Tipi-pesi'!B$17,'Tabelle Tipi-pesi'!C$17,"")&amp;IF(C26='Tabelle Tipi-pesi'!B$18,'Tabelle Tipi-pesi'!C$18,"")&amp;IF(C26='Tabelle Tipi-pesi'!B$19,'Tabelle Tipi-pesi'!C$19,"")&amp;IF(C26='Tabelle Tipi-pesi'!B$20,'Tabelle Tipi-pesi'!C$20,"")&amp;IF(C26='Tabelle Tipi-pesi'!B$21,'Tabelle Tipi-pesi'!C$21,"")&amp;IF(C26='Tabelle Tipi-pesi'!B$22,'Tabelle Tipi-pesi'!C$22,"")&amp;IF(C26='Tabelle Tipi-pesi'!B$23,'Tabelle Tipi-pesi'!C$23,"")))</f>
        <v>130</v>
      </c>
      <c r="E26" s="8" t="s">
        <v>23</v>
      </c>
      <c r="F26" s="7">
        <f>IF(E26="",0,VALUE(IF(E26='Tabelle Tipi-pesi'!D$2,'Tabelle Tipi-pesi'!E$2,"")&amp;IF(E26='Tabelle Tipi-pesi'!D$3,'Tabelle Tipi-pesi'!E$3,"")&amp;IF(E26='Tabelle Tipi-pesi'!D$4,'Tabelle Tipi-pesi'!E$4,"")&amp;IF(E26='Tabelle Tipi-pesi'!D$5,'Tabelle Tipi-pesi'!E$5,"")&amp;IF(E26='Tabelle Tipi-pesi'!D$6,'Tabelle Tipi-pesi'!E$6,"")&amp;IF(E26='Tabelle Tipi-pesi'!D$7,'Tabelle Tipi-pesi'!E$7,"")&amp;IF(E26='Tabelle Tipi-pesi'!D$8,'Tabelle Tipi-pesi'!E$8,"")&amp;IF(E26='Tabelle Tipi-pesi'!D$9,'Tabelle Tipi-pesi'!E$9,"")&amp;IF(E26='Tabelle Tipi-pesi'!D$10,'Tabelle Tipi-pesi'!E$10,"")&amp;IF(E26='Tabelle Tipi-pesi'!D$11,'Tabelle Tipi-pesi'!E$11,"")&amp;IF(E26='Tabelle Tipi-pesi'!D$12,'Tabelle Tipi-pesi'!E$12,"")&amp;IF(E26='Tabelle Tipi-pesi'!D$13,'Tabelle Tipi-pesi'!E$13,"")&amp;IF(E26='Tabelle Tipi-pesi'!D$14,'Tabelle Tipi-pesi'!E$14,"")&amp;IF(E26='Tabelle Tipi-pesi'!D$15,'Tabelle Tipi-pesi'!E$15,"")&amp;IF(E26='Tabelle Tipi-pesi'!D$16,'Tabelle Tipi-pesi'!E$16,"")&amp;IF(E26='Tabelle Tipi-pesi'!D$17,'Tabelle Tipi-pesi'!E$17,"")&amp;IF(E26='Tabelle Tipi-pesi'!D$18,'Tabelle Tipi-pesi'!E$18,"")&amp;IF(E26='Tabelle Tipi-pesi'!D$19,'Tabelle Tipi-pesi'!E$19,"")&amp;IF(E26='Tabelle Tipi-pesi'!D$20,'Tabelle Tipi-pesi'!E$20,"")&amp;IF(E26='Tabelle Tipi-pesi'!D$21,'Tabelle Tipi-pesi'!E$21,"")&amp;IF(E26='Tabelle Tipi-pesi'!D$22,'Tabelle Tipi-pesi'!E$22,"")&amp;IF(E26='Tabelle Tipi-pesi'!D$23,'Tabelle Tipi-pesi'!E$23,"")))/4*B26</f>
        <v>60</v>
      </c>
      <c r="G26" s="22" t="s">
        <v>38</v>
      </c>
      <c r="H26" s="23">
        <f>$B26*IF(G26="",0,VALUE(IF(G26='Tabelle Tipi-pesi'!F$2,'Tabelle Tipi-pesi'!G$2,"")&amp;IF(G26='Tabelle Tipi-pesi'!F$3,'Tabelle Tipi-pesi'!G$3,"")&amp;IF(G26='Tabelle Tipi-pesi'!F$4,'Tabelle Tipi-pesi'!G$4,"")&amp;IF(G26='Tabelle Tipi-pesi'!F$5,'Tabelle Tipi-pesi'!G$5,"")&amp;IF(G26='Tabelle Tipi-pesi'!F$6,'Tabelle Tipi-pesi'!G$6,"")&amp;IF(G26='Tabelle Tipi-pesi'!F$7,'Tabelle Tipi-pesi'!G$7,"")&amp;IF(G26='Tabelle Tipi-pesi'!F$8,'Tabelle Tipi-pesi'!G$8,"")&amp;IF(G26='Tabelle Tipi-pesi'!F$9,'Tabelle Tipi-pesi'!G$9,"")&amp;IF(G26='Tabelle Tipi-pesi'!F$10,'Tabelle Tipi-pesi'!G$10,"")&amp;IF(G26='Tabelle Tipi-pesi'!F$11,'Tabelle Tipi-pesi'!G$11,"")&amp;IF(G26='Tabelle Tipi-pesi'!F$12,'Tabelle Tipi-pesi'!G$12,"")&amp;IF(G26='Tabelle Tipi-pesi'!F$13,'Tabelle Tipi-pesi'!G$13,"")&amp;IF(G26='Tabelle Tipi-pesi'!F$14,'Tabelle Tipi-pesi'!G$14,"")&amp;IF(G26='Tabelle Tipi-pesi'!F$15,'Tabelle Tipi-pesi'!G$15,"")&amp;IF(G26='Tabelle Tipi-pesi'!F$16,'Tabelle Tipi-pesi'!G$16,"")&amp;IF(G26='Tabelle Tipi-pesi'!F$17,'Tabelle Tipi-pesi'!G$17,"")&amp;IF(G26='Tabelle Tipi-pesi'!F$18,'Tabelle Tipi-pesi'!G$18,"")&amp;IF(G26='Tabelle Tipi-pesi'!F$19,'Tabelle Tipi-pesi'!G$19,"")&amp;IF(G26='Tabelle Tipi-pesi'!F$20,'Tabelle Tipi-pesi'!G$20,"")&amp;IF(G26='Tabelle Tipi-pesi'!F$21,'Tabelle Tipi-pesi'!G$21,"")&amp;IF(G26='Tabelle Tipi-pesi'!F$22,'Tabelle Tipi-pesi'!G$22,"")&amp;IF(G26='Tabelle Tipi-pesi'!F$23,'Tabelle Tipi-pesi'!G$23,"")))</f>
        <v>80</v>
      </c>
      <c r="I26" s="8" t="s">
        <v>45</v>
      </c>
      <c r="J26" s="9">
        <f>IF(I26="",0,VALUE(IF(I26='Tabelle Tipi-pesi'!H$2,'Tabelle Tipi-pesi'!I$2,"")&amp;IF(I26='Tabelle Tipi-pesi'!H$3,'Tabelle Tipi-pesi'!I$3,"")&amp;IF(I26='Tabelle Tipi-pesi'!H$4,'Tabelle Tipi-pesi'!I$4,"")&amp;IF(I26='Tabelle Tipi-pesi'!H$5,'Tabelle Tipi-pesi'!I$5,"")&amp;IF(I26='Tabelle Tipi-pesi'!H$6,'Tabelle Tipi-pesi'!I$6,"")&amp;IF(I26='Tabelle Tipi-pesi'!H$7,'Tabelle Tipi-pesi'!I$7,"")&amp;IF(I26='Tabelle Tipi-pesi'!H$8,'Tabelle Tipi-pesi'!I$8,"")&amp;IF(I26='Tabelle Tipi-pesi'!H$9,'Tabelle Tipi-pesi'!I$9,"")&amp;IF(I26='Tabelle Tipi-pesi'!H$10,'Tabelle Tipi-pesi'!I$10,"")&amp;IF(I26='Tabelle Tipi-pesi'!H$11,'Tabelle Tipi-pesi'!I$11,"")&amp;IF(I26='Tabelle Tipi-pesi'!H$12,'Tabelle Tipi-pesi'!I$12,"")&amp;IF(I26='Tabelle Tipi-pesi'!H$13,'Tabelle Tipi-pesi'!I$13,"")&amp;IF(I26='Tabelle Tipi-pesi'!H$14,'Tabelle Tipi-pesi'!I$14,"")&amp;IF(I26='Tabelle Tipi-pesi'!H$15,'Tabelle Tipi-pesi'!I$15,"")&amp;IF(I26='Tabelle Tipi-pesi'!H$16,'Tabelle Tipi-pesi'!I$16,"")&amp;IF(I26='Tabelle Tipi-pesi'!H$17,'Tabelle Tipi-pesi'!I$17,"")&amp;IF(I26='Tabelle Tipi-pesi'!H$18,'Tabelle Tipi-pesi'!I$18,"")&amp;IF(I26='Tabelle Tipi-pesi'!H$19,'Tabelle Tipi-pesi'!I$19,"")&amp;IF(I26='Tabelle Tipi-pesi'!H$20,'Tabelle Tipi-pesi'!I$20,"")&amp;IF(I26='Tabelle Tipi-pesi'!H$21,'Tabelle Tipi-pesi'!I$21,"")&amp;IF(I26='Tabelle Tipi-pesi'!H$22,'Tabelle Tipi-pesi'!I$22,"")&amp;IF(I26='Tabelle Tipi-pesi'!H$23,'Tabelle Tipi-pesi'!I$23,"")))</f>
        <v>50</v>
      </c>
      <c r="K26" s="24" t="s">
        <v>49</v>
      </c>
      <c r="L26" s="25">
        <f>IF(K26="",0,VALUE(IF(K26='Tabelle Tipi-pesi'!J$2,'Tabelle Tipi-pesi'!K$2,"")&amp;IF(K26='Tabelle Tipi-pesi'!J$3,'Tabelle Tipi-pesi'!K$3,"")&amp;IF(K26='Tabelle Tipi-pesi'!J$4,'Tabelle Tipi-pesi'!K$4,"")&amp;IF(K26='Tabelle Tipi-pesi'!J$5,'Tabelle Tipi-pesi'!K$5,"")&amp;IF(K26='Tabelle Tipi-pesi'!J$6,'Tabelle Tipi-pesi'!K$6,"")&amp;IF(K26='Tabelle Tipi-pesi'!J$7,'Tabelle Tipi-pesi'!K$7,"")&amp;IF(K26='Tabelle Tipi-pesi'!J$8,'Tabelle Tipi-pesi'!K$8,"")&amp;IF(K26='Tabelle Tipi-pesi'!J$9,'Tabelle Tipi-pesi'!K$9,"")&amp;IF(K26='Tabelle Tipi-pesi'!J$10,'Tabelle Tipi-pesi'!K$10,"")&amp;IF(K26='Tabelle Tipi-pesi'!J$11,'Tabelle Tipi-pesi'!K$11,"")&amp;IF(K26='Tabelle Tipi-pesi'!J$12,'Tabelle Tipi-pesi'!K$12,"")&amp;IF(K26='Tabelle Tipi-pesi'!J$13,'Tabelle Tipi-pesi'!K$13,"")&amp;IF(K26='Tabelle Tipi-pesi'!J$14,'Tabelle Tipi-pesi'!K$14,"")&amp;IF(K26='Tabelle Tipi-pesi'!J$15,'Tabelle Tipi-pesi'!K$15,"")&amp;IF(K26='Tabelle Tipi-pesi'!J$16,'Tabelle Tipi-pesi'!K$16,"")&amp;IF(K26='Tabelle Tipi-pesi'!J$17,'Tabelle Tipi-pesi'!K$17,"")&amp;IF(K26='Tabelle Tipi-pesi'!J$18,'Tabelle Tipi-pesi'!K$18,"")&amp;IF(K26='Tabelle Tipi-pesi'!J$19,'Tabelle Tipi-pesi'!K$19,"")&amp;IF(K26='Tabelle Tipi-pesi'!J$20,'Tabelle Tipi-pesi'!K$20,"")&amp;IF(K26='Tabelle Tipi-pesi'!J$21,'Tabelle Tipi-pesi'!K$21,"")&amp;IF(K26='Tabelle Tipi-pesi'!J$22,'Tabelle Tipi-pesi'!K$22,"")&amp;IF(K26='Tabelle Tipi-pesi'!J$23,'Tabelle Tipi-pesi'!K$23,"")))</f>
        <v>25</v>
      </c>
      <c r="M26" s="8" t="s">
        <v>53</v>
      </c>
      <c r="N26" s="9">
        <f>$B26*IF(M26="",0,VALUE(IF(M26='Tabelle Tipi-pesi'!L$2,'Tabelle Tipi-pesi'!M$2,"")&amp;IF(M26='Tabelle Tipi-pesi'!L$3,'Tabelle Tipi-pesi'!M$3,"")&amp;IF(M26='Tabelle Tipi-pesi'!L$4,'Tabelle Tipi-pesi'!M$4,"")&amp;IF(M26='Tabelle Tipi-pesi'!L$5,'Tabelle Tipi-pesi'!M$5,"")&amp;IF(M26='Tabelle Tipi-pesi'!L$6,'Tabelle Tipi-pesi'!M$6,"")&amp;IF(M26='Tabelle Tipi-pesi'!L$7,'Tabelle Tipi-pesi'!M$7,"")&amp;IF(M26='Tabelle Tipi-pesi'!L$8,'Tabelle Tipi-pesi'!M$8,"")&amp;IF(M26='Tabelle Tipi-pesi'!L$9,'Tabelle Tipi-pesi'!M$9,"")&amp;IF(M26='Tabelle Tipi-pesi'!L$10,'Tabelle Tipi-pesi'!M$10,"")&amp;IF(M26='Tabelle Tipi-pesi'!L$11,'Tabelle Tipi-pesi'!M$11,"")&amp;IF(M26='Tabelle Tipi-pesi'!L$12,'Tabelle Tipi-pesi'!M$12,"")&amp;IF(M26='Tabelle Tipi-pesi'!L$13,'Tabelle Tipi-pesi'!M$13,"")&amp;IF(M26='Tabelle Tipi-pesi'!L$14,'Tabelle Tipi-pesi'!M$14,"")&amp;IF(M26='Tabelle Tipi-pesi'!L$15,'Tabelle Tipi-pesi'!M$15,"")&amp;IF(M26='Tabelle Tipi-pesi'!L$16,'Tabelle Tipi-pesi'!M$16,"")&amp;IF(M26='Tabelle Tipi-pesi'!L$17,'Tabelle Tipi-pesi'!M$17,"")&amp;IF(M26='Tabelle Tipi-pesi'!L$18,'Tabelle Tipi-pesi'!M$18,"")&amp;IF(M26='Tabelle Tipi-pesi'!L$19,'Tabelle Tipi-pesi'!M$19,"")&amp;IF(M26='Tabelle Tipi-pesi'!L$20,'Tabelle Tipi-pesi'!M$20,"")&amp;IF(M26='Tabelle Tipi-pesi'!L$21,'Tabelle Tipi-pesi'!M$21,"")&amp;IF(M26='Tabelle Tipi-pesi'!L$22,'Tabelle Tipi-pesi'!M$22,"")&amp;IF(M26='Tabelle Tipi-pesi'!L$23,'Tabelle Tipi-pesi'!M$23,"")))</f>
        <v>200</v>
      </c>
      <c r="O26" s="27" t="s">
        <v>86</v>
      </c>
      <c r="P26" s="28">
        <f>IF(O26="",0,VALUE(IF(O26='Tabelle Tipi-pesi'!N$2,'Tabelle Tipi-pesi'!O$2,"")&amp;IF(O26='Tabelle Tipi-pesi'!N$3,'Tabelle Tipi-pesi'!O$3,"")&amp;IF(O26='Tabelle Tipi-pesi'!N$4,'Tabelle Tipi-pesi'!O$4,"")&amp;IF(O26='Tabelle Tipi-pesi'!N$5,'Tabelle Tipi-pesi'!O$5,"")&amp;IF(O26='Tabelle Tipi-pesi'!N$6,'Tabelle Tipi-pesi'!O$6,"")&amp;IF(O26='Tabelle Tipi-pesi'!N$7,'Tabelle Tipi-pesi'!O$7,"")&amp;IF(O26='Tabelle Tipi-pesi'!N$8,'Tabelle Tipi-pesi'!O$8,"")&amp;IF(O26='Tabelle Tipi-pesi'!N$9,'Tabelle Tipi-pesi'!O$9,"")&amp;IF(O26='Tabelle Tipi-pesi'!N$10,'Tabelle Tipi-pesi'!O$10,"")&amp;IF(O26='Tabelle Tipi-pesi'!N$11,'Tabelle Tipi-pesi'!O$11,"")&amp;IF(O26='Tabelle Tipi-pesi'!N$12,'Tabelle Tipi-pesi'!O$12,"")&amp;IF(O26='Tabelle Tipi-pesi'!N$13,'Tabelle Tipi-pesi'!O$13,"")&amp;IF(O26='Tabelle Tipi-pesi'!N$14,'Tabelle Tipi-pesi'!O$14,"")&amp;IF(O26='Tabelle Tipi-pesi'!N$15,'Tabelle Tipi-pesi'!O$15,"")&amp;IF(O26='Tabelle Tipi-pesi'!N$16,'Tabelle Tipi-pesi'!O$16,"")&amp;IF(O26='Tabelle Tipi-pesi'!N$17,'Tabelle Tipi-pesi'!O$17,"")&amp;IF(O26='Tabelle Tipi-pesi'!N$18,'Tabelle Tipi-pesi'!O$18,"")&amp;IF(O26='Tabelle Tipi-pesi'!N$19,'Tabelle Tipi-pesi'!O$19,"")&amp;IF(O26='Tabelle Tipi-pesi'!N$20,'Tabelle Tipi-pesi'!O$20,"")&amp;IF(O26='Tabelle Tipi-pesi'!N$21,'Tabelle Tipi-pesi'!O$21,"")&amp;IF(O26='Tabelle Tipi-pesi'!N$22,'Tabelle Tipi-pesi'!O$22,"")&amp;IF(O26='Tabelle Tipi-pesi'!N$23,'Tabelle Tipi-pesi'!O$23,"")))</f>
        <v>317</v>
      </c>
      <c r="R26" s="9">
        <f>IF(Q26="",0,VALUE(IF(Q26='Tabelle Tipi-pesi'!P$2,'Tabelle Tipi-pesi'!Q$2,"")&amp;IF(Q26='Tabelle Tipi-pesi'!P$3,'Tabelle Tipi-pesi'!Q$3,"")&amp;IF(Q26='Tabelle Tipi-pesi'!P$4,'Tabelle Tipi-pesi'!Q$4,"")&amp;IF(Q26='Tabelle Tipi-pesi'!P$5,'Tabelle Tipi-pesi'!Q$5,"")&amp;IF(Q26='Tabelle Tipi-pesi'!P$6,'Tabelle Tipi-pesi'!Q$6,"")&amp;IF(Q26='Tabelle Tipi-pesi'!P$7,'Tabelle Tipi-pesi'!Q$7,"")&amp;IF(Q26='Tabelle Tipi-pesi'!P$8,'Tabelle Tipi-pesi'!Q$8,"")&amp;IF(Q26='Tabelle Tipi-pesi'!P$9,'Tabelle Tipi-pesi'!Q$9,"")&amp;IF(Q26='Tabelle Tipi-pesi'!P$10,'Tabelle Tipi-pesi'!Q$10,"")&amp;IF(Q26='Tabelle Tipi-pesi'!P$11,'Tabelle Tipi-pesi'!Q$11,"")&amp;IF(Q26='Tabelle Tipi-pesi'!P$12,'Tabelle Tipi-pesi'!Q$12,"")&amp;IF(Q26='Tabelle Tipi-pesi'!P$13,'Tabelle Tipi-pesi'!Q$13,"")&amp;IF(Q26='Tabelle Tipi-pesi'!P$14,'Tabelle Tipi-pesi'!Q$14,"")&amp;IF(Q26='Tabelle Tipi-pesi'!P$15,'Tabelle Tipi-pesi'!Q$15,"")&amp;IF(Q26='Tabelle Tipi-pesi'!P$16,'Tabelle Tipi-pesi'!Q$16,"")&amp;IF(Q26='Tabelle Tipi-pesi'!P$17,'Tabelle Tipi-pesi'!Q$17,"")&amp;IF(Q26='Tabelle Tipi-pesi'!P$18,'Tabelle Tipi-pesi'!Q$18,"")&amp;IF(Q26='Tabelle Tipi-pesi'!P$19,'Tabelle Tipi-pesi'!Q$19,"")&amp;IF(Q26='Tabelle Tipi-pesi'!P$20,'Tabelle Tipi-pesi'!Q$20,"")&amp;IF(Q26='Tabelle Tipi-pesi'!P$21,'Tabelle Tipi-pesi'!Q$21,"")&amp;IF(Q26='Tabelle Tipi-pesi'!P$22,'Tabelle Tipi-pesi'!Q$22,"")&amp;IF(Q26='Tabelle Tipi-pesi'!P$23,'Tabelle Tipi-pesi'!Q$23,"")))</f>
        <v>0</v>
      </c>
      <c r="S26" s="29" t="s">
        <v>114</v>
      </c>
      <c r="T26" s="30">
        <f>IF(S26="",0,VALUE(IF(S26='Tabelle Tipi-pesi'!R$2,'Tabelle Tipi-pesi'!S$2,"")&amp;IF(S26='Tabelle Tipi-pesi'!R$3,'Tabelle Tipi-pesi'!S$3,"")&amp;IF(S26='Tabelle Tipi-pesi'!R$4,'Tabelle Tipi-pesi'!S$4,"")&amp;IF(S26='Tabelle Tipi-pesi'!R$5,'Tabelle Tipi-pesi'!S$5,"")&amp;IF(S26='Tabelle Tipi-pesi'!R$6,'Tabelle Tipi-pesi'!S$6,"")&amp;IF(S26='Tabelle Tipi-pesi'!R$7,'Tabelle Tipi-pesi'!S$7,"")&amp;IF(S26='Tabelle Tipi-pesi'!R$8,'Tabelle Tipi-pesi'!S$8,"")&amp;IF(S26='Tabelle Tipi-pesi'!R$9,'Tabelle Tipi-pesi'!S$9,"")&amp;IF(S26='Tabelle Tipi-pesi'!R$10,'Tabelle Tipi-pesi'!S$10,"")&amp;IF(S26='Tabelle Tipi-pesi'!R$11,'Tabelle Tipi-pesi'!S$11,"")&amp;IF(S26='Tabelle Tipi-pesi'!R$12,'Tabelle Tipi-pesi'!S$12,"")&amp;IF(S26='Tabelle Tipi-pesi'!R$13,'Tabelle Tipi-pesi'!S$13,"")&amp;IF(S26='Tabelle Tipi-pesi'!R$14,'Tabelle Tipi-pesi'!S$14,"")&amp;IF(S26='Tabelle Tipi-pesi'!R$15,'Tabelle Tipi-pesi'!S$15,"")&amp;IF(S26='Tabelle Tipi-pesi'!R$16,'Tabelle Tipi-pesi'!S$16,"")&amp;IF(S26='Tabelle Tipi-pesi'!R$17,'Tabelle Tipi-pesi'!S$17,"")&amp;IF(S26='Tabelle Tipi-pesi'!R$18,'Tabelle Tipi-pesi'!S$18,"")&amp;IF(S26='Tabelle Tipi-pesi'!R$19,'Tabelle Tipi-pesi'!S$19,"")&amp;IF(S26='Tabelle Tipi-pesi'!R$20,'Tabelle Tipi-pesi'!S$20,"")&amp;IF(S26='Tabelle Tipi-pesi'!R$21,'Tabelle Tipi-pesi'!S$21,"")&amp;IF(S26='Tabelle Tipi-pesi'!R$22,'Tabelle Tipi-pesi'!S$22,"")&amp;IF(S26='Tabelle Tipi-pesi'!R$23,'Tabelle Tipi-pesi'!S$23,"")))</f>
        <v>25</v>
      </c>
      <c r="V26" s="9">
        <f>IF(U26="",0,VALUE(IF(U26='Tabelle Tipi-pesi'!T$2,'Tabelle Tipi-pesi'!U$2,"")&amp;IF(U26='Tabelle Tipi-pesi'!T$3,'Tabelle Tipi-pesi'!U$3,"")&amp;IF(U26='Tabelle Tipi-pesi'!T$4,'Tabelle Tipi-pesi'!U$4,"")&amp;IF(U26='Tabelle Tipi-pesi'!T$5,'Tabelle Tipi-pesi'!U$5,"")&amp;IF(U26='Tabelle Tipi-pesi'!T$6,'Tabelle Tipi-pesi'!U$6,"")&amp;IF(U26='Tabelle Tipi-pesi'!T$7,'Tabelle Tipi-pesi'!U$7,"")&amp;IF(U26='Tabelle Tipi-pesi'!T$8,'Tabelle Tipi-pesi'!U$8,"")&amp;IF(U26='Tabelle Tipi-pesi'!T$9,'Tabelle Tipi-pesi'!U$9,"")&amp;IF(U26='Tabelle Tipi-pesi'!T$10,'Tabelle Tipi-pesi'!U$10,"")&amp;IF(U26='Tabelle Tipi-pesi'!T$11,'Tabelle Tipi-pesi'!U$11,"")&amp;IF(U26='Tabelle Tipi-pesi'!T$12,'Tabelle Tipi-pesi'!U$12,"")&amp;IF(U26='Tabelle Tipi-pesi'!T$13,'Tabelle Tipi-pesi'!U$13,"")&amp;IF(U26='Tabelle Tipi-pesi'!T$14,'Tabelle Tipi-pesi'!U$14,"")&amp;IF(U26='Tabelle Tipi-pesi'!T$15,'Tabelle Tipi-pesi'!U$15,"")&amp;IF(U26='Tabelle Tipi-pesi'!T$16,'Tabelle Tipi-pesi'!U$16,"")&amp;IF(U26='Tabelle Tipi-pesi'!T$17,'Tabelle Tipi-pesi'!U$17,"")&amp;IF(U26='Tabelle Tipi-pesi'!T$18,'Tabelle Tipi-pesi'!U$18,"")&amp;IF(U26='Tabelle Tipi-pesi'!T$19,'Tabelle Tipi-pesi'!U$19,"")&amp;IF(U26='Tabelle Tipi-pesi'!T$20,'Tabelle Tipi-pesi'!U$20,"")&amp;IF(U26='Tabelle Tipi-pesi'!T$21,'Tabelle Tipi-pesi'!U$21,"")&amp;IF(U26='Tabelle Tipi-pesi'!T$22,'Tabelle Tipi-pesi'!U$22,"")&amp;IF(U26='Tabelle Tipi-pesi'!T$23,'Tabelle Tipi-pesi'!U$23,"")))</f>
        <v>0</v>
      </c>
      <c r="W26" s="31"/>
      <c r="X26" s="32">
        <f>IF(W26="",0,VALUE(IF(W26='Tabelle Tipi-pesi'!V$2,'Tabelle Tipi-pesi'!W$2,"")&amp;IF(W26='Tabelle Tipi-pesi'!V$3,'Tabelle Tipi-pesi'!W$3,"")&amp;IF(W26='Tabelle Tipi-pesi'!V$4,'Tabelle Tipi-pesi'!W$4,"")&amp;IF(W26='Tabelle Tipi-pesi'!V$5,'Tabelle Tipi-pesi'!W$5,"")&amp;IF(W26='Tabelle Tipi-pesi'!V$6,'Tabelle Tipi-pesi'!W$6,"")&amp;IF(W26='Tabelle Tipi-pesi'!V$7,'Tabelle Tipi-pesi'!W$7,"")&amp;IF(W26='Tabelle Tipi-pesi'!V$8,'Tabelle Tipi-pesi'!W$8,"")&amp;IF(W26='Tabelle Tipi-pesi'!V$9,'Tabelle Tipi-pesi'!W$9,"")&amp;IF(W26='Tabelle Tipi-pesi'!V$10,'Tabelle Tipi-pesi'!W$10,"")&amp;IF(W26='Tabelle Tipi-pesi'!V$11,'Tabelle Tipi-pesi'!W$11,"")&amp;IF(W26='Tabelle Tipi-pesi'!V$12,'Tabelle Tipi-pesi'!W$12,"")&amp;IF(W26='Tabelle Tipi-pesi'!V$13,'Tabelle Tipi-pesi'!W$13,"")&amp;IF(W26='Tabelle Tipi-pesi'!V$14,'Tabelle Tipi-pesi'!W$14,"")&amp;IF(W26='Tabelle Tipi-pesi'!V$15,'Tabelle Tipi-pesi'!W$15,"")&amp;IF(W26='Tabelle Tipi-pesi'!V$16,'Tabelle Tipi-pesi'!W$16,"")&amp;IF(W26='Tabelle Tipi-pesi'!V$17,'Tabelle Tipi-pesi'!W$17,"")&amp;IF(W26='Tabelle Tipi-pesi'!V$18,'Tabelle Tipi-pesi'!W$18,"")&amp;IF(W26='Tabelle Tipi-pesi'!V$19,'Tabelle Tipi-pesi'!W$19,"")&amp;IF(W26='Tabelle Tipi-pesi'!V$20,'Tabelle Tipi-pesi'!W$20,"")&amp;IF(W26='Tabelle Tipi-pesi'!V$21,'Tabelle Tipi-pesi'!W$21,"")&amp;IF(W26='Tabelle Tipi-pesi'!V$22,'Tabelle Tipi-pesi'!W$22,"")&amp;IF(W26='Tabelle Tipi-pesi'!V$23,'Tabelle Tipi-pesi'!W$23,"")))</f>
        <v>0</v>
      </c>
      <c r="Z26" s="9">
        <f>IF(Y26="",0,VALUE(IF(Y26='Tabelle Tipi-pesi'!X$2,'Tabelle Tipi-pesi'!Y$2,"")&amp;IF(Y26='Tabelle Tipi-pesi'!X$3,'Tabelle Tipi-pesi'!Y$3,"")&amp;IF(Y26='Tabelle Tipi-pesi'!X$4,'Tabelle Tipi-pesi'!Y$4,"")&amp;IF(Y26='Tabelle Tipi-pesi'!X$5,'Tabelle Tipi-pesi'!Y$5,"")&amp;IF(Y26='Tabelle Tipi-pesi'!X$6,'Tabelle Tipi-pesi'!Y$6,"")&amp;IF(Y26='Tabelle Tipi-pesi'!X$7,'Tabelle Tipi-pesi'!Y$7,"")&amp;IF(Y26='Tabelle Tipi-pesi'!X$8,'Tabelle Tipi-pesi'!Y$8,"")&amp;IF(Y26='Tabelle Tipi-pesi'!X$9,'Tabelle Tipi-pesi'!Y$9,"")&amp;IF(Y26='Tabelle Tipi-pesi'!X$10,'Tabelle Tipi-pesi'!Y$10,"")&amp;IF(Y26='Tabelle Tipi-pesi'!X$11,'Tabelle Tipi-pesi'!Y$11,"")&amp;IF(Y26='Tabelle Tipi-pesi'!X$12,'Tabelle Tipi-pesi'!Y$12,"")&amp;IF(Y26='Tabelle Tipi-pesi'!X$13,'Tabelle Tipi-pesi'!Y$13,"")&amp;IF(Y26='Tabelle Tipi-pesi'!X$14,'Tabelle Tipi-pesi'!Y$14,"")&amp;IF(Y26='Tabelle Tipi-pesi'!X$15,'Tabelle Tipi-pesi'!Y$15,"")&amp;IF(Y26='Tabelle Tipi-pesi'!X$16,'Tabelle Tipi-pesi'!Y$16,"")&amp;IF(Y26='Tabelle Tipi-pesi'!X$17,'Tabelle Tipi-pesi'!Y$17,"")&amp;IF(Y26='Tabelle Tipi-pesi'!X$18,'Tabelle Tipi-pesi'!Y$18,"")&amp;IF(Y26='Tabelle Tipi-pesi'!X$19,'Tabelle Tipi-pesi'!Y$19,"")&amp;IF(Y26='Tabelle Tipi-pesi'!X$20,'Tabelle Tipi-pesi'!Y$20,"")&amp;IF(Y26='Tabelle Tipi-pesi'!X$21,'Tabelle Tipi-pesi'!Y$21,"")&amp;IF(Y26='Tabelle Tipi-pesi'!X$22,'Tabelle Tipi-pesi'!Y$22,"")&amp;IF(Y26='Tabelle Tipi-pesi'!X$23,'Tabelle Tipi-pesi'!Y$23,"")))</f>
        <v>0</v>
      </c>
      <c r="AA26" s="36"/>
      <c r="AB26" s="37">
        <f>IF(AA26="",0,VALUE(IF(AA26='Tabelle Tipi-pesi'!Z$2,'Tabelle Tipi-pesi'!AA$2,"")&amp;IF(AA26='Tabelle Tipi-pesi'!Z$3,'Tabelle Tipi-pesi'!AA$3,"")&amp;IF(AA26='Tabelle Tipi-pesi'!Z$4,'Tabelle Tipi-pesi'!AA$4,"")&amp;IF(AA26='Tabelle Tipi-pesi'!Z$5,'Tabelle Tipi-pesi'!AA$5,"")&amp;IF(AA26='Tabelle Tipi-pesi'!Z$6,'Tabelle Tipi-pesi'!AA$6,"")&amp;IF(AA26='Tabelle Tipi-pesi'!Z$7,'Tabelle Tipi-pesi'!AA$7,"")&amp;IF(AA26='Tabelle Tipi-pesi'!Z$8,'Tabelle Tipi-pesi'!AA$8,"")&amp;IF(AA26='Tabelle Tipi-pesi'!Z$9,'Tabelle Tipi-pesi'!AA$9,"")&amp;IF(AA26='Tabelle Tipi-pesi'!Z$10,'Tabelle Tipi-pesi'!AA$10,"")&amp;IF(AA26='Tabelle Tipi-pesi'!Z$11,'Tabelle Tipi-pesi'!AA$11,"")&amp;IF(AA26='Tabelle Tipi-pesi'!Z$12,'Tabelle Tipi-pesi'!AA$12,"")&amp;IF(AA26='Tabelle Tipi-pesi'!Z$13,'Tabelle Tipi-pesi'!AA$13,"")&amp;IF(AA26='Tabelle Tipi-pesi'!Z$14,'Tabelle Tipi-pesi'!AA$14,"")&amp;IF(AA26='Tabelle Tipi-pesi'!Z$15,'Tabelle Tipi-pesi'!AA$15,"")&amp;IF(AA26='Tabelle Tipi-pesi'!Z$16,'Tabelle Tipi-pesi'!AA$16,"")&amp;IF(AA26='Tabelle Tipi-pesi'!Z$17,'Tabelle Tipi-pesi'!AA$17,"")&amp;IF(AA26='Tabelle Tipi-pesi'!Z$18,'Tabelle Tipi-pesi'!AA$18,"")&amp;IF(AA26='Tabelle Tipi-pesi'!Z$19,'Tabelle Tipi-pesi'!AA$19,"")&amp;IF(AA26='Tabelle Tipi-pesi'!Z$20,'Tabelle Tipi-pesi'!AA$20,"")&amp;IF(AA26='Tabelle Tipi-pesi'!Z$21,'Tabelle Tipi-pesi'!AA$21,"")&amp;IF(AA26='Tabelle Tipi-pesi'!Z$22,'Tabelle Tipi-pesi'!AA$22,"")&amp;IF(AA26='Tabelle Tipi-pesi'!Z$23,'Tabelle Tipi-pesi'!AA$23,"")))</f>
        <v>0</v>
      </c>
      <c r="AD26" s="9">
        <f>IF(AC26="",0,VALUE(IF(AC26='Tabelle Tipi-pesi'!Z$2,'Tabelle Tipi-pesi'!AA$2,"")&amp;IF(AC26='Tabelle Tipi-pesi'!Z$3,'Tabelle Tipi-pesi'!AA$3,"")&amp;IF(AC26='Tabelle Tipi-pesi'!Z$4,'Tabelle Tipi-pesi'!AA$4,"")&amp;IF(AC26='Tabelle Tipi-pesi'!Z$5,'Tabelle Tipi-pesi'!AA$5,"")&amp;IF(AC26='Tabelle Tipi-pesi'!Z$6,'Tabelle Tipi-pesi'!AA$6,"")&amp;IF(AC26='Tabelle Tipi-pesi'!Z$7,'Tabelle Tipi-pesi'!AA$7,"")&amp;IF(AC26='Tabelle Tipi-pesi'!Z$8,'Tabelle Tipi-pesi'!AA$8,"")&amp;IF(AC26='Tabelle Tipi-pesi'!Z$9,'Tabelle Tipi-pesi'!AA$9,"")&amp;IF(AC26='Tabelle Tipi-pesi'!Z$10,'Tabelle Tipi-pesi'!AA$10,"")&amp;IF(AC26='Tabelle Tipi-pesi'!Z$11,'Tabelle Tipi-pesi'!AA$11,"")&amp;IF(AC26='Tabelle Tipi-pesi'!Z$12,'Tabelle Tipi-pesi'!AA$12,"")&amp;IF(AC26='Tabelle Tipi-pesi'!Z$13,'Tabelle Tipi-pesi'!AA$13,"")&amp;IF(AC26='Tabelle Tipi-pesi'!Z$14,'Tabelle Tipi-pesi'!AA$14,"")&amp;IF(AC26='Tabelle Tipi-pesi'!Z$15,'Tabelle Tipi-pesi'!AA$15,"")&amp;IF(AC26='Tabelle Tipi-pesi'!Z$16,'Tabelle Tipi-pesi'!AA$16,"")&amp;IF(AC26='Tabelle Tipi-pesi'!Z$17,'Tabelle Tipi-pesi'!AA$17,"")&amp;IF(AC26='Tabelle Tipi-pesi'!Z$18,'Tabelle Tipi-pesi'!AA$18,"")&amp;IF(AC26='Tabelle Tipi-pesi'!Z$19,'Tabelle Tipi-pesi'!AA$19,"")&amp;IF(AC26='Tabelle Tipi-pesi'!Z$20,'Tabelle Tipi-pesi'!AA$20,"")&amp;IF(AC26='Tabelle Tipi-pesi'!Z$21,'Tabelle Tipi-pesi'!AA$21,"")&amp;IF(AC26='Tabelle Tipi-pesi'!Z$22,'Tabelle Tipi-pesi'!AA$22,"")&amp;IF(AC26='Tabelle Tipi-pesi'!Z$23,'Tabelle Tipi-pesi'!AA$23,"")))</f>
        <v>0</v>
      </c>
      <c r="AE26" s="34"/>
      <c r="AF26" s="35">
        <f>IF(AE26="",0,VALUE(IF(AE26='Tabelle Tipi-pesi'!AB$2,'Tabelle Tipi-pesi'!AC$2,"")&amp;IF(AE26='Tabelle Tipi-pesi'!AB$3,'Tabelle Tipi-pesi'!AC$3,"")&amp;IF(AE26='Tabelle Tipi-pesi'!AB$4,'Tabelle Tipi-pesi'!AC$4,"")&amp;IF(AE26='Tabelle Tipi-pesi'!AB$5,'Tabelle Tipi-pesi'!AC$5,"")&amp;IF(AE26='Tabelle Tipi-pesi'!AB$6,'Tabelle Tipi-pesi'!AC$6,"")&amp;IF(AE26='Tabelle Tipi-pesi'!AB$7,'Tabelle Tipi-pesi'!AC$7,"")&amp;IF(AE26='Tabelle Tipi-pesi'!AB$8,'Tabelle Tipi-pesi'!AC$8,"")&amp;IF(AE26='Tabelle Tipi-pesi'!AB$9,'Tabelle Tipi-pesi'!AC$9,"")&amp;IF(AE26='Tabelle Tipi-pesi'!AB$10,'Tabelle Tipi-pesi'!AC$10,"")&amp;IF(AE26='Tabelle Tipi-pesi'!AB$11,'Tabelle Tipi-pesi'!AC$11,"")&amp;IF(AE26='Tabelle Tipi-pesi'!AB$12,'Tabelle Tipi-pesi'!AC$12,"")&amp;IF(AE26='Tabelle Tipi-pesi'!AB$13,'Tabelle Tipi-pesi'!AC$13,"")&amp;IF(AE26='Tabelle Tipi-pesi'!AB$14,'Tabelle Tipi-pesi'!AC$14,"")&amp;IF(AE26='Tabelle Tipi-pesi'!AB$15,'Tabelle Tipi-pesi'!AC$15,"")&amp;IF(AD26='Tabelle Tipi-pesi'!AB$16,'Tabelle Tipi-pesi'!AC$16,"")&amp;IF(AE26='Tabelle Tipi-pesi'!AB$17,'Tabelle Tipi-pesi'!AC$17,"")&amp;IF(AE26='Tabelle Tipi-pesi'!AB$18,'Tabelle Tipi-pesi'!AC$18,"")&amp;IF(AE26='Tabelle Tipi-pesi'!AB$19,'Tabelle Tipi-pesi'!AC$19,"")&amp;IF(AE26='Tabelle Tipi-pesi'!AB$20,'Tabelle Tipi-pesi'!AC$20,"")&amp;IF(AE26='Tabelle Tipi-pesi'!AB$21,'Tabelle Tipi-pesi'!AC$21,"")&amp;IF(AE26='Tabelle Tipi-pesi'!AB$22,'Tabelle Tipi-pesi'!AC$22,"")&amp;IF(AE26='Tabelle Tipi-pesi'!AB$23,'Tabelle Tipi-pesi'!AC$23,"")))</f>
        <v>0</v>
      </c>
      <c r="AH26" s="9">
        <f>IF(AG26="",0,VALUE(IF(AG26='Tabelle Tipi-pesi'!AD$2,'Tabelle Tipi-pesi'!AE$2,"")&amp;IF(AG26='Tabelle Tipi-pesi'!AD$3,'Tabelle Tipi-pesi'!AE$3,"")&amp;IF(AG26='Tabelle Tipi-pesi'!AD$4,'Tabelle Tipi-pesi'!AE$4,"")&amp;IF(AG26='Tabelle Tipi-pesi'!AD$5,'Tabelle Tipi-pesi'!AE$5,"")&amp;IF(AG26='Tabelle Tipi-pesi'!AD$6,'Tabelle Tipi-pesi'!AE$6,"")&amp;IF(AG26='Tabelle Tipi-pesi'!AD$7,'Tabelle Tipi-pesi'!AE$7,"")&amp;IF(AG26='Tabelle Tipi-pesi'!AD$8,'Tabelle Tipi-pesi'!AE$8,"")&amp;IF(AG26='Tabelle Tipi-pesi'!AD$9,'Tabelle Tipi-pesi'!AE$9,"")&amp;IF(AG26='Tabelle Tipi-pesi'!AD$10,'Tabelle Tipi-pesi'!AE$10,"")&amp;IF(AG26='Tabelle Tipi-pesi'!AD$11,'Tabelle Tipi-pesi'!AE$11,"")&amp;IF(AG26='Tabelle Tipi-pesi'!AD$12,'Tabelle Tipi-pesi'!AE$12,"")&amp;IF(AG26='Tabelle Tipi-pesi'!AD$13,'Tabelle Tipi-pesi'!AE$13,"")&amp;IF(AG26='Tabelle Tipi-pesi'!AD$14,'Tabelle Tipi-pesi'!AE$14,"")&amp;IF(AG26='Tabelle Tipi-pesi'!AD$15,'Tabelle Tipi-pesi'!AE$15,"")&amp;IF(AF26='Tabelle Tipi-pesi'!AD$16,'Tabelle Tipi-pesi'!AE$16,"")&amp;IF(AG26='Tabelle Tipi-pesi'!AD$17,'Tabelle Tipi-pesi'!AE$17,"")&amp;IF(AG26='Tabelle Tipi-pesi'!AD$18,'Tabelle Tipi-pesi'!AE$18,"")&amp;IF(AG26='Tabelle Tipi-pesi'!AD$19,'Tabelle Tipi-pesi'!AE$19,"")&amp;IF(AG26='Tabelle Tipi-pesi'!AD$20,'Tabelle Tipi-pesi'!AE$20,"")&amp;IF(AG26='Tabelle Tipi-pesi'!AD$21,'Tabelle Tipi-pesi'!AE$21,"")&amp;IF(AG26='Tabelle Tipi-pesi'!AD$22,'Tabelle Tipi-pesi'!AE$22,"")&amp;IF(AG26='Tabelle Tipi-pesi'!AD$23,'Tabelle Tipi-pesi'!AE$23,"")))</f>
        <v>0</v>
      </c>
      <c r="AJ26" s="26">
        <f t="shared" si="0"/>
        <v>887</v>
      </c>
      <c r="AK26" s="55">
        <v>16</v>
      </c>
      <c r="AL26" s="12">
        <v>4805</v>
      </c>
      <c r="AM26" s="18"/>
      <c r="AN26" s="11">
        <f t="shared" si="1"/>
        <v>9</v>
      </c>
      <c r="AO26" s="11" t="str">
        <f t="shared" si="2"/>
        <v>2</v>
      </c>
      <c r="AP26" s="8">
        <v>1440</v>
      </c>
      <c r="AQ26" s="14">
        <f t="shared" si="3"/>
        <v>18.018750000000001</v>
      </c>
      <c r="AR26" s="15">
        <f t="shared" si="4"/>
        <v>133.33875</v>
      </c>
      <c r="AS26" s="16">
        <f t="shared" si="5"/>
        <v>150.32553551296508</v>
      </c>
      <c r="AT26" s="15">
        <f t="shared" si="6"/>
        <v>6.6522297531662771</v>
      </c>
      <c r="AU26" s="39"/>
    </row>
    <row r="27" spans="1:47" s="8" customFormat="1" ht="11.25" customHeight="1" x14ac:dyDescent="0.2">
      <c r="A27" s="8">
        <v>23</v>
      </c>
      <c r="B27" s="8">
        <v>4</v>
      </c>
      <c r="C27" s="20" t="s">
        <v>121</v>
      </c>
      <c r="D27" s="21">
        <f>IF(C27="",0,VALUE(IF(C27='Tabelle Tipi-pesi'!B$2,'Tabelle Tipi-pesi'!C$2,"")&amp;IF(C27='Tabelle Tipi-pesi'!B$3,'Tabelle Tipi-pesi'!C$3,"")&amp;IF(C27='Tabelle Tipi-pesi'!B$4,'Tabelle Tipi-pesi'!C$4,"")&amp;IF(C27='Tabelle Tipi-pesi'!B$5,'Tabelle Tipi-pesi'!C$5,"")&amp;IF(C27='Tabelle Tipi-pesi'!B$6,'Tabelle Tipi-pesi'!C$6,"")&amp;IF(C27='Tabelle Tipi-pesi'!B$7,'Tabelle Tipi-pesi'!C$7,"")&amp;IF(C27='Tabelle Tipi-pesi'!B$8,'Tabelle Tipi-pesi'!C$8,"")&amp;IF(C27='Tabelle Tipi-pesi'!B$9,'Tabelle Tipi-pesi'!C$9,"")&amp;IF(C27='Tabelle Tipi-pesi'!B$10,'Tabelle Tipi-pesi'!C$10,"")&amp;IF(C27='Tabelle Tipi-pesi'!B$11,'Tabelle Tipi-pesi'!C$11,"")&amp;IF(C27='Tabelle Tipi-pesi'!B$12,'Tabelle Tipi-pesi'!C$12,"")&amp;IF(C27='Tabelle Tipi-pesi'!B$13,'Tabelle Tipi-pesi'!C$13,"")&amp;IF(C27='Tabelle Tipi-pesi'!B$14,'Tabelle Tipi-pesi'!C$14,"")&amp;IF(C27='Tabelle Tipi-pesi'!B$15,'Tabelle Tipi-pesi'!C$15,"")&amp;IF(C27='Tabelle Tipi-pesi'!B$16,'Tabelle Tipi-pesi'!C$16,"")&amp;IF(C27='Tabelle Tipi-pesi'!B$17,'Tabelle Tipi-pesi'!C$17,"")&amp;IF(C27='Tabelle Tipi-pesi'!B$18,'Tabelle Tipi-pesi'!C$18,"")&amp;IF(C27='Tabelle Tipi-pesi'!B$19,'Tabelle Tipi-pesi'!C$19,"")&amp;IF(C27='Tabelle Tipi-pesi'!B$20,'Tabelle Tipi-pesi'!C$20,"")&amp;IF(C27='Tabelle Tipi-pesi'!B$21,'Tabelle Tipi-pesi'!C$21,"")&amp;IF(C27='Tabelle Tipi-pesi'!B$22,'Tabelle Tipi-pesi'!C$22,"")&amp;IF(C27='Tabelle Tipi-pesi'!B$23,'Tabelle Tipi-pesi'!C$23,"")))</f>
        <v>380</v>
      </c>
      <c r="E27" s="8" t="s">
        <v>26</v>
      </c>
      <c r="F27" s="7">
        <f>IF(E27="",0,VALUE(IF(E27='Tabelle Tipi-pesi'!D$2,'Tabelle Tipi-pesi'!E$2,"")&amp;IF(E27='Tabelle Tipi-pesi'!D$3,'Tabelle Tipi-pesi'!E$3,"")&amp;IF(E27='Tabelle Tipi-pesi'!D$4,'Tabelle Tipi-pesi'!E$4,"")&amp;IF(E27='Tabelle Tipi-pesi'!D$5,'Tabelle Tipi-pesi'!E$5,"")&amp;IF(E27='Tabelle Tipi-pesi'!D$6,'Tabelle Tipi-pesi'!E$6,"")&amp;IF(E27='Tabelle Tipi-pesi'!D$7,'Tabelle Tipi-pesi'!E$7,"")&amp;IF(E27='Tabelle Tipi-pesi'!D$8,'Tabelle Tipi-pesi'!E$8,"")&amp;IF(E27='Tabelle Tipi-pesi'!D$9,'Tabelle Tipi-pesi'!E$9,"")&amp;IF(E27='Tabelle Tipi-pesi'!D$10,'Tabelle Tipi-pesi'!E$10,"")&amp;IF(E27='Tabelle Tipi-pesi'!D$11,'Tabelle Tipi-pesi'!E$11,"")&amp;IF(E27='Tabelle Tipi-pesi'!D$12,'Tabelle Tipi-pesi'!E$12,"")&amp;IF(E27='Tabelle Tipi-pesi'!D$13,'Tabelle Tipi-pesi'!E$13,"")&amp;IF(E27='Tabelle Tipi-pesi'!D$14,'Tabelle Tipi-pesi'!E$14,"")&amp;IF(E27='Tabelle Tipi-pesi'!D$15,'Tabelle Tipi-pesi'!E$15,"")&amp;IF(E27='Tabelle Tipi-pesi'!D$16,'Tabelle Tipi-pesi'!E$16,"")&amp;IF(E27='Tabelle Tipi-pesi'!D$17,'Tabelle Tipi-pesi'!E$17,"")&amp;IF(E27='Tabelle Tipi-pesi'!D$18,'Tabelle Tipi-pesi'!E$18,"")&amp;IF(E27='Tabelle Tipi-pesi'!D$19,'Tabelle Tipi-pesi'!E$19,"")&amp;IF(E27='Tabelle Tipi-pesi'!D$20,'Tabelle Tipi-pesi'!E$20,"")&amp;IF(E27='Tabelle Tipi-pesi'!D$21,'Tabelle Tipi-pesi'!E$21,"")&amp;IF(E27='Tabelle Tipi-pesi'!D$22,'Tabelle Tipi-pesi'!E$22,"")&amp;IF(E27='Tabelle Tipi-pesi'!D$23,'Tabelle Tipi-pesi'!E$23,"")))/4*B27</f>
        <v>70</v>
      </c>
      <c r="G27" s="22" t="s">
        <v>38</v>
      </c>
      <c r="H27" s="23">
        <f>$B27*IF(G27="",0,VALUE(IF(G27='Tabelle Tipi-pesi'!F$2,'Tabelle Tipi-pesi'!G$2,"")&amp;IF(G27='Tabelle Tipi-pesi'!F$3,'Tabelle Tipi-pesi'!G$3,"")&amp;IF(G27='Tabelle Tipi-pesi'!F$4,'Tabelle Tipi-pesi'!G$4,"")&amp;IF(G27='Tabelle Tipi-pesi'!F$5,'Tabelle Tipi-pesi'!G$5,"")&amp;IF(G27='Tabelle Tipi-pesi'!F$6,'Tabelle Tipi-pesi'!G$6,"")&amp;IF(G27='Tabelle Tipi-pesi'!F$7,'Tabelle Tipi-pesi'!G$7,"")&amp;IF(G27='Tabelle Tipi-pesi'!F$8,'Tabelle Tipi-pesi'!G$8,"")&amp;IF(G27='Tabelle Tipi-pesi'!F$9,'Tabelle Tipi-pesi'!G$9,"")&amp;IF(G27='Tabelle Tipi-pesi'!F$10,'Tabelle Tipi-pesi'!G$10,"")&amp;IF(G27='Tabelle Tipi-pesi'!F$11,'Tabelle Tipi-pesi'!G$11,"")&amp;IF(G27='Tabelle Tipi-pesi'!F$12,'Tabelle Tipi-pesi'!G$12,"")&amp;IF(G27='Tabelle Tipi-pesi'!F$13,'Tabelle Tipi-pesi'!G$13,"")&amp;IF(G27='Tabelle Tipi-pesi'!F$14,'Tabelle Tipi-pesi'!G$14,"")&amp;IF(G27='Tabelle Tipi-pesi'!F$15,'Tabelle Tipi-pesi'!G$15,"")&amp;IF(G27='Tabelle Tipi-pesi'!F$16,'Tabelle Tipi-pesi'!G$16,"")&amp;IF(G27='Tabelle Tipi-pesi'!F$17,'Tabelle Tipi-pesi'!G$17,"")&amp;IF(G27='Tabelle Tipi-pesi'!F$18,'Tabelle Tipi-pesi'!G$18,"")&amp;IF(G27='Tabelle Tipi-pesi'!F$19,'Tabelle Tipi-pesi'!G$19,"")&amp;IF(G27='Tabelle Tipi-pesi'!F$20,'Tabelle Tipi-pesi'!G$20,"")&amp;IF(G27='Tabelle Tipi-pesi'!F$21,'Tabelle Tipi-pesi'!G$21,"")&amp;IF(G27='Tabelle Tipi-pesi'!F$22,'Tabelle Tipi-pesi'!G$22,"")&amp;IF(G27='Tabelle Tipi-pesi'!F$23,'Tabelle Tipi-pesi'!G$23,"")))</f>
        <v>80</v>
      </c>
      <c r="I27" s="8" t="s">
        <v>47</v>
      </c>
      <c r="J27" s="9">
        <f>IF(I27="",0,VALUE(IF(I27='Tabelle Tipi-pesi'!H$2,'Tabelle Tipi-pesi'!I$2,"")&amp;IF(I27='Tabelle Tipi-pesi'!H$3,'Tabelle Tipi-pesi'!I$3,"")&amp;IF(I27='Tabelle Tipi-pesi'!H$4,'Tabelle Tipi-pesi'!I$4,"")&amp;IF(I27='Tabelle Tipi-pesi'!H$5,'Tabelle Tipi-pesi'!I$5,"")&amp;IF(I27='Tabelle Tipi-pesi'!H$6,'Tabelle Tipi-pesi'!I$6,"")&amp;IF(I27='Tabelle Tipi-pesi'!H$7,'Tabelle Tipi-pesi'!I$7,"")&amp;IF(I27='Tabelle Tipi-pesi'!H$8,'Tabelle Tipi-pesi'!I$8,"")&amp;IF(I27='Tabelle Tipi-pesi'!H$9,'Tabelle Tipi-pesi'!I$9,"")&amp;IF(I27='Tabelle Tipi-pesi'!H$10,'Tabelle Tipi-pesi'!I$10,"")&amp;IF(I27='Tabelle Tipi-pesi'!H$11,'Tabelle Tipi-pesi'!I$11,"")&amp;IF(I27='Tabelle Tipi-pesi'!H$12,'Tabelle Tipi-pesi'!I$12,"")&amp;IF(I27='Tabelle Tipi-pesi'!H$13,'Tabelle Tipi-pesi'!I$13,"")&amp;IF(I27='Tabelle Tipi-pesi'!H$14,'Tabelle Tipi-pesi'!I$14,"")&amp;IF(I27='Tabelle Tipi-pesi'!H$15,'Tabelle Tipi-pesi'!I$15,"")&amp;IF(I27='Tabelle Tipi-pesi'!H$16,'Tabelle Tipi-pesi'!I$16,"")&amp;IF(I27='Tabelle Tipi-pesi'!H$17,'Tabelle Tipi-pesi'!I$17,"")&amp;IF(I27='Tabelle Tipi-pesi'!H$18,'Tabelle Tipi-pesi'!I$18,"")&amp;IF(I27='Tabelle Tipi-pesi'!H$19,'Tabelle Tipi-pesi'!I$19,"")&amp;IF(I27='Tabelle Tipi-pesi'!H$20,'Tabelle Tipi-pesi'!I$20,"")&amp;IF(I27='Tabelle Tipi-pesi'!H$21,'Tabelle Tipi-pesi'!I$21,"")&amp;IF(I27='Tabelle Tipi-pesi'!H$22,'Tabelle Tipi-pesi'!I$22,"")&amp;IF(I27='Tabelle Tipi-pesi'!H$23,'Tabelle Tipi-pesi'!I$23,"")))</f>
        <v>145</v>
      </c>
      <c r="K27" s="24" t="s">
        <v>49</v>
      </c>
      <c r="L27" s="25">
        <f>IF(K27="",0,VALUE(IF(K27='Tabelle Tipi-pesi'!J$2,'Tabelle Tipi-pesi'!K$2,"")&amp;IF(K27='Tabelle Tipi-pesi'!J$3,'Tabelle Tipi-pesi'!K$3,"")&amp;IF(K27='Tabelle Tipi-pesi'!J$4,'Tabelle Tipi-pesi'!K$4,"")&amp;IF(K27='Tabelle Tipi-pesi'!J$5,'Tabelle Tipi-pesi'!K$5,"")&amp;IF(K27='Tabelle Tipi-pesi'!J$6,'Tabelle Tipi-pesi'!K$6,"")&amp;IF(K27='Tabelle Tipi-pesi'!J$7,'Tabelle Tipi-pesi'!K$7,"")&amp;IF(K27='Tabelle Tipi-pesi'!J$8,'Tabelle Tipi-pesi'!K$8,"")&amp;IF(K27='Tabelle Tipi-pesi'!J$9,'Tabelle Tipi-pesi'!K$9,"")&amp;IF(K27='Tabelle Tipi-pesi'!J$10,'Tabelle Tipi-pesi'!K$10,"")&amp;IF(K27='Tabelle Tipi-pesi'!J$11,'Tabelle Tipi-pesi'!K$11,"")&amp;IF(K27='Tabelle Tipi-pesi'!J$12,'Tabelle Tipi-pesi'!K$12,"")&amp;IF(K27='Tabelle Tipi-pesi'!J$13,'Tabelle Tipi-pesi'!K$13,"")&amp;IF(K27='Tabelle Tipi-pesi'!J$14,'Tabelle Tipi-pesi'!K$14,"")&amp;IF(K27='Tabelle Tipi-pesi'!J$15,'Tabelle Tipi-pesi'!K$15,"")&amp;IF(K27='Tabelle Tipi-pesi'!J$16,'Tabelle Tipi-pesi'!K$16,"")&amp;IF(K27='Tabelle Tipi-pesi'!J$17,'Tabelle Tipi-pesi'!K$17,"")&amp;IF(K27='Tabelle Tipi-pesi'!J$18,'Tabelle Tipi-pesi'!K$18,"")&amp;IF(K27='Tabelle Tipi-pesi'!J$19,'Tabelle Tipi-pesi'!K$19,"")&amp;IF(K27='Tabelle Tipi-pesi'!J$20,'Tabelle Tipi-pesi'!K$20,"")&amp;IF(K27='Tabelle Tipi-pesi'!J$21,'Tabelle Tipi-pesi'!K$21,"")&amp;IF(K27='Tabelle Tipi-pesi'!J$22,'Tabelle Tipi-pesi'!K$22,"")&amp;IF(K27='Tabelle Tipi-pesi'!J$23,'Tabelle Tipi-pesi'!K$23,"")))</f>
        <v>25</v>
      </c>
      <c r="M27" s="8" t="s">
        <v>53</v>
      </c>
      <c r="N27" s="9">
        <f>$B27*IF(M27="",0,VALUE(IF(M27='Tabelle Tipi-pesi'!L$2,'Tabelle Tipi-pesi'!M$2,"")&amp;IF(M27='Tabelle Tipi-pesi'!L$3,'Tabelle Tipi-pesi'!M$3,"")&amp;IF(M27='Tabelle Tipi-pesi'!L$4,'Tabelle Tipi-pesi'!M$4,"")&amp;IF(M27='Tabelle Tipi-pesi'!L$5,'Tabelle Tipi-pesi'!M$5,"")&amp;IF(M27='Tabelle Tipi-pesi'!L$6,'Tabelle Tipi-pesi'!M$6,"")&amp;IF(M27='Tabelle Tipi-pesi'!L$7,'Tabelle Tipi-pesi'!M$7,"")&amp;IF(M27='Tabelle Tipi-pesi'!L$8,'Tabelle Tipi-pesi'!M$8,"")&amp;IF(M27='Tabelle Tipi-pesi'!L$9,'Tabelle Tipi-pesi'!M$9,"")&amp;IF(M27='Tabelle Tipi-pesi'!L$10,'Tabelle Tipi-pesi'!M$10,"")&amp;IF(M27='Tabelle Tipi-pesi'!L$11,'Tabelle Tipi-pesi'!M$11,"")&amp;IF(M27='Tabelle Tipi-pesi'!L$12,'Tabelle Tipi-pesi'!M$12,"")&amp;IF(M27='Tabelle Tipi-pesi'!L$13,'Tabelle Tipi-pesi'!M$13,"")&amp;IF(M27='Tabelle Tipi-pesi'!L$14,'Tabelle Tipi-pesi'!M$14,"")&amp;IF(M27='Tabelle Tipi-pesi'!L$15,'Tabelle Tipi-pesi'!M$15,"")&amp;IF(M27='Tabelle Tipi-pesi'!L$16,'Tabelle Tipi-pesi'!M$16,"")&amp;IF(M27='Tabelle Tipi-pesi'!L$17,'Tabelle Tipi-pesi'!M$17,"")&amp;IF(M27='Tabelle Tipi-pesi'!L$18,'Tabelle Tipi-pesi'!M$18,"")&amp;IF(M27='Tabelle Tipi-pesi'!L$19,'Tabelle Tipi-pesi'!M$19,"")&amp;IF(M27='Tabelle Tipi-pesi'!L$20,'Tabelle Tipi-pesi'!M$20,"")&amp;IF(M27='Tabelle Tipi-pesi'!L$21,'Tabelle Tipi-pesi'!M$21,"")&amp;IF(M27='Tabelle Tipi-pesi'!L$22,'Tabelle Tipi-pesi'!M$22,"")&amp;IF(M27='Tabelle Tipi-pesi'!L$23,'Tabelle Tipi-pesi'!M$23,"")))</f>
        <v>200</v>
      </c>
      <c r="O27" s="27" t="s">
        <v>81</v>
      </c>
      <c r="P27" s="28">
        <f>IF(O27="",0,VALUE(IF(O27='Tabelle Tipi-pesi'!N$2,'Tabelle Tipi-pesi'!O$2,"")&amp;IF(O27='Tabelle Tipi-pesi'!N$3,'Tabelle Tipi-pesi'!O$3,"")&amp;IF(O27='Tabelle Tipi-pesi'!N$4,'Tabelle Tipi-pesi'!O$4,"")&amp;IF(O27='Tabelle Tipi-pesi'!N$5,'Tabelle Tipi-pesi'!O$5,"")&amp;IF(O27='Tabelle Tipi-pesi'!N$6,'Tabelle Tipi-pesi'!O$6,"")&amp;IF(O27='Tabelle Tipi-pesi'!N$7,'Tabelle Tipi-pesi'!O$7,"")&amp;IF(O27='Tabelle Tipi-pesi'!N$8,'Tabelle Tipi-pesi'!O$8,"")&amp;IF(O27='Tabelle Tipi-pesi'!N$9,'Tabelle Tipi-pesi'!O$9,"")&amp;IF(O27='Tabelle Tipi-pesi'!N$10,'Tabelle Tipi-pesi'!O$10,"")&amp;IF(O27='Tabelle Tipi-pesi'!N$11,'Tabelle Tipi-pesi'!O$11,"")&amp;IF(O27='Tabelle Tipi-pesi'!N$12,'Tabelle Tipi-pesi'!O$12,"")&amp;IF(O27='Tabelle Tipi-pesi'!N$13,'Tabelle Tipi-pesi'!O$13,"")&amp;IF(O27='Tabelle Tipi-pesi'!N$14,'Tabelle Tipi-pesi'!O$14,"")&amp;IF(O27='Tabelle Tipi-pesi'!N$15,'Tabelle Tipi-pesi'!O$15,"")&amp;IF(O27='Tabelle Tipi-pesi'!N$16,'Tabelle Tipi-pesi'!O$16,"")&amp;IF(O27='Tabelle Tipi-pesi'!N$17,'Tabelle Tipi-pesi'!O$17,"")&amp;IF(O27='Tabelle Tipi-pesi'!N$18,'Tabelle Tipi-pesi'!O$18,"")&amp;IF(O27='Tabelle Tipi-pesi'!N$19,'Tabelle Tipi-pesi'!O$19,"")&amp;IF(O27='Tabelle Tipi-pesi'!N$20,'Tabelle Tipi-pesi'!O$20,"")&amp;IF(O27='Tabelle Tipi-pesi'!N$21,'Tabelle Tipi-pesi'!O$21,"")&amp;IF(O27='Tabelle Tipi-pesi'!N$22,'Tabelle Tipi-pesi'!O$22,"")&amp;IF(O27='Tabelle Tipi-pesi'!N$23,'Tabelle Tipi-pesi'!O$23,"")))</f>
        <v>285</v>
      </c>
      <c r="R27" s="9">
        <f>IF(Q27="",0,VALUE(IF(Q27='Tabelle Tipi-pesi'!P$2,'Tabelle Tipi-pesi'!Q$2,"")&amp;IF(Q27='Tabelle Tipi-pesi'!P$3,'Tabelle Tipi-pesi'!Q$3,"")&amp;IF(Q27='Tabelle Tipi-pesi'!P$4,'Tabelle Tipi-pesi'!Q$4,"")&amp;IF(Q27='Tabelle Tipi-pesi'!P$5,'Tabelle Tipi-pesi'!Q$5,"")&amp;IF(Q27='Tabelle Tipi-pesi'!P$6,'Tabelle Tipi-pesi'!Q$6,"")&amp;IF(Q27='Tabelle Tipi-pesi'!P$7,'Tabelle Tipi-pesi'!Q$7,"")&amp;IF(Q27='Tabelle Tipi-pesi'!P$8,'Tabelle Tipi-pesi'!Q$8,"")&amp;IF(Q27='Tabelle Tipi-pesi'!P$9,'Tabelle Tipi-pesi'!Q$9,"")&amp;IF(Q27='Tabelle Tipi-pesi'!P$10,'Tabelle Tipi-pesi'!Q$10,"")&amp;IF(Q27='Tabelle Tipi-pesi'!P$11,'Tabelle Tipi-pesi'!Q$11,"")&amp;IF(Q27='Tabelle Tipi-pesi'!P$12,'Tabelle Tipi-pesi'!Q$12,"")&amp;IF(Q27='Tabelle Tipi-pesi'!P$13,'Tabelle Tipi-pesi'!Q$13,"")&amp;IF(Q27='Tabelle Tipi-pesi'!P$14,'Tabelle Tipi-pesi'!Q$14,"")&amp;IF(Q27='Tabelle Tipi-pesi'!P$15,'Tabelle Tipi-pesi'!Q$15,"")&amp;IF(Q27='Tabelle Tipi-pesi'!P$16,'Tabelle Tipi-pesi'!Q$16,"")&amp;IF(Q27='Tabelle Tipi-pesi'!P$17,'Tabelle Tipi-pesi'!Q$17,"")&amp;IF(Q27='Tabelle Tipi-pesi'!P$18,'Tabelle Tipi-pesi'!Q$18,"")&amp;IF(Q27='Tabelle Tipi-pesi'!P$19,'Tabelle Tipi-pesi'!Q$19,"")&amp;IF(Q27='Tabelle Tipi-pesi'!P$20,'Tabelle Tipi-pesi'!Q$20,"")&amp;IF(Q27='Tabelle Tipi-pesi'!P$21,'Tabelle Tipi-pesi'!Q$21,"")&amp;IF(Q27='Tabelle Tipi-pesi'!P$22,'Tabelle Tipi-pesi'!Q$22,"")&amp;IF(Q27='Tabelle Tipi-pesi'!P$23,'Tabelle Tipi-pesi'!Q$23,"")))</f>
        <v>0</v>
      </c>
      <c r="S27" s="29"/>
      <c r="T27" s="30">
        <f>IF(S27="",0,VALUE(IF(S27='Tabelle Tipi-pesi'!R$2,'Tabelle Tipi-pesi'!S$2,"")&amp;IF(S27='Tabelle Tipi-pesi'!R$3,'Tabelle Tipi-pesi'!S$3,"")&amp;IF(S27='Tabelle Tipi-pesi'!R$4,'Tabelle Tipi-pesi'!S$4,"")&amp;IF(S27='Tabelle Tipi-pesi'!R$5,'Tabelle Tipi-pesi'!S$5,"")&amp;IF(S27='Tabelle Tipi-pesi'!R$6,'Tabelle Tipi-pesi'!S$6,"")&amp;IF(S27='Tabelle Tipi-pesi'!R$7,'Tabelle Tipi-pesi'!S$7,"")&amp;IF(S27='Tabelle Tipi-pesi'!R$8,'Tabelle Tipi-pesi'!S$8,"")&amp;IF(S27='Tabelle Tipi-pesi'!R$9,'Tabelle Tipi-pesi'!S$9,"")&amp;IF(S27='Tabelle Tipi-pesi'!R$10,'Tabelle Tipi-pesi'!S$10,"")&amp;IF(S27='Tabelle Tipi-pesi'!R$11,'Tabelle Tipi-pesi'!S$11,"")&amp;IF(S27='Tabelle Tipi-pesi'!R$12,'Tabelle Tipi-pesi'!S$12,"")&amp;IF(S27='Tabelle Tipi-pesi'!R$13,'Tabelle Tipi-pesi'!S$13,"")&amp;IF(S27='Tabelle Tipi-pesi'!R$14,'Tabelle Tipi-pesi'!S$14,"")&amp;IF(S27='Tabelle Tipi-pesi'!R$15,'Tabelle Tipi-pesi'!S$15,"")&amp;IF(S27='Tabelle Tipi-pesi'!R$16,'Tabelle Tipi-pesi'!S$16,"")&amp;IF(S27='Tabelle Tipi-pesi'!R$17,'Tabelle Tipi-pesi'!S$17,"")&amp;IF(S27='Tabelle Tipi-pesi'!R$18,'Tabelle Tipi-pesi'!S$18,"")&amp;IF(S27='Tabelle Tipi-pesi'!R$19,'Tabelle Tipi-pesi'!S$19,"")&amp;IF(S27='Tabelle Tipi-pesi'!R$20,'Tabelle Tipi-pesi'!S$20,"")&amp;IF(S27='Tabelle Tipi-pesi'!R$21,'Tabelle Tipi-pesi'!S$21,"")&amp;IF(S27='Tabelle Tipi-pesi'!R$22,'Tabelle Tipi-pesi'!S$22,"")&amp;IF(S27='Tabelle Tipi-pesi'!R$23,'Tabelle Tipi-pesi'!S$23,"")))</f>
        <v>0</v>
      </c>
      <c r="V27" s="9">
        <f>IF(U27="",0,VALUE(IF(U27='Tabelle Tipi-pesi'!T$2,'Tabelle Tipi-pesi'!U$2,"")&amp;IF(U27='Tabelle Tipi-pesi'!T$3,'Tabelle Tipi-pesi'!U$3,"")&amp;IF(U27='Tabelle Tipi-pesi'!T$4,'Tabelle Tipi-pesi'!U$4,"")&amp;IF(U27='Tabelle Tipi-pesi'!T$5,'Tabelle Tipi-pesi'!U$5,"")&amp;IF(U27='Tabelle Tipi-pesi'!T$6,'Tabelle Tipi-pesi'!U$6,"")&amp;IF(U27='Tabelle Tipi-pesi'!T$7,'Tabelle Tipi-pesi'!U$7,"")&amp;IF(U27='Tabelle Tipi-pesi'!T$8,'Tabelle Tipi-pesi'!U$8,"")&amp;IF(U27='Tabelle Tipi-pesi'!T$9,'Tabelle Tipi-pesi'!U$9,"")&amp;IF(U27='Tabelle Tipi-pesi'!T$10,'Tabelle Tipi-pesi'!U$10,"")&amp;IF(U27='Tabelle Tipi-pesi'!T$11,'Tabelle Tipi-pesi'!U$11,"")&amp;IF(U27='Tabelle Tipi-pesi'!T$12,'Tabelle Tipi-pesi'!U$12,"")&amp;IF(U27='Tabelle Tipi-pesi'!T$13,'Tabelle Tipi-pesi'!U$13,"")&amp;IF(U27='Tabelle Tipi-pesi'!T$14,'Tabelle Tipi-pesi'!U$14,"")&amp;IF(U27='Tabelle Tipi-pesi'!T$15,'Tabelle Tipi-pesi'!U$15,"")&amp;IF(U27='Tabelle Tipi-pesi'!T$16,'Tabelle Tipi-pesi'!U$16,"")&amp;IF(U27='Tabelle Tipi-pesi'!T$17,'Tabelle Tipi-pesi'!U$17,"")&amp;IF(U27='Tabelle Tipi-pesi'!T$18,'Tabelle Tipi-pesi'!U$18,"")&amp;IF(U27='Tabelle Tipi-pesi'!T$19,'Tabelle Tipi-pesi'!U$19,"")&amp;IF(U27='Tabelle Tipi-pesi'!T$20,'Tabelle Tipi-pesi'!U$20,"")&amp;IF(U27='Tabelle Tipi-pesi'!T$21,'Tabelle Tipi-pesi'!U$21,"")&amp;IF(U27='Tabelle Tipi-pesi'!T$22,'Tabelle Tipi-pesi'!U$22,"")&amp;IF(U27='Tabelle Tipi-pesi'!T$23,'Tabelle Tipi-pesi'!U$23,"")))</f>
        <v>0</v>
      </c>
      <c r="W27" s="31"/>
      <c r="X27" s="32">
        <f>IF(W27="",0,VALUE(IF(W27='Tabelle Tipi-pesi'!V$2,'Tabelle Tipi-pesi'!W$2,"")&amp;IF(W27='Tabelle Tipi-pesi'!V$3,'Tabelle Tipi-pesi'!W$3,"")&amp;IF(W27='Tabelle Tipi-pesi'!V$4,'Tabelle Tipi-pesi'!W$4,"")&amp;IF(W27='Tabelle Tipi-pesi'!V$5,'Tabelle Tipi-pesi'!W$5,"")&amp;IF(W27='Tabelle Tipi-pesi'!V$6,'Tabelle Tipi-pesi'!W$6,"")&amp;IF(W27='Tabelle Tipi-pesi'!V$7,'Tabelle Tipi-pesi'!W$7,"")&amp;IF(W27='Tabelle Tipi-pesi'!V$8,'Tabelle Tipi-pesi'!W$8,"")&amp;IF(W27='Tabelle Tipi-pesi'!V$9,'Tabelle Tipi-pesi'!W$9,"")&amp;IF(W27='Tabelle Tipi-pesi'!V$10,'Tabelle Tipi-pesi'!W$10,"")&amp;IF(W27='Tabelle Tipi-pesi'!V$11,'Tabelle Tipi-pesi'!W$11,"")&amp;IF(W27='Tabelle Tipi-pesi'!V$12,'Tabelle Tipi-pesi'!W$12,"")&amp;IF(W27='Tabelle Tipi-pesi'!V$13,'Tabelle Tipi-pesi'!W$13,"")&amp;IF(W27='Tabelle Tipi-pesi'!V$14,'Tabelle Tipi-pesi'!W$14,"")&amp;IF(W27='Tabelle Tipi-pesi'!V$15,'Tabelle Tipi-pesi'!W$15,"")&amp;IF(W27='Tabelle Tipi-pesi'!V$16,'Tabelle Tipi-pesi'!W$16,"")&amp;IF(W27='Tabelle Tipi-pesi'!V$17,'Tabelle Tipi-pesi'!W$17,"")&amp;IF(W27='Tabelle Tipi-pesi'!V$18,'Tabelle Tipi-pesi'!W$18,"")&amp;IF(W27='Tabelle Tipi-pesi'!V$19,'Tabelle Tipi-pesi'!W$19,"")&amp;IF(W27='Tabelle Tipi-pesi'!V$20,'Tabelle Tipi-pesi'!W$20,"")&amp;IF(W27='Tabelle Tipi-pesi'!V$21,'Tabelle Tipi-pesi'!W$21,"")&amp;IF(W27='Tabelle Tipi-pesi'!V$22,'Tabelle Tipi-pesi'!W$22,"")&amp;IF(W27='Tabelle Tipi-pesi'!V$23,'Tabelle Tipi-pesi'!W$23,"")))</f>
        <v>0</v>
      </c>
      <c r="Z27" s="9">
        <f>IF(Y27="",0,VALUE(IF(Y27='Tabelle Tipi-pesi'!X$2,'Tabelle Tipi-pesi'!Y$2,"")&amp;IF(Y27='Tabelle Tipi-pesi'!X$3,'Tabelle Tipi-pesi'!Y$3,"")&amp;IF(Y27='Tabelle Tipi-pesi'!X$4,'Tabelle Tipi-pesi'!Y$4,"")&amp;IF(Y27='Tabelle Tipi-pesi'!X$5,'Tabelle Tipi-pesi'!Y$5,"")&amp;IF(Y27='Tabelle Tipi-pesi'!X$6,'Tabelle Tipi-pesi'!Y$6,"")&amp;IF(Y27='Tabelle Tipi-pesi'!X$7,'Tabelle Tipi-pesi'!Y$7,"")&amp;IF(Y27='Tabelle Tipi-pesi'!X$8,'Tabelle Tipi-pesi'!Y$8,"")&amp;IF(Y27='Tabelle Tipi-pesi'!X$9,'Tabelle Tipi-pesi'!Y$9,"")&amp;IF(Y27='Tabelle Tipi-pesi'!X$10,'Tabelle Tipi-pesi'!Y$10,"")&amp;IF(Y27='Tabelle Tipi-pesi'!X$11,'Tabelle Tipi-pesi'!Y$11,"")&amp;IF(Y27='Tabelle Tipi-pesi'!X$12,'Tabelle Tipi-pesi'!Y$12,"")&amp;IF(Y27='Tabelle Tipi-pesi'!X$13,'Tabelle Tipi-pesi'!Y$13,"")&amp;IF(Y27='Tabelle Tipi-pesi'!X$14,'Tabelle Tipi-pesi'!Y$14,"")&amp;IF(Y27='Tabelle Tipi-pesi'!X$15,'Tabelle Tipi-pesi'!Y$15,"")&amp;IF(Y27='Tabelle Tipi-pesi'!X$16,'Tabelle Tipi-pesi'!Y$16,"")&amp;IF(Y27='Tabelle Tipi-pesi'!X$17,'Tabelle Tipi-pesi'!Y$17,"")&amp;IF(Y27='Tabelle Tipi-pesi'!X$18,'Tabelle Tipi-pesi'!Y$18,"")&amp;IF(Y27='Tabelle Tipi-pesi'!X$19,'Tabelle Tipi-pesi'!Y$19,"")&amp;IF(Y27='Tabelle Tipi-pesi'!X$20,'Tabelle Tipi-pesi'!Y$20,"")&amp;IF(Y27='Tabelle Tipi-pesi'!X$21,'Tabelle Tipi-pesi'!Y$21,"")&amp;IF(Y27='Tabelle Tipi-pesi'!X$22,'Tabelle Tipi-pesi'!Y$22,"")&amp;IF(Y27='Tabelle Tipi-pesi'!X$23,'Tabelle Tipi-pesi'!Y$23,"")))</f>
        <v>0</v>
      </c>
      <c r="AA27" s="36"/>
      <c r="AB27" s="37">
        <f>IF(AA27="",0,VALUE(IF(AA27='Tabelle Tipi-pesi'!Z$2,'Tabelle Tipi-pesi'!AA$2,"")&amp;IF(AA27='Tabelle Tipi-pesi'!Z$3,'Tabelle Tipi-pesi'!AA$3,"")&amp;IF(AA27='Tabelle Tipi-pesi'!Z$4,'Tabelle Tipi-pesi'!AA$4,"")&amp;IF(AA27='Tabelle Tipi-pesi'!Z$5,'Tabelle Tipi-pesi'!AA$5,"")&amp;IF(AA27='Tabelle Tipi-pesi'!Z$6,'Tabelle Tipi-pesi'!AA$6,"")&amp;IF(AA27='Tabelle Tipi-pesi'!Z$7,'Tabelle Tipi-pesi'!AA$7,"")&amp;IF(AA27='Tabelle Tipi-pesi'!Z$8,'Tabelle Tipi-pesi'!AA$8,"")&amp;IF(AA27='Tabelle Tipi-pesi'!Z$9,'Tabelle Tipi-pesi'!AA$9,"")&amp;IF(AA27='Tabelle Tipi-pesi'!Z$10,'Tabelle Tipi-pesi'!AA$10,"")&amp;IF(AA27='Tabelle Tipi-pesi'!Z$11,'Tabelle Tipi-pesi'!AA$11,"")&amp;IF(AA27='Tabelle Tipi-pesi'!Z$12,'Tabelle Tipi-pesi'!AA$12,"")&amp;IF(AA27='Tabelle Tipi-pesi'!Z$13,'Tabelle Tipi-pesi'!AA$13,"")&amp;IF(AA27='Tabelle Tipi-pesi'!Z$14,'Tabelle Tipi-pesi'!AA$14,"")&amp;IF(AA27='Tabelle Tipi-pesi'!Z$15,'Tabelle Tipi-pesi'!AA$15,"")&amp;IF(AA27='Tabelle Tipi-pesi'!Z$16,'Tabelle Tipi-pesi'!AA$16,"")&amp;IF(AA27='Tabelle Tipi-pesi'!Z$17,'Tabelle Tipi-pesi'!AA$17,"")&amp;IF(AA27='Tabelle Tipi-pesi'!Z$18,'Tabelle Tipi-pesi'!AA$18,"")&amp;IF(AA27='Tabelle Tipi-pesi'!Z$19,'Tabelle Tipi-pesi'!AA$19,"")&amp;IF(AA27='Tabelle Tipi-pesi'!Z$20,'Tabelle Tipi-pesi'!AA$20,"")&amp;IF(AA27='Tabelle Tipi-pesi'!Z$21,'Tabelle Tipi-pesi'!AA$21,"")&amp;IF(AA27='Tabelle Tipi-pesi'!Z$22,'Tabelle Tipi-pesi'!AA$22,"")&amp;IF(AA27='Tabelle Tipi-pesi'!Z$23,'Tabelle Tipi-pesi'!AA$23,"")))</f>
        <v>0</v>
      </c>
      <c r="AD27" s="9">
        <f>IF(AC27="",0,VALUE(IF(AC27='Tabelle Tipi-pesi'!Z$2,'Tabelle Tipi-pesi'!AA$2,"")&amp;IF(AC27='Tabelle Tipi-pesi'!Z$3,'Tabelle Tipi-pesi'!AA$3,"")&amp;IF(AC27='Tabelle Tipi-pesi'!Z$4,'Tabelle Tipi-pesi'!AA$4,"")&amp;IF(AC27='Tabelle Tipi-pesi'!Z$5,'Tabelle Tipi-pesi'!AA$5,"")&amp;IF(AC27='Tabelle Tipi-pesi'!Z$6,'Tabelle Tipi-pesi'!AA$6,"")&amp;IF(AC27='Tabelle Tipi-pesi'!Z$7,'Tabelle Tipi-pesi'!AA$7,"")&amp;IF(AC27='Tabelle Tipi-pesi'!Z$8,'Tabelle Tipi-pesi'!AA$8,"")&amp;IF(AC27='Tabelle Tipi-pesi'!Z$9,'Tabelle Tipi-pesi'!AA$9,"")&amp;IF(AC27='Tabelle Tipi-pesi'!Z$10,'Tabelle Tipi-pesi'!AA$10,"")&amp;IF(AC27='Tabelle Tipi-pesi'!Z$11,'Tabelle Tipi-pesi'!AA$11,"")&amp;IF(AC27='Tabelle Tipi-pesi'!Z$12,'Tabelle Tipi-pesi'!AA$12,"")&amp;IF(AC27='Tabelle Tipi-pesi'!Z$13,'Tabelle Tipi-pesi'!AA$13,"")&amp;IF(AC27='Tabelle Tipi-pesi'!Z$14,'Tabelle Tipi-pesi'!AA$14,"")&amp;IF(AC27='Tabelle Tipi-pesi'!Z$15,'Tabelle Tipi-pesi'!AA$15,"")&amp;IF(AC27='Tabelle Tipi-pesi'!Z$16,'Tabelle Tipi-pesi'!AA$16,"")&amp;IF(AC27='Tabelle Tipi-pesi'!Z$17,'Tabelle Tipi-pesi'!AA$17,"")&amp;IF(AC27='Tabelle Tipi-pesi'!Z$18,'Tabelle Tipi-pesi'!AA$18,"")&amp;IF(AC27='Tabelle Tipi-pesi'!Z$19,'Tabelle Tipi-pesi'!AA$19,"")&amp;IF(AC27='Tabelle Tipi-pesi'!Z$20,'Tabelle Tipi-pesi'!AA$20,"")&amp;IF(AC27='Tabelle Tipi-pesi'!Z$21,'Tabelle Tipi-pesi'!AA$21,"")&amp;IF(AC27='Tabelle Tipi-pesi'!Z$22,'Tabelle Tipi-pesi'!AA$22,"")&amp;IF(AC27='Tabelle Tipi-pesi'!Z$23,'Tabelle Tipi-pesi'!AA$23,"")))</f>
        <v>0</v>
      </c>
      <c r="AE27" s="34"/>
      <c r="AF27" s="35">
        <f>IF(AE27="",0,VALUE(IF(AE27='Tabelle Tipi-pesi'!AB$2,'Tabelle Tipi-pesi'!AC$2,"")&amp;IF(AE27='Tabelle Tipi-pesi'!AB$3,'Tabelle Tipi-pesi'!AC$3,"")&amp;IF(AE27='Tabelle Tipi-pesi'!AB$4,'Tabelle Tipi-pesi'!AC$4,"")&amp;IF(AE27='Tabelle Tipi-pesi'!AB$5,'Tabelle Tipi-pesi'!AC$5,"")&amp;IF(AE27='Tabelle Tipi-pesi'!AB$6,'Tabelle Tipi-pesi'!AC$6,"")&amp;IF(AE27='Tabelle Tipi-pesi'!AB$7,'Tabelle Tipi-pesi'!AC$7,"")&amp;IF(AE27='Tabelle Tipi-pesi'!AB$8,'Tabelle Tipi-pesi'!AC$8,"")&amp;IF(AE27='Tabelle Tipi-pesi'!AB$9,'Tabelle Tipi-pesi'!AC$9,"")&amp;IF(AE27='Tabelle Tipi-pesi'!AB$10,'Tabelle Tipi-pesi'!AC$10,"")&amp;IF(AE27='Tabelle Tipi-pesi'!AB$11,'Tabelle Tipi-pesi'!AC$11,"")&amp;IF(AE27='Tabelle Tipi-pesi'!AB$12,'Tabelle Tipi-pesi'!AC$12,"")&amp;IF(AE27='Tabelle Tipi-pesi'!AB$13,'Tabelle Tipi-pesi'!AC$13,"")&amp;IF(AE27='Tabelle Tipi-pesi'!AB$14,'Tabelle Tipi-pesi'!AC$14,"")&amp;IF(AE27='Tabelle Tipi-pesi'!AB$15,'Tabelle Tipi-pesi'!AC$15,"")&amp;IF(AD27='Tabelle Tipi-pesi'!AB$16,'Tabelle Tipi-pesi'!AC$16,"")&amp;IF(AE27='Tabelle Tipi-pesi'!AB$17,'Tabelle Tipi-pesi'!AC$17,"")&amp;IF(AE27='Tabelle Tipi-pesi'!AB$18,'Tabelle Tipi-pesi'!AC$18,"")&amp;IF(AE27='Tabelle Tipi-pesi'!AB$19,'Tabelle Tipi-pesi'!AC$19,"")&amp;IF(AE27='Tabelle Tipi-pesi'!AB$20,'Tabelle Tipi-pesi'!AC$20,"")&amp;IF(AE27='Tabelle Tipi-pesi'!AB$21,'Tabelle Tipi-pesi'!AC$21,"")&amp;IF(AE27='Tabelle Tipi-pesi'!AB$22,'Tabelle Tipi-pesi'!AC$22,"")&amp;IF(AE27='Tabelle Tipi-pesi'!AB$23,'Tabelle Tipi-pesi'!AC$23,"")))</f>
        <v>0</v>
      </c>
      <c r="AH27" s="9">
        <f>IF(AG27="",0,VALUE(IF(AG27='Tabelle Tipi-pesi'!AD$2,'Tabelle Tipi-pesi'!AE$2,"")&amp;IF(AG27='Tabelle Tipi-pesi'!AD$3,'Tabelle Tipi-pesi'!AE$3,"")&amp;IF(AG27='Tabelle Tipi-pesi'!AD$4,'Tabelle Tipi-pesi'!AE$4,"")&amp;IF(AG27='Tabelle Tipi-pesi'!AD$5,'Tabelle Tipi-pesi'!AE$5,"")&amp;IF(AG27='Tabelle Tipi-pesi'!AD$6,'Tabelle Tipi-pesi'!AE$6,"")&amp;IF(AG27='Tabelle Tipi-pesi'!AD$7,'Tabelle Tipi-pesi'!AE$7,"")&amp;IF(AG27='Tabelle Tipi-pesi'!AD$8,'Tabelle Tipi-pesi'!AE$8,"")&amp;IF(AG27='Tabelle Tipi-pesi'!AD$9,'Tabelle Tipi-pesi'!AE$9,"")&amp;IF(AG27='Tabelle Tipi-pesi'!AD$10,'Tabelle Tipi-pesi'!AE$10,"")&amp;IF(AG27='Tabelle Tipi-pesi'!AD$11,'Tabelle Tipi-pesi'!AE$11,"")&amp;IF(AG27='Tabelle Tipi-pesi'!AD$12,'Tabelle Tipi-pesi'!AE$12,"")&amp;IF(AG27='Tabelle Tipi-pesi'!AD$13,'Tabelle Tipi-pesi'!AE$13,"")&amp;IF(AG27='Tabelle Tipi-pesi'!AD$14,'Tabelle Tipi-pesi'!AE$14,"")&amp;IF(AG27='Tabelle Tipi-pesi'!AD$15,'Tabelle Tipi-pesi'!AE$15,"")&amp;IF(AF27='Tabelle Tipi-pesi'!AD$16,'Tabelle Tipi-pesi'!AE$16,"")&amp;IF(AG27='Tabelle Tipi-pesi'!AD$17,'Tabelle Tipi-pesi'!AE$17,"")&amp;IF(AG27='Tabelle Tipi-pesi'!AD$18,'Tabelle Tipi-pesi'!AE$18,"")&amp;IF(AG27='Tabelle Tipi-pesi'!AD$19,'Tabelle Tipi-pesi'!AE$19,"")&amp;IF(AG27='Tabelle Tipi-pesi'!AD$20,'Tabelle Tipi-pesi'!AE$20,"")&amp;IF(AG27='Tabelle Tipi-pesi'!AD$21,'Tabelle Tipi-pesi'!AE$21,"")&amp;IF(AG27='Tabelle Tipi-pesi'!AD$22,'Tabelle Tipi-pesi'!AE$22,"")&amp;IF(AG27='Tabelle Tipi-pesi'!AD$23,'Tabelle Tipi-pesi'!AE$23,"")))</f>
        <v>0</v>
      </c>
      <c r="AJ27" s="26">
        <f t="shared" si="0"/>
        <v>1185</v>
      </c>
      <c r="AK27" s="55">
        <v>15</v>
      </c>
      <c r="AL27" s="12">
        <v>4530</v>
      </c>
      <c r="AM27" s="18"/>
      <c r="AN27" s="11">
        <f t="shared" si="1"/>
        <v>12</v>
      </c>
      <c r="AO27" s="11" t="str">
        <f t="shared" si="2"/>
        <v>2</v>
      </c>
      <c r="AP27" s="8">
        <v>1440</v>
      </c>
      <c r="AQ27" s="14">
        <f t="shared" si="3"/>
        <v>18.12</v>
      </c>
      <c r="AR27" s="15">
        <f t="shared" si="4"/>
        <v>134.08800000000002</v>
      </c>
      <c r="AS27" s="16">
        <f t="shared" si="5"/>
        <v>113.15443037974686</v>
      </c>
      <c r="AT27" s="15">
        <f t="shared" si="6"/>
        <v>8.8374798639699286</v>
      </c>
      <c r="AU27" s="39"/>
    </row>
    <row r="28" spans="1:47" s="8" customFormat="1" ht="11.25" customHeight="1" x14ac:dyDescent="0.2">
      <c r="A28" s="8">
        <v>24</v>
      </c>
      <c r="B28" s="8">
        <v>4</v>
      </c>
      <c r="C28" s="20" t="s">
        <v>121</v>
      </c>
      <c r="D28" s="21">
        <f>IF(C28="",0,VALUE(IF(C28='Tabelle Tipi-pesi'!B$2,'Tabelle Tipi-pesi'!C$2,"")&amp;IF(C28='Tabelle Tipi-pesi'!B$3,'Tabelle Tipi-pesi'!C$3,"")&amp;IF(C28='Tabelle Tipi-pesi'!B$4,'Tabelle Tipi-pesi'!C$4,"")&amp;IF(C28='Tabelle Tipi-pesi'!B$5,'Tabelle Tipi-pesi'!C$5,"")&amp;IF(C28='Tabelle Tipi-pesi'!B$6,'Tabelle Tipi-pesi'!C$6,"")&amp;IF(C28='Tabelle Tipi-pesi'!B$7,'Tabelle Tipi-pesi'!C$7,"")&amp;IF(C28='Tabelle Tipi-pesi'!B$8,'Tabelle Tipi-pesi'!C$8,"")&amp;IF(C28='Tabelle Tipi-pesi'!B$9,'Tabelle Tipi-pesi'!C$9,"")&amp;IF(C28='Tabelle Tipi-pesi'!B$10,'Tabelle Tipi-pesi'!C$10,"")&amp;IF(C28='Tabelle Tipi-pesi'!B$11,'Tabelle Tipi-pesi'!C$11,"")&amp;IF(C28='Tabelle Tipi-pesi'!B$12,'Tabelle Tipi-pesi'!C$12,"")&amp;IF(C28='Tabelle Tipi-pesi'!B$13,'Tabelle Tipi-pesi'!C$13,"")&amp;IF(C28='Tabelle Tipi-pesi'!B$14,'Tabelle Tipi-pesi'!C$14,"")&amp;IF(C28='Tabelle Tipi-pesi'!B$15,'Tabelle Tipi-pesi'!C$15,"")&amp;IF(C28='Tabelle Tipi-pesi'!B$16,'Tabelle Tipi-pesi'!C$16,"")&amp;IF(C28='Tabelle Tipi-pesi'!B$17,'Tabelle Tipi-pesi'!C$17,"")&amp;IF(C28='Tabelle Tipi-pesi'!B$18,'Tabelle Tipi-pesi'!C$18,"")&amp;IF(C28='Tabelle Tipi-pesi'!B$19,'Tabelle Tipi-pesi'!C$19,"")&amp;IF(C28='Tabelle Tipi-pesi'!B$20,'Tabelle Tipi-pesi'!C$20,"")&amp;IF(C28='Tabelle Tipi-pesi'!B$21,'Tabelle Tipi-pesi'!C$21,"")&amp;IF(C28='Tabelle Tipi-pesi'!B$22,'Tabelle Tipi-pesi'!C$22,"")&amp;IF(C28='Tabelle Tipi-pesi'!B$23,'Tabelle Tipi-pesi'!C$23,"")))</f>
        <v>380</v>
      </c>
      <c r="E28" s="8" t="s">
        <v>25</v>
      </c>
      <c r="F28" s="7">
        <f>IF(E28="",0,VALUE(IF(E28='Tabelle Tipi-pesi'!D$2,'Tabelle Tipi-pesi'!E$2,"")&amp;IF(E28='Tabelle Tipi-pesi'!D$3,'Tabelle Tipi-pesi'!E$3,"")&amp;IF(E28='Tabelle Tipi-pesi'!D$4,'Tabelle Tipi-pesi'!E$4,"")&amp;IF(E28='Tabelle Tipi-pesi'!D$5,'Tabelle Tipi-pesi'!E$5,"")&amp;IF(E28='Tabelle Tipi-pesi'!D$6,'Tabelle Tipi-pesi'!E$6,"")&amp;IF(E28='Tabelle Tipi-pesi'!D$7,'Tabelle Tipi-pesi'!E$7,"")&amp;IF(E28='Tabelle Tipi-pesi'!D$8,'Tabelle Tipi-pesi'!E$8,"")&amp;IF(E28='Tabelle Tipi-pesi'!D$9,'Tabelle Tipi-pesi'!E$9,"")&amp;IF(E28='Tabelle Tipi-pesi'!D$10,'Tabelle Tipi-pesi'!E$10,"")&amp;IF(E28='Tabelle Tipi-pesi'!D$11,'Tabelle Tipi-pesi'!E$11,"")&amp;IF(E28='Tabelle Tipi-pesi'!D$12,'Tabelle Tipi-pesi'!E$12,"")&amp;IF(E28='Tabelle Tipi-pesi'!D$13,'Tabelle Tipi-pesi'!E$13,"")&amp;IF(E28='Tabelle Tipi-pesi'!D$14,'Tabelle Tipi-pesi'!E$14,"")&amp;IF(E28='Tabelle Tipi-pesi'!D$15,'Tabelle Tipi-pesi'!E$15,"")&amp;IF(E28='Tabelle Tipi-pesi'!D$16,'Tabelle Tipi-pesi'!E$16,"")&amp;IF(E28='Tabelle Tipi-pesi'!D$17,'Tabelle Tipi-pesi'!E$17,"")&amp;IF(E28='Tabelle Tipi-pesi'!D$18,'Tabelle Tipi-pesi'!E$18,"")&amp;IF(E28='Tabelle Tipi-pesi'!D$19,'Tabelle Tipi-pesi'!E$19,"")&amp;IF(E28='Tabelle Tipi-pesi'!D$20,'Tabelle Tipi-pesi'!E$20,"")&amp;IF(E28='Tabelle Tipi-pesi'!D$21,'Tabelle Tipi-pesi'!E$21,"")&amp;IF(E28='Tabelle Tipi-pesi'!D$22,'Tabelle Tipi-pesi'!E$22,"")&amp;IF(E28='Tabelle Tipi-pesi'!D$23,'Tabelle Tipi-pesi'!E$23,"")))/4*B28</f>
        <v>63</v>
      </c>
      <c r="G28" s="22" t="s">
        <v>38</v>
      </c>
      <c r="H28" s="23">
        <f>$B28*IF(G28="",0,VALUE(IF(G28='Tabelle Tipi-pesi'!F$2,'Tabelle Tipi-pesi'!G$2,"")&amp;IF(G28='Tabelle Tipi-pesi'!F$3,'Tabelle Tipi-pesi'!G$3,"")&amp;IF(G28='Tabelle Tipi-pesi'!F$4,'Tabelle Tipi-pesi'!G$4,"")&amp;IF(G28='Tabelle Tipi-pesi'!F$5,'Tabelle Tipi-pesi'!G$5,"")&amp;IF(G28='Tabelle Tipi-pesi'!F$6,'Tabelle Tipi-pesi'!G$6,"")&amp;IF(G28='Tabelle Tipi-pesi'!F$7,'Tabelle Tipi-pesi'!G$7,"")&amp;IF(G28='Tabelle Tipi-pesi'!F$8,'Tabelle Tipi-pesi'!G$8,"")&amp;IF(G28='Tabelle Tipi-pesi'!F$9,'Tabelle Tipi-pesi'!G$9,"")&amp;IF(G28='Tabelle Tipi-pesi'!F$10,'Tabelle Tipi-pesi'!G$10,"")&amp;IF(G28='Tabelle Tipi-pesi'!F$11,'Tabelle Tipi-pesi'!G$11,"")&amp;IF(G28='Tabelle Tipi-pesi'!F$12,'Tabelle Tipi-pesi'!G$12,"")&amp;IF(G28='Tabelle Tipi-pesi'!F$13,'Tabelle Tipi-pesi'!G$13,"")&amp;IF(G28='Tabelle Tipi-pesi'!F$14,'Tabelle Tipi-pesi'!G$14,"")&amp;IF(G28='Tabelle Tipi-pesi'!F$15,'Tabelle Tipi-pesi'!G$15,"")&amp;IF(G28='Tabelle Tipi-pesi'!F$16,'Tabelle Tipi-pesi'!G$16,"")&amp;IF(G28='Tabelle Tipi-pesi'!F$17,'Tabelle Tipi-pesi'!G$17,"")&amp;IF(G28='Tabelle Tipi-pesi'!F$18,'Tabelle Tipi-pesi'!G$18,"")&amp;IF(G28='Tabelle Tipi-pesi'!F$19,'Tabelle Tipi-pesi'!G$19,"")&amp;IF(G28='Tabelle Tipi-pesi'!F$20,'Tabelle Tipi-pesi'!G$20,"")&amp;IF(G28='Tabelle Tipi-pesi'!F$21,'Tabelle Tipi-pesi'!G$21,"")&amp;IF(G28='Tabelle Tipi-pesi'!F$22,'Tabelle Tipi-pesi'!G$22,"")&amp;IF(G28='Tabelle Tipi-pesi'!F$23,'Tabelle Tipi-pesi'!G$23,"")))</f>
        <v>80</v>
      </c>
      <c r="I28" s="8" t="s">
        <v>47</v>
      </c>
      <c r="J28" s="9">
        <f>IF(I28="",0,VALUE(IF(I28='Tabelle Tipi-pesi'!H$2,'Tabelle Tipi-pesi'!I$2,"")&amp;IF(I28='Tabelle Tipi-pesi'!H$3,'Tabelle Tipi-pesi'!I$3,"")&amp;IF(I28='Tabelle Tipi-pesi'!H$4,'Tabelle Tipi-pesi'!I$4,"")&amp;IF(I28='Tabelle Tipi-pesi'!H$5,'Tabelle Tipi-pesi'!I$5,"")&amp;IF(I28='Tabelle Tipi-pesi'!H$6,'Tabelle Tipi-pesi'!I$6,"")&amp;IF(I28='Tabelle Tipi-pesi'!H$7,'Tabelle Tipi-pesi'!I$7,"")&amp;IF(I28='Tabelle Tipi-pesi'!H$8,'Tabelle Tipi-pesi'!I$8,"")&amp;IF(I28='Tabelle Tipi-pesi'!H$9,'Tabelle Tipi-pesi'!I$9,"")&amp;IF(I28='Tabelle Tipi-pesi'!H$10,'Tabelle Tipi-pesi'!I$10,"")&amp;IF(I28='Tabelle Tipi-pesi'!H$11,'Tabelle Tipi-pesi'!I$11,"")&amp;IF(I28='Tabelle Tipi-pesi'!H$12,'Tabelle Tipi-pesi'!I$12,"")&amp;IF(I28='Tabelle Tipi-pesi'!H$13,'Tabelle Tipi-pesi'!I$13,"")&amp;IF(I28='Tabelle Tipi-pesi'!H$14,'Tabelle Tipi-pesi'!I$14,"")&amp;IF(I28='Tabelle Tipi-pesi'!H$15,'Tabelle Tipi-pesi'!I$15,"")&amp;IF(I28='Tabelle Tipi-pesi'!H$16,'Tabelle Tipi-pesi'!I$16,"")&amp;IF(I28='Tabelle Tipi-pesi'!H$17,'Tabelle Tipi-pesi'!I$17,"")&amp;IF(I28='Tabelle Tipi-pesi'!H$18,'Tabelle Tipi-pesi'!I$18,"")&amp;IF(I28='Tabelle Tipi-pesi'!H$19,'Tabelle Tipi-pesi'!I$19,"")&amp;IF(I28='Tabelle Tipi-pesi'!H$20,'Tabelle Tipi-pesi'!I$20,"")&amp;IF(I28='Tabelle Tipi-pesi'!H$21,'Tabelle Tipi-pesi'!I$21,"")&amp;IF(I28='Tabelle Tipi-pesi'!H$22,'Tabelle Tipi-pesi'!I$22,"")&amp;IF(I28='Tabelle Tipi-pesi'!H$23,'Tabelle Tipi-pesi'!I$23,"")))</f>
        <v>145</v>
      </c>
      <c r="K28" s="24" t="s">
        <v>49</v>
      </c>
      <c r="L28" s="25">
        <f>IF(K28="",0,VALUE(IF(K28='Tabelle Tipi-pesi'!J$2,'Tabelle Tipi-pesi'!K$2,"")&amp;IF(K28='Tabelle Tipi-pesi'!J$3,'Tabelle Tipi-pesi'!K$3,"")&amp;IF(K28='Tabelle Tipi-pesi'!J$4,'Tabelle Tipi-pesi'!K$4,"")&amp;IF(K28='Tabelle Tipi-pesi'!J$5,'Tabelle Tipi-pesi'!K$5,"")&amp;IF(K28='Tabelle Tipi-pesi'!J$6,'Tabelle Tipi-pesi'!K$6,"")&amp;IF(K28='Tabelle Tipi-pesi'!J$7,'Tabelle Tipi-pesi'!K$7,"")&amp;IF(K28='Tabelle Tipi-pesi'!J$8,'Tabelle Tipi-pesi'!K$8,"")&amp;IF(K28='Tabelle Tipi-pesi'!J$9,'Tabelle Tipi-pesi'!K$9,"")&amp;IF(K28='Tabelle Tipi-pesi'!J$10,'Tabelle Tipi-pesi'!K$10,"")&amp;IF(K28='Tabelle Tipi-pesi'!J$11,'Tabelle Tipi-pesi'!K$11,"")&amp;IF(K28='Tabelle Tipi-pesi'!J$12,'Tabelle Tipi-pesi'!K$12,"")&amp;IF(K28='Tabelle Tipi-pesi'!J$13,'Tabelle Tipi-pesi'!K$13,"")&amp;IF(K28='Tabelle Tipi-pesi'!J$14,'Tabelle Tipi-pesi'!K$14,"")&amp;IF(K28='Tabelle Tipi-pesi'!J$15,'Tabelle Tipi-pesi'!K$15,"")&amp;IF(K28='Tabelle Tipi-pesi'!J$16,'Tabelle Tipi-pesi'!K$16,"")&amp;IF(K28='Tabelle Tipi-pesi'!J$17,'Tabelle Tipi-pesi'!K$17,"")&amp;IF(K28='Tabelle Tipi-pesi'!J$18,'Tabelle Tipi-pesi'!K$18,"")&amp;IF(K28='Tabelle Tipi-pesi'!J$19,'Tabelle Tipi-pesi'!K$19,"")&amp;IF(K28='Tabelle Tipi-pesi'!J$20,'Tabelle Tipi-pesi'!K$20,"")&amp;IF(K28='Tabelle Tipi-pesi'!J$21,'Tabelle Tipi-pesi'!K$21,"")&amp;IF(K28='Tabelle Tipi-pesi'!J$22,'Tabelle Tipi-pesi'!K$22,"")&amp;IF(K28='Tabelle Tipi-pesi'!J$23,'Tabelle Tipi-pesi'!K$23,"")))</f>
        <v>25</v>
      </c>
      <c r="M28" s="8" t="s">
        <v>53</v>
      </c>
      <c r="N28" s="9">
        <f>$B28*IF(M28="",0,VALUE(IF(M28='Tabelle Tipi-pesi'!L$2,'Tabelle Tipi-pesi'!M$2,"")&amp;IF(M28='Tabelle Tipi-pesi'!L$3,'Tabelle Tipi-pesi'!M$3,"")&amp;IF(M28='Tabelle Tipi-pesi'!L$4,'Tabelle Tipi-pesi'!M$4,"")&amp;IF(M28='Tabelle Tipi-pesi'!L$5,'Tabelle Tipi-pesi'!M$5,"")&amp;IF(M28='Tabelle Tipi-pesi'!L$6,'Tabelle Tipi-pesi'!M$6,"")&amp;IF(M28='Tabelle Tipi-pesi'!L$7,'Tabelle Tipi-pesi'!M$7,"")&amp;IF(M28='Tabelle Tipi-pesi'!L$8,'Tabelle Tipi-pesi'!M$8,"")&amp;IF(M28='Tabelle Tipi-pesi'!L$9,'Tabelle Tipi-pesi'!M$9,"")&amp;IF(M28='Tabelle Tipi-pesi'!L$10,'Tabelle Tipi-pesi'!M$10,"")&amp;IF(M28='Tabelle Tipi-pesi'!L$11,'Tabelle Tipi-pesi'!M$11,"")&amp;IF(M28='Tabelle Tipi-pesi'!L$12,'Tabelle Tipi-pesi'!M$12,"")&amp;IF(M28='Tabelle Tipi-pesi'!L$13,'Tabelle Tipi-pesi'!M$13,"")&amp;IF(M28='Tabelle Tipi-pesi'!L$14,'Tabelle Tipi-pesi'!M$14,"")&amp;IF(M28='Tabelle Tipi-pesi'!L$15,'Tabelle Tipi-pesi'!M$15,"")&amp;IF(M28='Tabelle Tipi-pesi'!L$16,'Tabelle Tipi-pesi'!M$16,"")&amp;IF(M28='Tabelle Tipi-pesi'!L$17,'Tabelle Tipi-pesi'!M$17,"")&amp;IF(M28='Tabelle Tipi-pesi'!L$18,'Tabelle Tipi-pesi'!M$18,"")&amp;IF(M28='Tabelle Tipi-pesi'!L$19,'Tabelle Tipi-pesi'!M$19,"")&amp;IF(M28='Tabelle Tipi-pesi'!L$20,'Tabelle Tipi-pesi'!M$20,"")&amp;IF(M28='Tabelle Tipi-pesi'!L$21,'Tabelle Tipi-pesi'!M$21,"")&amp;IF(M28='Tabelle Tipi-pesi'!L$22,'Tabelle Tipi-pesi'!M$22,"")&amp;IF(M28='Tabelle Tipi-pesi'!L$23,'Tabelle Tipi-pesi'!M$23,"")))</f>
        <v>200</v>
      </c>
      <c r="O28" s="27" t="s">
        <v>81</v>
      </c>
      <c r="P28" s="28">
        <f>IF(O28="",0,VALUE(IF(O28='Tabelle Tipi-pesi'!N$2,'Tabelle Tipi-pesi'!O$2,"")&amp;IF(O28='Tabelle Tipi-pesi'!N$3,'Tabelle Tipi-pesi'!O$3,"")&amp;IF(O28='Tabelle Tipi-pesi'!N$4,'Tabelle Tipi-pesi'!O$4,"")&amp;IF(O28='Tabelle Tipi-pesi'!N$5,'Tabelle Tipi-pesi'!O$5,"")&amp;IF(O28='Tabelle Tipi-pesi'!N$6,'Tabelle Tipi-pesi'!O$6,"")&amp;IF(O28='Tabelle Tipi-pesi'!N$7,'Tabelle Tipi-pesi'!O$7,"")&amp;IF(O28='Tabelle Tipi-pesi'!N$8,'Tabelle Tipi-pesi'!O$8,"")&amp;IF(O28='Tabelle Tipi-pesi'!N$9,'Tabelle Tipi-pesi'!O$9,"")&amp;IF(O28='Tabelle Tipi-pesi'!N$10,'Tabelle Tipi-pesi'!O$10,"")&amp;IF(O28='Tabelle Tipi-pesi'!N$11,'Tabelle Tipi-pesi'!O$11,"")&amp;IF(O28='Tabelle Tipi-pesi'!N$12,'Tabelle Tipi-pesi'!O$12,"")&amp;IF(O28='Tabelle Tipi-pesi'!N$13,'Tabelle Tipi-pesi'!O$13,"")&amp;IF(O28='Tabelle Tipi-pesi'!N$14,'Tabelle Tipi-pesi'!O$14,"")&amp;IF(O28='Tabelle Tipi-pesi'!N$15,'Tabelle Tipi-pesi'!O$15,"")&amp;IF(O28='Tabelle Tipi-pesi'!N$16,'Tabelle Tipi-pesi'!O$16,"")&amp;IF(O28='Tabelle Tipi-pesi'!N$17,'Tabelle Tipi-pesi'!O$17,"")&amp;IF(O28='Tabelle Tipi-pesi'!N$18,'Tabelle Tipi-pesi'!O$18,"")&amp;IF(O28='Tabelle Tipi-pesi'!N$19,'Tabelle Tipi-pesi'!O$19,"")&amp;IF(O28='Tabelle Tipi-pesi'!N$20,'Tabelle Tipi-pesi'!O$20,"")&amp;IF(O28='Tabelle Tipi-pesi'!N$21,'Tabelle Tipi-pesi'!O$21,"")&amp;IF(O28='Tabelle Tipi-pesi'!N$22,'Tabelle Tipi-pesi'!O$22,"")&amp;IF(O28='Tabelle Tipi-pesi'!N$23,'Tabelle Tipi-pesi'!O$23,"")))</f>
        <v>285</v>
      </c>
      <c r="R28" s="9">
        <f>IF(Q28="",0,VALUE(IF(Q28='Tabelle Tipi-pesi'!P$2,'Tabelle Tipi-pesi'!Q$2,"")&amp;IF(Q28='Tabelle Tipi-pesi'!P$3,'Tabelle Tipi-pesi'!Q$3,"")&amp;IF(Q28='Tabelle Tipi-pesi'!P$4,'Tabelle Tipi-pesi'!Q$4,"")&amp;IF(Q28='Tabelle Tipi-pesi'!P$5,'Tabelle Tipi-pesi'!Q$5,"")&amp;IF(Q28='Tabelle Tipi-pesi'!P$6,'Tabelle Tipi-pesi'!Q$6,"")&amp;IF(Q28='Tabelle Tipi-pesi'!P$7,'Tabelle Tipi-pesi'!Q$7,"")&amp;IF(Q28='Tabelle Tipi-pesi'!P$8,'Tabelle Tipi-pesi'!Q$8,"")&amp;IF(Q28='Tabelle Tipi-pesi'!P$9,'Tabelle Tipi-pesi'!Q$9,"")&amp;IF(Q28='Tabelle Tipi-pesi'!P$10,'Tabelle Tipi-pesi'!Q$10,"")&amp;IF(Q28='Tabelle Tipi-pesi'!P$11,'Tabelle Tipi-pesi'!Q$11,"")&amp;IF(Q28='Tabelle Tipi-pesi'!P$12,'Tabelle Tipi-pesi'!Q$12,"")&amp;IF(Q28='Tabelle Tipi-pesi'!P$13,'Tabelle Tipi-pesi'!Q$13,"")&amp;IF(Q28='Tabelle Tipi-pesi'!P$14,'Tabelle Tipi-pesi'!Q$14,"")&amp;IF(Q28='Tabelle Tipi-pesi'!P$15,'Tabelle Tipi-pesi'!Q$15,"")&amp;IF(Q28='Tabelle Tipi-pesi'!P$16,'Tabelle Tipi-pesi'!Q$16,"")&amp;IF(Q28='Tabelle Tipi-pesi'!P$17,'Tabelle Tipi-pesi'!Q$17,"")&amp;IF(Q28='Tabelle Tipi-pesi'!P$18,'Tabelle Tipi-pesi'!Q$18,"")&amp;IF(Q28='Tabelle Tipi-pesi'!P$19,'Tabelle Tipi-pesi'!Q$19,"")&amp;IF(Q28='Tabelle Tipi-pesi'!P$20,'Tabelle Tipi-pesi'!Q$20,"")&amp;IF(Q28='Tabelle Tipi-pesi'!P$21,'Tabelle Tipi-pesi'!Q$21,"")&amp;IF(Q28='Tabelle Tipi-pesi'!P$22,'Tabelle Tipi-pesi'!Q$22,"")&amp;IF(Q28='Tabelle Tipi-pesi'!P$23,'Tabelle Tipi-pesi'!Q$23,"")))</f>
        <v>0</v>
      </c>
      <c r="S28" s="29"/>
      <c r="T28" s="30">
        <f>IF(S28="",0,VALUE(IF(S28='Tabelle Tipi-pesi'!R$2,'Tabelle Tipi-pesi'!S$2,"")&amp;IF(S28='Tabelle Tipi-pesi'!R$3,'Tabelle Tipi-pesi'!S$3,"")&amp;IF(S28='Tabelle Tipi-pesi'!R$4,'Tabelle Tipi-pesi'!S$4,"")&amp;IF(S28='Tabelle Tipi-pesi'!R$5,'Tabelle Tipi-pesi'!S$5,"")&amp;IF(S28='Tabelle Tipi-pesi'!R$6,'Tabelle Tipi-pesi'!S$6,"")&amp;IF(S28='Tabelle Tipi-pesi'!R$7,'Tabelle Tipi-pesi'!S$7,"")&amp;IF(S28='Tabelle Tipi-pesi'!R$8,'Tabelle Tipi-pesi'!S$8,"")&amp;IF(S28='Tabelle Tipi-pesi'!R$9,'Tabelle Tipi-pesi'!S$9,"")&amp;IF(S28='Tabelle Tipi-pesi'!R$10,'Tabelle Tipi-pesi'!S$10,"")&amp;IF(S28='Tabelle Tipi-pesi'!R$11,'Tabelle Tipi-pesi'!S$11,"")&amp;IF(S28='Tabelle Tipi-pesi'!R$12,'Tabelle Tipi-pesi'!S$12,"")&amp;IF(S28='Tabelle Tipi-pesi'!R$13,'Tabelle Tipi-pesi'!S$13,"")&amp;IF(S28='Tabelle Tipi-pesi'!R$14,'Tabelle Tipi-pesi'!S$14,"")&amp;IF(S28='Tabelle Tipi-pesi'!R$15,'Tabelle Tipi-pesi'!S$15,"")&amp;IF(S28='Tabelle Tipi-pesi'!R$16,'Tabelle Tipi-pesi'!S$16,"")&amp;IF(S28='Tabelle Tipi-pesi'!R$17,'Tabelle Tipi-pesi'!S$17,"")&amp;IF(S28='Tabelle Tipi-pesi'!R$18,'Tabelle Tipi-pesi'!S$18,"")&amp;IF(S28='Tabelle Tipi-pesi'!R$19,'Tabelle Tipi-pesi'!S$19,"")&amp;IF(S28='Tabelle Tipi-pesi'!R$20,'Tabelle Tipi-pesi'!S$20,"")&amp;IF(S28='Tabelle Tipi-pesi'!R$21,'Tabelle Tipi-pesi'!S$21,"")&amp;IF(S28='Tabelle Tipi-pesi'!R$22,'Tabelle Tipi-pesi'!S$22,"")&amp;IF(S28='Tabelle Tipi-pesi'!R$23,'Tabelle Tipi-pesi'!S$23,"")))</f>
        <v>0</v>
      </c>
      <c r="V28" s="9">
        <f>IF(U28="",0,VALUE(IF(U28='Tabelle Tipi-pesi'!T$2,'Tabelle Tipi-pesi'!U$2,"")&amp;IF(U28='Tabelle Tipi-pesi'!T$3,'Tabelle Tipi-pesi'!U$3,"")&amp;IF(U28='Tabelle Tipi-pesi'!T$4,'Tabelle Tipi-pesi'!U$4,"")&amp;IF(U28='Tabelle Tipi-pesi'!T$5,'Tabelle Tipi-pesi'!U$5,"")&amp;IF(U28='Tabelle Tipi-pesi'!T$6,'Tabelle Tipi-pesi'!U$6,"")&amp;IF(U28='Tabelle Tipi-pesi'!T$7,'Tabelle Tipi-pesi'!U$7,"")&amp;IF(U28='Tabelle Tipi-pesi'!T$8,'Tabelle Tipi-pesi'!U$8,"")&amp;IF(U28='Tabelle Tipi-pesi'!T$9,'Tabelle Tipi-pesi'!U$9,"")&amp;IF(U28='Tabelle Tipi-pesi'!T$10,'Tabelle Tipi-pesi'!U$10,"")&amp;IF(U28='Tabelle Tipi-pesi'!T$11,'Tabelle Tipi-pesi'!U$11,"")&amp;IF(U28='Tabelle Tipi-pesi'!T$12,'Tabelle Tipi-pesi'!U$12,"")&amp;IF(U28='Tabelle Tipi-pesi'!T$13,'Tabelle Tipi-pesi'!U$13,"")&amp;IF(U28='Tabelle Tipi-pesi'!T$14,'Tabelle Tipi-pesi'!U$14,"")&amp;IF(U28='Tabelle Tipi-pesi'!T$15,'Tabelle Tipi-pesi'!U$15,"")&amp;IF(U28='Tabelle Tipi-pesi'!T$16,'Tabelle Tipi-pesi'!U$16,"")&amp;IF(U28='Tabelle Tipi-pesi'!T$17,'Tabelle Tipi-pesi'!U$17,"")&amp;IF(U28='Tabelle Tipi-pesi'!T$18,'Tabelle Tipi-pesi'!U$18,"")&amp;IF(U28='Tabelle Tipi-pesi'!T$19,'Tabelle Tipi-pesi'!U$19,"")&amp;IF(U28='Tabelle Tipi-pesi'!T$20,'Tabelle Tipi-pesi'!U$20,"")&amp;IF(U28='Tabelle Tipi-pesi'!T$21,'Tabelle Tipi-pesi'!U$21,"")&amp;IF(U28='Tabelle Tipi-pesi'!T$22,'Tabelle Tipi-pesi'!U$22,"")&amp;IF(U28='Tabelle Tipi-pesi'!T$23,'Tabelle Tipi-pesi'!U$23,"")))</f>
        <v>0</v>
      </c>
      <c r="W28" s="31"/>
      <c r="X28" s="32">
        <f>IF(W28="",0,VALUE(IF(W28='Tabelle Tipi-pesi'!V$2,'Tabelle Tipi-pesi'!W$2,"")&amp;IF(W28='Tabelle Tipi-pesi'!V$3,'Tabelle Tipi-pesi'!W$3,"")&amp;IF(W28='Tabelle Tipi-pesi'!V$4,'Tabelle Tipi-pesi'!W$4,"")&amp;IF(W28='Tabelle Tipi-pesi'!V$5,'Tabelle Tipi-pesi'!W$5,"")&amp;IF(W28='Tabelle Tipi-pesi'!V$6,'Tabelle Tipi-pesi'!W$6,"")&amp;IF(W28='Tabelle Tipi-pesi'!V$7,'Tabelle Tipi-pesi'!W$7,"")&amp;IF(W28='Tabelle Tipi-pesi'!V$8,'Tabelle Tipi-pesi'!W$8,"")&amp;IF(W28='Tabelle Tipi-pesi'!V$9,'Tabelle Tipi-pesi'!W$9,"")&amp;IF(W28='Tabelle Tipi-pesi'!V$10,'Tabelle Tipi-pesi'!W$10,"")&amp;IF(W28='Tabelle Tipi-pesi'!V$11,'Tabelle Tipi-pesi'!W$11,"")&amp;IF(W28='Tabelle Tipi-pesi'!V$12,'Tabelle Tipi-pesi'!W$12,"")&amp;IF(W28='Tabelle Tipi-pesi'!V$13,'Tabelle Tipi-pesi'!W$13,"")&amp;IF(W28='Tabelle Tipi-pesi'!V$14,'Tabelle Tipi-pesi'!W$14,"")&amp;IF(W28='Tabelle Tipi-pesi'!V$15,'Tabelle Tipi-pesi'!W$15,"")&amp;IF(W28='Tabelle Tipi-pesi'!V$16,'Tabelle Tipi-pesi'!W$16,"")&amp;IF(W28='Tabelle Tipi-pesi'!V$17,'Tabelle Tipi-pesi'!W$17,"")&amp;IF(W28='Tabelle Tipi-pesi'!V$18,'Tabelle Tipi-pesi'!W$18,"")&amp;IF(W28='Tabelle Tipi-pesi'!V$19,'Tabelle Tipi-pesi'!W$19,"")&amp;IF(W28='Tabelle Tipi-pesi'!V$20,'Tabelle Tipi-pesi'!W$20,"")&amp;IF(W28='Tabelle Tipi-pesi'!V$21,'Tabelle Tipi-pesi'!W$21,"")&amp;IF(W28='Tabelle Tipi-pesi'!V$22,'Tabelle Tipi-pesi'!W$22,"")&amp;IF(W28='Tabelle Tipi-pesi'!V$23,'Tabelle Tipi-pesi'!W$23,"")))</f>
        <v>0</v>
      </c>
      <c r="Z28" s="9">
        <f>IF(Y28="",0,VALUE(IF(Y28='Tabelle Tipi-pesi'!X$2,'Tabelle Tipi-pesi'!Y$2,"")&amp;IF(Y28='Tabelle Tipi-pesi'!X$3,'Tabelle Tipi-pesi'!Y$3,"")&amp;IF(Y28='Tabelle Tipi-pesi'!X$4,'Tabelle Tipi-pesi'!Y$4,"")&amp;IF(Y28='Tabelle Tipi-pesi'!X$5,'Tabelle Tipi-pesi'!Y$5,"")&amp;IF(Y28='Tabelle Tipi-pesi'!X$6,'Tabelle Tipi-pesi'!Y$6,"")&amp;IF(Y28='Tabelle Tipi-pesi'!X$7,'Tabelle Tipi-pesi'!Y$7,"")&amp;IF(Y28='Tabelle Tipi-pesi'!X$8,'Tabelle Tipi-pesi'!Y$8,"")&amp;IF(Y28='Tabelle Tipi-pesi'!X$9,'Tabelle Tipi-pesi'!Y$9,"")&amp;IF(Y28='Tabelle Tipi-pesi'!X$10,'Tabelle Tipi-pesi'!Y$10,"")&amp;IF(Y28='Tabelle Tipi-pesi'!X$11,'Tabelle Tipi-pesi'!Y$11,"")&amp;IF(Y28='Tabelle Tipi-pesi'!X$12,'Tabelle Tipi-pesi'!Y$12,"")&amp;IF(Y28='Tabelle Tipi-pesi'!X$13,'Tabelle Tipi-pesi'!Y$13,"")&amp;IF(Y28='Tabelle Tipi-pesi'!X$14,'Tabelle Tipi-pesi'!Y$14,"")&amp;IF(Y28='Tabelle Tipi-pesi'!X$15,'Tabelle Tipi-pesi'!Y$15,"")&amp;IF(Y28='Tabelle Tipi-pesi'!X$16,'Tabelle Tipi-pesi'!Y$16,"")&amp;IF(Y28='Tabelle Tipi-pesi'!X$17,'Tabelle Tipi-pesi'!Y$17,"")&amp;IF(Y28='Tabelle Tipi-pesi'!X$18,'Tabelle Tipi-pesi'!Y$18,"")&amp;IF(Y28='Tabelle Tipi-pesi'!X$19,'Tabelle Tipi-pesi'!Y$19,"")&amp;IF(Y28='Tabelle Tipi-pesi'!X$20,'Tabelle Tipi-pesi'!Y$20,"")&amp;IF(Y28='Tabelle Tipi-pesi'!X$21,'Tabelle Tipi-pesi'!Y$21,"")&amp;IF(Y28='Tabelle Tipi-pesi'!X$22,'Tabelle Tipi-pesi'!Y$22,"")&amp;IF(Y28='Tabelle Tipi-pesi'!X$23,'Tabelle Tipi-pesi'!Y$23,"")))</f>
        <v>0</v>
      </c>
      <c r="AA28" s="36"/>
      <c r="AB28" s="37">
        <f>IF(AA28="",0,VALUE(IF(AA28='Tabelle Tipi-pesi'!Z$2,'Tabelle Tipi-pesi'!AA$2,"")&amp;IF(AA28='Tabelle Tipi-pesi'!Z$3,'Tabelle Tipi-pesi'!AA$3,"")&amp;IF(AA28='Tabelle Tipi-pesi'!Z$4,'Tabelle Tipi-pesi'!AA$4,"")&amp;IF(AA28='Tabelle Tipi-pesi'!Z$5,'Tabelle Tipi-pesi'!AA$5,"")&amp;IF(AA28='Tabelle Tipi-pesi'!Z$6,'Tabelle Tipi-pesi'!AA$6,"")&amp;IF(AA28='Tabelle Tipi-pesi'!Z$7,'Tabelle Tipi-pesi'!AA$7,"")&amp;IF(AA28='Tabelle Tipi-pesi'!Z$8,'Tabelle Tipi-pesi'!AA$8,"")&amp;IF(AA28='Tabelle Tipi-pesi'!Z$9,'Tabelle Tipi-pesi'!AA$9,"")&amp;IF(AA28='Tabelle Tipi-pesi'!Z$10,'Tabelle Tipi-pesi'!AA$10,"")&amp;IF(AA28='Tabelle Tipi-pesi'!Z$11,'Tabelle Tipi-pesi'!AA$11,"")&amp;IF(AA28='Tabelle Tipi-pesi'!Z$12,'Tabelle Tipi-pesi'!AA$12,"")&amp;IF(AA28='Tabelle Tipi-pesi'!Z$13,'Tabelle Tipi-pesi'!AA$13,"")&amp;IF(AA28='Tabelle Tipi-pesi'!Z$14,'Tabelle Tipi-pesi'!AA$14,"")&amp;IF(AA28='Tabelle Tipi-pesi'!Z$15,'Tabelle Tipi-pesi'!AA$15,"")&amp;IF(AA28='Tabelle Tipi-pesi'!Z$16,'Tabelle Tipi-pesi'!AA$16,"")&amp;IF(AA28='Tabelle Tipi-pesi'!Z$17,'Tabelle Tipi-pesi'!AA$17,"")&amp;IF(AA28='Tabelle Tipi-pesi'!Z$18,'Tabelle Tipi-pesi'!AA$18,"")&amp;IF(AA28='Tabelle Tipi-pesi'!Z$19,'Tabelle Tipi-pesi'!AA$19,"")&amp;IF(AA28='Tabelle Tipi-pesi'!Z$20,'Tabelle Tipi-pesi'!AA$20,"")&amp;IF(AA28='Tabelle Tipi-pesi'!Z$21,'Tabelle Tipi-pesi'!AA$21,"")&amp;IF(AA28='Tabelle Tipi-pesi'!Z$22,'Tabelle Tipi-pesi'!AA$22,"")&amp;IF(AA28='Tabelle Tipi-pesi'!Z$23,'Tabelle Tipi-pesi'!AA$23,"")))</f>
        <v>0</v>
      </c>
      <c r="AD28" s="9">
        <f>IF(AC28="",0,VALUE(IF(AC28='Tabelle Tipi-pesi'!Z$2,'Tabelle Tipi-pesi'!AA$2,"")&amp;IF(AC28='Tabelle Tipi-pesi'!Z$3,'Tabelle Tipi-pesi'!AA$3,"")&amp;IF(AC28='Tabelle Tipi-pesi'!Z$4,'Tabelle Tipi-pesi'!AA$4,"")&amp;IF(AC28='Tabelle Tipi-pesi'!Z$5,'Tabelle Tipi-pesi'!AA$5,"")&amp;IF(AC28='Tabelle Tipi-pesi'!Z$6,'Tabelle Tipi-pesi'!AA$6,"")&amp;IF(AC28='Tabelle Tipi-pesi'!Z$7,'Tabelle Tipi-pesi'!AA$7,"")&amp;IF(AC28='Tabelle Tipi-pesi'!Z$8,'Tabelle Tipi-pesi'!AA$8,"")&amp;IF(AC28='Tabelle Tipi-pesi'!Z$9,'Tabelle Tipi-pesi'!AA$9,"")&amp;IF(AC28='Tabelle Tipi-pesi'!Z$10,'Tabelle Tipi-pesi'!AA$10,"")&amp;IF(AC28='Tabelle Tipi-pesi'!Z$11,'Tabelle Tipi-pesi'!AA$11,"")&amp;IF(AC28='Tabelle Tipi-pesi'!Z$12,'Tabelle Tipi-pesi'!AA$12,"")&amp;IF(AC28='Tabelle Tipi-pesi'!Z$13,'Tabelle Tipi-pesi'!AA$13,"")&amp;IF(AC28='Tabelle Tipi-pesi'!Z$14,'Tabelle Tipi-pesi'!AA$14,"")&amp;IF(AC28='Tabelle Tipi-pesi'!Z$15,'Tabelle Tipi-pesi'!AA$15,"")&amp;IF(AC28='Tabelle Tipi-pesi'!Z$16,'Tabelle Tipi-pesi'!AA$16,"")&amp;IF(AC28='Tabelle Tipi-pesi'!Z$17,'Tabelle Tipi-pesi'!AA$17,"")&amp;IF(AC28='Tabelle Tipi-pesi'!Z$18,'Tabelle Tipi-pesi'!AA$18,"")&amp;IF(AC28='Tabelle Tipi-pesi'!Z$19,'Tabelle Tipi-pesi'!AA$19,"")&amp;IF(AC28='Tabelle Tipi-pesi'!Z$20,'Tabelle Tipi-pesi'!AA$20,"")&amp;IF(AC28='Tabelle Tipi-pesi'!Z$21,'Tabelle Tipi-pesi'!AA$21,"")&amp;IF(AC28='Tabelle Tipi-pesi'!Z$22,'Tabelle Tipi-pesi'!AA$22,"")&amp;IF(AC28='Tabelle Tipi-pesi'!Z$23,'Tabelle Tipi-pesi'!AA$23,"")))</f>
        <v>0</v>
      </c>
      <c r="AE28" s="34"/>
      <c r="AF28" s="35">
        <f>IF(AE28="",0,VALUE(IF(AE28='Tabelle Tipi-pesi'!AB$2,'Tabelle Tipi-pesi'!AC$2,"")&amp;IF(AE28='Tabelle Tipi-pesi'!AB$3,'Tabelle Tipi-pesi'!AC$3,"")&amp;IF(AE28='Tabelle Tipi-pesi'!AB$4,'Tabelle Tipi-pesi'!AC$4,"")&amp;IF(AE28='Tabelle Tipi-pesi'!AB$5,'Tabelle Tipi-pesi'!AC$5,"")&amp;IF(AE28='Tabelle Tipi-pesi'!AB$6,'Tabelle Tipi-pesi'!AC$6,"")&amp;IF(AE28='Tabelle Tipi-pesi'!AB$7,'Tabelle Tipi-pesi'!AC$7,"")&amp;IF(AE28='Tabelle Tipi-pesi'!AB$8,'Tabelle Tipi-pesi'!AC$8,"")&amp;IF(AE28='Tabelle Tipi-pesi'!AB$9,'Tabelle Tipi-pesi'!AC$9,"")&amp;IF(AE28='Tabelle Tipi-pesi'!AB$10,'Tabelle Tipi-pesi'!AC$10,"")&amp;IF(AE28='Tabelle Tipi-pesi'!AB$11,'Tabelle Tipi-pesi'!AC$11,"")&amp;IF(AE28='Tabelle Tipi-pesi'!AB$12,'Tabelle Tipi-pesi'!AC$12,"")&amp;IF(AE28='Tabelle Tipi-pesi'!AB$13,'Tabelle Tipi-pesi'!AC$13,"")&amp;IF(AE28='Tabelle Tipi-pesi'!AB$14,'Tabelle Tipi-pesi'!AC$14,"")&amp;IF(AE28='Tabelle Tipi-pesi'!AB$15,'Tabelle Tipi-pesi'!AC$15,"")&amp;IF(AD28='Tabelle Tipi-pesi'!AB$16,'Tabelle Tipi-pesi'!AC$16,"")&amp;IF(AE28='Tabelle Tipi-pesi'!AB$17,'Tabelle Tipi-pesi'!AC$17,"")&amp;IF(AE28='Tabelle Tipi-pesi'!AB$18,'Tabelle Tipi-pesi'!AC$18,"")&amp;IF(AE28='Tabelle Tipi-pesi'!AB$19,'Tabelle Tipi-pesi'!AC$19,"")&amp;IF(AE28='Tabelle Tipi-pesi'!AB$20,'Tabelle Tipi-pesi'!AC$20,"")&amp;IF(AE28='Tabelle Tipi-pesi'!AB$21,'Tabelle Tipi-pesi'!AC$21,"")&amp;IF(AE28='Tabelle Tipi-pesi'!AB$22,'Tabelle Tipi-pesi'!AC$22,"")&amp;IF(AE28='Tabelle Tipi-pesi'!AB$23,'Tabelle Tipi-pesi'!AC$23,"")))</f>
        <v>0</v>
      </c>
      <c r="AH28" s="9">
        <f>IF(AG28="",0,VALUE(IF(AG28='Tabelle Tipi-pesi'!AD$2,'Tabelle Tipi-pesi'!AE$2,"")&amp;IF(AG28='Tabelle Tipi-pesi'!AD$3,'Tabelle Tipi-pesi'!AE$3,"")&amp;IF(AG28='Tabelle Tipi-pesi'!AD$4,'Tabelle Tipi-pesi'!AE$4,"")&amp;IF(AG28='Tabelle Tipi-pesi'!AD$5,'Tabelle Tipi-pesi'!AE$5,"")&amp;IF(AG28='Tabelle Tipi-pesi'!AD$6,'Tabelle Tipi-pesi'!AE$6,"")&amp;IF(AG28='Tabelle Tipi-pesi'!AD$7,'Tabelle Tipi-pesi'!AE$7,"")&amp;IF(AG28='Tabelle Tipi-pesi'!AD$8,'Tabelle Tipi-pesi'!AE$8,"")&amp;IF(AG28='Tabelle Tipi-pesi'!AD$9,'Tabelle Tipi-pesi'!AE$9,"")&amp;IF(AG28='Tabelle Tipi-pesi'!AD$10,'Tabelle Tipi-pesi'!AE$10,"")&amp;IF(AG28='Tabelle Tipi-pesi'!AD$11,'Tabelle Tipi-pesi'!AE$11,"")&amp;IF(AG28='Tabelle Tipi-pesi'!AD$12,'Tabelle Tipi-pesi'!AE$12,"")&amp;IF(AG28='Tabelle Tipi-pesi'!AD$13,'Tabelle Tipi-pesi'!AE$13,"")&amp;IF(AG28='Tabelle Tipi-pesi'!AD$14,'Tabelle Tipi-pesi'!AE$14,"")&amp;IF(AG28='Tabelle Tipi-pesi'!AD$15,'Tabelle Tipi-pesi'!AE$15,"")&amp;IF(AF28='Tabelle Tipi-pesi'!AD$16,'Tabelle Tipi-pesi'!AE$16,"")&amp;IF(AG28='Tabelle Tipi-pesi'!AD$17,'Tabelle Tipi-pesi'!AE$17,"")&amp;IF(AG28='Tabelle Tipi-pesi'!AD$18,'Tabelle Tipi-pesi'!AE$18,"")&amp;IF(AG28='Tabelle Tipi-pesi'!AD$19,'Tabelle Tipi-pesi'!AE$19,"")&amp;IF(AG28='Tabelle Tipi-pesi'!AD$20,'Tabelle Tipi-pesi'!AE$20,"")&amp;IF(AG28='Tabelle Tipi-pesi'!AD$21,'Tabelle Tipi-pesi'!AE$21,"")&amp;IF(AG28='Tabelle Tipi-pesi'!AD$22,'Tabelle Tipi-pesi'!AE$22,"")&amp;IF(AG28='Tabelle Tipi-pesi'!AD$23,'Tabelle Tipi-pesi'!AE$23,"")))</f>
        <v>0</v>
      </c>
      <c r="AJ28" s="26">
        <f t="shared" si="0"/>
        <v>1178</v>
      </c>
      <c r="AK28" s="55">
        <v>13.1</v>
      </c>
      <c r="AL28" s="12">
        <v>3962</v>
      </c>
      <c r="AM28" s="18"/>
      <c r="AN28" s="11">
        <f t="shared" si="1"/>
        <v>11</v>
      </c>
      <c r="AO28" s="11" t="str">
        <f t="shared" si="2"/>
        <v>2</v>
      </c>
      <c r="AP28" s="8">
        <v>1440</v>
      </c>
      <c r="AQ28" s="14">
        <f t="shared" si="3"/>
        <v>18.146564885496183</v>
      </c>
      <c r="AR28" s="15">
        <f t="shared" si="4"/>
        <v>134.28458015267177</v>
      </c>
      <c r="AS28" s="16">
        <f t="shared" si="5"/>
        <v>113.99370131805753</v>
      </c>
      <c r="AT28" s="15">
        <f t="shared" si="6"/>
        <v>8.7724145144639838</v>
      </c>
      <c r="AU28" s="39"/>
    </row>
    <row r="29" spans="1:47" s="8" customFormat="1" ht="11.25" customHeight="1" x14ac:dyDescent="0.2">
      <c r="A29" s="8">
        <v>25</v>
      </c>
      <c r="B29" s="8">
        <v>4</v>
      </c>
      <c r="C29" s="20" t="s">
        <v>121</v>
      </c>
      <c r="D29" s="21">
        <f>IF(C29="",0,VALUE(IF(C29='Tabelle Tipi-pesi'!B$2,'Tabelle Tipi-pesi'!C$2,"")&amp;IF(C29='Tabelle Tipi-pesi'!B$3,'Tabelle Tipi-pesi'!C$3,"")&amp;IF(C29='Tabelle Tipi-pesi'!B$4,'Tabelle Tipi-pesi'!C$4,"")&amp;IF(C29='Tabelle Tipi-pesi'!B$5,'Tabelle Tipi-pesi'!C$5,"")&amp;IF(C29='Tabelle Tipi-pesi'!B$6,'Tabelle Tipi-pesi'!C$6,"")&amp;IF(C29='Tabelle Tipi-pesi'!B$7,'Tabelle Tipi-pesi'!C$7,"")&amp;IF(C29='Tabelle Tipi-pesi'!B$8,'Tabelle Tipi-pesi'!C$8,"")&amp;IF(C29='Tabelle Tipi-pesi'!B$9,'Tabelle Tipi-pesi'!C$9,"")&amp;IF(C29='Tabelle Tipi-pesi'!B$10,'Tabelle Tipi-pesi'!C$10,"")&amp;IF(C29='Tabelle Tipi-pesi'!B$11,'Tabelle Tipi-pesi'!C$11,"")&amp;IF(C29='Tabelle Tipi-pesi'!B$12,'Tabelle Tipi-pesi'!C$12,"")&amp;IF(C29='Tabelle Tipi-pesi'!B$13,'Tabelle Tipi-pesi'!C$13,"")&amp;IF(C29='Tabelle Tipi-pesi'!B$14,'Tabelle Tipi-pesi'!C$14,"")&amp;IF(C29='Tabelle Tipi-pesi'!B$15,'Tabelle Tipi-pesi'!C$15,"")&amp;IF(C29='Tabelle Tipi-pesi'!B$16,'Tabelle Tipi-pesi'!C$16,"")&amp;IF(C29='Tabelle Tipi-pesi'!B$17,'Tabelle Tipi-pesi'!C$17,"")&amp;IF(C29='Tabelle Tipi-pesi'!B$18,'Tabelle Tipi-pesi'!C$18,"")&amp;IF(C29='Tabelle Tipi-pesi'!B$19,'Tabelle Tipi-pesi'!C$19,"")&amp;IF(C29='Tabelle Tipi-pesi'!B$20,'Tabelle Tipi-pesi'!C$20,"")&amp;IF(C29='Tabelle Tipi-pesi'!B$21,'Tabelle Tipi-pesi'!C$21,"")&amp;IF(C29='Tabelle Tipi-pesi'!B$22,'Tabelle Tipi-pesi'!C$22,"")&amp;IF(C29='Tabelle Tipi-pesi'!B$23,'Tabelle Tipi-pesi'!C$23,"")))</f>
        <v>380</v>
      </c>
      <c r="E29" s="8" t="s">
        <v>23</v>
      </c>
      <c r="F29" s="7">
        <f>IF(E29="",0,VALUE(IF(E29='Tabelle Tipi-pesi'!D$2,'Tabelle Tipi-pesi'!E$2,"")&amp;IF(E29='Tabelle Tipi-pesi'!D$3,'Tabelle Tipi-pesi'!E$3,"")&amp;IF(E29='Tabelle Tipi-pesi'!D$4,'Tabelle Tipi-pesi'!E$4,"")&amp;IF(E29='Tabelle Tipi-pesi'!D$5,'Tabelle Tipi-pesi'!E$5,"")&amp;IF(E29='Tabelle Tipi-pesi'!D$6,'Tabelle Tipi-pesi'!E$6,"")&amp;IF(E29='Tabelle Tipi-pesi'!D$7,'Tabelle Tipi-pesi'!E$7,"")&amp;IF(E29='Tabelle Tipi-pesi'!D$8,'Tabelle Tipi-pesi'!E$8,"")&amp;IF(E29='Tabelle Tipi-pesi'!D$9,'Tabelle Tipi-pesi'!E$9,"")&amp;IF(E29='Tabelle Tipi-pesi'!D$10,'Tabelle Tipi-pesi'!E$10,"")&amp;IF(E29='Tabelle Tipi-pesi'!D$11,'Tabelle Tipi-pesi'!E$11,"")&amp;IF(E29='Tabelle Tipi-pesi'!D$12,'Tabelle Tipi-pesi'!E$12,"")&amp;IF(E29='Tabelle Tipi-pesi'!D$13,'Tabelle Tipi-pesi'!E$13,"")&amp;IF(E29='Tabelle Tipi-pesi'!D$14,'Tabelle Tipi-pesi'!E$14,"")&amp;IF(E29='Tabelle Tipi-pesi'!D$15,'Tabelle Tipi-pesi'!E$15,"")&amp;IF(E29='Tabelle Tipi-pesi'!D$16,'Tabelle Tipi-pesi'!E$16,"")&amp;IF(E29='Tabelle Tipi-pesi'!D$17,'Tabelle Tipi-pesi'!E$17,"")&amp;IF(E29='Tabelle Tipi-pesi'!D$18,'Tabelle Tipi-pesi'!E$18,"")&amp;IF(E29='Tabelle Tipi-pesi'!D$19,'Tabelle Tipi-pesi'!E$19,"")&amp;IF(E29='Tabelle Tipi-pesi'!D$20,'Tabelle Tipi-pesi'!E$20,"")&amp;IF(E29='Tabelle Tipi-pesi'!D$21,'Tabelle Tipi-pesi'!E$21,"")&amp;IF(E29='Tabelle Tipi-pesi'!D$22,'Tabelle Tipi-pesi'!E$22,"")&amp;IF(E29='Tabelle Tipi-pesi'!D$23,'Tabelle Tipi-pesi'!E$23,"")))/4*B29</f>
        <v>60</v>
      </c>
      <c r="G29" s="22" t="s">
        <v>38</v>
      </c>
      <c r="H29" s="23">
        <f>$B29*IF(G29="",0,VALUE(IF(G29='Tabelle Tipi-pesi'!F$2,'Tabelle Tipi-pesi'!G$2,"")&amp;IF(G29='Tabelle Tipi-pesi'!F$3,'Tabelle Tipi-pesi'!G$3,"")&amp;IF(G29='Tabelle Tipi-pesi'!F$4,'Tabelle Tipi-pesi'!G$4,"")&amp;IF(G29='Tabelle Tipi-pesi'!F$5,'Tabelle Tipi-pesi'!G$5,"")&amp;IF(G29='Tabelle Tipi-pesi'!F$6,'Tabelle Tipi-pesi'!G$6,"")&amp;IF(G29='Tabelle Tipi-pesi'!F$7,'Tabelle Tipi-pesi'!G$7,"")&amp;IF(G29='Tabelle Tipi-pesi'!F$8,'Tabelle Tipi-pesi'!G$8,"")&amp;IF(G29='Tabelle Tipi-pesi'!F$9,'Tabelle Tipi-pesi'!G$9,"")&amp;IF(G29='Tabelle Tipi-pesi'!F$10,'Tabelle Tipi-pesi'!G$10,"")&amp;IF(G29='Tabelle Tipi-pesi'!F$11,'Tabelle Tipi-pesi'!G$11,"")&amp;IF(G29='Tabelle Tipi-pesi'!F$12,'Tabelle Tipi-pesi'!G$12,"")&amp;IF(G29='Tabelle Tipi-pesi'!F$13,'Tabelle Tipi-pesi'!G$13,"")&amp;IF(G29='Tabelle Tipi-pesi'!F$14,'Tabelle Tipi-pesi'!G$14,"")&amp;IF(G29='Tabelle Tipi-pesi'!F$15,'Tabelle Tipi-pesi'!G$15,"")&amp;IF(G29='Tabelle Tipi-pesi'!F$16,'Tabelle Tipi-pesi'!G$16,"")&amp;IF(G29='Tabelle Tipi-pesi'!F$17,'Tabelle Tipi-pesi'!G$17,"")&amp;IF(G29='Tabelle Tipi-pesi'!F$18,'Tabelle Tipi-pesi'!G$18,"")&amp;IF(G29='Tabelle Tipi-pesi'!F$19,'Tabelle Tipi-pesi'!G$19,"")&amp;IF(G29='Tabelle Tipi-pesi'!F$20,'Tabelle Tipi-pesi'!G$20,"")&amp;IF(G29='Tabelle Tipi-pesi'!F$21,'Tabelle Tipi-pesi'!G$21,"")&amp;IF(G29='Tabelle Tipi-pesi'!F$22,'Tabelle Tipi-pesi'!G$22,"")&amp;IF(G29='Tabelle Tipi-pesi'!F$23,'Tabelle Tipi-pesi'!G$23,"")))</f>
        <v>80</v>
      </c>
      <c r="I29" s="8" t="s">
        <v>44</v>
      </c>
      <c r="J29" s="9">
        <f>IF(I29="",0,VALUE(IF(I29='Tabelle Tipi-pesi'!H$2,'Tabelle Tipi-pesi'!I$2,"")&amp;IF(I29='Tabelle Tipi-pesi'!H$3,'Tabelle Tipi-pesi'!I$3,"")&amp;IF(I29='Tabelle Tipi-pesi'!H$4,'Tabelle Tipi-pesi'!I$4,"")&amp;IF(I29='Tabelle Tipi-pesi'!H$5,'Tabelle Tipi-pesi'!I$5,"")&amp;IF(I29='Tabelle Tipi-pesi'!H$6,'Tabelle Tipi-pesi'!I$6,"")&amp;IF(I29='Tabelle Tipi-pesi'!H$7,'Tabelle Tipi-pesi'!I$7,"")&amp;IF(I29='Tabelle Tipi-pesi'!H$8,'Tabelle Tipi-pesi'!I$8,"")&amp;IF(I29='Tabelle Tipi-pesi'!H$9,'Tabelle Tipi-pesi'!I$9,"")&amp;IF(I29='Tabelle Tipi-pesi'!H$10,'Tabelle Tipi-pesi'!I$10,"")&amp;IF(I29='Tabelle Tipi-pesi'!H$11,'Tabelle Tipi-pesi'!I$11,"")&amp;IF(I29='Tabelle Tipi-pesi'!H$12,'Tabelle Tipi-pesi'!I$12,"")&amp;IF(I29='Tabelle Tipi-pesi'!H$13,'Tabelle Tipi-pesi'!I$13,"")&amp;IF(I29='Tabelle Tipi-pesi'!H$14,'Tabelle Tipi-pesi'!I$14,"")&amp;IF(I29='Tabelle Tipi-pesi'!H$15,'Tabelle Tipi-pesi'!I$15,"")&amp;IF(I29='Tabelle Tipi-pesi'!H$16,'Tabelle Tipi-pesi'!I$16,"")&amp;IF(I29='Tabelle Tipi-pesi'!H$17,'Tabelle Tipi-pesi'!I$17,"")&amp;IF(I29='Tabelle Tipi-pesi'!H$18,'Tabelle Tipi-pesi'!I$18,"")&amp;IF(I29='Tabelle Tipi-pesi'!H$19,'Tabelle Tipi-pesi'!I$19,"")&amp;IF(I29='Tabelle Tipi-pesi'!H$20,'Tabelle Tipi-pesi'!I$20,"")&amp;IF(I29='Tabelle Tipi-pesi'!H$21,'Tabelle Tipi-pesi'!I$21,"")&amp;IF(I29='Tabelle Tipi-pesi'!H$22,'Tabelle Tipi-pesi'!I$22,"")&amp;IF(I29='Tabelle Tipi-pesi'!H$23,'Tabelle Tipi-pesi'!I$23,"")))</f>
        <v>80</v>
      </c>
      <c r="K29" s="24" t="s">
        <v>49</v>
      </c>
      <c r="L29" s="25">
        <f>IF(K29="",0,VALUE(IF(K29='Tabelle Tipi-pesi'!J$2,'Tabelle Tipi-pesi'!K$2,"")&amp;IF(K29='Tabelle Tipi-pesi'!J$3,'Tabelle Tipi-pesi'!K$3,"")&amp;IF(K29='Tabelle Tipi-pesi'!J$4,'Tabelle Tipi-pesi'!K$4,"")&amp;IF(K29='Tabelle Tipi-pesi'!J$5,'Tabelle Tipi-pesi'!K$5,"")&amp;IF(K29='Tabelle Tipi-pesi'!J$6,'Tabelle Tipi-pesi'!K$6,"")&amp;IF(K29='Tabelle Tipi-pesi'!J$7,'Tabelle Tipi-pesi'!K$7,"")&amp;IF(K29='Tabelle Tipi-pesi'!J$8,'Tabelle Tipi-pesi'!K$8,"")&amp;IF(K29='Tabelle Tipi-pesi'!J$9,'Tabelle Tipi-pesi'!K$9,"")&amp;IF(K29='Tabelle Tipi-pesi'!J$10,'Tabelle Tipi-pesi'!K$10,"")&amp;IF(K29='Tabelle Tipi-pesi'!J$11,'Tabelle Tipi-pesi'!K$11,"")&amp;IF(K29='Tabelle Tipi-pesi'!J$12,'Tabelle Tipi-pesi'!K$12,"")&amp;IF(K29='Tabelle Tipi-pesi'!J$13,'Tabelle Tipi-pesi'!K$13,"")&amp;IF(K29='Tabelle Tipi-pesi'!J$14,'Tabelle Tipi-pesi'!K$14,"")&amp;IF(K29='Tabelle Tipi-pesi'!J$15,'Tabelle Tipi-pesi'!K$15,"")&amp;IF(K29='Tabelle Tipi-pesi'!J$16,'Tabelle Tipi-pesi'!K$16,"")&amp;IF(K29='Tabelle Tipi-pesi'!J$17,'Tabelle Tipi-pesi'!K$17,"")&amp;IF(K29='Tabelle Tipi-pesi'!J$18,'Tabelle Tipi-pesi'!K$18,"")&amp;IF(K29='Tabelle Tipi-pesi'!J$19,'Tabelle Tipi-pesi'!K$19,"")&amp;IF(K29='Tabelle Tipi-pesi'!J$20,'Tabelle Tipi-pesi'!K$20,"")&amp;IF(K29='Tabelle Tipi-pesi'!J$21,'Tabelle Tipi-pesi'!K$21,"")&amp;IF(K29='Tabelle Tipi-pesi'!J$22,'Tabelle Tipi-pesi'!K$22,"")&amp;IF(K29='Tabelle Tipi-pesi'!J$23,'Tabelle Tipi-pesi'!K$23,"")))</f>
        <v>25</v>
      </c>
      <c r="M29" s="8" t="s">
        <v>53</v>
      </c>
      <c r="N29" s="9">
        <f>$B29*IF(M29="",0,VALUE(IF(M29='Tabelle Tipi-pesi'!L$2,'Tabelle Tipi-pesi'!M$2,"")&amp;IF(M29='Tabelle Tipi-pesi'!L$3,'Tabelle Tipi-pesi'!M$3,"")&amp;IF(M29='Tabelle Tipi-pesi'!L$4,'Tabelle Tipi-pesi'!M$4,"")&amp;IF(M29='Tabelle Tipi-pesi'!L$5,'Tabelle Tipi-pesi'!M$5,"")&amp;IF(M29='Tabelle Tipi-pesi'!L$6,'Tabelle Tipi-pesi'!M$6,"")&amp;IF(M29='Tabelle Tipi-pesi'!L$7,'Tabelle Tipi-pesi'!M$7,"")&amp;IF(M29='Tabelle Tipi-pesi'!L$8,'Tabelle Tipi-pesi'!M$8,"")&amp;IF(M29='Tabelle Tipi-pesi'!L$9,'Tabelle Tipi-pesi'!M$9,"")&amp;IF(M29='Tabelle Tipi-pesi'!L$10,'Tabelle Tipi-pesi'!M$10,"")&amp;IF(M29='Tabelle Tipi-pesi'!L$11,'Tabelle Tipi-pesi'!M$11,"")&amp;IF(M29='Tabelle Tipi-pesi'!L$12,'Tabelle Tipi-pesi'!M$12,"")&amp;IF(M29='Tabelle Tipi-pesi'!L$13,'Tabelle Tipi-pesi'!M$13,"")&amp;IF(M29='Tabelle Tipi-pesi'!L$14,'Tabelle Tipi-pesi'!M$14,"")&amp;IF(M29='Tabelle Tipi-pesi'!L$15,'Tabelle Tipi-pesi'!M$15,"")&amp;IF(M29='Tabelle Tipi-pesi'!L$16,'Tabelle Tipi-pesi'!M$16,"")&amp;IF(M29='Tabelle Tipi-pesi'!L$17,'Tabelle Tipi-pesi'!M$17,"")&amp;IF(M29='Tabelle Tipi-pesi'!L$18,'Tabelle Tipi-pesi'!M$18,"")&amp;IF(M29='Tabelle Tipi-pesi'!L$19,'Tabelle Tipi-pesi'!M$19,"")&amp;IF(M29='Tabelle Tipi-pesi'!L$20,'Tabelle Tipi-pesi'!M$20,"")&amp;IF(M29='Tabelle Tipi-pesi'!L$21,'Tabelle Tipi-pesi'!M$21,"")&amp;IF(M29='Tabelle Tipi-pesi'!L$22,'Tabelle Tipi-pesi'!M$22,"")&amp;IF(M29='Tabelle Tipi-pesi'!L$23,'Tabelle Tipi-pesi'!M$23,"")))</f>
        <v>200</v>
      </c>
      <c r="O29" s="27" t="s">
        <v>86</v>
      </c>
      <c r="P29" s="28">
        <f>IF(O29="",0,VALUE(IF(O29='Tabelle Tipi-pesi'!N$2,'Tabelle Tipi-pesi'!O$2,"")&amp;IF(O29='Tabelle Tipi-pesi'!N$3,'Tabelle Tipi-pesi'!O$3,"")&amp;IF(O29='Tabelle Tipi-pesi'!N$4,'Tabelle Tipi-pesi'!O$4,"")&amp;IF(O29='Tabelle Tipi-pesi'!N$5,'Tabelle Tipi-pesi'!O$5,"")&amp;IF(O29='Tabelle Tipi-pesi'!N$6,'Tabelle Tipi-pesi'!O$6,"")&amp;IF(O29='Tabelle Tipi-pesi'!N$7,'Tabelle Tipi-pesi'!O$7,"")&amp;IF(O29='Tabelle Tipi-pesi'!N$8,'Tabelle Tipi-pesi'!O$8,"")&amp;IF(O29='Tabelle Tipi-pesi'!N$9,'Tabelle Tipi-pesi'!O$9,"")&amp;IF(O29='Tabelle Tipi-pesi'!N$10,'Tabelle Tipi-pesi'!O$10,"")&amp;IF(O29='Tabelle Tipi-pesi'!N$11,'Tabelle Tipi-pesi'!O$11,"")&amp;IF(O29='Tabelle Tipi-pesi'!N$12,'Tabelle Tipi-pesi'!O$12,"")&amp;IF(O29='Tabelle Tipi-pesi'!N$13,'Tabelle Tipi-pesi'!O$13,"")&amp;IF(O29='Tabelle Tipi-pesi'!N$14,'Tabelle Tipi-pesi'!O$14,"")&amp;IF(O29='Tabelle Tipi-pesi'!N$15,'Tabelle Tipi-pesi'!O$15,"")&amp;IF(O29='Tabelle Tipi-pesi'!N$16,'Tabelle Tipi-pesi'!O$16,"")&amp;IF(O29='Tabelle Tipi-pesi'!N$17,'Tabelle Tipi-pesi'!O$17,"")&amp;IF(O29='Tabelle Tipi-pesi'!N$18,'Tabelle Tipi-pesi'!O$18,"")&amp;IF(O29='Tabelle Tipi-pesi'!N$19,'Tabelle Tipi-pesi'!O$19,"")&amp;IF(O29='Tabelle Tipi-pesi'!N$20,'Tabelle Tipi-pesi'!O$20,"")&amp;IF(O29='Tabelle Tipi-pesi'!N$21,'Tabelle Tipi-pesi'!O$21,"")&amp;IF(O29='Tabelle Tipi-pesi'!N$22,'Tabelle Tipi-pesi'!O$22,"")&amp;IF(O29='Tabelle Tipi-pesi'!N$23,'Tabelle Tipi-pesi'!O$23,"")))</f>
        <v>317</v>
      </c>
      <c r="Q29" s="8" t="s">
        <v>108</v>
      </c>
      <c r="R29" s="9">
        <f>IF(Q29="",0,VALUE(IF(Q29='Tabelle Tipi-pesi'!P$2,'Tabelle Tipi-pesi'!Q$2,"")&amp;IF(Q29='Tabelle Tipi-pesi'!P$3,'Tabelle Tipi-pesi'!Q$3,"")&amp;IF(Q29='Tabelle Tipi-pesi'!P$4,'Tabelle Tipi-pesi'!Q$4,"")&amp;IF(Q29='Tabelle Tipi-pesi'!P$5,'Tabelle Tipi-pesi'!Q$5,"")&amp;IF(Q29='Tabelle Tipi-pesi'!P$6,'Tabelle Tipi-pesi'!Q$6,"")&amp;IF(Q29='Tabelle Tipi-pesi'!P$7,'Tabelle Tipi-pesi'!Q$7,"")&amp;IF(Q29='Tabelle Tipi-pesi'!P$8,'Tabelle Tipi-pesi'!Q$8,"")&amp;IF(Q29='Tabelle Tipi-pesi'!P$9,'Tabelle Tipi-pesi'!Q$9,"")&amp;IF(Q29='Tabelle Tipi-pesi'!P$10,'Tabelle Tipi-pesi'!Q$10,"")&amp;IF(Q29='Tabelle Tipi-pesi'!P$11,'Tabelle Tipi-pesi'!Q$11,"")&amp;IF(Q29='Tabelle Tipi-pesi'!P$12,'Tabelle Tipi-pesi'!Q$12,"")&amp;IF(Q29='Tabelle Tipi-pesi'!P$13,'Tabelle Tipi-pesi'!Q$13,"")&amp;IF(Q29='Tabelle Tipi-pesi'!P$14,'Tabelle Tipi-pesi'!Q$14,"")&amp;IF(Q29='Tabelle Tipi-pesi'!P$15,'Tabelle Tipi-pesi'!Q$15,"")&amp;IF(Q29='Tabelle Tipi-pesi'!P$16,'Tabelle Tipi-pesi'!Q$16,"")&amp;IF(Q29='Tabelle Tipi-pesi'!P$17,'Tabelle Tipi-pesi'!Q$17,"")&amp;IF(Q29='Tabelle Tipi-pesi'!P$18,'Tabelle Tipi-pesi'!Q$18,"")&amp;IF(Q29='Tabelle Tipi-pesi'!P$19,'Tabelle Tipi-pesi'!Q$19,"")&amp;IF(Q29='Tabelle Tipi-pesi'!P$20,'Tabelle Tipi-pesi'!Q$20,"")&amp;IF(Q29='Tabelle Tipi-pesi'!P$21,'Tabelle Tipi-pesi'!Q$21,"")&amp;IF(Q29='Tabelle Tipi-pesi'!P$22,'Tabelle Tipi-pesi'!Q$22,"")&amp;IF(Q29='Tabelle Tipi-pesi'!P$23,'Tabelle Tipi-pesi'!Q$23,"")))</f>
        <v>30</v>
      </c>
      <c r="S29" s="29" t="s">
        <v>114</v>
      </c>
      <c r="T29" s="30">
        <f>IF(S29="",0,VALUE(IF(S29='Tabelle Tipi-pesi'!R$2,'Tabelle Tipi-pesi'!S$2,"")&amp;IF(S29='Tabelle Tipi-pesi'!R$3,'Tabelle Tipi-pesi'!S$3,"")&amp;IF(S29='Tabelle Tipi-pesi'!R$4,'Tabelle Tipi-pesi'!S$4,"")&amp;IF(S29='Tabelle Tipi-pesi'!R$5,'Tabelle Tipi-pesi'!S$5,"")&amp;IF(S29='Tabelle Tipi-pesi'!R$6,'Tabelle Tipi-pesi'!S$6,"")&amp;IF(S29='Tabelle Tipi-pesi'!R$7,'Tabelle Tipi-pesi'!S$7,"")&amp;IF(S29='Tabelle Tipi-pesi'!R$8,'Tabelle Tipi-pesi'!S$8,"")&amp;IF(S29='Tabelle Tipi-pesi'!R$9,'Tabelle Tipi-pesi'!S$9,"")&amp;IF(S29='Tabelle Tipi-pesi'!R$10,'Tabelle Tipi-pesi'!S$10,"")&amp;IF(S29='Tabelle Tipi-pesi'!R$11,'Tabelle Tipi-pesi'!S$11,"")&amp;IF(S29='Tabelle Tipi-pesi'!R$12,'Tabelle Tipi-pesi'!S$12,"")&amp;IF(S29='Tabelle Tipi-pesi'!R$13,'Tabelle Tipi-pesi'!S$13,"")&amp;IF(S29='Tabelle Tipi-pesi'!R$14,'Tabelle Tipi-pesi'!S$14,"")&amp;IF(S29='Tabelle Tipi-pesi'!R$15,'Tabelle Tipi-pesi'!S$15,"")&amp;IF(S29='Tabelle Tipi-pesi'!R$16,'Tabelle Tipi-pesi'!S$16,"")&amp;IF(S29='Tabelle Tipi-pesi'!R$17,'Tabelle Tipi-pesi'!S$17,"")&amp;IF(S29='Tabelle Tipi-pesi'!R$18,'Tabelle Tipi-pesi'!S$18,"")&amp;IF(S29='Tabelle Tipi-pesi'!R$19,'Tabelle Tipi-pesi'!S$19,"")&amp;IF(S29='Tabelle Tipi-pesi'!R$20,'Tabelle Tipi-pesi'!S$20,"")&amp;IF(S29='Tabelle Tipi-pesi'!R$21,'Tabelle Tipi-pesi'!S$21,"")&amp;IF(S29='Tabelle Tipi-pesi'!R$22,'Tabelle Tipi-pesi'!S$22,"")&amp;IF(S29='Tabelle Tipi-pesi'!R$23,'Tabelle Tipi-pesi'!S$23,"")))</f>
        <v>25</v>
      </c>
      <c r="V29" s="9">
        <f>IF(U29="",0,VALUE(IF(U29='Tabelle Tipi-pesi'!T$2,'Tabelle Tipi-pesi'!U$2,"")&amp;IF(U29='Tabelle Tipi-pesi'!T$3,'Tabelle Tipi-pesi'!U$3,"")&amp;IF(U29='Tabelle Tipi-pesi'!T$4,'Tabelle Tipi-pesi'!U$4,"")&amp;IF(U29='Tabelle Tipi-pesi'!T$5,'Tabelle Tipi-pesi'!U$5,"")&amp;IF(U29='Tabelle Tipi-pesi'!T$6,'Tabelle Tipi-pesi'!U$6,"")&amp;IF(U29='Tabelle Tipi-pesi'!T$7,'Tabelle Tipi-pesi'!U$7,"")&amp;IF(U29='Tabelle Tipi-pesi'!T$8,'Tabelle Tipi-pesi'!U$8,"")&amp;IF(U29='Tabelle Tipi-pesi'!T$9,'Tabelle Tipi-pesi'!U$9,"")&amp;IF(U29='Tabelle Tipi-pesi'!T$10,'Tabelle Tipi-pesi'!U$10,"")&amp;IF(U29='Tabelle Tipi-pesi'!T$11,'Tabelle Tipi-pesi'!U$11,"")&amp;IF(U29='Tabelle Tipi-pesi'!T$12,'Tabelle Tipi-pesi'!U$12,"")&amp;IF(U29='Tabelle Tipi-pesi'!T$13,'Tabelle Tipi-pesi'!U$13,"")&amp;IF(U29='Tabelle Tipi-pesi'!T$14,'Tabelle Tipi-pesi'!U$14,"")&amp;IF(U29='Tabelle Tipi-pesi'!T$15,'Tabelle Tipi-pesi'!U$15,"")&amp;IF(U29='Tabelle Tipi-pesi'!T$16,'Tabelle Tipi-pesi'!U$16,"")&amp;IF(U29='Tabelle Tipi-pesi'!T$17,'Tabelle Tipi-pesi'!U$17,"")&amp;IF(U29='Tabelle Tipi-pesi'!T$18,'Tabelle Tipi-pesi'!U$18,"")&amp;IF(U29='Tabelle Tipi-pesi'!T$19,'Tabelle Tipi-pesi'!U$19,"")&amp;IF(U29='Tabelle Tipi-pesi'!T$20,'Tabelle Tipi-pesi'!U$20,"")&amp;IF(U29='Tabelle Tipi-pesi'!T$21,'Tabelle Tipi-pesi'!U$21,"")&amp;IF(U29='Tabelle Tipi-pesi'!T$22,'Tabelle Tipi-pesi'!U$22,"")&amp;IF(U29='Tabelle Tipi-pesi'!T$23,'Tabelle Tipi-pesi'!U$23,"")))</f>
        <v>0</v>
      </c>
      <c r="W29" s="31"/>
      <c r="X29" s="32">
        <f>IF(W29="",0,VALUE(IF(W29='Tabelle Tipi-pesi'!V$2,'Tabelle Tipi-pesi'!W$2,"")&amp;IF(W29='Tabelle Tipi-pesi'!V$3,'Tabelle Tipi-pesi'!W$3,"")&amp;IF(W29='Tabelle Tipi-pesi'!V$4,'Tabelle Tipi-pesi'!W$4,"")&amp;IF(W29='Tabelle Tipi-pesi'!V$5,'Tabelle Tipi-pesi'!W$5,"")&amp;IF(W29='Tabelle Tipi-pesi'!V$6,'Tabelle Tipi-pesi'!W$6,"")&amp;IF(W29='Tabelle Tipi-pesi'!V$7,'Tabelle Tipi-pesi'!W$7,"")&amp;IF(W29='Tabelle Tipi-pesi'!V$8,'Tabelle Tipi-pesi'!W$8,"")&amp;IF(W29='Tabelle Tipi-pesi'!V$9,'Tabelle Tipi-pesi'!W$9,"")&amp;IF(W29='Tabelle Tipi-pesi'!V$10,'Tabelle Tipi-pesi'!W$10,"")&amp;IF(W29='Tabelle Tipi-pesi'!V$11,'Tabelle Tipi-pesi'!W$11,"")&amp;IF(W29='Tabelle Tipi-pesi'!V$12,'Tabelle Tipi-pesi'!W$12,"")&amp;IF(W29='Tabelle Tipi-pesi'!V$13,'Tabelle Tipi-pesi'!W$13,"")&amp;IF(W29='Tabelle Tipi-pesi'!V$14,'Tabelle Tipi-pesi'!W$14,"")&amp;IF(W29='Tabelle Tipi-pesi'!V$15,'Tabelle Tipi-pesi'!W$15,"")&amp;IF(W29='Tabelle Tipi-pesi'!V$16,'Tabelle Tipi-pesi'!W$16,"")&amp;IF(W29='Tabelle Tipi-pesi'!V$17,'Tabelle Tipi-pesi'!W$17,"")&amp;IF(W29='Tabelle Tipi-pesi'!V$18,'Tabelle Tipi-pesi'!W$18,"")&amp;IF(W29='Tabelle Tipi-pesi'!V$19,'Tabelle Tipi-pesi'!W$19,"")&amp;IF(W29='Tabelle Tipi-pesi'!V$20,'Tabelle Tipi-pesi'!W$20,"")&amp;IF(W29='Tabelle Tipi-pesi'!V$21,'Tabelle Tipi-pesi'!W$21,"")&amp;IF(W29='Tabelle Tipi-pesi'!V$22,'Tabelle Tipi-pesi'!W$22,"")&amp;IF(W29='Tabelle Tipi-pesi'!V$23,'Tabelle Tipi-pesi'!W$23,"")))</f>
        <v>0</v>
      </c>
      <c r="Z29" s="9">
        <f>IF(Y29="",0,VALUE(IF(Y29='Tabelle Tipi-pesi'!X$2,'Tabelle Tipi-pesi'!Y$2,"")&amp;IF(Y29='Tabelle Tipi-pesi'!X$3,'Tabelle Tipi-pesi'!Y$3,"")&amp;IF(Y29='Tabelle Tipi-pesi'!X$4,'Tabelle Tipi-pesi'!Y$4,"")&amp;IF(Y29='Tabelle Tipi-pesi'!X$5,'Tabelle Tipi-pesi'!Y$5,"")&amp;IF(Y29='Tabelle Tipi-pesi'!X$6,'Tabelle Tipi-pesi'!Y$6,"")&amp;IF(Y29='Tabelle Tipi-pesi'!X$7,'Tabelle Tipi-pesi'!Y$7,"")&amp;IF(Y29='Tabelle Tipi-pesi'!X$8,'Tabelle Tipi-pesi'!Y$8,"")&amp;IF(Y29='Tabelle Tipi-pesi'!X$9,'Tabelle Tipi-pesi'!Y$9,"")&amp;IF(Y29='Tabelle Tipi-pesi'!X$10,'Tabelle Tipi-pesi'!Y$10,"")&amp;IF(Y29='Tabelle Tipi-pesi'!X$11,'Tabelle Tipi-pesi'!Y$11,"")&amp;IF(Y29='Tabelle Tipi-pesi'!X$12,'Tabelle Tipi-pesi'!Y$12,"")&amp;IF(Y29='Tabelle Tipi-pesi'!X$13,'Tabelle Tipi-pesi'!Y$13,"")&amp;IF(Y29='Tabelle Tipi-pesi'!X$14,'Tabelle Tipi-pesi'!Y$14,"")&amp;IF(Y29='Tabelle Tipi-pesi'!X$15,'Tabelle Tipi-pesi'!Y$15,"")&amp;IF(Y29='Tabelle Tipi-pesi'!X$16,'Tabelle Tipi-pesi'!Y$16,"")&amp;IF(Y29='Tabelle Tipi-pesi'!X$17,'Tabelle Tipi-pesi'!Y$17,"")&amp;IF(Y29='Tabelle Tipi-pesi'!X$18,'Tabelle Tipi-pesi'!Y$18,"")&amp;IF(Y29='Tabelle Tipi-pesi'!X$19,'Tabelle Tipi-pesi'!Y$19,"")&amp;IF(Y29='Tabelle Tipi-pesi'!X$20,'Tabelle Tipi-pesi'!Y$20,"")&amp;IF(Y29='Tabelle Tipi-pesi'!X$21,'Tabelle Tipi-pesi'!Y$21,"")&amp;IF(Y29='Tabelle Tipi-pesi'!X$22,'Tabelle Tipi-pesi'!Y$22,"")&amp;IF(Y29='Tabelle Tipi-pesi'!X$23,'Tabelle Tipi-pesi'!Y$23,"")))</f>
        <v>0</v>
      </c>
      <c r="AA29" s="36"/>
      <c r="AB29" s="37">
        <f>IF(AA29="",0,VALUE(IF(AA29='Tabelle Tipi-pesi'!Z$2,'Tabelle Tipi-pesi'!AA$2,"")&amp;IF(AA29='Tabelle Tipi-pesi'!Z$3,'Tabelle Tipi-pesi'!AA$3,"")&amp;IF(AA29='Tabelle Tipi-pesi'!Z$4,'Tabelle Tipi-pesi'!AA$4,"")&amp;IF(AA29='Tabelle Tipi-pesi'!Z$5,'Tabelle Tipi-pesi'!AA$5,"")&amp;IF(AA29='Tabelle Tipi-pesi'!Z$6,'Tabelle Tipi-pesi'!AA$6,"")&amp;IF(AA29='Tabelle Tipi-pesi'!Z$7,'Tabelle Tipi-pesi'!AA$7,"")&amp;IF(AA29='Tabelle Tipi-pesi'!Z$8,'Tabelle Tipi-pesi'!AA$8,"")&amp;IF(AA29='Tabelle Tipi-pesi'!Z$9,'Tabelle Tipi-pesi'!AA$9,"")&amp;IF(AA29='Tabelle Tipi-pesi'!Z$10,'Tabelle Tipi-pesi'!AA$10,"")&amp;IF(AA29='Tabelle Tipi-pesi'!Z$11,'Tabelle Tipi-pesi'!AA$11,"")&amp;IF(AA29='Tabelle Tipi-pesi'!Z$12,'Tabelle Tipi-pesi'!AA$12,"")&amp;IF(AA29='Tabelle Tipi-pesi'!Z$13,'Tabelle Tipi-pesi'!AA$13,"")&amp;IF(AA29='Tabelle Tipi-pesi'!Z$14,'Tabelle Tipi-pesi'!AA$14,"")&amp;IF(AA29='Tabelle Tipi-pesi'!Z$15,'Tabelle Tipi-pesi'!AA$15,"")&amp;IF(AA29='Tabelle Tipi-pesi'!Z$16,'Tabelle Tipi-pesi'!AA$16,"")&amp;IF(AA29='Tabelle Tipi-pesi'!Z$17,'Tabelle Tipi-pesi'!AA$17,"")&amp;IF(AA29='Tabelle Tipi-pesi'!Z$18,'Tabelle Tipi-pesi'!AA$18,"")&amp;IF(AA29='Tabelle Tipi-pesi'!Z$19,'Tabelle Tipi-pesi'!AA$19,"")&amp;IF(AA29='Tabelle Tipi-pesi'!Z$20,'Tabelle Tipi-pesi'!AA$20,"")&amp;IF(AA29='Tabelle Tipi-pesi'!Z$21,'Tabelle Tipi-pesi'!AA$21,"")&amp;IF(AA29='Tabelle Tipi-pesi'!Z$22,'Tabelle Tipi-pesi'!AA$22,"")&amp;IF(AA29='Tabelle Tipi-pesi'!Z$23,'Tabelle Tipi-pesi'!AA$23,"")))</f>
        <v>0</v>
      </c>
      <c r="AD29" s="9">
        <f>IF(AC29="",0,VALUE(IF(AC29='Tabelle Tipi-pesi'!Z$2,'Tabelle Tipi-pesi'!AA$2,"")&amp;IF(AC29='Tabelle Tipi-pesi'!Z$3,'Tabelle Tipi-pesi'!AA$3,"")&amp;IF(AC29='Tabelle Tipi-pesi'!Z$4,'Tabelle Tipi-pesi'!AA$4,"")&amp;IF(AC29='Tabelle Tipi-pesi'!Z$5,'Tabelle Tipi-pesi'!AA$5,"")&amp;IF(AC29='Tabelle Tipi-pesi'!Z$6,'Tabelle Tipi-pesi'!AA$6,"")&amp;IF(AC29='Tabelle Tipi-pesi'!Z$7,'Tabelle Tipi-pesi'!AA$7,"")&amp;IF(AC29='Tabelle Tipi-pesi'!Z$8,'Tabelle Tipi-pesi'!AA$8,"")&amp;IF(AC29='Tabelle Tipi-pesi'!Z$9,'Tabelle Tipi-pesi'!AA$9,"")&amp;IF(AC29='Tabelle Tipi-pesi'!Z$10,'Tabelle Tipi-pesi'!AA$10,"")&amp;IF(AC29='Tabelle Tipi-pesi'!Z$11,'Tabelle Tipi-pesi'!AA$11,"")&amp;IF(AC29='Tabelle Tipi-pesi'!Z$12,'Tabelle Tipi-pesi'!AA$12,"")&amp;IF(AC29='Tabelle Tipi-pesi'!Z$13,'Tabelle Tipi-pesi'!AA$13,"")&amp;IF(AC29='Tabelle Tipi-pesi'!Z$14,'Tabelle Tipi-pesi'!AA$14,"")&amp;IF(AC29='Tabelle Tipi-pesi'!Z$15,'Tabelle Tipi-pesi'!AA$15,"")&amp;IF(AC29='Tabelle Tipi-pesi'!Z$16,'Tabelle Tipi-pesi'!AA$16,"")&amp;IF(AC29='Tabelle Tipi-pesi'!Z$17,'Tabelle Tipi-pesi'!AA$17,"")&amp;IF(AC29='Tabelle Tipi-pesi'!Z$18,'Tabelle Tipi-pesi'!AA$18,"")&amp;IF(AC29='Tabelle Tipi-pesi'!Z$19,'Tabelle Tipi-pesi'!AA$19,"")&amp;IF(AC29='Tabelle Tipi-pesi'!Z$20,'Tabelle Tipi-pesi'!AA$20,"")&amp;IF(AC29='Tabelle Tipi-pesi'!Z$21,'Tabelle Tipi-pesi'!AA$21,"")&amp;IF(AC29='Tabelle Tipi-pesi'!Z$22,'Tabelle Tipi-pesi'!AA$22,"")&amp;IF(AC29='Tabelle Tipi-pesi'!Z$23,'Tabelle Tipi-pesi'!AA$23,"")))</f>
        <v>0</v>
      </c>
      <c r="AE29" s="34"/>
      <c r="AF29" s="35">
        <f>IF(AE29="",0,VALUE(IF(AE29='Tabelle Tipi-pesi'!AB$2,'Tabelle Tipi-pesi'!AC$2,"")&amp;IF(AE29='Tabelle Tipi-pesi'!AB$3,'Tabelle Tipi-pesi'!AC$3,"")&amp;IF(AE29='Tabelle Tipi-pesi'!AB$4,'Tabelle Tipi-pesi'!AC$4,"")&amp;IF(AE29='Tabelle Tipi-pesi'!AB$5,'Tabelle Tipi-pesi'!AC$5,"")&amp;IF(AE29='Tabelle Tipi-pesi'!AB$6,'Tabelle Tipi-pesi'!AC$6,"")&amp;IF(AE29='Tabelle Tipi-pesi'!AB$7,'Tabelle Tipi-pesi'!AC$7,"")&amp;IF(AE29='Tabelle Tipi-pesi'!AB$8,'Tabelle Tipi-pesi'!AC$8,"")&amp;IF(AE29='Tabelle Tipi-pesi'!AB$9,'Tabelle Tipi-pesi'!AC$9,"")&amp;IF(AE29='Tabelle Tipi-pesi'!AB$10,'Tabelle Tipi-pesi'!AC$10,"")&amp;IF(AE29='Tabelle Tipi-pesi'!AB$11,'Tabelle Tipi-pesi'!AC$11,"")&amp;IF(AE29='Tabelle Tipi-pesi'!AB$12,'Tabelle Tipi-pesi'!AC$12,"")&amp;IF(AE29='Tabelle Tipi-pesi'!AB$13,'Tabelle Tipi-pesi'!AC$13,"")&amp;IF(AE29='Tabelle Tipi-pesi'!AB$14,'Tabelle Tipi-pesi'!AC$14,"")&amp;IF(AE29='Tabelle Tipi-pesi'!AB$15,'Tabelle Tipi-pesi'!AC$15,"")&amp;IF(AD29='Tabelle Tipi-pesi'!AB$16,'Tabelle Tipi-pesi'!AC$16,"")&amp;IF(AE29='Tabelle Tipi-pesi'!AB$17,'Tabelle Tipi-pesi'!AC$17,"")&amp;IF(AE29='Tabelle Tipi-pesi'!AB$18,'Tabelle Tipi-pesi'!AC$18,"")&amp;IF(AE29='Tabelle Tipi-pesi'!AB$19,'Tabelle Tipi-pesi'!AC$19,"")&amp;IF(AE29='Tabelle Tipi-pesi'!AB$20,'Tabelle Tipi-pesi'!AC$20,"")&amp;IF(AE29='Tabelle Tipi-pesi'!AB$21,'Tabelle Tipi-pesi'!AC$21,"")&amp;IF(AE29='Tabelle Tipi-pesi'!AB$22,'Tabelle Tipi-pesi'!AC$22,"")&amp;IF(AE29='Tabelle Tipi-pesi'!AB$23,'Tabelle Tipi-pesi'!AC$23,"")))</f>
        <v>0</v>
      </c>
      <c r="AH29" s="9">
        <f>IF(AG29="",0,VALUE(IF(AG29='Tabelle Tipi-pesi'!AD$2,'Tabelle Tipi-pesi'!AE$2,"")&amp;IF(AG29='Tabelle Tipi-pesi'!AD$3,'Tabelle Tipi-pesi'!AE$3,"")&amp;IF(AG29='Tabelle Tipi-pesi'!AD$4,'Tabelle Tipi-pesi'!AE$4,"")&amp;IF(AG29='Tabelle Tipi-pesi'!AD$5,'Tabelle Tipi-pesi'!AE$5,"")&amp;IF(AG29='Tabelle Tipi-pesi'!AD$6,'Tabelle Tipi-pesi'!AE$6,"")&amp;IF(AG29='Tabelle Tipi-pesi'!AD$7,'Tabelle Tipi-pesi'!AE$7,"")&amp;IF(AG29='Tabelle Tipi-pesi'!AD$8,'Tabelle Tipi-pesi'!AE$8,"")&amp;IF(AG29='Tabelle Tipi-pesi'!AD$9,'Tabelle Tipi-pesi'!AE$9,"")&amp;IF(AG29='Tabelle Tipi-pesi'!AD$10,'Tabelle Tipi-pesi'!AE$10,"")&amp;IF(AG29='Tabelle Tipi-pesi'!AD$11,'Tabelle Tipi-pesi'!AE$11,"")&amp;IF(AG29='Tabelle Tipi-pesi'!AD$12,'Tabelle Tipi-pesi'!AE$12,"")&amp;IF(AG29='Tabelle Tipi-pesi'!AD$13,'Tabelle Tipi-pesi'!AE$13,"")&amp;IF(AG29='Tabelle Tipi-pesi'!AD$14,'Tabelle Tipi-pesi'!AE$14,"")&amp;IF(AG29='Tabelle Tipi-pesi'!AD$15,'Tabelle Tipi-pesi'!AE$15,"")&amp;IF(AF29='Tabelle Tipi-pesi'!AD$16,'Tabelle Tipi-pesi'!AE$16,"")&amp;IF(AG29='Tabelle Tipi-pesi'!AD$17,'Tabelle Tipi-pesi'!AE$17,"")&amp;IF(AG29='Tabelle Tipi-pesi'!AD$18,'Tabelle Tipi-pesi'!AE$18,"")&amp;IF(AG29='Tabelle Tipi-pesi'!AD$19,'Tabelle Tipi-pesi'!AE$19,"")&amp;IF(AG29='Tabelle Tipi-pesi'!AD$20,'Tabelle Tipi-pesi'!AE$20,"")&amp;IF(AG29='Tabelle Tipi-pesi'!AD$21,'Tabelle Tipi-pesi'!AE$21,"")&amp;IF(AG29='Tabelle Tipi-pesi'!AD$22,'Tabelle Tipi-pesi'!AE$22,"")&amp;IF(AG29='Tabelle Tipi-pesi'!AD$23,'Tabelle Tipi-pesi'!AE$23,"")))</f>
        <v>0</v>
      </c>
      <c r="AJ29" s="26">
        <f t="shared" si="0"/>
        <v>1197</v>
      </c>
      <c r="AK29" s="55">
        <v>17</v>
      </c>
      <c r="AL29" s="12">
        <v>5185</v>
      </c>
      <c r="AM29" s="18"/>
      <c r="AN29" s="11">
        <f t="shared" si="1"/>
        <v>9</v>
      </c>
      <c r="AO29" s="11" t="str">
        <f t="shared" si="2"/>
        <v>2</v>
      </c>
      <c r="AP29" s="8">
        <v>1440</v>
      </c>
      <c r="AQ29" s="14">
        <f t="shared" si="3"/>
        <v>18.3</v>
      </c>
      <c r="AR29" s="15">
        <f t="shared" si="4"/>
        <v>135.42000000000002</v>
      </c>
      <c r="AS29" s="16">
        <f t="shared" si="5"/>
        <v>113.13283208020052</v>
      </c>
      <c r="AT29" s="15">
        <f t="shared" si="6"/>
        <v>8.8391670358883463</v>
      </c>
      <c r="AU29" s="39"/>
    </row>
    <row r="30" spans="1:47" s="8" customFormat="1" ht="11.25" customHeight="1" x14ac:dyDescent="0.2">
      <c r="A30" s="8">
        <v>26</v>
      </c>
      <c r="B30" s="8">
        <v>4</v>
      </c>
      <c r="C30" s="20" t="s">
        <v>18</v>
      </c>
      <c r="D30" s="21">
        <f>IF(C30="",0,VALUE(IF(C30='Tabelle Tipi-pesi'!B$2,'Tabelle Tipi-pesi'!C$2,"")&amp;IF(C30='Tabelle Tipi-pesi'!B$3,'Tabelle Tipi-pesi'!C$3,"")&amp;IF(C30='Tabelle Tipi-pesi'!B$4,'Tabelle Tipi-pesi'!C$4,"")&amp;IF(C30='Tabelle Tipi-pesi'!B$5,'Tabelle Tipi-pesi'!C$5,"")&amp;IF(C30='Tabelle Tipi-pesi'!B$6,'Tabelle Tipi-pesi'!C$6,"")&amp;IF(C30='Tabelle Tipi-pesi'!B$7,'Tabelle Tipi-pesi'!C$7,"")&amp;IF(C30='Tabelle Tipi-pesi'!B$8,'Tabelle Tipi-pesi'!C$8,"")&amp;IF(C30='Tabelle Tipi-pesi'!B$9,'Tabelle Tipi-pesi'!C$9,"")&amp;IF(C30='Tabelle Tipi-pesi'!B$10,'Tabelle Tipi-pesi'!C$10,"")&amp;IF(C30='Tabelle Tipi-pesi'!B$11,'Tabelle Tipi-pesi'!C$11,"")&amp;IF(C30='Tabelle Tipi-pesi'!B$12,'Tabelle Tipi-pesi'!C$12,"")&amp;IF(C30='Tabelle Tipi-pesi'!B$13,'Tabelle Tipi-pesi'!C$13,"")&amp;IF(C30='Tabelle Tipi-pesi'!B$14,'Tabelle Tipi-pesi'!C$14,"")&amp;IF(C30='Tabelle Tipi-pesi'!B$15,'Tabelle Tipi-pesi'!C$15,"")&amp;IF(C30='Tabelle Tipi-pesi'!B$16,'Tabelle Tipi-pesi'!C$16,"")&amp;IF(C30='Tabelle Tipi-pesi'!B$17,'Tabelle Tipi-pesi'!C$17,"")&amp;IF(C30='Tabelle Tipi-pesi'!B$18,'Tabelle Tipi-pesi'!C$18,"")&amp;IF(C30='Tabelle Tipi-pesi'!B$19,'Tabelle Tipi-pesi'!C$19,"")&amp;IF(C30='Tabelle Tipi-pesi'!B$20,'Tabelle Tipi-pesi'!C$20,"")&amp;IF(C30='Tabelle Tipi-pesi'!B$21,'Tabelle Tipi-pesi'!C$21,"")&amp;IF(C30='Tabelle Tipi-pesi'!B$22,'Tabelle Tipi-pesi'!C$22,"")&amp;IF(C30='Tabelle Tipi-pesi'!B$23,'Tabelle Tipi-pesi'!C$23,"")))</f>
        <v>180</v>
      </c>
      <c r="E30" s="8" t="s">
        <v>26</v>
      </c>
      <c r="F30" s="7">
        <f>IF(E30="",0,VALUE(IF(E30='Tabelle Tipi-pesi'!D$2,'Tabelle Tipi-pesi'!E$2,"")&amp;IF(E30='Tabelle Tipi-pesi'!D$3,'Tabelle Tipi-pesi'!E$3,"")&amp;IF(E30='Tabelle Tipi-pesi'!D$4,'Tabelle Tipi-pesi'!E$4,"")&amp;IF(E30='Tabelle Tipi-pesi'!D$5,'Tabelle Tipi-pesi'!E$5,"")&amp;IF(E30='Tabelle Tipi-pesi'!D$6,'Tabelle Tipi-pesi'!E$6,"")&amp;IF(E30='Tabelle Tipi-pesi'!D$7,'Tabelle Tipi-pesi'!E$7,"")&amp;IF(E30='Tabelle Tipi-pesi'!D$8,'Tabelle Tipi-pesi'!E$8,"")&amp;IF(E30='Tabelle Tipi-pesi'!D$9,'Tabelle Tipi-pesi'!E$9,"")&amp;IF(E30='Tabelle Tipi-pesi'!D$10,'Tabelle Tipi-pesi'!E$10,"")&amp;IF(E30='Tabelle Tipi-pesi'!D$11,'Tabelle Tipi-pesi'!E$11,"")&amp;IF(E30='Tabelle Tipi-pesi'!D$12,'Tabelle Tipi-pesi'!E$12,"")&amp;IF(E30='Tabelle Tipi-pesi'!D$13,'Tabelle Tipi-pesi'!E$13,"")&amp;IF(E30='Tabelle Tipi-pesi'!D$14,'Tabelle Tipi-pesi'!E$14,"")&amp;IF(E30='Tabelle Tipi-pesi'!D$15,'Tabelle Tipi-pesi'!E$15,"")&amp;IF(E30='Tabelle Tipi-pesi'!D$16,'Tabelle Tipi-pesi'!E$16,"")&amp;IF(E30='Tabelle Tipi-pesi'!D$17,'Tabelle Tipi-pesi'!E$17,"")&amp;IF(E30='Tabelle Tipi-pesi'!D$18,'Tabelle Tipi-pesi'!E$18,"")&amp;IF(E30='Tabelle Tipi-pesi'!D$19,'Tabelle Tipi-pesi'!E$19,"")&amp;IF(E30='Tabelle Tipi-pesi'!D$20,'Tabelle Tipi-pesi'!E$20,"")&amp;IF(E30='Tabelle Tipi-pesi'!D$21,'Tabelle Tipi-pesi'!E$21,"")&amp;IF(E30='Tabelle Tipi-pesi'!D$22,'Tabelle Tipi-pesi'!E$22,"")&amp;IF(E30='Tabelle Tipi-pesi'!D$23,'Tabelle Tipi-pesi'!E$23,"")))/4*B30</f>
        <v>70</v>
      </c>
      <c r="G30" s="22" t="s">
        <v>39</v>
      </c>
      <c r="H30" s="23">
        <f>$B30*IF(G30="",0,VALUE(IF(G30='Tabelle Tipi-pesi'!F$2,'Tabelle Tipi-pesi'!G$2,"")&amp;IF(G30='Tabelle Tipi-pesi'!F$3,'Tabelle Tipi-pesi'!G$3,"")&amp;IF(G30='Tabelle Tipi-pesi'!F$4,'Tabelle Tipi-pesi'!G$4,"")&amp;IF(G30='Tabelle Tipi-pesi'!F$5,'Tabelle Tipi-pesi'!G$5,"")&amp;IF(G30='Tabelle Tipi-pesi'!F$6,'Tabelle Tipi-pesi'!G$6,"")&amp;IF(G30='Tabelle Tipi-pesi'!F$7,'Tabelle Tipi-pesi'!G$7,"")&amp;IF(G30='Tabelle Tipi-pesi'!F$8,'Tabelle Tipi-pesi'!G$8,"")&amp;IF(G30='Tabelle Tipi-pesi'!F$9,'Tabelle Tipi-pesi'!G$9,"")&amp;IF(G30='Tabelle Tipi-pesi'!F$10,'Tabelle Tipi-pesi'!G$10,"")&amp;IF(G30='Tabelle Tipi-pesi'!F$11,'Tabelle Tipi-pesi'!G$11,"")&amp;IF(G30='Tabelle Tipi-pesi'!F$12,'Tabelle Tipi-pesi'!G$12,"")&amp;IF(G30='Tabelle Tipi-pesi'!F$13,'Tabelle Tipi-pesi'!G$13,"")&amp;IF(G30='Tabelle Tipi-pesi'!F$14,'Tabelle Tipi-pesi'!G$14,"")&amp;IF(G30='Tabelle Tipi-pesi'!F$15,'Tabelle Tipi-pesi'!G$15,"")&amp;IF(G30='Tabelle Tipi-pesi'!F$16,'Tabelle Tipi-pesi'!G$16,"")&amp;IF(G30='Tabelle Tipi-pesi'!F$17,'Tabelle Tipi-pesi'!G$17,"")&amp;IF(G30='Tabelle Tipi-pesi'!F$18,'Tabelle Tipi-pesi'!G$18,"")&amp;IF(G30='Tabelle Tipi-pesi'!F$19,'Tabelle Tipi-pesi'!G$19,"")&amp;IF(G30='Tabelle Tipi-pesi'!F$20,'Tabelle Tipi-pesi'!G$20,"")&amp;IF(G30='Tabelle Tipi-pesi'!F$21,'Tabelle Tipi-pesi'!G$21,"")&amp;IF(G30='Tabelle Tipi-pesi'!F$22,'Tabelle Tipi-pesi'!G$22,"")&amp;IF(G30='Tabelle Tipi-pesi'!F$23,'Tabelle Tipi-pesi'!G$23,"")))</f>
        <v>120</v>
      </c>
      <c r="I30" s="8" t="s">
        <v>47</v>
      </c>
      <c r="J30" s="9">
        <f>IF(I30="",0,VALUE(IF(I30='Tabelle Tipi-pesi'!H$2,'Tabelle Tipi-pesi'!I$2,"")&amp;IF(I30='Tabelle Tipi-pesi'!H$3,'Tabelle Tipi-pesi'!I$3,"")&amp;IF(I30='Tabelle Tipi-pesi'!H$4,'Tabelle Tipi-pesi'!I$4,"")&amp;IF(I30='Tabelle Tipi-pesi'!H$5,'Tabelle Tipi-pesi'!I$5,"")&amp;IF(I30='Tabelle Tipi-pesi'!H$6,'Tabelle Tipi-pesi'!I$6,"")&amp;IF(I30='Tabelle Tipi-pesi'!H$7,'Tabelle Tipi-pesi'!I$7,"")&amp;IF(I30='Tabelle Tipi-pesi'!H$8,'Tabelle Tipi-pesi'!I$8,"")&amp;IF(I30='Tabelle Tipi-pesi'!H$9,'Tabelle Tipi-pesi'!I$9,"")&amp;IF(I30='Tabelle Tipi-pesi'!H$10,'Tabelle Tipi-pesi'!I$10,"")&amp;IF(I30='Tabelle Tipi-pesi'!H$11,'Tabelle Tipi-pesi'!I$11,"")&amp;IF(I30='Tabelle Tipi-pesi'!H$12,'Tabelle Tipi-pesi'!I$12,"")&amp;IF(I30='Tabelle Tipi-pesi'!H$13,'Tabelle Tipi-pesi'!I$13,"")&amp;IF(I30='Tabelle Tipi-pesi'!H$14,'Tabelle Tipi-pesi'!I$14,"")&amp;IF(I30='Tabelle Tipi-pesi'!H$15,'Tabelle Tipi-pesi'!I$15,"")&amp;IF(I30='Tabelle Tipi-pesi'!H$16,'Tabelle Tipi-pesi'!I$16,"")&amp;IF(I30='Tabelle Tipi-pesi'!H$17,'Tabelle Tipi-pesi'!I$17,"")&amp;IF(I30='Tabelle Tipi-pesi'!H$18,'Tabelle Tipi-pesi'!I$18,"")&amp;IF(I30='Tabelle Tipi-pesi'!H$19,'Tabelle Tipi-pesi'!I$19,"")&amp;IF(I30='Tabelle Tipi-pesi'!H$20,'Tabelle Tipi-pesi'!I$20,"")&amp;IF(I30='Tabelle Tipi-pesi'!H$21,'Tabelle Tipi-pesi'!I$21,"")&amp;IF(I30='Tabelle Tipi-pesi'!H$22,'Tabelle Tipi-pesi'!I$22,"")&amp;IF(I30='Tabelle Tipi-pesi'!H$23,'Tabelle Tipi-pesi'!I$23,"")))</f>
        <v>145</v>
      </c>
      <c r="K30" s="24" t="s">
        <v>49</v>
      </c>
      <c r="L30" s="25">
        <f>IF(K30="",0,VALUE(IF(K30='Tabelle Tipi-pesi'!J$2,'Tabelle Tipi-pesi'!K$2,"")&amp;IF(K30='Tabelle Tipi-pesi'!J$3,'Tabelle Tipi-pesi'!K$3,"")&amp;IF(K30='Tabelle Tipi-pesi'!J$4,'Tabelle Tipi-pesi'!K$4,"")&amp;IF(K30='Tabelle Tipi-pesi'!J$5,'Tabelle Tipi-pesi'!K$5,"")&amp;IF(K30='Tabelle Tipi-pesi'!J$6,'Tabelle Tipi-pesi'!K$6,"")&amp;IF(K30='Tabelle Tipi-pesi'!J$7,'Tabelle Tipi-pesi'!K$7,"")&amp;IF(K30='Tabelle Tipi-pesi'!J$8,'Tabelle Tipi-pesi'!K$8,"")&amp;IF(K30='Tabelle Tipi-pesi'!J$9,'Tabelle Tipi-pesi'!K$9,"")&amp;IF(K30='Tabelle Tipi-pesi'!J$10,'Tabelle Tipi-pesi'!K$10,"")&amp;IF(K30='Tabelle Tipi-pesi'!J$11,'Tabelle Tipi-pesi'!K$11,"")&amp;IF(K30='Tabelle Tipi-pesi'!J$12,'Tabelle Tipi-pesi'!K$12,"")&amp;IF(K30='Tabelle Tipi-pesi'!J$13,'Tabelle Tipi-pesi'!K$13,"")&amp;IF(K30='Tabelle Tipi-pesi'!J$14,'Tabelle Tipi-pesi'!K$14,"")&amp;IF(K30='Tabelle Tipi-pesi'!J$15,'Tabelle Tipi-pesi'!K$15,"")&amp;IF(K30='Tabelle Tipi-pesi'!J$16,'Tabelle Tipi-pesi'!K$16,"")&amp;IF(K30='Tabelle Tipi-pesi'!J$17,'Tabelle Tipi-pesi'!K$17,"")&amp;IF(K30='Tabelle Tipi-pesi'!J$18,'Tabelle Tipi-pesi'!K$18,"")&amp;IF(K30='Tabelle Tipi-pesi'!J$19,'Tabelle Tipi-pesi'!K$19,"")&amp;IF(K30='Tabelle Tipi-pesi'!J$20,'Tabelle Tipi-pesi'!K$20,"")&amp;IF(K30='Tabelle Tipi-pesi'!J$21,'Tabelle Tipi-pesi'!K$21,"")&amp;IF(K30='Tabelle Tipi-pesi'!J$22,'Tabelle Tipi-pesi'!K$22,"")&amp;IF(K30='Tabelle Tipi-pesi'!J$23,'Tabelle Tipi-pesi'!K$23,"")))</f>
        <v>25</v>
      </c>
      <c r="M30" s="8" t="s">
        <v>52</v>
      </c>
      <c r="N30" s="9">
        <f>$B30*IF(M30="",0,VALUE(IF(M30='Tabelle Tipi-pesi'!L$2,'Tabelle Tipi-pesi'!M$2,"")&amp;IF(M30='Tabelle Tipi-pesi'!L$3,'Tabelle Tipi-pesi'!M$3,"")&amp;IF(M30='Tabelle Tipi-pesi'!L$4,'Tabelle Tipi-pesi'!M$4,"")&amp;IF(M30='Tabelle Tipi-pesi'!L$5,'Tabelle Tipi-pesi'!M$5,"")&amp;IF(M30='Tabelle Tipi-pesi'!L$6,'Tabelle Tipi-pesi'!M$6,"")&amp;IF(M30='Tabelle Tipi-pesi'!L$7,'Tabelle Tipi-pesi'!M$7,"")&amp;IF(M30='Tabelle Tipi-pesi'!L$8,'Tabelle Tipi-pesi'!M$8,"")&amp;IF(M30='Tabelle Tipi-pesi'!L$9,'Tabelle Tipi-pesi'!M$9,"")&amp;IF(M30='Tabelle Tipi-pesi'!L$10,'Tabelle Tipi-pesi'!M$10,"")&amp;IF(M30='Tabelle Tipi-pesi'!L$11,'Tabelle Tipi-pesi'!M$11,"")&amp;IF(M30='Tabelle Tipi-pesi'!L$12,'Tabelle Tipi-pesi'!M$12,"")&amp;IF(M30='Tabelle Tipi-pesi'!L$13,'Tabelle Tipi-pesi'!M$13,"")&amp;IF(M30='Tabelle Tipi-pesi'!L$14,'Tabelle Tipi-pesi'!M$14,"")&amp;IF(M30='Tabelle Tipi-pesi'!L$15,'Tabelle Tipi-pesi'!M$15,"")&amp;IF(M30='Tabelle Tipi-pesi'!L$16,'Tabelle Tipi-pesi'!M$16,"")&amp;IF(M30='Tabelle Tipi-pesi'!L$17,'Tabelle Tipi-pesi'!M$17,"")&amp;IF(M30='Tabelle Tipi-pesi'!L$18,'Tabelle Tipi-pesi'!M$18,"")&amp;IF(M30='Tabelle Tipi-pesi'!L$19,'Tabelle Tipi-pesi'!M$19,"")&amp;IF(M30='Tabelle Tipi-pesi'!L$20,'Tabelle Tipi-pesi'!M$20,"")&amp;IF(M30='Tabelle Tipi-pesi'!L$21,'Tabelle Tipi-pesi'!M$21,"")&amp;IF(M30='Tabelle Tipi-pesi'!L$22,'Tabelle Tipi-pesi'!M$22,"")&amp;IF(M30='Tabelle Tipi-pesi'!L$23,'Tabelle Tipi-pesi'!M$23,"")))</f>
        <v>360</v>
      </c>
      <c r="O30" s="27" t="s">
        <v>72</v>
      </c>
      <c r="P30" s="28">
        <f>IF(O30="",0,VALUE(IF(O30='Tabelle Tipi-pesi'!N$2,'Tabelle Tipi-pesi'!O$2,"")&amp;IF(O30='Tabelle Tipi-pesi'!N$3,'Tabelle Tipi-pesi'!O$3,"")&amp;IF(O30='Tabelle Tipi-pesi'!N$4,'Tabelle Tipi-pesi'!O$4,"")&amp;IF(O30='Tabelle Tipi-pesi'!N$5,'Tabelle Tipi-pesi'!O$5,"")&amp;IF(O30='Tabelle Tipi-pesi'!N$6,'Tabelle Tipi-pesi'!O$6,"")&amp;IF(O30='Tabelle Tipi-pesi'!N$7,'Tabelle Tipi-pesi'!O$7,"")&amp;IF(O30='Tabelle Tipi-pesi'!N$8,'Tabelle Tipi-pesi'!O$8,"")&amp;IF(O30='Tabelle Tipi-pesi'!N$9,'Tabelle Tipi-pesi'!O$9,"")&amp;IF(O30='Tabelle Tipi-pesi'!N$10,'Tabelle Tipi-pesi'!O$10,"")&amp;IF(O30='Tabelle Tipi-pesi'!N$11,'Tabelle Tipi-pesi'!O$11,"")&amp;IF(O30='Tabelle Tipi-pesi'!N$12,'Tabelle Tipi-pesi'!O$12,"")&amp;IF(O30='Tabelle Tipi-pesi'!N$13,'Tabelle Tipi-pesi'!O$13,"")&amp;IF(O30='Tabelle Tipi-pesi'!N$14,'Tabelle Tipi-pesi'!O$14,"")&amp;IF(O30='Tabelle Tipi-pesi'!N$15,'Tabelle Tipi-pesi'!O$15,"")&amp;IF(O30='Tabelle Tipi-pesi'!N$16,'Tabelle Tipi-pesi'!O$16,"")&amp;IF(O30='Tabelle Tipi-pesi'!N$17,'Tabelle Tipi-pesi'!O$17,"")&amp;IF(O30='Tabelle Tipi-pesi'!N$18,'Tabelle Tipi-pesi'!O$18,"")&amp;IF(O30='Tabelle Tipi-pesi'!N$19,'Tabelle Tipi-pesi'!O$19,"")&amp;IF(O30='Tabelle Tipi-pesi'!N$20,'Tabelle Tipi-pesi'!O$20,"")&amp;IF(O30='Tabelle Tipi-pesi'!N$21,'Tabelle Tipi-pesi'!O$21,"")&amp;IF(O30='Tabelle Tipi-pesi'!N$22,'Tabelle Tipi-pesi'!O$22,"")&amp;IF(O30='Tabelle Tipi-pesi'!N$23,'Tabelle Tipi-pesi'!O$23,"")))</f>
        <v>280</v>
      </c>
      <c r="Q30" s="8" t="s">
        <v>109</v>
      </c>
      <c r="R30" s="9">
        <f>IF(Q30="",0,VALUE(IF(Q30='Tabelle Tipi-pesi'!P$2,'Tabelle Tipi-pesi'!Q$2,"")&amp;IF(Q30='Tabelle Tipi-pesi'!P$3,'Tabelle Tipi-pesi'!Q$3,"")&amp;IF(Q30='Tabelle Tipi-pesi'!P$4,'Tabelle Tipi-pesi'!Q$4,"")&amp;IF(Q30='Tabelle Tipi-pesi'!P$5,'Tabelle Tipi-pesi'!Q$5,"")&amp;IF(Q30='Tabelle Tipi-pesi'!P$6,'Tabelle Tipi-pesi'!Q$6,"")&amp;IF(Q30='Tabelle Tipi-pesi'!P$7,'Tabelle Tipi-pesi'!Q$7,"")&amp;IF(Q30='Tabelle Tipi-pesi'!P$8,'Tabelle Tipi-pesi'!Q$8,"")&amp;IF(Q30='Tabelle Tipi-pesi'!P$9,'Tabelle Tipi-pesi'!Q$9,"")&amp;IF(Q30='Tabelle Tipi-pesi'!P$10,'Tabelle Tipi-pesi'!Q$10,"")&amp;IF(Q30='Tabelle Tipi-pesi'!P$11,'Tabelle Tipi-pesi'!Q$11,"")&amp;IF(Q30='Tabelle Tipi-pesi'!P$12,'Tabelle Tipi-pesi'!Q$12,"")&amp;IF(Q30='Tabelle Tipi-pesi'!P$13,'Tabelle Tipi-pesi'!Q$13,"")&amp;IF(Q30='Tabelle Tipi-pesi'!P$14,'Tabelle Tipi-pesi'!Q$14,"")&amp;IF(Q30='Tabelle Tipi-pesi'!P$15,'Tabelle Tipi-pesi'!Q$15,"")&amp;IF(Q30='Tabelle Tipi-pesi'!P$16,'Tabelle Tipi-pesi'!Q$16,"")&amp;IF(Q30='Tabelle Tipi-pesi'!P$17,'Tabelle Tipi-pesi'!Q$17,"")&amp;IF(Q30='Tabelle Tipi-pesi'!P$18,'Tabelle Tipi-pesi'!Q$18,"")&amp;IF(Q30='Tabelle Tipi-pesi'!P$19,'Tabelle Tipi-pesi'!Q$19,"")&amp;IF(Q30='Tabelle Tipi-pesi'!P$20,'Tabelle Tipi-pesi'!Q$20,"")&amp;IF(Q30='Tabelle Tipi-pesi'!P$21,'Tabelle Tipi-pesi'!Q$21,"")&amp;IF(Q30='Tabelle Tipi-pesi'!P$22,'Tabelle Tipi-pesi'!Q$22,"")&amp;IF(Q30='Tabelle Tipi-pesi'!P$23,'Tabelle Tipi-pesi'!Q$23,"")))</f>
        <v>60</v>
      </c>
      <c r="S30" s="29" t="s">
        <v>114</v>
      </c>
      <c r="T30" s="30">
        <f>IF(S30="",0,VALUE(IF(S30='Tabelle Tipi-pesi'!R$2,'Tabelle Tipi-pesi'!S$2,"")&amp;IF(S30='Tabelle Tipi-pesi'!R$3,'Tabelle Tipi-pesi'!S$3,"")&amp;IF(S30='Tabelle Tipi-pesi'!R$4,'Tabelle Tipi-pesi'!S$4,"")&amp;IF(S30='Tabelle Tipi-pesi'!R$5,'Tabelle Tipi-pesi'!S$5,"")&amp;IF(S30='Tabelle Tipi-pesi'!R$6,'Tabelle Tipi-pesi'!S$6,"")&amp;IF(S30='Tabelle Tipi-pesi'!R$7,'Tabelle Tipi-pesi'!S$7,"")&amp;IF(S30='Tabelle Tipi-pesi'!R$8,'Tabelle Tipi-pesi'!S$8,"")&amp;IF(S30='Tabelle Tipi-pesi'!R$9,'Tabelle Tipi-pesi'!S$9,"")&amp;IF(S30='Tabelle Tipi-pesi'!R$10,'Tabelle Tipi-pesi'!S$10,"")&amp;IF(S30='Tabelle Tipi-pesi'!R$11,'Tabelle Tipi-pesi'!S$11,"")&amp;IF(S30='Tabelle Tipi-pesi'!R$12,'Tabelle Tipi-pesi'!S$12,"")&amp;IF(S30='Tabelle Tipi-pesi'!R$13,'Tabelle Tipi-pesi'!S$13,"")&amp;IF(S30='Tabelle Tipi-pesi'!R$14,'Tabelle Tipi-pesi'!S$14,"")&amp;IF(S30='Tabelle Tipi-pesi'!R$15,'Tabelle Tipi-pesi'!S$15,"")&amp;IF(S30='Tabelle Tipi-pesi'!R$16,'Tabelle Tipi-pesi'!S$16,"")&amp;IF(S30='Tabelle Tipi-pesi'!R$17,'Tabelle Tipi-pesi'!S$17,"")&amp;IF(S30='Tabelle Tipi-pesi'!R$18,'Tabelle Tipi-pesi'!S$18,"")&amp;IF(S30='Tabelle Tipi-pesi'!R$19,'Tabelle Tipi-pesi'!S$19,"")&amp;IF(S30='Tabelle Tipi-pesi'!R$20,'Tabelle Tipi-pesi'!S$20,"")&amp;IF(S30='Tabelle Tipi-pesi'!R$21,'Tabelle Tipi-pesi'!S$21,"")&amp;IF(S30='Tabelle Tipi-pesi'!R$22,'Tabelle Tipi-pesi'!S$22,"")&amp;IF(S30='Tabelle Tipi-pesi'!R$23,'Tabelle Tipi-pesi'!S$23,"")))</f>
        <v>25</v>
      </c>
      <c r="U30" s="8" t="s">
        <v>94</v>
      </c>
      <c r="V30" s="9">
        <f>IF(U30="",0,VALUE(IF(U30='Tabelle Tipi-pesi'!T$2,'Tabelle Tipi-pesi'!U$2,"")&amp;IF(U30='Tabelle Tipi-pesi'!T$3,'Tabelle Tipi-pesi'!U$3,"")&amp;IF(U30='Tabelle Tipi-pesi'!T$4,'Tabelle Tipi-pesi'!U$4,"")&amp;IF(U30='Tabelle Tipi-pesi'!T$5,'Tabelle Tipi-pesi'!U$5,"")&amp;IF(U30='Tabelle Tipi-pesi'!T$6,'Tabelle Tipi-pesi'!U$6,"")&amp;IF(U30='Tabelle Tipi-pesi'!T$7,'Tabelle Tipi-pesi'!U$7,"")&amp;IF(U30='Tabelle Tipi-pesi'!T$8,'Tabelle Tipi-pesi'!U$8,"")&amp;IF(U30='Tabelle Tipi-pesi'!T$9,'Tabelle Tipi-pesi'!U$9,"")&amp;IF(U30='Tabelle Tipi-pesi'!T$10,'Tabelle Tipi-pesi'!U$10,"")&amp;IF(U30='Tabelle Tipi-pesi'!T$11,'Tabelle Tipi-pesi'!U$11,"")&amp;IF(U30='Tabelle Tipi-pesi'!T$12,'Tabelle Tipi-pesi'!U$12,"")&amp;IF(U30='Tabelle Tipi-pesi'!T$13,'Tabelle Tipi-pesi'!U$13,"")&amp;IF(U30='Tabelle Tipi-pesi'!T$14,'Tabelle Tipi-pesi'!U$14,"")&amp;IF(U30='Tabelle Tipi-pesi'!T$15,'Tabelle Tipi-pesi'!U$15,"")&amp;IF(U30='Tabelle Tipi-pesi'!T$16,'Tabelle Tipi-pesi'!U$16,"")&amp;IF(U30='Tabelle Tipi-pesi'!T$17,'Tabelle Tipi-pesi'!U$17,"")&amp;IF(U30='Tabelle Tipi-pesi'!T$18,'Tabelle Tipi-pesi'!U$18,"")&amp;IF(U30='Tabelle Tipi-pesi'!T$19,'Tabelle Tipi-pesi'!U$19,"")&amp;IF(U30='Tabelle Tipi-pesi'!T$20,'Tabelle Tipi-pesi'!U$20,"")&amp;IF(U30='Tabelle Tipi-pesi'!T$21,'Tabelle Tipi-pesi'!U$21,"")&amp;IF(U30='Tabelle Tipi-pesi'!T$22,'Tabelle Tipi-pesi'!U$22,"")&amp;IF(U30='Tabelle Tipi-pesi'!T$23,'Tabelle Tipi-pesi'!U$23,"")))</f>
        <v>85</v>
      </c>
      <c r="W30" s="31"/>
      <c r="X30" s="32">
        <f>IF(W30="",0,VALUE(IF(W30='Tabelle Tipi-pesi'!V$2,'Tabelle Tipi-pesi'!W$2,"")&amp;IF(W30='Tabelle Tipi-pesi'!V$3,'Tabelle Tipi-pesi'!W$3,"")&amp;IF(W30='Tabelle Tipi-pesi'!V$4,'Tabelle Tipi-pesi'!W$4,"")&amp;IF(W30='Tabelle Tipi-pesi'!V$5,'Tabelle Tipi-pesi'!W$5,"")&amp;IF(W30='Tabelle Tipi-pesi'!V$6,'Tabelle Tipi-pesi'!W$6,"")&amp;IF(W30='Tabelle Tipi-pesi'!V$7,'Tabelle Tipi-pesi'!W$7,"")&amp;IF(W30='Tabelle Tipi-pesi'!V$8,'Tabelle Tipi-pesi'!W$8,"")&amp;IF(W30='Tabelle Tipi-pesi'!V$9,'Tabelle Tipi-pesi'!W$9,"")&amp;IF(W30='Tabelle Tipi-pesi'!V$10,'Tabelle Tipi-pesi'!W$10,"")&amp;IF(W30='Tabelle Tipi-pesi'!V$11,'Tabelle Tipi-pesi'!W$11,"")&amp;IF(W30='Tabelle Tipi-pesi'!V$12,'Tabelle Tipi-pesi'!W$12,"")&amp;IF(W30='Tabelle Tipi-pesi'!V$13,'Tabelle Tipi-pesi'!W$13,"")&amp;IF(W30='Tabelle Tipi-pesi'!V$14,'Tabelle Tipi-pesi'!W$14,"")&amp;IF(W30='Tabelle Tipi-pesi'!V$15,'Tabelle Tipi-pesi'!W$15,"")&amp;IF(W30='Tabelle Tipi-pesi'!V$16,'Tabelle Tipi-pesi'!W$16,"")&amp;IF(W30='Tabelle Tipi-pesi'!V$17,'Tabelle Tipi-pesi'!W$17,"")&amp;IF(W30='Tabelle Tipi-pesi'!V$18,'Tabelle Tipi-pesi'!W$18,"")&amp;IF(W30='Tabelle Tipi-pesi'!V$19,'Tabelle Tipi-pesi'!W$19,"")&amp;IF(W30='Tabelle Tipi-pesi'!V$20,'Tabelle Tipi-pesi'!W$20,"")&amp;IF(W30='Tabelle Tipi-pesi'!V$21,'Tabelle Tipi-pesi'!W$21,"")&amp;IF(W30='Tabelle Tipi-pesi'!V$22,'Tabelle Tipi-pesi'!W$22,"")&amp;IF(W30='Tabelle Tipi-pesi'!V$23,'Tabelle Tipi-pesi'!W$23,"")))</f>
        <v>0</v>
      </c>
      <c r="Z30" s="9">
        <f>IF(Y30="",0,VALUE(IF(Y30='Tabelle Tipi-pesi'!X$2,'Tabelle Tipi-pesi'!Y$2,"")&amp;IF(Y30='Tabelle Tipi-pesi'!X$3,'Tabelle Tipi-pesi'!Y$3,"")&amp;IF(Y30='Tabelle Tipi-pesi'!X$4,'Tabelle Tipi-pesi'!Y$4,"")&amp;IF(Y30='Tabelle Tipi-pesi'!X$5,'Tabelle Tipi-pesi'!Y$5,"")&amp;IF(Y30='Tabelle Tipi-pesi'!X$6,'Tabelle Tipi-pesi'!Y$6,"")&amp;IF(Y30='Tabelle Tipi-pesi'!X$7,'Tabelle Tipi-pesi'!Y$7,"")&amp;IF(Y30='Tabelle Tipi-pesi'!X$8,'Tabelle Tipi-pesi'!Y$8,"")&amp;IF(Y30='Tabelle Tipi-pesi'!X$9,'Tabelle Tipi-pesi'!Y$9,"")&amp;IF(Y30='Tabelle Tipi-pesi'!X$10,'Tabelle Tipi-pesi'!Y$10,"")&amp;IF(Y30='Tabelle Tipi-pesi'!X$11,'Tabelle Tipi-pesi'!Y$11,"")&amp;IF(Y30='Tabelle Tipi-pesi'!X$12,'Tabelle Tipi-pesi'!Y$12,"")&amp;IF(Y30='Tabelle Tipi-pesi'!X$13,'Tabelle Tipi-pesi'!Y$13,"")&amp;IF(Y30='Tabelle Tipi-pesi'!X$14,'Tabelle Tipi-pesi'!Y$14,"")&amp;IF(Y30='Tabelle Tipi-pesi'!X$15,'Tabelle Tipi-pesi'!Y$15,"")&amp;IF(Y30='Tabelle Tipi-pesi'!X$16,'Tabelle Tipi-pesi'!Y$16,"")&amp;IF(Y30='Tabelle Tipi-pesi'!X$17,'Tabelle Tipi-pesi'!Y$17,"")&amp;IF(Y30='Tabelle Tipi-pesi'!X$18,'Tabelle Tipi-pesi'!Y$18,"")&amp;IF(Y30='Tabelle Tipi-pesi'!X$19,'Tabelle Tipi-pesi'!Y$19,"")&amp;IF(Y30='Tabelle Tipi-pesi'!X$20,'Tabelle Tipi-pesi'!Y$20,"")&amp;IF(Y30='Tabelle Tipi-pesi'!X$21,'Tabelle Tipi-pesi'!Y$21,"")&amp;IF(Y30='Tabelle Tipi-pesi'!X$22,'Tabelle Tipi-pesi'!Y$22,"")&amp;IF(Y30='Tabelle Tipi-pesi'!X$23,'Tabelle Tipi-pesi'!Y$23,"")))</f>
        <v>0</v>
      </c>
      <c r="AA30" s="36" t="s">
        <v>104</v>
      </c>
      <c r="AB30" s="37">
        <f>IF(AA30="",0,VALUE(IF(AA30='Tabelle Tipi-pesi'!Z$2,'Tabelle Tipi-pesi'!AA$2,"")&amp;IF(AA30='Tabelle Tipi-pesi'!Z$3,'Tabelle Tipi-pesi'!AA$3,"")&amp;IF(AA30='Tabelle Tipi-pesi'!Z$4,'Tabelle Tipi-pesi'!AA$4,"")&amp;IF(AA30='Tabelle Tipi-pesi'!Z$5,'Tabelle Tipi-pesi'!AA$5,"")&amp;IF(AA30='Tabelle Tipi-pesi'!Z$6,'Tabelle Tipi-pesi'!AA$6,"")&amp;IF(AA30='Tabelle Tipi-pesi'!Z$7,'Tabelle Tipi-pesi'!AA$7,"")&amp;IF(AA30='Tabelle Tipi-pesi'!Z$8,'Tabelle Tipi-pesi'!AA$8,"")&amp;IF(AA30='Tabelle Tipi-pesi'!Z$9,'Tabelle Tipi-pesi'!AA$9,"")&amp;IF(AA30='Tabelle Tipi-pesi'!Z$10,'Tabelle Tipi-pesi'!AA$10,"")&amp;IF(AA30='Tabelle Tipi-pesi'!Z$11,'Tabelle Tipi-pesi'!AA$11,"")&amp;IF(AA30='Tabelle Tipi-pesi'!Z$12,'Tabelle Tipi-pesi'!AA$12,"")&amp;IF(AA30='Tabelle Tipi-pesi'!Z$13,'Tabelle Tipi-pesi'!AA$13,"")&amp;IF(AA30='Tabelle Tipi-pesi'!Z$14,'Tabelle Tipi-pesi'!AA$14,"")&amp;IF(AA30='Tabelle Tipi-pesi'!Z$15,'Tabelle Tipi-pesi'!AA$15,"")&amp;IF(AA30='Tabelle Tipi-pesi'!Z$16,'Tabelle Tipi-pesi'!AA$16,"")&amp;IF(AA30='Tabelle Tipi-pesi'!Z$17,'Tabelle Tipi-pesi'!AA$17,"")&amp;IF(AA30='Tabelle Tipi-pesi'!Z$18,'Tabelle Tipi-pesi'!AA$18,"")&amp;IF(AA30='Tabelle Tipi-pesi'!Z$19,'Tabelle Tipi-pesi'!AA$19,"")&amp;IF(AA30='Tabelle Tipi-pesi'!Z$20,'Tabelle Tipi-pesi'!AA$20,"")&amp;IF(AA30='Tabelle Tipi-pesi'!Z$21,'Tabelle Tipi-pesi'!AA$21,"")&amp;IF(AA30='Tabelle Tipi-pesi'!Z$22,'Tabelle Tipi-pesi'!AA$22,"")&amp;IF(AA30='Tabelle Tipi-pesi'!Z$23,'Tabelle Tipi-pesi'!AA$23,"")))</f>
        <v>95</v>
      </c>
      <c r="AD30" s="9">
        <f>IF(AC30="",0,VALUE(IF(AC30='Tabelle Tipi-pesi'!Z$2,'Tabelle Tipi-pesi'!AA$2,"")&amp;IF(AC30='Tabelle Tipi-pesi'!Z$3,'Tabelle Tipi-pesi'!AA$3,"")&amp;IF(AC30='Tabelle Tipi-pesi'!Z$4,'Tabelle Tipi-pesi'!AA$4,"")&amp;IF(AC30='Tabelle Tipi-pesi'!Z$5,'Tabelle Tipi-pesi'!AA$5,"")&amp;IF(AC30='Tabelle Tipi-pesi'!Z$6,'Tabelle Tipi-pesi'!AA$6,"")&amp;IF(AC30='Tabelle Tipi-pesi'!Z$7,'Tabelle Tipi-pesi'!AA$7,"")&amp;IF(AC30='Tabelle Tipi-pesi'!Z$8,'Tabelle Tipi-pesi'!AA$8,"")&amp;IF(AC30='Tabelle Tipi-pesi'!Z$9,'Tabelle Tipi-pesi'!AA$9,"")&amp;IF(AC30='Tabelle Tipi-pesi'!Z$10,'Tabelle Tipi-pesi'!AA$10,"")&amp;IF(AC30='Tabelle Tipi-pesi'!Z$11,'Tabelle Tipi-pesi'!AA$11,"")&amp;IF(AC30='Tabelle Tipi-pesi'!Z$12,'Tabelle Tipi-pesi'!AA$12,"")&amp;IF(AC30='Tabelle Tipi-pesi'!Z$13,'Tabelle Tipi-pesi'!AA$13,"")&amp;IF(AC30='Tabelle Tipi-pesi'!Z$14,'Tabelle Tipi-pesi'!AA$14,"")&amp;IF(AC30='Tabelle Tipi-pesi'!Z$15,'Tabelle Tipi-pesi'!AA$15,"")&amp;IF(AC30='Tabelle Tipi-pesi'!Z$16,'Tabelle Tipi-pesi'!AA$16,"")&amp;IF(AC30='Tabelle Tipi-pesi'!Z$17,'Tabelle Tipi-pesi'!AA$17,"")&amp;IF(AC30='Tabelle Tipi-pesi'!Z$18,'Tabelle Tipi-pesi'!AA$18,"")&amp;IF(AC30='Tabelle Tipi-pesi'!Z$19,'Tabelle Tipi-pesi'!AA$19,"")&amp;IF(AC30='Tabelle Tipi-pesi'!Z$20,'Tabelle Tipi-pesi'!AA$20,"")&amp;IF(AC30='Tabelle Tipi-pesi'!Z$21,'Tabelle Tipi-pesi'!AA$21,"")&amp;IF(AC30='Tabelle Tipi-pesi'!Z$22,'Tabelle Tipi-pesi'!AA$22,"")&amp;IF(AC30='Tabelle Tipi-pesi'!Z$23,'Tabelle Tipi-pesi'!AA$23,"")))</f>
        <v>0</v>
      </c>
      <c r="AE30" s="34" t="s">
        <v>116</v>
      </c>
      <c r="AF30" s="35">
        <f>IF(AE30="",0,VALUE(IF(AE30='Tabelle Tipi-pesi'!AB$2,'Tabelle Tipi-pesi'!AC$2,"")&amp;IF(AE30='Tabelle Tipi-pesi'!AB$3,'Tabelle Tipi-pesi'!AC$3,"")&amp;IF(AE30='Tabelle Tipi-pesi'!AB$4,'Tabelle Tipi-pesi'!AC$4,"")&amp;IF(AE30='Tabelle Tipi-pesi'!AB$5,'Tabelle Tipi-pesi'!AC$5,"")&amp;IF(AE30='Tabelle Tipi-pesi'!AB$6,'Tabelle Tipi-pesi'!AC$6,"")&amp;IF(AE30='Tabelle Tipi-pesi'!AB$7,'Tabelle Tipi-pesi'!AC$7,"")&amp;IF(AE30='Tabelle Tipi-pesi'!AB$8,'Tabelle Tipi-pesi'!AC$8,"")&amp;IF(AE30='Tabelle Tipi-pesi'!AB$9,'Tabelle Tipi-pesi'!AC$9,"")&amp;IF(AE30='Tabelle Tipi-pesi'!AB$10,'Tabelle Tipi-pesi'!AC$10,"")&amp;IF(AE30='Tabelle Tipi-pesi'!AB$11,'Tabelle Tipi-pesi'!AC$11,"")&amp;IF(AE30='Tabelle Tipi-pesi'!AB$12,'Tabelle Tipi-pesi'!AC$12,"")&amp;IF(AE30='Tabelle Tipi-pesi'!AB$13,'Tabelle Tipi-pesi'!AC$13,"")&amp;IF(AE30='Tabelle Tipi-pesi'!AB$14,'Tabelle Tipi-pesi'!AC$14,"")&amp;IF(AE30='Tabelle Tipi-pesi'!AB$15,'Tabelle Tipi-pesi'!AC$15,"")&amp;IF(AD30='Tabelle Tipi-pesi'!AB$16,'Tabelle Tipi-pesi'!AC$16,"")&amp;IF(AE30='Tabelle Tipi-pesi'!AB$17,'Tabelle Tipi-pesi'!AC$17,"")&amp;IF(AE30='Tabelle Tipi-pesi'!AB$18,'Tabelle Tipi-pesi'!AC$18,"")&amp;IF(AE30='Tabelle Tipi-pesi'!AB$19,'Tabelle Tipi-pesi'!AC$19,"")&amp;IF(AE30='Tabelle Tipi-pesi'!AB$20,'Tabelle Tipi-pesi'!AC$20,"")&amp;IF(AE30='Tabelle Tipi-pesi'!AB$21,'Tabelle Tipi-pesi'!AC$21,"")&amp;IF(AE30='Tabelle Tipi-pesi'!AB$22,'Tabelle Tipi-pesi'!AC$22,"")&amp;IF(AE30='Tabelle Tipi-pesi'!AB$23,'Tabelle Tipi-pesi'!AC$23,"")))</f>
        <v>20</v>
      </c>
      <c r="AG30" s="8" t="s">
        <v>112</v>
      </c>
      <c r="AH30" s="9">
        <f>IF(AG30="",0,VALUE(IF(AG30='Tabelle Tipi-pesi'!AD$2,'Tabelle Tipi-pesi'!AE$2,"")&amp;IF(AG30='Tabelle Tipi-pesi'!AD$3,'Tabelle Tipi-pesi'!AE$3,"")&amp;IF(AG30='Tabelle Tipi-pesi'!AD$4,'Tabelle Tipi-pesi'!AE$4,"")&amp;IF(AG30='Tabelle Tipi-pesi'!AD$5,'Tabelle Tipi-pesi'!AE$5,"")&amp;IF(AG30='Tabelle Tipi-pesi'!AD$6,'Tabelle Tipi-pesi'!AE$6,"")&amp;IF(AG30='Tabelle Tipi-pesi'!AD$7,'Tabelle Tipi-pesi'!AE$7,"")&amp;IF(AG30='Tabelle Tipi-pesi'!AD$8,'Tabelle Tipi-pesi'!AE$8,"")&amp;IF(AG30='Tabelle Tipi-pesi'!AD$9,'Tabelle Tipi-pesi'!AE$9,"")&amp;IF(AG30='Tabelle Tipi-pesi'!AD$10,'Tabelle Tipi-pesi'!AE$10,"")&amp;IF(AG30='Tabelle Tipi-pesi'!AD$11,'Tabelle Tipi-pesi'!AE$11,"")&amp;IF(AG30='Tabelle Tipi-pesi'!AD$12,'Tabelle Tipi-pesi'!AE$12,"")&amp;IF(AG30='Tabelle Tipi-pesi'!AD$13,'Tabelle Tipi-pesi'!AE$13,"")&amp;IF(AG30='Tabelle Tipi-pesi'!AD$14,'Tabelle Tipi-pesi'!AE$14,"")&amp;IF(AG30='Tabelle Tipi-pesi'!AD$15,'Tabelle Tipi-pesi'!AE$15,"")&amp;IF(AF30='Tabelle Tipi-pesi'!AD$16,'Tabelle Tipi-pesi'!AE$16,"")&amp;IF(AG30='Tabelle Tipi-pesi'!AD$17,'Tabelle Tipi-pesi'!AE$17,"")&amp;IF(AG30='Tabelle Tipi-pesi'!AD$18,'Tabelle Tipi-pesi'!AE$18,"")&amp;IF(AG30='Tabelle Tipi-pesi'!AD$19,'Tabelle Tipi-pesi'!AE$19,"")&amp;IF(AG30='Tabelle Tipi-pesi'!AD$20,'Tabelle Tipi-pesi'!AE$20,"")&amp;IF(AG30='Tabelle Tipi-pesi'!AD$21,'Tabelle Tipi-pesi'!AE$21,"")&amp;IF(AG30='Tabelle Tipi-pesi'!AD$22,'Tabelle Tipi-pesi'!AE$22,"")&amp;IF(AG30='Tabelle Tipi-pesi'!AD$23,'Tabelle Tipi-pesi'!AE$23,"")))</f>
        <v>60</v>
      </c>
      <c r="AJ30" s="26">
        <f t="shared" si="0"/>
        <v>1525</v>
      </c>
      <c r="AK30" s="55">
        <v>6.5</v>
      </c>
      <c r="AL30" s="12">
        <v>1985</v>
      </c>
      <c r="AM30" s="18"/>
      <c r="AN30" s="11">
        <f t="shared" si="1"/>
        <v>12</v>
      </c>
      <c r="AO30" s="11" t="str">
        <f t="shared" si="2"/>
        <v>3</v>
      </c>
      <c r="AP30" s="8">
        <v>880</v>
      </c>
      <c r="AQ30" s="14">
        <f t="shared" si="3"/>
        <v>18.323076923076922</v>
      </c>
      <c r="AR30" s="15">
        <f t="shared" si="4"/>
        <v>203.38615384615383</v>
      </c>
      <c r="AS30" s="16">
        <f t="shared" si="5"/>
        <v>133.36796973518284</v>
      </c>
      <c r="AT30" s="15">
        <f t="shared" si="6"/>
        <v>7.498052208379665</v>
      </c>
      <c r="AU30" s="39"/>
    </row>
    <row r="31" spans="1:47" s="8" customFormat="1" ht="11.25" customHeight="1" x14ac:dyDescent="0.2">
      <c r="A31" s="8">
        <v>27</v>
      </c>
      <c r="B31" s="8">
        <v>4</v>
      </c>
      <c r="C31" s="20" t="s">
        <v>13</v>
      </c>
      <c r="D31" s="21">
        <f>IF(C31="",0,VALUE(IF(C31='Tabelle Tipi-pesi'!B$2,'Tabelle Tipi-pesi'!C$2,"")&amp;IF(C31='Tabelle Tipi-pesi'!B$3,'Tabelle Tipi-pesi'!C$3,"")&amp;IF(C31='Tabelle Tipi-pesi'!B$4,'Tabelle Tipi-pesi'!C$4,"")&amp;IF(C31='Tabelle Tipi-pesi'!B$5,'Tabelle Tipi-pesi'!C$5,"")&amp;IF(C31='Tabelle Tipi-pesi'!B$6,'Tabelle Tipi-pesi'!C$6,"")&amp;IF(C31='Tabelle Tipi-pesi'!B$7,'Tabelle Tipi-pesi'!C$7,"")&amp;IF(C31='Tabelle Tipi-pesi'!B$8,'Tabelle Tipi-pesi'!C$8,"")&amp;IF(C31='Tabelle Tipi-pesi'!B$9,'Tabelle Tipi-pesi'!C$9,"")&amp;IF(C31='Tabelle Tipi-pesi'!B$10,'Tabelle Tipi-pesi'!C$10,"")&amp;IF(C31='Tabelle Tipi-pesi'!B$11,'Tabelle Tipi-pesi'!C$11,"")&amp;IF(C31='Tabelle Tipi-pesi'!B$12,'Tabelle Tipi-pesi'!C$12,"")&amp;IF(C31='Tabelle Tipi-pesi'!B$13,'Tabelle Tipi-pesi'!C$13,"")&amp;IF(C31='Tabelle Tipi-pesi'!B$14,'Tabelle Tipi-pesi'!C$14,"")&amp;IF(C31='Tabelle Tipi-pesi'!B$15,'Tabelle Tipi-pesi'!C$15,"")&amp;IF(C31='Tabelle Tipi-pesi'!B$16,'Tabelle Tipi-pesi'!C$16,"")&amp;IF(C31='Tabelle Tipi-pesi'!B$17,'Tabelle Tipi-pesi'!C$17,"")&amp;IF(C31='Tabelle Tipi-pesi'!B$18,'Tabelle Tipi-pesi'!C$18,"")&amp;IF(C31='Tabelle Tipi-pesi'!B$19,'Tabelle Tipi-pesi'!C$19,"")&amp;IF(C31='Tabelle Tipi-pesi'!B$20,'Tabelle Tipi-pesi'!C$20,"")&amp;IF(C31='Tabelle Tipi-pesi'!B$21,'Tabelle Tipi-pesi'!C$21,"")&amp;IF(C31='Tabelle Tipi-pesi'!B$22,'Tabelle Tipi-pesi'!C$22,"")&amp;IF(C31='Tabelle Tipi-pesi'!B$23,'Tabelle Tipi-pesi'!C$23,"")))</f>
        <v>120</v>
      </c>
      <c r="E31" s="8" t="s">
        <v>22</v>
      </c>
      <c r="F31" s="7">
        <f>IF(E31="",0,VALUE(IF(E31='Tabelle Tipi-pesi'!D$2,'Tabelle Tipi-pesi'!E$2,"")&amp;IF(E31='Tabelle Tipi-pesi'!D$3,'Tabelle Tipi-pesi'!E$3,"")&amp;IF(E31='Tabelle Tipi-pesi'!D$4,'Tabelle Tipi-pesi'!E$4,"")&amp;IF(E31='Tabelle Tipi-pesi'!D$5,'Tabelle Tipi-pesi'!E$5,"")&amp;IF(E31='Tabelle Tipi-pesi'!D$6,'Tabelle Tipi-pesi'!E$6,"")&amp;IF(E31='Tabelle Tipi-pesi'!D$7,'Tabelle Tipi-pesi'!E$7,"")&amp;IF(E31='Tabelle Tipi-pesi'!D$8,'Tabelle Tipi-pesi'!E$8,"")&amp;IF(E31='Tabelle Tipi-pesi'!D$9,'Tabelle Tipi-pesi'!E$9,"")&amp;IF(E31='Tabelle Tipi-pesi'!D$10,'Tabelle Tipi-pesi'!E$10,"")&amp;IF(E31='Tabelle Tipi-pesi'!D$11,'Tabelle Tipi-pesi'!E$11,"")&amp;IF(E31='Tabelle Tipi-pesi'!D$12,'Tabelle Tipi-pesi'!E$12,"")&amp;IF(E31='Tabelle Tipi-pesi'!D$13,'Tabelle Tipi-pesi'!E$13,"")&amp;IF(E31='Tabelle Tipi-pesi'!D$14,'Tabelle Tipi-pesi'!E$14,"")&amp;IF(E31='Tabelle Tipi-pesi'!D$15,'Tabelle Tipi-pesi'!E$15,"")&amp;IF(E31='Tabelle Tipi-pesi'!D$16,'Tabelle Tipi-pesi'!E$16,"")&amp;IF(E31='Tabelle Tipi-pesi'!D$17,'Tabelle Tipi-pesi'!E$17,"")&amp;IF(E31='Tabelle Tipi-pesi'!D$18,'Tabelle Tipi-pesi'!E$18,"")&amp;IF(E31='Tabelle Tipi-pesi'!D$19,'Tabelle Tipi-pesi'!E$19,"")&amp;IF(E31='Tabelle Tipi-pesi'!D$20,'Tabelle Tipi-pesi'!E$20,"")&amp;IF(E31='Tabelle Tipi-pesi'!D$21,'Tabelle Tipi-pesi'!E$21,"")&amp;IF(E31='Tabelle Tipi-pesi'!D$22,'Tabelle Tipi-pesi'!E$22,"")&amp;IF(E31='Tabelle Tipi-pesi'!D$23,'Tabelle Tipi-pesi'!E$23,"")))/4*B31</f>
        <v>60</v>
      </c>
      <c r="G31" s="22" t="s">
        <v>38</v>
      </c>
      <c r="H31" s="23">
        <f>$B31*IF(G31="",0,VALUE(IF(G31='Tabelle Tipi-pesi'!F$2,'Tabelle Tipi-pesi'!G$2,"")&amp;IF(G31='Tabelle Tipi-pesi'!F$3,'Tabelle Tipi-pesi'!G$3,"")&amp;IF(G31='Tabelle Tipi-pesi'!F$4,'Tabelle Tipi-pesi'!G$4,"")&amp;IF(G31='Tabelle Tipi-pesi'!F$5,'Tabelle Tipi-pesi'!G$5,"")&amp;IF(G31='Tabelle Tipi-pesi'!F$6,'Tabelle Tipi-pesi'!G$6,"")&amp;IF(G31='Tabelle Tipi-pesi'!F$7,'Tabelle Tipi-pesi'!G$7,"")&amp;IF(G31='Tabelle Tipi-pesi'!F$8,'Tabelle Tipi-pesi'!G$8,"")&amp;IF(G31='Tabelle Tipi-pesi'!F$9,'Tabelle Tipi-pesi'!G$9,"")&amp;IF(G31='Tabelle Tipi-pesi'!F$10,'Tabelle Tipi-pesi'!G$10,"")&amp;IF(G31='Tabelle Tipi-pesi'!F$11,'Tabelle Tipi-pesi'!G$11,"")&amp;IF(G31='Tabelle Tipi-pesi'!F$12,'Tabelle Tipi-pesi'!G$12,"")&amp;IF(G31='Tabelle Tipi-pesi'!F$13,'Tabelle Tipi-pesi'!G$13,"")&amp;IF(G31='Tabelle Tipi-pesi'!F$14,'Tabelle Tipi-pesi'!G$14,"")&amp;IF(G31='Tabelle Tipi-pesi'!F$15,'Tabelle Tipi-pesi'!G$15,"")&amp;IF(G31='Tabelle Tipi-pesi'!F$16,'Tabelle Tipi-pesi'!G$16,"")&amp;IF(G31='Tabelle Tipi-pesi'!F$17,'Tabelle Tipi-pesi'!G$17,"")&amp;IF(G31='Tabelle Tipi-pesi'!F$18,'Tabelle Tipi-pesi'!G$18,"")&amp;IF(G31='Tabelle Tipi-pesi'!F$19,'Tabelle Tipi-pesi'!G$19,"")&amp;IF(G31='Tabelle Tipi-pesi'!F$20,'Tabelle Tipi-pesi'!G$20,"")&amp;IF(G31='Tabelle Tipi-pesi'!F$21,'Tabelle Tipi-pesi'!G$21,"")&amp;IF(G31='Tabelle Tipi-pesi'!F$22,'Tabelle Tipi-pesi'!G$22,"")&amp;IF(G31='Tabelle Tipi-pesi'!F$23,'Tabelle Tipi-pesi'!G$23,"")))</f>
        <v>80</v>
      </c>
      <c r="I31" s="8" t="s">
        <v>44</v>
      </c>
      <c r="J31" s="9">
        <f>IF(I31="",0,VALUE(IF(I31='Tabelle Tipi-pesi'!H$2,'Tabelle Tipi-pesi'!I$2,"")&amp;IF(I31='Tabelle Tipi-pesi'!H$3,'Tabelle Tipi-pesi'!I$3,"")&amp;IF(I31='Tabelle Tipi-pesi'!H$4,'Tabelle Tipi-pesi'!I$4,"")&amp;IF(I31='Tabelle Tipi-pesi'!H$5,'Tabelle Tipi-pesi'!I$5,"")&amp;IF(I31='Tabelle Tipi-pesi'!H$6,'Tabelle Tipi-pesi'!I$6,"")&amp;IF(I31='Tabelle Tipi-pesi'!H$7,'Tabelle Tipi-pesi'!I$7,"")&amp;IF(I31='Tabelle Tipi-pesi'!H$8,'Tabelle Tipi-pesi'!I$8,"")&amp;IF(I31='Tabelle Tipi-pesi'!H$9,'Tabelle Tipi-pesi'!I$9,"")&amp;IF(I31='Tabelle Tipi-pesi'!H$10,'Tabelle Tipi-pesi'!I$10,"")&amp;IF(I31='Tabelle Tipi-pesi'!H$11,'Tabelle Tipi-pesi'!I$11,"")&amp;IF(I31='Tabelle Tipi-pesi'!H$12,'Tabelle Tipi-pesi'!I$12,"")&amp;IF(I31='Tabelle Tipi-pesi'!H$13,'Tabelle Tipi-pesi'!I$13,"")&amp;IF(I31='Tabelle Tipi-pesi'!H$14,'Tabelle Tipi-pesi'!I$14,"")&amp;IF(I31='Tabelle Tipi-pesi'!H$15,'Tabelle Tipi-pesi'!I$15,"")&amp;IF(I31='Tabelle Tipi-pesi'!H$16,'Tabelle Tipi-pesi'!I$16,"")&amp;IF(I31='Tabelle Tipi-pesi'!H$17,'Tabelle Tipi-pesi'!I$17,"")&amp;IF(I31='Tabelle Tipi-pesi'!H$18,'Tabelle Tipi-pesi'!I$18,"")&amp;IF(I31='Tabelle Tipi-pesi'!H$19,'Tabelle Tipi-pesi'!I$19,"")&amp;IF(I31='Tabelle Tipi-pesi'!H$20,'Tabelle Tipi-pesi'!I$20,"")&amp;IF(I31='Tabelle Tipi-pesi'!H$21,'Tabelle Tipi-pesi'!I$21,"")&amp;IF(I31='Tabelle Tipi-pesi'!H$22,'Tabelle Tipi-pesi'!I$22,"")&amp;IF(I31='Tabelle Tipi-pesi'!H$23,'Tabelle Tipi-pesi'!I$23,"")))</f>
        <v>80</v>
      </c>
      <c r="K31" s="24" t="s">
        <v>50</v>
      </c>
      <c r="L31" s="25">
        <f>IF(K31="",0,VALUE(IF(K31='Tabelle Tipi-pesi'!J$2,'Tabelle Tipi-pesi'!K$2,"")&amp;IF(K31='Tabelle Tipi-pesi'!J$3,'Tabelle Tipi-pesi'!K$3,"")&amp;IF(K31='Tabelle Tipi-pesi'!J$4,'Tabelle Tipi-pesi'!K$4,"")&amp;IF(K31='Tabelle Tipi-pesi'!J$5,'Tabelle Tipi-pesi'!K$5,"")&amp;IF(K31='Tabelle Tipi-pesi'!J$6,'Tabelle Tipi-pesi'!K$6,"")&amp;IF(K31='Tabelle Tipi-pesi'!J$7,'Tabelle Tipi-pesi'!K$7,"")&amp;IF(K31='Tabelle Tipi-pesi'!J$8,'Tabelle Tipi-pesi'!K$8,"")&amp;IF(K31='Tabelle Tipi-pesi'!J$9,'Tabelle Tipi-pesi'!K$9,"")&amp;IF(K31='Tabelle Tipi-pesi'!J$10,'Tabelle Tipi-pesi'!K$10,"")&amp;IF(K31='Tabelle Tipi-pesi'!J$11,'Tabelle Tipi-pesi'!K$11,"")&amp;IF(K31='Tabelle Tipi-pesi'!J$12,'Tabelle Tipi-pesi'!K$12,"")&amp;IF(K31='Tabelle Tipi-pesi'!J$13,'Tabelle Tipi-pesi'!K$13,"")&amp;IF(K31='Tabelle Tipi-pesi'!J$14,'Tabelle Tipi-pesi'!K$14,"")&amp;IF(K31='Tabelle Tipi-pesi'!J$15,'Tabelle Tipi-pesi'!K$15,"")&amp;IF(K31='Tabelle Tipi-pesi'!J$16,'Tabelle Tipi-pesi'!K$16,"")&amp;IF(K31='Tabelle Tipi-pesi'!J$17,'Tabelle Tipi-pesi'!K$17,"")&amp;IF(K31='Tabelle Tipi-pesi'!J$18,'Tabelle Tipi-pesi'!K$18,"")&amp;IF(K31='Tabelle Tipi-pesi'!J$19,'Tabelle Tipi-pesi'!K$19,"")&amp;IF(K31='Tabelle Tipi-pesi'!J$20,'Tabelle Tipi-pesi'!K$20,"")&amp;IF(K31='Tabelle Tipi-pesi'!J$21,'Tabelle Tipi-pesi'!K$21,"")&amp;IF(K31='Tabelle Tipi-pesi'!J$22,'Tabelle Tipi-pesi'!K$22,"")&amp;IF(K31='Tabelle Tipi-pesi'!J$23,'Tabelle Tipi-pesi'!K$23,"")))</f>
        <v>7</v>
      </c>
      <c r="M31" s="8" t="s">
        <v>53</v>
      </c>
      <c r="N31" s="9">
        <f>$B31*IF(M31="",0,VALUE(IF(M31='Tabelle Tipi-pesi'!L$2,'Tabelle Tipi-pesi'!M$2,"")&amp;IF(M31='Tabelle Tipi-pesi'!L$3,'Tabelle Tipi-pesi'!M$3,"")&amp;IF(M31='Tabelle Tipi-pesi'!L$4,'Tabelle Tipi-pesi'!M$4,"")&amp;IF(M31='Tabelle Tipi-pesi'!L$5,'Tabelle Tipi-pesi'!M$5,"")&amp;IF(M31='Tabelle Tipi-pesi'!L$6,'Tabelle Tipi-pesi'!M$6,"")&amp;IF(M31='Tabelle Tipi-pesi'!L$7,'Tabelle Tipi-pesi'!M$7,"")&amp;IF(M31='Tabelle Tipi-pesi'!L$8,'Tabelle Tipi-pesi'!M$8,"")&amp;IF(M31='Tabelle Tipi-pesi'!L$9,'Tabelle Tipi-pesi'!M$9,"")&amp;IF(M31='Tabelle Tipi-pesi'!L$10,'Tabelle Tipi-pesi'!M$10,"")&amp;IF(M31='Tabelle Tipi-pesi'!L$11,'Tabelle Tipi-pesi'!M$11,"")&amp;IF(M31='Tabelle Tipi-pesi'!L$12,'Tabelle Tipi-pesi'!M$12,"")&amp;IF(M31='Tabelle Tipi-pesi'!L$13,'Tabelle Tipi-pesi'!M$13,"")&amp;IF(M31='Tabelle Tipi-pesi'!L$14,'Tabelle Tipi-pesi'!M$14,"")&amp;IF(M31='Tabelle Tipi-pesi'!L$15,'Tabelle Tipi-pesi'!M$15,"")&amp;IF(M31='Tabelle Tipi-pesi'!L$16,'Tabelle Tipi-pesi'!M$16,"")&amp;IF(M31='Tabelle Tipi-pesi'!L$17,'Tabelle Tipi-pesi'!M$17,"")&amp;IF(M31='Tabelle Tipi-pesi'!L$18,'Tabelle Tipi-pesi'!M$18,"")&amp;IF(M31='Tabelle Tipi-pesi'!L$19,'Tabelle Tipi-pesi'!M$19,"")&amp;IF(M31='Tabelle Tipi-pesi'!L$20,'Tabelle Tipi-pesi'!M$20,"")&amp;IF(M31='Tabelle Tipi-pesi'!L$21,'Tabelle Tipi-pesi'!M$21,"")&amp;IF(M31='Tabelle Tipi-pesi'!L$22,'Tabelle Tipi-pesi'!M$22,"")&amp;IF(M31='Tabelle Tipi-pesi'!L$23,'Tabelle Tipi-pesi'!M$23,"")))</f>
        <v>200</v>
      </c>
      <c r="O31" s="27" t="s">
        <v>81</v>
      </c>
      <c r="P31" s="28">
        <f>IF(O31="",0,VALUE(IF(O31='Tabelle Tipi-pesi'!N$2,'Tabelle Tipi-pesi'!O$2,"")&amp;IF(O31='Tabelle Tipi-pesi'!N$3,'Tabelle Tipi-pesi'!O$3,"")&amp;IF(O31='Tabelle Tipi-pesi'!N$4,'Tabelle Tipi-pesi'!O$4,"")&amp;IF(O31='Tabelle Tipi-pesi'!N$5,'Tabelle Tipi-pesi'!O$5,"")&amp;IF(O31='Tabelle Tipi-pesi'!N$6,'Tabelle Tipi-pesi'!O$6,"")&amp;IF(O31='Tabelle Tipi-pesi'!N$7,'Tabelle Tipi-pesi'!O$7,"")&amp;IF(O31='Tabelle Tipi-pesi'!N$8,'Tabelle Tipi-pesi'!O$8,"")&amp;IF(O31='Tabelle Tipi-pesi'!N$9,'Tabelle Tipi-pesi'!O$9,"")&amp;IF(O31='Tabelle Tipi-pesi'!N$10,'Tabelle Tipi-pesi'!O$10,"")&amp;IF(O31='Tabelle Tipi-pesi'!N$11,'Tabelle Tipi-pesi'!O$11,"")&amp;IF(O31='Tabelle Tipi-pesi'!N$12,'Tabelle Tipi-pesi'!O$12,"")&amp;IF(O31='Tabelle Tipi-pesi'!N$13,'Tabelle Tipi-pesi'!O$13,"")&amp;IF(O31='Tabelle Tipi-pesi'!N$14,'Tabelle Tipi-pesi'!O$14,"")&amp;IF(O31='Tabelle Tipi-pesi'!N$15,'Tabelle Tipi-pesi'!O$15,"")&amp;IF(O31='Tabelle Tipi-pesi'!N$16,'Tabelle Tipi-pesi'!O$16,"")&amp;IF(O31='Tabelle Tipi-pesi'!N$17,'Tabelle Tipi-pesi'!O$17,"")&amp;IF(O31='Tabelle Tipi-pesi'!N$18,'Tabelle Tipi-pesi'!O$18,"")&amp;IF(O31='Tabelle Tipi-pesi'!N$19,'Tabelle Tipi-pesi'!O$19,"")&amp;IF(O31='Tabelle Tipi-pesi'!N$20,'Tabelle Tipi-pesi'!O$20,"")&amp;IF(O31='Tabelle Tipi-pesi'!N$21,'Tabelle Tipi-pesi'!O$21,"")&amp;IF(O31='Tabelle Tipi-pesi'!N$22,'Tabelle Tipi-pesi'!O$22,"")&amp;IF(O31='Tabelle Tipi-pesi'!N$23,'Tabelle Tipi-pesi'!O$23,"")))</f>
        <v>285</v>
      </c>
      <c r="R31" s="9">
        <f>IF(Q31="",0,VALUE(IF(Q31='Tabelle Tipi-pesi'!P$2,'Tabelle Tipi-pesi'!Q$2,"")&amp;IF(Q31='Tabelle Tipi-pesi'!P$3,'Tabelle Tipi-pesi'!Q$3,"")&amp;IF(Q31='Tabelle Tipi-pesi'!P$4,'Tabelle Tipi-pesi'!Q$4,"")&amp;IF(Q31='Tabelle Tipi-pesi'!P$5,'Tabelle Tipi-pesi'!Q$5,"")&amp;IF(Q31='Tabelle Tipi-pesi'!P$6,'Tabelle Tipi-pesi'!Q$6,"")&amp;IF(Q31='Tabelle Tipi-pesi'!P$7,'Tabelle Tipi-pesi'!Q$7,"")&amp;IF(Q31='Tabelle Tipi-pesi'!P$8,'Tabelle Tipi-pesi'!Q$8,"")&amp;IF(Q31='Tabelle Tipi-pesi'!P$9,'Tabelle Tipi-pesi'!Q$9,"")&amp;IF(Q31='Tabelle Tipi-pesi'!P$10,'Tabelle Tipi-pesi'!Q$10,"")&amp;IF(Q31='Tabelle Tipi-pesi'!P$11,'Tabelle Tipi-pesi'!Q$11,"")&amp;IF(Q31='Tabelle Tipi-pesi'!P$12,'Tabelle Tipi-pesi'!Q$12,"")&amp;IF(Q31='Tabelle Tipi-pesi'!P$13,'Tabelle Tipi-pesi'!Q$13,"")&amp;IF(Q31='Tabelle Tipi-pesi'!P$14,'Tabelle Tipi-pesi'!Q$14,"")&amp;IF(Q31='Tabelle Tipi-pesi'!P$15,'Tabelle Tipi-pesi'!Q$15,"")&amp;IF(Q31='Tabelle Tipi-pesi'!P$16,'Tabelle Tipi-pesi'!Q$16,"")&amp;IF(Q31='Tabelle Tipi-pesi'!P$17,'Tabelle Tipi-pesi'!Q$17,"")&amp;IF(Q31='Tabelle Tipi-pesi'!P$18,'Tabelle Tipi-pesi'!Q$18,"")&amp;IF(Q31='Tabelle Tipi-pesi'!P$19,'Tabelle Tipi-pesi'!Q$19,"")&amp;IF(Q31='Tabelle Tipi-pesi'!P$20,'Tabelle Tipi-pesi'!Q$20,"")&amp;IF(Q31='Tabelle Tipi-pesi'!P$21,'Tabelle Tipi-pesi'!Q$21,"")&amp;IF(Q31='Tabelle Tipi-pesi'!P$22,'Tabelle Tipi-pesi'!Q$22,"")&amp;IF(Q31='Tabelle Tipi-pesi'!P$23,'Tabelle Tipi-pesi'!Q$23,"")))</f>
        <v>0</v>
      </c>
      <c r="S31" s="29"/>
      <c r="T31" s="30">
        <f>IF(S31="",0,VALUE(IF(S31='Tabelle Tipi-pesi'!R$2,'Tabelle Tipi-pesi'!S$2,"")&amp;IF(S31='Tabelle Tipi-pesi'!R$3,'Tabelle Tipi-pesi'!S$3,"")&amp;IF(S31='Tabelle Tipi-pesi'!R$4,'Tabelle Tipi-pesi'!S$4,"")&amp;IF(S31='Tabelle Tipi-pesi'!R$5,'Tabelle Tipi-pesi'!S$5,"")&amp;IF(S31='Tabelle Tipi-pesi'!R$6,'Tabelle Tipi-pesi'!S$6,"")&amp;IF(S31='Tabelle Tipi-pesi'!R$7,'Tabelle Tipi-pesi'!S$7,"")&amp;IF(S31='Tabelle Tipi-pesi'!R$8,'Tabelle Tipi-pesi'!S$8,"")&amp;IF(S31='Tabelle Tipi-pesi'!R$9,'Tabelle Tipi-pesi'!S$9,"")&amp;IF(S31='Tabelle Tipi-pesi'!R$10,'Tabelle Tipi-pesi'!S$10,"")&amp;IF(S31='Tabelle Tipi-pesi'!R$11,'Tabelle Tipi-pesi'!S$11,"")&amp;IF(S31='Tabelle Tipi-pesi'!R$12,'Tabelle Tipi-pesi'!S$12,"")&amp;IF(S31='Tabelle Tipi-pesi'!R$13,'Tabelle Tipi-pesi'!S$13,"")&amp;IF(S31='Tabelle Tipi-pesi'!R$14,'Tabelle Tipi-pesi'!S$14,"")&amp;IF(S31='Tabelle Tipi-pesi'!R$15,'Tabelle Tipi-pesi'!S$15,"")&amp;IF(S31='Tabelle Tipi-pesi'!R$16,'Tabelle Tipi-pesi'!S$16,"")&amp;IF(S31='Tabelle Tipi-pesi'!R$17,'Tabelle Tipi-pesi'!S$17,"")&amp;IF(S31='Tabelle Tipi-pesi'!R$18,'Tabelle Tipi-pesi'!S$18,"")&amp;IF(S31='Tabelle Tipi-pesi'!R$19,'Tabelle Tipi-pesi'!S$19,"")&amp;IF(S31='Tabelle Tipi-pesi'!R$20,'Tabelle Tipi-pesi'!S$20,"")&amp;IF(S31='Tabelle Tipi-pesi'!R$21,'Tabelle Tipi-pesi'!S$21,"")&amp;IF(S31='Tabelle Tipi-pesi'!R$22,'Tabelle Tipi-pesi'!S$22,"")&amp;IF(S31='Tabelle Tipi-pesi'!R$23,'Tabelle Tipi-pesi'!S$23,"")))</f>
        <v>0</v>
      </c>
      <c r="V31" s="9">
        <f>IF(U31="",0,VALUE(IF(U31='Tabelle Tipi-pesi'!T$2,'Tabelle Tipi-pesi'!U$2,"")&amp;IF(U31='Tabelle Tipi-pesi'!T$3,'Tabelle Tipi-pesi'!U$3,"")&amp;IF(U31='Tabelle Tipi-pesi'!T$4,'Tabelle Tipi-pesi'!U$4,"")&amp;IF(U31='Tabelle Tipi-pesi'!T$5,'Tabelle Tipi-pesi'!U$5,"")&amp;IF(U31='Tabelle Tipi-pesi'!T$6,'Tabelle Tipi-pesi'!U$6,"")&amp;IF(U31='Tabelle Tipi-pesi'!T$7,'Tabelle Tipi-pesi'!U$7,"")&amp;IF(U31='Tabelle Tipi-pesi'!T$8,'Tabelle Tipi-pesi'!U$8,"")&amp;IF(U31='Tabelle Tipi-pesi'!T$9,'Tabelle Tipi-pesi'!U$9,"")&amp;IF(U31='Tabelle Tipi-pesi'!T$10,'Tabelle Tipi-pesi'!U$10,"")&amp;IF(U31='Tabelle Tipi-pesi'!T$11,'Tabelle Tipi-pesi'!U$11,"")&amp;IF(U31='Tabelle Tipi-pesi'!T$12,'Tabelle Tipi-pesi'!U$12,"")&amp;IF(U31='Tabelle Tipi-pesi'!T$13,'Tabelle Tipi-pesi'!U$13,"")&amp;IF(U31='Tabelle Tipi-pesi'!T$14,'Tabelle Tipi-pesi'!U$14,"")&amp;IF(U31='Tabelle Tipi-pesi'!T$15,'Tabelle Tipi-pesi'!U$15,"")&amp;IF(U31='Tabelle Tipi-pesi'!T$16,'Tabelle Tipi-pesi'!U$16,"")&amp;IF(U31='Tabelle Tipi-pesi'!T$17,'Tabelle Tipi-pesi'!U$17,"")&amp;IF(U31='Tabelle Tipi-pesi'!T$18,'Tabelle Tipi-pesi'!U$18,"")&amp;IF(U31='Tabelle Tipi-pesi'!T$19,'Tabelle Tipi-pesi'!U$19,"")&amp;IF(U31='Tabelle Tipi-pesi'!T$20,'Tabelle Tipi-pesi'!U$20,"")&amp;IF(U31='Tabelle Tipi-pesi'!T$21,'Tabelle Tipi-pesi'!U$21,"")&amp;IF(U31='Tabelle Tipi-pesi'!T$22,'Tabelle Tipi-pesi'!U$22,"")&amp;IF(U31='Tabelle Tipi-pesi'!T$23,'Tabelle Tipi-pesi'!U$23,"")))</f>
        <v>0</v>
      </c>
      <c r="W31" s="31"/>
      <c r="X31" s="32">
        <f>IF(W31="",0,VALUE(IF(W31='Tabelle Tipi-pesi'!V$2,'Tabelle Tipi-pesi'!W$2,"")&amp;IF(W31='Tabelle Tipi-pesi'!V$3,'Tabelle Tipi-pesi'!W$3,"")&amp;IF(W31='Tabelle Tipi-pesi'!V$4,'Tabelle Tipi-pesi'!W$4,"")&amp;IF(W31='Tabelle Tipi-pesi'!V$5,'Tabelle Tipi-pesi'!W$5,"")&amp;IF(W31='Tabelle Tipi-pesi'!V$6,'Tabelle Tipi-pesi'!W$6,"")&amp;IF(W31='Tabelle Tipi-pesi'!V$7,'Tabelle Tipi-pesi'!W$7,"")&amp;IF(W31='Tabelle Tipi-pesi'!V$8,'Tabelle Tipi-pesi'!W$8,"")&amp;IF(W31='Tabelle Tipi-pesi'!V$9,'Tabelle Tipi-pesi'!W$9,"")&amp;IF(W31='Tabelle Tipi-pesi'!V$10,'Tabelle Tipi-pesi'!W$10,"")&amp;IF(W31='Tabelle Tipi-pesi'!V$11,'Tabelle Tipi-pesi'!W$11,"")&amp;IF(W31='Tabelle Tipi-pesi'!V$12,'Tabelle Tipi-pesi'!W$12,"")&amp;IF(W31='Tabelle Tipi-pesi'!V$13,'Tabelle Tipi-pesi'!W$13,"")&amp;IF(W31='Tabelle Tipi-pesi'!V$14,'Tabelle Tipi-pesi'!W$14,"")&amp;IF(W31='Tabelle Tipi-pesi'!V$15,'Tabelle Tipi-pesi'!W$15,"")&amp;IF(W31='Tabelle Tipi-pesi'!V$16,'Tabelle Tipi-pesi'!W$16,"")&amp;IF(W31='Tabelle Tipi-pesi'!V$17,'Tabelle Tipi-pesi'!W$17,"")&amp;IF(W31='Tabelle Tipi-pesi'!V$18,'Tabelle Tipi-pesi'!W$18,"")&amp;IF(W31='Tabelle Tipi-pesi'!V$19,'Tabelle Tipi-pesi'!W$19,"")&amp;IF(W31='Tabelle Tipi-pesi'!V$20,'Tabelle Tipi-pesi'!W$20,"")&amp;IF(W31='Tabelle Tipi-pesi'!V$21,'Tabelle Tipi-pesi'!W$21,"")&amp;IF(W31='Tabelle Tipi-pesi'!V$22,'Tabelle Tipi-pesi'!W$22,"")&amp;IF(W31='Tabelle Tipi-pesi'!V$23,'Tabelle Tipi-pesi'!W$23,"")))</f>
        <v>0</v>
      </c>
      <c r="Z31" s="9">
        <f>IF(Y31="",0,VALUE(IF(Y31='Tabelle Tipi-pesi'!X$2,'Tabelle Tipi-pesi'!Y$2,"")&amp;IF(Y31='Tabelle Tipi-pesi'!X$3,'Tabelle Tipi-pesi'!Y$3,"")&amp;IF(Y31='Tabelle Tipi-pesi'!X$4,'Tabelle Tipi-pesi'!Y$4,"")&amp;IF(Y31='Tabelle Tipi-pesi'!X$5,'Tabelle Tipi-pesi'!Y$5,"")&amp;IF(Y31='Tabelle Tipi-pesi'!X$6,'Tabelle Tipi-pesi'!Y$6,"")&amp;IF(Y31='Tabelle Tipi-pesi'!X$7,'Tabelle Tipi-pesi'!Y$7,"")&amp;IF(Y31='Tabelle Tipi-pesi'!X$8,'Tabelle Tipi-pesi'!Y$8,"")&amp;IF(Y31='Tabelle Tipi-pesi'!X$9,'Tabelle Tipi-pesi'!Y$9,"")&amp;IF(Y31='Tabelle Tipi-pesi'!X$10,'Tabelle Tipi-pesi'!Y$10,"")&amp;IF(Y31='Tabelle Tipi-pesi'!X$11,'Tabelle Tipi-pesi'!Y$11,"")&amp;IF(Y31='Tabelle Tipi-pesi'!X$12,'Tabelle Tipi-pesi'!Y$12,"")&amp;IF(Y31='Tabelle Tipi-pesi'!X$13,'Tabelle Tipi-pesi'!Y$13,"")&amp;IF(Y31='Tabelle Tipi-pesi'!X$14,'Tabelle Tipi-pesi'!Y$14,"")&amp;IF(Y31='Tabelle Tipi-pesi'!X$15,'Tabelle Tipi-pesi'!Y$15,"")&amp;IF(Y31='Tabelle Tipi-pesi'!X$16,'Tabelle Tipi-pesi'!Y$16,"")&amp;IF(Y31='Tabelle Tipi-pesi'!X$17,'Tabelle Tipi-pesi'!Y$17,"")&amp;IF(Y31='Tabelle Tipi-pesi'!X$18,'Tabelle Tipi-pesi'!Y$18,"")&amp;IF(Y31='Tabelle Tipi-pesi'!X$19,'Tabelle Tipi-pesi'!Y$19,"")&amp;IF(Y31='Tabelle Tipi-pesi'!X$20,'Tabelle Tipi-pesi'!Y$20,"")&amp;IF(Y31='Tabelle Tipi-pesi'!X$21,'Tabelle Tipi-pesi'!Y$21,"")&amp;IF(Y31='Tabelle Tipi-pesi'!X$22,'Tabelle Tipi-pesi'!Y$22,"")&amp;IF(Y31='Tabelle Tipi-pesi'!X$23,'Tabelle Tipi-pesi'!Y$23,"")))</f>
        <v>0</v>
      </c>
      <c r="AA31" s="36"/>
      <c r="AB31" s="37">
        <f>IF(AA31="",0,VALUE(IF(AA31='Tabelle Tipi-pesi'!Z$2,'Tabelle Tipi-pesi'!AA$2,"")&amp;IF(AA31='Tabelle Tipi-pesi'!Z$3,'Tabelle Tipi-pesi'!AA$3,"")&amp;IF(AA31='Tabelle Tipi-pesi'!Z$4,'Tabelle Tipi-pesi'!AA$4,"")&amp;IF(AA31='Tabelle Tipi-pesi'!Z$5,'Tabelle Tipi-pesi'!AA$5,"")&amp;IF(AA31='Tabelle Tipi-pesi'!Z$6,'Tabelle Tipi-pesi'!AA$6,"")&amp;IF(AA31='Tabelle Tipi-pesi'!Z$7,'Tabelle Tipi-pesi'!AA$7,"")&amp;IF(AA31='Tabelle Tipi-pesi'!Z$8,'Tabelle Tipi-pesi'!AA$8,"")&amp;IF(AA31='Tabelle Tipi-pesi'!Z$9,'Tabelle Tipi-pesi'!AA$9,"")&amp;IF(AA31='Tabelle Tipi-pesi'!Z$10,'Tabelle Tipi-pesi'!AA$10,"")&amp;IF(AA31='Tabelle Tipi-pesi'!Z$11,'Tabelle Tipi-pesi'!AA$11,"")&amp;IF(AA31='Tabelle Tipi-pesi'!Z$12,'Tabelle Tipi-pesi'!AA$12,"")&amp;IF(AA31='Tabelle Tipi-pesi'!Z$13,'Tabelle Tipi-pesi'!AA$13,"")&amp;IF(AA31='Tabelle Tipi-pesi'!Z$14,'Tabelle Tipi-pesi'!AA$14,"")&amp;IF(AA31='Tabelle Tipi-pesi'!Z$15,'Tabelle Tipi-pesi'!AA$15,"")&amp;IF(AA31='Tabelle Tipi-pesi'!Z$16,'Tabelle Tipi-pesi'!AA$16,"")&amp;IF(AA31='Tabelle Tipi-pesi'!Z$17,'Tabelle Tipi-pesi'!AA$17,"")&amp;IF(AA31='Tabelle Tipi-pesi'!Z$18,'Tabelle Tipi-pesi'!AA$18,"")&amp;IF(AA31='Tabelle Tipi-pesi'!Z$19,'Tabelle Tipi-pesi'!AA$19,"")&amp;IF(AA31='Tabelle Tipi-pesi'!Z$20,'Tabelle Tipi-pesi'!AA$20,"")&amp;IF(AA31='Tabelle Tipi-pesi'!Z$21,'Tabelle Tipi-pesi'!AA$21,"")&amp;IF(AA31='Tabelle Tipi-pesi'!Z$22,'Tabelle Tipi-pesi'!AA$22,"")&amp;IF(AA31='Tabelle Tipi-pesi'!Z$23,'Tabelle Tipi-pesi'!AA$23,"")))</f>
        <v>0</v>
      </c>
      <c r="AD31" s="9">
        <f>IF(AC31="",0,VALUE(IF(AC31='Tabelle Tipi-pesi'!Z$2,'Tabelle Tipi-pesi'!AA$2,"")&amp;IF(AC31='Tabelle Tipi-pesi'!Z$3,'Tabelle Tipi-pesi'!AA$3,"")&amp;IF(AC31='Tabelle Tipi-pesi'!Z$4,'Tabelle Tipi-pesi'!AA$4,"")&amp;IF(AC31='Tabelle Tipi-pesi'!Z$5,'Tabelle Tipi-pesi'!AA$5,"")&amp;IF(AC31='Tabelle Tipi-pesi'!Z$6,'Tabelle Tipi-pesi'!AA$6,"")&amp;IF(AC31='Tabelle Tipi-pesi'!Z$7,'Tabelle Tipi-pesi'!AA$7,"")&amp;IF(AC31='Tabelle Tipi-pesi'!Z$8,'Tabelle Tipi-pesi'!AA$8,"")&amp;IF(AC31='Tabelle Tipi-pesi'!Z$9,'Tabelle Tipi-pesi'!AA$9,"")&amp;IF(AC31='Tabelle Tipi-pesi'!Z$10,'Tabelle Tipi-pesi'!AA$10,"")&amp;IF(AC31='Tabelle Tipi-pesi'!Z$11,'Tabelle Tipi-pesi'!AA$11,"")&amp;IF(AC31='Tabelle Tipi-pesi'!Z$12,'Tabelle Tipi-pesi'!AA$12,"")&amp;IF(AC31='Tabelle Tipi-pesi'!Z$13,'Tabelle Tipi-pesi'!AA$13,"")&amp;IF(AC31='Tabelle Tipi-pesi'!Z$14,'Tabelle Tipi-pesi'!AA$14,"")&amp;IF(AC31='Tabelle Tipi-pesi'!Z$15,'Tabelle Tipi-pesi'!AA$15,"")&amp;IF(AC31='Tabelle Tipi-pesi'!Z$16,'Tabelle Tipi-pesi'!AA$16,"")&amp;IF(AC31='Tabelle Tipi-pesi'!Z$17,'Tabelle Tipi-pesi'!AA$17,"")&amp;IF(AC31='Tabelle Tipi-pesi'!Z$18,'Tabelle Tipi-pesi'!AA$18,"")&amp;IF(AC31='Tabelle Tipi-pesi'!Z$19,'Tabelle Tipi-pesi'!AA$19,"")&amp;IF(AC31='Tabelle Tipi-pesi'!Z$20,'Tabelle Tipi-pesi'!AA$20,"")&amp;IF(AC31='Tabelle Tipi-pesi'!Z$21,'Tabelle Tipi-pesi'!AA$21,"")&amp;IF(AC31='Tabelle Tipi-pesi'!Z$22,'Tabelle Tipi-pesi'!AA$22,"")&amp;IF(AC31='Tabelle Tipi-pesi'!Z$23,'Tabelle Tipi-pesi'!AA$23,"")))</f>
        <v>0</v>
      </c>
      <c r="AE31" s="34"/>
      <c r="AF31" s="35">
        <f>IF(AE31="",0,VALUE(IF(AE31='Tabelle Tipi-pesi'!AB$2,'Tabelle Tipi-pesi'!AC$2,"")&amp;IF(AE31='Tabelle Tipi-pesi'!AB$3,'Tabelle Tipi-pesi'!AC$3,"")&amp;IF(AE31='Tabelle Tipi-pesi'!AB$4,'Tabelle Tipi-pesi'!AC$4,"")&amp;IF(AE31='Tabelle Tipi-pesi'!AB$5,'Tabelle Tipi-pesi'!AC$5,"")&amp;IF(AE31='Tabelle Tipi-pesi'!AB$6,'Tabelle Tipi-pesi'!AC$6,"")&amp;IF(AE31='Tabelle Tipi-pesi'!AB$7,'Tabelle Tipi-pesi'!AC$7,"")&amp;IF(AE31='Tabelle Tipi-pesi'!AB$8,'Tabelle Tipi-pesi'!AC$8,"")&amp;IF(AE31='Tabelle Tipi-pesi'!AB$9,'Tabelle Tipi-pesi'!AC$9,"")&amp;IF(AE31='Tabelle Tipi-pesi'!AB$10,'Tabelle Tipi-pesi'!AC$10,"")&amp;IF(AE31='Tabelle Tipi-pesi'!AB$11,'Tabelle Tipi-pesi'!AC$11,"")&amp;IF(AE31='Tabelle Tipi-pesi'!AB$12,'Tabelle Tipi-pesi'!AC$12,"")&amp;IF(AE31='Tabelle Tipi-pesi'!AB$13,'Tabelle Tipi-pesi'!AC$13,"")&amp;IF(AE31='Tabelle Tipi-pesi'!AB$14,'Tabelle Tipi-pesi'!AC$14,"")&amp;IF(AE31='Tabelle Tipi-pesi'!AB$15,'Tabelle Tipi-pesi'!AC$15,"")&amp;IF(AD31='Tabelle Tipi-pesi'!AB$16,'Tabelle Tipi-pesi'!AC$16,"")&amp;IF(AE31='Tabelle Tipi-pesi'!AB$17,'Tabelle Tipi-pesi'!AC$17,"")&amp;IF(AE31='Tabelle Tipi-pesi'!AB$18,'Tabelle Tipi-pesi'!AC$18,"")&amp;IF(AE31='Tabelle Tipi-pesi'!AB$19,'Tabelle Tipi-pesi'!AC$19,"")&amp;IF(AE31='Tabelle Tipi-pesi'!AB$20,'Tabelle Tipi-pesi'!AC$20,"")&amp;IF(AE31='Tabelle Tipi-pesi'!AB$21,'Tabelle Tipi-pesi'!AC$21,"")&amp;IF(AE31='Tabelle Tipi-pesi'!AB$22,'Tabelle Tipi-pesi'!AC$22,"")&amp;IF(AE31='Tabelle Tipi-pesi'!AB$23,'Tabelle Tipi-pesi'!AC$23,"")))</f>
        <v>0</v>
      </c>
      <c r="AH31" s="9">
        <f>IF(AG31="",0,VALUE(IF(AG31='Tabelle Tipi-pesi'!AD$2,'Tabelle Tipi-pesi'!AE$2,"")&amp;IF(AG31='Tabelle Tipi-pesi'!AD$3,'Tabelle Tipi-pesi'!AE$3,"")&amp;IF(AG31='Tabelle Tipi-pesi'!AD$4,'Tabelle Tipi-pesi'!AE$4,"")&amp;IF(AG31='Tabelle Tipi-pesi'!AD$5,'Tabelle Tipi-pesi'!AE$5,"")&amp;IF(AG31='Tabelle Tipi-pesi'!AD$6,'Tabelle Tipi-pesi'!AE$6,"")&amp;IF(AG31='Tabelle Tipi-pesi'!AD$7,'Tabelle Tipi-pesi'!AE$7,"")&amp;IF(AG31='Tabelle Tipi-pesi'!AD$8,'Tabelle Tipi-pesi'!AE$8,"")&amp;IF(AG31='Tabelle Tipi-pesi'!AD$9,'Tabelle Tipi-pesi'!AE$9,"")&amp;IF(AG31='Tabelle Tipi-pesi'!AD$10,'Tabelle Tipi-pesi'!AE$10,"")&amp;IF(AG31='Tabelle Tipi-pesi'!AD$11,'Tabelle Tipi-pesi'!AE$11,"")&amp;IF(AG31='Tabelle Tipi-pesi'!AD$12,'Tabelle Tipi-pesi'!AE$12,"")&amp;IF(AG31='Tabelle Tipi-pesi'!AD$13,'Tabelle Tipi-pesi'!AE$13,"")&amp;IF(AG31='Tabelle Tipi-pesi'!AD$14,'Tabelle Tipi-pesi'!AE$14,"")&amp;IF(AG31='Tabelle Tipi-pesi'!AD$15,'Tabelle Tipi-pesi'!AE$15,"")&amp;IF(AF31='Tabelle Tipi-pesi'!AD$16,'Tabelle Tipi-pesi'!AE$16,"")&amp;IF(AG31='Tabelle Tipi-pesi'!AD$17,'Tabelle Tipi-pesi'!AE$17,"")&amp;IF(AG31='Tabelle Tipi-pesi'!AD$18,'Tabelle Tipi-pesi'!AE$18,"")&amp;IF(AG31='Tabelle Tipi-pesi'!AD$19,'Tabelle Tipi-pesi'!AE$19,"")&amp;IF(AG31='Tabelle Tipi-pesi'!AD$20,'Tabelle Tipi-pesi'!AE$20,"")&amp;IF(AG31='Tabelle Tipi-pesi'!AD$21,'Tabelle Tipi-pesi'!AE$21,"")&amp;IF(AG31='Tabelle Tipi-pesi'!AD$22,'Tabelle Tipi-pesi'!AE$22,"")&amp;IF(AG31='Tabelle Tipi-pesi'!AD$23,'Tabelle Tipi-pesi'!AE$23,"")))</f>
        <v>0</v>
      </c>
      <c r="AJ31" s="26">
        <f t="shared" si="0"/>
        <v>832</v>
      </c>
      <c r="AK31" s="55">
        <v>12.5</v>
      </c>
      <c r="AL31" s="12">
        <v>3860</v>
      </c>
      <c r="AM31" s="18"/>
      <c r="AN31" s="11">
        <f t="shared" si="1"/>
        <v>8</v>
      </c>
      <c r="AO31" s="11" t="str">
        <f t="shared" si="2"/>
        <v>2</v>
      </c>
      <c r="AP31" s="8">
        <v>1440</v>
      </c>
      <c r="AQ31" s="14">
        <f t="shared" si="3"/>
        <v>18.527999999999999</v>
      </c>
      <c r="AR31" s="15">
        <f t="shared" si="4"/>
        <v>137.10720000000001</v>
      </c>
      <c r="AS31" s="16">
        <f t="shared" si="5"/>
        <v>164.7923076923077</v>
      </c>
      <c r="AT31" s="15">
        <f t="shared" si="6"/>
        <v>6.0682444102133219</v>
      </c>
      <c r="AU31" s="39"/>
    </row>
    <row r="32" spans="1:47" s="8" customFormat="1" ht="11.25" customHeight="1" x14ac:dyDescent="0.2">
      <c r="A32" s="8">
        <v>28</v>
      </c>
      <c r="B32" s="8">
        <v>4</v>
      </c>
      <c r="C32" s="20" t="s">
        <v>17</v>
      </c>
      <c r="D32" s="21">
        <f>IF(C32="",0,VALUE(IF(C32='Tabelle Tipi-pesi'!B$2,'Tabelle Tipi-pesi'!C$2,"")&amp;IF(C32='Tabelle Tipi-pesi'!B$3,'Tabelle Tipi-pesi'!C$3,"")&amp;IF(C32='Tabelle Tipi-pesi'!B$4,'Tabelle Tipi-pesi'!C$4,"")&amp;IF(C32='Tabelle Tipi-pesi'!B$5,'Tabelle Tipi-pesi'!C$5,"")&amp;IF(C32='Tabelle Tipi-pesi'!B$6,'Tabelle Tipi-pesi'!C$6,"")&amp;IF(C32='Tabelle Tipi-pesi'!B$7,'Tabelle Tipi-pesi'!C$7,"")&amp;IF(C32='Tabelle Tipi-pesi'!B$8,'Tabelle Tipi-pesi'!C$8,"")&amp;IF(C32='Tabelle Tipi-pesi'!B$9,'Tabelle Tipi-pesi'!C$9,"")&amp;IF(C32='Tabelle Tipi-pesi'!B$10,'Tabelle Tipi-pesi'!C$10,"")&amp;IF(C32='Tabelle Tipi-pesi'!B$11,'Tabelle Tipi-pesi'!C$11,"")&amp;IF(C32='Tabelle Tipi-pesi'!B$12,'Tabelle Tipi-pesi'!C$12,"")&amp;IF(C32='Tabelle Tipi-pesi'!B$13,'Tabelle Tipi-pesi'!C$13,"")&amp;IF(C32='Tabelle Tipi-pesi'!B$14,'Tabelle Tipi-pesi'!C$14,"")&amp;IF(C32='Tabelle Tipi-pesi'!B$15,'Tabelle Tipi-pesi'!C$15,"")&amp;IF(C32='Tabelle Tipi-pesi'!B$16,'Tabelle Tipi-pesi'!C$16,"")&amp;IF(C32='Tabelle Tipi-pesi'!B$17,'Tabelle Tipi-pesi'!C$17,"")&amp;IF(C32='Tabelle Tipi-pesi'!B$18,'Tabelle Tipi-pesi'!C$18,"")&amp;IF(C32='Tabelle Tipi-pesi'!B$19,'Tabelle Tipi-pesi'!C$19,"")&amp;IF(C32='Tabelle Tipi-pesi'!B$20,'Tabelle Tipi-pesi'!C$20,"")&amp;IF(C32='Tabelle Tipi-pesi'!B$21,'Tabelle Tipi-pesi'!C$21,"")&amp;IF(C32='Tabelle Tipi-pesi'!B$22,'Tabelle Tipi-pesi'!C$22,"")&amp;IF(C32='Tabelle Tipi-pesi'!B$23,'Tabelle Tipi-pesi'!C$23,"")))</f>
        <v>130</v>
      </c>
      <c r="E32" s="8" t="s">
        <v>25</v>
      </c>
      <c r="F32" s="7">
        <f>IF(E32="",0,VALUE(IF(E32='Tabelle Tipi-pesi'!D$2,'Tabelle Tipi-pesi'!E$2,"")&amp;IF(E32='Tabelle Tipi-pesi'!D$3,'Tabelle Tipi-pesi'!E$3,"")&amp;IF(E32='Tabelle Tipi-pesi'!D$4,'Tabelle Tipi-pesi'!E$4,"")&amp;IF(E32='Tabelle Tipi-pesi'!D$5,'Tabelle Tipi-pesi'!E$5,"")&amp;IF(E32='Tabelle Tipi-pesi'!D$6,'Tabelle Tipi-pesi'!E$6,"")&amp;IF(E32='Tabelle Tipi-pesi'!D$7,'Tabelle Tipi-pesi'!E$7,"")&amp;IF(E32='Tabelle Tipi-pesi'!D$8,'Tabelle Tipi-pesi'!E$8,"")&amp;IF(E32='Tabelle Tipi-pesi'!D$9,'Tabelle Tipi-pesi'!E$9,"")&amp;IF(E32='Tabelle Tipi-pesi'!D$10,'Tabelle Tipi-pesi'!E$10,"")&amp;IF(E32='Tabelle Tipi-pesi'!D$11,'Tabelle Tipi-pesi'!E$11,"")&amp;IF(E32='Tabelle Tipi-pesi'!D$12,'Tabelle Tipi-pesi'!E$12,"")&amp;IF(E32='Tabelle Tipi-pesi'!D$13,'Tabelle Tipi-pesi'!E$13,"")&amp;IF(E32='Tabelle Tipi-pesi'!D$14,'Tabelle Tipi-pesi'!E$14,"")&amp;IF(E32='Tabelle Tipi-pesi'!D$15,'Tabelle Tipi-pesi'!E$15,"")&amp;IF(E32='Tabelle Tipi-pesi'!D$16,'Tabelle Tipi-pesi'!E$16,"")&amp;IF(E32='Tabelle Tipi-pesi'!D$17,'Tabelle Tipi-pesi'!E$17,"")&amp;IF(E32='Tabelle Tipi-pesi'!D$18,'Tabelle Tipi-pesi'!E$18,"")&amp;IF(E32='Tabelle Tipi-pesi'!D$19,'Tabelle Tipi-pesi'!E$19,"")&amp;IF(E32='Tabelle Tipi-pesi'!D$20,'Tabelle Tipi-pesi'!E$20,"")&amp;IF(E32='Tabelle Tipi-pesi'!D$21,'Tabelle Tipi-pesi'!E$21,"")&amp;IF(E32='Tabelle Tipi-pesi'!D$22,'Tabelle Tipi-pesi'!E$22,"")&amp;IF(E32='Tabelle Tipi-pesi'!D$23,'Tabelle Tipi-pesi'!E$23,"")))/4*B32</f>
        <v>63</v>
      </c>
      <c r="G32" s="22" t="s">
        <v>39</v>
      </c>
      <c r="H32" s="23">
        <f>$B32*IF(G32="",0,VALUE(IF(G32='Tabelle Tipi-pesi'!F$2,'Tabelle Tipi-pesi'!G$2,"")&amp;IF(G32='Tabelle Tipi-pesi'!F$3,'Tabelle Tipi-pesi'!G$3,"")&amp;IF(G32='Tabelle Tipi-pesi'!F$4,'Tabelle Tipi-pesi'!G$4,"")&amp;IF(G32='Tabelle Tipi-pesi'!F$5,'Tabelle Tipi-pesi'!G$5,"")&amp;IF(G32='Tabelle Tipi-pesi'!F$6,'Tabelle Tipi-pesi'!G$6,"")&amp;IF(G32='Tabelle Tipi-pesi'!F$7,'Tabelle Tipi-pesi'!G$7,"")&amp;IF(G32='Tabelle Tipi-pesi'!F$8,'Tabelle Tipi-pesi'!G$8,"")&amp;IF(G32='Tabelle Tipi-pesi'!F$9,'Tabelle Tipi-pesi'!G$9,"")&amp;IF(G32='Tabelle Tipi-pesi'!F$10,'Tabelle Tipi-pesi'!G$10,"")&amp;IF(G32='Tabelle Tipi-pesi'!F$11,'Tabelle Tipi-pesi'!G$11,"")&amp;IF(G32='Tabelle Tipi-pesi'!F$12,'Tabelle Tipi-pesi'!G$12,"")&amp;IF(G32='Tabelle Tipi-pesi'!F$13,'Tabelle Tipi-pesi'!G$13,"")&amp;IF(G32='Tabelle Tipi-pesi'!F$14,'Tabelle Tipi-pesi'!G$14,"")&amp;IF(G32='Tabelle Tipi-pesi'!F$15,'Tabelle Tipi-pesi'!G$15,"")&amp;IF(G32='Tabelle Tipi-pesi'!F$16,'Tabelle Tipi-pesi'!G$16,"")&amp;IF(G32='Tabelle Tipi-pesi'!F$17,'Tabelle Tipi-pesi'!G$17,"")&amp;IF(G32='Tabelle Tipi-pesi'!F$18,'Tabelle Tipi-pesi'!G$18,"")&amp;IF(G32='Tabelle Tipi-pesi'!F$19,'Tabelle Tipi-pesi'!G$19,"")&amp;IF(G32='Tabelle Tipi-pesi'!F$20,'Tabelle Tipi-pesi'!G$20,"")&amp;IF(G32='Tabelle Tipi-pesi'!F$21,'Tabelle Tipi-pesi'!G$21,"")&amp;IF(G32='Tabelle Tipi-pesi'!F$22,'Tabelle Tipi-pesi'!G$22,"")&amp;IF(G32='Tabelle Tipi-pesi'!F$23,'Tabelle Tipi-pesi'!G$23,"")))</f>
        <v>120</v>
      </c>
      <c r="I32" s="8" t="s">
        <v>47</v>
      </c>
      <c r="J32" s="9">
        <f>IF(I32="",0,VALUE(IF(I32='Tabelle Tipi-pesi'!H$2,'Tabelle Tipi-pesi'!I$2,"")&amp;IF(I32='Tabelle Tipi-pesi'!H$3,'Tabelle Tipi-pesi'!I$3,"")&amp;IF(I32='Tabelle Tipi-pesi'!H$4,'Tabelle Tipi-pesi'!I$4,"")&amp;IF(I32='Tabelle Tipi-pesi'!H$5,'Tabelle Tipi-pesi'!I$5,"")&amp;IF(I32='Tabelle Tipi-pesi'!H$6,'Tabelle Tipi-pesi'!I$6,"")&amp;IF(I32='Tabelle Tipi-pesi'!H$7,'Tabelle Tipi-pesi'!I$7,"")&amp;IF(I32='Tabelle Tipi-pesi'!H$8,'Tabelle Tipi-pesi'!I$8,"")&amp;IF(I32='Tabelle Tipi-pesi'!H$9,'Tabelle Tipi-pesi'!I$9,"")&amp;IF(I32='Tabelle Tipi-pesi'!H$10,'Tabelle Tipi-pesi'!I$10,"")&amp;IF(I32='Tabelle Tipi-pesi'!H$11,'Tabelle Tipi-pesi'!I$11,"")&amp;IF(I32='Tabelle Tipi-pesi'!H$12,'Tabelle Tipi-pesi'!I$12,"")&amp;IF(I32='Tabelle Tipi-pesi'!H$13,'Tabelle Tipi-pesi'!I$13,"")&amp;IF(I32='Tabelle Tipi-pesi'!H$14,'Tabelle Tipi-pesi'!I$14,"")&amp;IF(I32='Tabelle Tipi-pesi'!H$15,'Tabelle Tipi-pesi'!I$15,"")&amp;IF(I32='Tabelle Tipi-pesi'!H$16,'Tabelle Tipi-pesi'!I$16,"")&amp;IF(I32='Tabelle Tipi-pesi'!H$17,'Tabelle Tipi-pesi'!I$17,"")&amp;IF(I32='Tabelle Tipi-pesi'!H$18,'Tabelle Tipi-pesi'!I$18,"")&amp;IF(I32='Tabelle Tipi-pesi'!H$19,'Tabelle Tipi-pesi'!I$19,"")&amp;IF(I32='Tabelle Tipi-pesi'!H$20,'Tabelle Tipi-pesi'!I$20,"")&amp;IF(I32='Tabelle Tipi-pesi'!H$21,'Tabelle Tipi-pesi'!I$21,"")&amp;IF(I32='Tabelle Tipi-pesi'!H$22,'Tabelle Tipi-pesi'!I$22,"")&amp;IF(I32='Tabelle Tipi-pesi'!H$23,'Tabelle Tipi-pesi'!I$23,"")))</f>
        <v>145</v>
      </c>
      <c r="K32" s="24" t="s">
        <v>49</v>
      </c>
      <c r="L32" s="25">
        <f>IF(K32="",0,VALUE(IF(K32='Tabelle Tipi-pesi'!J$2,'Tabelle Tipi-pesi'!K$2,"")&amp;IF(K32='Tabelle Tipi-pesi'!J$3,'Tabelle Tipi-pesi'!K$3,"")&amp;IF(K32='Tabelle Tipi-pesi'!J$4,'Tabelle Tipi-pesi'!K$4,"")&amp;IF(K32='Tabelle Tipi-pesi'!J$5,'Tabelle Tipi-pesi'!K$5,"")&amp;IF(K32='Tabelle Tipi-pesi'!J$6,'Tabelle Tipi-pesi'!K$6,"")&amp;IF(K32='Tabelle Tipi-pesi'!J$7,'Tabelle Tipi-pesi'!K$7,"")&amp;IF(K32='Tabelle Tipi-pesi'!J$8,'Tabelle Tipi-pesi'!K$8,"")&amp;IF(K32='Tabelle Tipi-pesi'!J$9,'Tabelle Tipi-pesi'!K$9,"")&amp;IF(K32='Tabelle Tipi-pesi'!J$10,'Tabelle Tipi-pesi'!K$10,"")&amp;IF(K32='Tabelle Tipi-pesi'!J$11,'Tabelle Tipi-pesi'!K$11,"")&amp;IF(K32='Tabelle Tipi-pesi'!J$12,'Tabelle Tipi-pesi'!K$12,"")&amp;IF(K32='Tabelle Tipi-pesi'!J$13,'Tabelle Tipi-pesi'!K$13,"")&amp;IF(K32='Tabelle Tipi-pesi'!J$14,'Tabelle Tipi-pesi'!K$14,"")&amp;IF(K32='Tabelle Tipi-pesi'!J$15,'Tabelle Tipi-pesi'!K$15,"")&amp;IF(K32='Tabelle Tipi-pesi'!J$16,'Tabelle Tipi-pesi'!K$16,"")&amp;IF(K32='Tabelle Tipi-pesi'!J$17,'Tabelle Tipi-pesi'!K$17,"")&amp;IF(K32='Tabelle Tipi-pesi'!J$18,'Tabelle Tipi-pesi'!K$18,"")&amp;IF(K32='Tabelle Tipi-pesi'!J$19,'Tabelle Tipi-pesi'!K$19,"")&amp;IF(K32='Tabelle Tipi-pesi'!J$20,'Tabelle Tipi-pesi'!K$20,"")&amp;IF(K32='Tabelle Tipi-pesi'!J$21,'Tabelle Tipi-pesi'!K$21,"")&amp;IF(K32='Tabelle Tipi-pesi'!J$22,'Tabelle Tipi-pesi'!K$22,"")&amp;IF(K32='Tabelle Tipi-pesi'!J$23,'Tabelle Tipi-pesi'!K$23,"")))</f>
        <v>25</v>
      </c>
      <c r="M32" s="8" t="s">
        <v>52</v>
      </c>
      <c r="N32" s="9">
        <f>$B32*IF(M32="",0,VALUE(IF(M32='Tabelle Tipi-pesi'!L$2,'Tabelle Tipi-pesi'!M$2,"")&amp;IF(M32='Tabelle Tipi-pesi'!L$3,'Tabelle Tipi-pesi'!M$3,"")&amp;IF(M32='Tabelle Tipi-pesi'!L$4,'Tabelle Tipi-pesi'!M$4,"")&amp;IF(M32='Tabelle Tipi-pesi'!L$5,'Tabelle Tipi-pesi'!M$5,"")&amp;IF(M32='Tabelle Tipi-pesi'!L$6,'Tabelle Tipi-pesi'!M$6,"")&amp;IF(M32='Tabelle Tipi-pesi'!L$7,'Tabelle Tipi-pesi'!M$7,"")&amp;IF(M32='Tabelle Tipi-pesi'!L$8,'Tabelle Tipi-pesi'!M$8,"")&amp;IF(M32='Tabelle Tipi-pesi'!L$9,'Tabelle Tipi-pesi'!M$9,"")&amp;IF(M32='Tabelle Tipi-pesi'!L$10,'Tabelle Tipi-pesi'!M$10,"")&amp;IF(M32='Tabelle Tipi-pesi'!L$11,'Tabelle Tipi-pesi'!M$11,"")&amp;IF(M32='Tabelle Tipi-pesi'!L$12,'Tabelle Tipi-pesi'!M$12,"")&amp;IF(M32='Tabelle Tipi-pesi'!L$13,'Tabelle Tipi-pesi'!M$13,"")&amp;IF(M32='Tabelle Tipi-pesi'!L$14,'Tabelle Tipi-pesi'!M$14,"")&amp;IF(M32='Tabelle Tipi-pesi'!L$15,'Tabelle Tipi-pesi'!M$15,"")&amp;IF(M32='Tabelle Tipi-pesi'!L$16,'Tabelle Tipi-pesi'!M$16,"")&amp;IF(M32='Tabelle Tipi-pesi'!L$17,'Tabelle Tipi-pesi'!M$17,"")&amp;IF(M32='Tabelle Tipi-pesi'!L$18,'Tabelle Tipi-pesi'!M$18,"")&amp;IF(M32='Tabelle Tipi-pesi'!L$19,'Tabelle Tipi-pesi'!M$19,"")&amp;IF(M32='Tabelle Tipi-pesi'!L$20,'Tabelle Tipi-pesi'!M$20,"")&amp;IF(M32='Tabelle Tipi-pesi'!L$21,'Tabelle Tipi-pesi'!M$21,"")&amp;IF(M32='Tabelle Tipi-pesi'!L$22,'Tabelle Tipi-pesi'!M$22,"")&amp;IF(M32='Tabelle Tipi-pesi'!L$23,'Tabelle Tipi-pesi'!M$23,"")))</f>
        <v>360</v>
      </c>
      <c r="O32" s="27" t="s">
        <v>72</v>
      </c>
      <c r="P32" s="28">
        <f>IF(O32="",0,VALUE(IF(O32='Tabelle Tipi-pesi'!N$2,'Tabelle Tipi-pesi'!O$2,"")&amp;IF(O32='Tabelle Tipi-pesi'!N$3,'Tabelle Tipi-pesi'!O$3,"")&amp;IF(O32='Tabelle Tipi-pesi'!N$4,'Tabelle Tipi-pesi'!O$4,"")&amp;IF(O32='Tabelle Tipi-pesi'!N$5,'Tabelle Tipi-pesi'!O$5,"")&amp;IF(O32='Tabelle Tipi-pesi'!N$6,'Tabelle Tipi-pesi'!O$6,"")&amp;IF(O32='Tabelle Tipi-pesi'!N$7,'Tabelle Tipi-pesi'!O$7,"")&amp;IF(O32='Tabelle Tipi-pesi'!N$8,'Tabelle Tipi-pesi'!O$8,"")&amp;IF(O32='Tabelle Tipi-pesi'!N$9,'Tabelle Tipi-pesi'!O$9,"")&amp;IF(O32='Tabelle Tipi-pesi'!N$10,'Tabelle Tipi-pesi'!O$10,"")&amp;IF(O32='Tabelle Tipi-pesi'!N$11,'Tabelle Tipi-pesi'!O$11,"")&amp;IF(O32='Tabelle Tipi-pesi'!N$12,'Tabelle Tipi-pesi'!O$12,"")&amp;IF(O32='Tabelle Tipi-pesi'!N$13,'Tabelle Tipi-pesi'!O$13,"")&amp;IF(O32='Tabelle Tipi-pesi'!N$14,'Tabelle Tipi-pesi'!O$14,"")&amp;IF(O32='Tabelle Tipi-pesi'!N$15,'Tabelle Tipi-pesi'!O$15,"")&amp;IF(O32='Tabelle Tipi-pesi'!N$16,'Tabelle Tipi-pesi'!O$16,"")&amp;IF(O32='Tabelle Tipi-pesi'!N$17,'Tabelle Tipi-pesi'!O$17,"")&amp;IF(O32='Tabelle Tipi-pesi'!N$18,'Tabelle Tipi-pesi'!O$18,"")&amp;IF(O32='Tabelle Tipi-pesi'!N$19,'Tabelle Tipi-pesi'!O$19,"")&amp;IF(O32='Tabelle Tipi-pesi'!N$20,'Tabelle Tipi-pesi'!O$20,"")&amp;IF(O32='Tabelle Tipi-pesi'!N$21,'Tabelle Tipi-pesi'!O$21,"")&amp;IF(O32='Tabelle Tipi-pesi'!N$22,'Tabelle Tipi-pesi'!O$22,"")&amp;IF(O32='Tabelle Tipi-pesi'!N$23,'Tabelle Tipi-pesi'!O$23,"")))</f>
        <v>280</v>
      </c>
      <c r="Q32" s="8" t="s">
        <v>109</v>
      </c>
      <c r="R32" s="9">
        <f>IF(Q32="",0,VALUE(IF(Q32='Tabelle Tipi-pesi'!P$2,'Tabelle Tipi-pesi'!Q$2,"")&amp;IF(Q32='Tabelle Tipi-pesi'!P$3,'Tabelle Tipi-pesi'!Q$3,"")&amp;IF(Q32='Tabelle Tipi-pesi'!P$4,'Tabelle Tipi-pesi'!Q$4,"")&amp;IF(Q32='Tabelle Tipi-pesi'!P$5,'Tabelle Tipi-pesi'!Q$5,"")&amp;IF(Q32='Tabelle Tipi-pesi'!P$6,'Tabelle Tipi-pesi'!Q$6,"")&amp;IF(Q32='Tabelle Tipi-pesi'!P$7,'Tabelle Tipi-pesi'!Q$7,"")&amp;IF(Q32='Tabelle Tipi-pesi'!P$8,'Tabelle Tipi-pesi'!Q$8,"")&amp;IF(Q32='Tabelle Tipi-pesi'!P$9,'Tabelle Tipi-pesi'!Q$9,"")&amp;IF(Q32='Tabelle Tipi-pesi'!P$10,'Tabelle Tipi-pesi'!Q$10,"")&amp;IF(Q32='Tabelle Tipi-pesi'!P$11,'Tabelle Tipi-pesi'!Q$11,"")&amp;IF(Q32='Tabelle Tipi-pesi'!P$12,'Tabelle Tipi-pesi'!Q$12,"")&amp;IF(Q32='Tabelle Tipi-pesi'!P$13,'Tabelle Tipi-pesi'!Q$13,"")&amp;IF(Q32='Tabelle Tipi-pesi'!P$14,'Tabelle Tipi-pesi'!Q$14,"")&amp;IF(Q32='Tabelle Tipi-pesi'!P$15,'Tabelle Tipi-pesi'!Q$15,"")&amp;IF(Q32='Tabelle Tipi-pesi'!P$16,'Tabelle Tipi-pesi'!Q$16,"")&amp;IF(Q32='Tabelle Tipi-pesi'!P$17,'Tabelle Tipi-pesi'!Q$17,"")&amp;IF(Q32='Tabelle Tipi-pesi'!P$18,'Tabelle Tipi-pesi'!Q$18,"")&amp;IF(Q32='Tabelle Tipi-pesi'!P$19,'Tabelle Tipi-pesi'!Q$19,"")&amp;IF(Q32='Tabelle Tipi-pesi'!P$20,'Tabelle Tipi-pesi'!Q$20,"")&amp;IF(Q32='Tabelle Tipi-pesi'!P$21,'Tabelle Tipi-pesi'!Q$21,"")&amp;IF(Q32='Tabelle Tipi-pesi'!P$22,'Tabelle Tipi-pesi'!Q$22,"")&amp;IF(Q32='Tabelle Tipi-pesi'!P$23,'Tabelle Tipi-pesi'!Q$23,"")))</f>
        <v>60</v>
      </c>
      <c r="S32" s="29" t="s">
        <v>114</v>
      </c>
      <c r="T32" s="30">
        <f>IF(S32="",0,VALUE(IF(S32='Tabelle Tipi-pesi'!R$2,'Tabelle Tipi-pesi'!S$2,"")&amp;IF(S32='Tabelle Tipi-pesi'!R$3,'Tabelle Tipi-pesi'!S$3,"")&amp;IF(S32='Tabelle Tipi-pesi'!R$4,'Tabelle Tipi-pesi'!S$4,"")&amp;IF(S32='Tabelle Tipi-pesi'!R$5,'Tabelle Tipi-pesi'!S$5,"")&amp;IF(S32='Tabelle Tipi-pesi'!R$6,'Tabelle Tipi-pesi'!S$6,"")&amp;IF(S32='Tabelle Tipi-pesi'!R$7,'Tabelle Tipi-pesi'!S$7,"")&amp;IF(S32='Tabelle Tipi-pesi'!R$8,'Tabelle Tipi-pesi'!S$8,"")&amp;IF(S32='Tabelle Tipi-pesi'!R$9,'Tabelle Tipi-pesi'!S$9,"")&amp;IF(S32='Tabelle Tipi-pesi'!R$10,'Tabelle Tipi-pesi'!S$10,"")&amp;IF(S32='Tabelle Tipi-pesi'!R$11,'Tabelle Tipi-pesi'!S$11,"")&amp;IF(S32='Tabelle Tipi-pesi'!R$12,'Tabelle Tipi-pesi'!S$12,"")&amp;IF(S32='Tabelle Tipi-pesi'!R$13,'Tabelle Tipi-pesi'!S$13,"")&amp;IF(S32='Tabelle Tipi-pesi'!R$14,'Tabelle Tipi-pesi'!S$14,"")&amp;IF(S32='Tabelle Tipi-pesi'!R$15,'Tabelle Tipi-pesi'!S$15,"")&amp;IF(S32='Tabelle Tipi-pesi'!R$16,'Tabelle Tipi-pesi'!S$16,"")&amp;IF(S32='Tabelle Tipi-pesi'!R$17,'Tabelle Tipi-pesi'!S$17,"")&amp;IF(S32='Tabelle Tipi-pesi'!R$18,'Tabelle Tipi-pesi'!S$18,"")&amp;IF(S32='Tabelle Tipi-pesi'!R$19,'Tabelle Tipi-pesi'!S$19,"")&amp;IF(S32='Tabelle Tipi-pesi'!R$20,'Tabelle Tipi-pesi'!S$20,"")&amp;IF(S32='Tabelle Tipi-pesi'!R$21,'Tabelle Tipi-pesi'!S$21,"")&amp;IF(S32='Tabelle Tipi-pesi'!R$22,'Tabelle Tipi-pesi'!S$22,"")&amp;IF(S32='Tabelle Tipi-pesi'!R$23,'Tabelle Tipi-pesi'!S$23,"")))</f>
        <v>25</v>
      </c>
      <c r="U32" s="8" t="s">
        <v>94</v>
      </c>
      <c r="V32" s="9">
        <f>IF(U32="",0,VALUE(IF(U32='Tabelle Tipi-pesi'!T$2,'Tabelle Tipi-pesi'!U$2,"")&amp;IF(U32='Tabelle Tipi-pesi'!T$3,'Tabelle Tipi-pesi'!U$3,"")&amp;IF(U32='Tabelle Tipi-pesi'!T$4,'Tabelle Tipi-pesi'!U$4,"")&amp;IF(U32='Tabelle Tipi-pesi'!T$5,'Tabelle Tipi-pesi'!U$5,"")&amp;IF(U32='Tabelle Tipi-pesi'!T$6,'Tabelle Tipi-pesi'!U$6,"")&amp;IF(U32='Tabelle Tipi-pesi'!T$7,'Tabelle Tipi-pesi'!U$7,"")&amp;IF(U32='Tabelle Tipi-pesi'!T$8,'Tabelle Tipi-pesi'!U$8,"")&amp;IF(U32='Tabelle Tipi-pesi'!T$9,'Tabelle Tipi-pesi'!U$9,"")&amp;IF(U32='Tabelle Tipi-pesi'!T$10,'Tabelle Tipi-pesi'!U$10,"")&amp;IF(U32='Tabelle Tipi-pesi'!T$11,'Tabelle Tipi-pesi'!U$11,"")&amp;IF(U32='Tabelle Tipi-pesi'!T$12,'Tabelle Tipi-pesi'!U$12,"")&amp;IF(U32='Tabelle Tipi-pesi'!T$13,'Tabelle Tipi-pesi'!U$13,"")&amp;IF(U32='Tabelle Tipi-pesi'!T$14,'Tabelle Tipi-pesi'!U$14,"")&amp;IF(U32='Tabelle Tipi-pesi'!T$15,'Tabelle Tipi-pesi'!U$15,"")&amp;IF(U32='Tabelle Tipi-pesi'!T$16,'Tabelle Tipi-pesi'!U$16,"")&amp;IF(U32='Tabelle Tipi-pesi'!T$17,'Tabelle Tipi-pesi'!U$17,"")&amp;IF(U32='Tabelle Tipi-pesi'!T$18,'Tabelle Tipi-pesi'!U$18,"")&amp;IF(U32='Tabelle Tipi-pesi'!T$19,'Tabelle Tipi-pesi'!U$19,"")&amp;IF(U32='Tabelle Tipi-pesi'!T$20,'Tabelle Tipi-pesi'!U$20,"")&amp;IF(U32='Tabelle Tipi-pesi'!T$21,'Tabelle Tipi-pesi'!U$21,"")&amp;IF(U32='Tabelle Tipi-pesi'!T$22,'Tabelle Tipi-pesi'!U$22,"")&amp;IF(U32='Tabelle Tipi-pesi'!T$23,'Tabelle Tipi-pesi'!U$23,"")))</f>
        <v>85</v>
      </c>
      <c r="W32" s="31"/>
      <c r="X32" s="32">
        <f>IF(W32="",0,VALUE(IF(W32='Tabelle Tipi-pesi'!V$2,'Tabelle Tipi-pesi'!W$2,"")&amp;IF(W32='Tabelle Tipi-pesi'!V$3,'Tabelle Tipi-pesi'!W$3,"")&amp;IF(W32='Tabelle Tipi-pesi'!V$4,'Tabelle Tipi-pesi'!W$4,"")&amp;IF(W32='Tabelle Tipi-pesi'!V$5,'Tabelle Tipi-pesi'!W$5,"")&amp;IF(W32='Tabelle Tipi-pesi'!V$6,'Tabelle Tipi-pesi'!W$6,"")&amp;IF(W32='Tabelle Tipi-pesi'!V$7,'Tabelle Tipi-pesi'!W$7,"")&amp;IF(W32='Tabelle Tipi-pesi'!V$8,'Tabelle Tipi-pesi'!W$8,"")&amp;IF(W32='Tabelle Tipi-pesi'!V$9,'Tabelle Tipi-pesi'!W$9,"")&amp;IF(W32='Tabelle Tipi-pesi'!V$10,'Tabelle Tipi-pesi'!W$10,"")&amp;IF(W32='Tabelle Tipi-pesi'!V$11,'Tabelle Tipi-pesi'!W$11,"")&amp;IF(W32='Tabelle Tipi-pesi'!V$12,'Tabelle Tipi-pesi'!W$12,"")&amp;IF(W32='Tabelle Tipi-pesi'!V$13,'Tabelle Tipi-pesi'!W$13,"")&amp;IF(W32='Tabelle Tipi-pesi'!V$14,'Tabelle Tipi-pesi'!W$14,"")&amp;IF(W32='Tabelle Tipi-pesi'!V$15,'Tabelle Tipi-pesi'!W$15,"")&amp;IF(W32='Tabelle Tipi-pesi'!V$16,'Tabelle Tipi-pesi'!W$16,"")&amp;IF(W32='Tabelle Tipi-pesi'!V$17,'Tabelle Tipi-pesi'!W$17,"")&amp;IF(W32='Tabelle Tipi-pesi'!V$18,'Tabelle Tipi-pesi'!W$18,"")&amp;IF(W32='Tabelle Tipi-pesi'!V$19,'Tabelle Tipi-pesi'!W$19,"")&amp;IF(W32='Tabelle Tipi-pesi'!V$20,'Tabelle Tipi-pesi'!W$20,"")&amp;IF(W32='Tabelle Tipi-pesi'!V$21,'Tabelle Tipi-pesi'!W$21,"")&amp;IF(W32='Tabelle Tipi-pesi'!V$22,'Tabelle Tipi-pesi'!W$22,"")&amp;IF(W32='Tabelle Tipi-pesi'!V$23,'Tabelle Tipi-pesi'!W$23,"")))</f>
        <v>0</v>
      </c>
      <c r="Z32" s="9">
        <f>IF(Y32="",0,VALUE(IF(Y32='Tabelle Tipi-pesi'!X$2,'Tabelle Tipi-pesi'!Y$2,"")&amp;IF(Y32='Tabelle Tipi-pesi'!X$3,'Tabelle Tipi-pesi'!Y$3,"")&amp;IF(Y32='Tabelle Tipi-pesi'!X$4,'Tabelle Tipi-pesi'!Y$4,"")&amp;IF(Y32='Tabelle Tipi-pesi'!X$5,'Tabelle Tipi-pesi'!Y$5,"")&amp;IF(Y32='Tabelle Tipi-pesi'!X$6,'Tabelle Tipi-pesi'!Y$6,"")&amp;IF(Y32='Tabelle Tipi-pesi'!X$7,'Tabelle Tipi-pesi'!Y$7,"")&amp;IF(Y32='Tabelle Tipi-pesi'!X$8,'Tabelle Tipi-pesi'!Y$8,"")&amp;IF(Y32='Tabelle Tipi-pesi'!X$9,'Tabelle Tipi-pesi'!Y$9,"")&amp;IF(Y32='Tabelle Tipi-pesi'!X$10,'Tabelle Tipi-pesi'!Y$10,"")&amp;IF(Y32='Tabelle Tipi-pesi'!X$11,'Tabelle Tipi-pesi'!Y$11,"")&amp;IF(Y32='Tabelle Tipi-pesi'!X$12,'Tabelle Tipi-pesi'!Y$12,"")&amp;IF(Y32='Tabelle Tipi-pesi'!X$13,'Tabelle Tipi-pesi'!Y$13,"")&amp;IF(Y32='Tabelle Tipi-pesi'!X$14,'Tabelle Tipi-pesi'!Y$14,"")&amp;IF(Y32='Tabelle Tipi-pesi'!X$15,'Tabelle Tipi-pesi'!Y$15,"")&amp;IF(Y32='Tabelle Tipi-pesi'!X$16,'Tabelle Tipi-pesi'!Y$16,"")&amp;IF(Y32='Tabelle Tipi-pesi'!X$17,'Tabelle Tipi-pesi'!Y$17,"")&amp;IF(Y32='Tabelle Tipi-pesi'!X$18,'Tabelle Tipi-pesi'!Y$18,"")&amp;IF(Y32='Tabelle Tipi-pesi'!X$19,'Tabelle Tipi-pesi'!Y$19,"")&amp;IF(Y32='Tabelle Tipi-pesi'!X$20,'Tabelle Tipi-pesi'!Y$20,"")&amp;IF(Y32='Tabelle Tipi-pesi'!X$21,'Tabelle Tipi-pesi'!Y$21,"")&amp;IF(Y32='Tabelle Tipi-pesi'!X$22,'Tabelle Tipi-pesi'!Y$22,"")&amp;IF(Y32='Tabelle Tipi-pesi'!X$23,'Tabelle Tipi-pesi'!Y$23,"")))</f>
        <v>0</v>
      </c>
      <c r="AA32" s="36" t="s">
        <v>104</v>
      </c>
      <c r="AB32" s="37">
        <f>IF(AA32="",0,VALUE(IF(AA32='Tabelle Tipi-pesi'!Z$2,'Tabelle Tipi-pesi'!AA$2,"")&amp;IF(AA32='Tabelle Tipi-pesi'!Z$3,'Tabelle Tipi-pesi'!AA$3,"")&amp;IF(AA32='Tabelle Tipi-pesi'!Z$4,'Tabelle Tipi-pesi'!AA$4,"")&amp;IF(AA32='Tabelle Tipi-pesi'!Z$5,'Tabelle Tipi-pesi'!AA$5,"")&amp;IF(AA32='Tabelle Tipi-pesi'!Z$6,'Tabelle Tipi-pesi'!AA$6,"")&amp;IF(AA32='Tabelle Tipi-pesi'!Z$7,'Tabelle Tipi-pesi'!AA$7,"")&amp;IF(AA32='Tabelle Tipi-pesi'!Z$8,'Tabelle Tipi-pesi'!AA$8,"")&amp;IF(AA32='Tabelle Tipi-pesi'!Z$9,'Tabelle Tipi-pesi'!AA$9,"")&amp;IF(AA32='Tabelle Tipi-pesi'!Z$10,'Tabelle Tipi-pesi'!AA$10,"")&amp;IF(AA32='Tabelle Tipi-pesi'!Z$11,'Tabelle Tipi-pesi'!AA$11,"")&amp;IF(AA32='Tabelle Tipi-pesi'!Z$12,'Tabelle Tipi-pesi'!AA$12,"")&amp;IF(AA32='Tabelle Tipi-pesi'!Z$13,'Tabelle Tipi-pesi'!AA$13,"")&amp;IF(AA32='Tabelle Tipi-pesi'!Z$14,'Tabelle Tipi-pesi'!AA$14,"")&amp;IF(AA32='Tabelle Tipi-pesi'!Z$15,'Tabelle Tipi-pesi'!AA$15,"")&amp;IF(AA32='Tabelle Tipi-pesi'!Z$16,'Tabelle Tipi-pesi'!AA$16,"")&amp;IF(AA32='Tabelle Tipi-pesi'!Z$17,'Tabelle Tipi-pesi'!AA$17,"")&amp;IF(AA32='Tabelle Tipi-pesi'!Z$18,'Tabelle Tipi-pesi'!AA$18,"")&amp;IF(AA32='Tabelle Tipi-pesi'!Z$19,'Tabelle Tipi-pesi'!AA$19,"")&amp;IF(AA32='Tabelle Tipi-pesi'!Z$20,'Tabelle Tipi-pesi'!AA$20,"")&amp;IF(AA32='Tabelle Tipi-pesi'!Z$21,'Tabelle Tipi-pesi'!AA$21,"")&amp;IF(AA32='Tabelle Tipi-pesi'!Z$22,'Tabelle Tipi-pesi'!AA$22,"")&amp;IF(AA32='Tabelle Tipi-pesi'!Z$23,'Tabelle Tipi-pesi'!AA$23,"")))</f>
        <v>95</v>
      </c>
      <c r="AD32" s="9">
        <f>IF(AC32="",0,VALUE(IF(AC32='Tabelle Tipi-pesi'!Z$2,'Tabelle Tipi-pesi'!AA$2,"")&amp;IF(AC32='Tabelle Tipi-pesi'!Z$3,'Tabelle Tipi-pesi'!AA$3,"")&amp;IF(AC32='Tabelle Tipi-pesi'!Z$4,'Tabelle Tipi-pesi'!AA$4,"")&amp;IF(AC32='Tabelle Tipi-pesi'!Z$5,'Tabelle Tipi-pesi'!AA$5,"")&amp;IF(AC32='Tabelle Tipi-pesi'!Z$6,'Tabelle Tipi-pesi'!AA$6,"")&amp;IF(AC32='Tabelle Tipi-pesi'!Z$7,'Tabelle Tipi-pesi'!AA$7,"")&amp;IF(AC32='Tabelle Tipi-pesi'!Z$8,'Tabelle Tipi-pesi'!AA$8,"")&amp;IF(AC32='Tabelle Tipi-pesi'!Z$9,'Tabelle Tipi-pesi'!AA$9,"")&amp;IF(AC32='Tabelle Tipi-pesi'!Z$10,'Tabelle Tipi-pesi'!AA$10,"")&amp;IF(AC32='Tabelle Tipi-pesi'!Z$11,'Tabelle Tipi-pesi'!AA$11,"")&amp;IF(AC32='Tabelle Tipi-pesi'!Z$12,'Tabelle Tipi-pesi'!AA$12,"")&amp;IF(AC32='Tabelle Tipi-pesi'!Z$13,'Tabelle Tipi-pesi'!AA$13,"")&amp;IF(AC32='Tabelle Tipi-pesi'!Z$14,'Tabelle Tipi-pesi'!AA$14,"")&amp;IF(AC32='Tabelle Tipi-pesi'!Z$15,'Tabelle Tipi-pesi'!AA$15,"")&amp;IF(AC32='Tabelle Tipi-pesi'!Z$16,'Tabelle Tipi-pesi'!AA$16,"")&amp;IF(AC32='Tabelle Tipi-pesi'!Z$17,'Tabelle Tipi-pesi'!AA$17,"")&amp;IF(AC32='Tabelle Tipi-pesi'!Z$18,'Tabelle Tipi-pesi'!AA$18,"")&amp;IF(AC32='Tabelle Tipi-pesi'!Z$19,'Tabelle Tipi-pesi'!AA$19,"")&amp;IF(AC32='Tabelle Tipi-pesi'!Z$20,'Tabelle Tipi-pesi'!AA$20,"")&amp;IF(AC32='Tabelle Tipi-pesi'!Z$21,'Tabelle Tipi-pesi'!AA$21,"")&amp;IF(AC32='Tabelle Tipi-pesi'!Z$22,'Tabelle Tipi-pesi'!AA$22,"")&amp;IF(AC32='Tabelle Tipi-pesi'!Z$23,'Tabelle Tipi-pesi'!AA$23,"")))</f>
        <v>0</v>
      </c>
      <c r="AE32" s="34" t="s">
        <v>115</v>
      </c>
      <c r="AF32" s="35">
        <f>IF(AE32="",0,VALUE(IF(AE32='Tabelle Tipi-pesi'!AB$2,'Tabelle Tipi-pesi'!AC$2,"")&amp;IF(AE32='Tabelle Tipi-pesi'!AB$3,'Tabelle Tipi-pesi'!AC$3,"")&amp;IF(AE32='Tabelle Tipi-pesi'!AB$4,'Tabelle Tipi-pesi'!AC$4,"")&amp;IF(AE32='Tabelle Tipi-pesi'!AB$5,'Tabelle Tipi-pesi'!AC$5,"")&amp;IF(AE32='Tabelle Tipi-pesi'!AB$6,'Tabelle Tipi-pesi'!AC$6,"")&amp;IF(AE32='Tabelle Tipi-pesi'!AB$7,'Tabelle Tipi-pesi'!AC$7,"")&amp;IF(AE32='Tabelle Tipi-pesi'!AB$8,'Tabelle Tipi-pesi'!AC$8,"")&amp;IF(AE32='Tabelle Tipi-pesi'!AB$9,'Tabelle Tipi-pesi'!AC$9,"")&amp;IF(AE32='Tabelle Tipi-pesi'!AB$10,'Tabelle Tipi-pesi'!AC$10,"")&amp;IF(AE32='Tabelle Tipi-pesi'!AB$11,'Tabelle Tipi-pesi'!AC$11,"")&amp;IF(AE32='Tabelle Tipi-pesi'!AB$12,'Tabelle Tipi-pesi'!AC$12,"")&amp;IF(AE32='Tabelle Tipi-pesi'!AB$13,'Tabelle Tipi-pesi'!AC$13,"")&amp;IF(AE32='Tabelle Tipi-pesi'!AB$14,'Tabelle Tipi-pesi'!AC$14,"")&amp;IF(AE32='Tabelle Tipi-pesi'!AB$15,'Tabelle Tipi-pesi'!AC$15,"")&amp;IF(AD32='Tabelle Tipi-pesi'!AB$16,'Tabelle Tipi-pesi'!AC$16,"")&amp;IF(AE32='Tabelle Tipi-pesi'!AB$17,'Tabelle Tipi-pesi'!AC$17,"")&amp;IF(AE32='Tabelle Tipi-pesi'!AB$18,'Tabelle Tipi-pesi'!AC$18,"")&amp;IF(AE32='Tabelle Tipi-pesi'!AB$19,'Tabelle Tipi-pesi'!AC$19,"")&amp;IF(AE32='Tabelle Tipi-pesi'!AB$20,'Tabelle Tipi-pesi'!AC$20,"")&amp;IF(AE32='Tabelle Tipi-pesi'!AB$21,'Tabelle Tipi-pesi'!AC$21,"")&amp;IF(AE32='Tabelle Tipi-pesi'!AB$22,'Tabelle Tipi-pesi'!AC$22,"")&amp;IF(AE32='Tabelle Tipi-pesi'!AB$23,'Tabelle Tipi-pesi'!AC$23,"")))</f>
        <v>60</v>
      </c>
      <c r="AG32" s="8" t="s">
        <v>106</v>
      </c>
      <c r="AH32" s="9">
        <f>IF(AG32="",0,VALUE(IF(AG32='Tabelle Tipi-pesi'!AD$2,'Tabelle Tipi-pesi'!AE$2,"")&amp;IF(AG32='Tabelle Tipi-pesi'!AD$3,'Tabelle Tipi-pesi'!AE$3,"")&amp;IF(AG32='Tabelle Tipi-pesi'!AD$4,'Tabelle Tipi-pesi'!AE$4,"")&amp;IF(AG32='Tabelle Tipi-pesi'!AD$5,'Tabelle Tipi-pesi'!AE$5,"")&amp;IF(AG32='Tabelle Tipi-pesi'!AD$6,'Tabelle Tipi-pesi'!AE$6,"")&amp;IF(AG32='Tabelle Tipi-pesi'!AD$7,'Tabelle Tipi-pesi'!AE$7,"")&amp;IF(AG32='Tabelle Tipi-pesi'!AD$8,'Tabelle Tipi-pesi'!AE$8,"")&amp;IF(AG32='Tabelle Tipi-pesi'!AD$9,'Tabelle Tipi-pesi'!AE$9,"")&amp;IF(AG32='Tabelle Tipi-pesi'!AD$10,'Tabelle Tipi-pesi'!AE$10,"")&amp;IF(AG32='Tabelle Tipi-pesi'!AD$11,'Tabelle Tipi-pesi'!AE$11,"")&amp;IF(AG32='Tabelle Tipi-pesi'!AD$12,'Tabelle Tipi-pesi'!AE$12,"")&amp;IF(AG32='Tabelle Tipi-pesi'!AD$13,'Tabelle Tipi-pesi'!AE$13,"")&amp;IF(AG32='Tabelle Tipi-pesi'!AD$14,'Tabelle Tipi-pesi'!AE$14,"")&amp;IF(AG32='Tabelle Tipi-pesi'!AD$15,'Tabelle Tipi-pesi'!AE$15,"")&amp;IF(AF32='Tabelle Tipi-pesi'!AD$16,'Tabelle Tipi-pesi'!AE$16,"")&amp;IF(AG32='Tabelle Tipi-pesi'!AD$17,'Tabelle Tipi-pesi'!AE$17,"")&amp;IF(AG32='Tabelle Tipi-pesi'!AD$18,'Tabelle Tipi-pesi'!AE$18,"")&amp;IF(AG32='Tabelle Tipi-pesi'!AD$19,'Tabelle Tipi-pesi'!AE$19,"")&amp;IF(AG32='Tabelle Tipi-pesi'!AD$20,'Tabelle Tipi-pesi'!AE$20,"")&amp;IF(AG32='Tabelle Tipi-pesi'!AD$21,'Tabelle Tipi-pesi'!AE$21,"")&amp;IF(AG32='Tabelle Tipi-pesi'!AD$22,'Tabelle Tipi-pesi'!AE$22,"")&amp;IF(AG32='Tabelle Tipi-pesi'!AD$23,'Tabelle Tipi-pesi'!AE$23,"")))</f>
        <v>50</v>
      </c>
      <c r="AJ32" s="26">
        <f t="shared" si="0"/>
        <v>1498</v>
      </c>
      <c r="AK32" s="55">
        <v>8</v>
      </c>
      <c r="AL32" s="12">
        <v>2495</v>
      </c>
      <c r="AM32" s="18"/>
      <c r="AN32" s="11">
        <f t="shared" si="1"/>
        <v>11</v>
      </c>
      <c r="AO32" s="11" t="str">
        <f t="shared" si="2"/>
        <v>3</v>
      </c>
      <c r="AP32" s="8">
        <v>880</v>
      </c>
      <c r="AQ32" s="14">
        <f t="shared" si="3"/>
        <v>18.712499999999999</v>
      </c>
      <c r="AR32" s="15">
        <f t="shared" si="4"/>
        <v>207.70874999999998</v>
      </c>
      <c r="AS32" s="16">
        <f t="shared" si="5"/>
        <v>138.65737650200265</v>
      </c>
      <c r="AT32" s="15">
        <f t="shared" si="6"/>
        <v>7.2120216408793567</v>
      </c>
      <c r="AU32" s="39"/>
    </row>
    <row r="33" spans="1:47" s="8" customFormat="1" ht="11.25" x14ac:dyDescent="0.2">
      <c r="A33" s="8">
        <v>29</v>
      </c>
      <c r="B33" s="8">
        <v>4</v>
      </c>
      <c r="C33" s="20" t="s">
        <v>13</v>
      </c>
      <c r="D33" s="21">
        <f>IF(C33="",0,VALUE(IF(C33='Tabelle Tipi-pesi'!B$2,'Tabelle Tipi-pesi'!C$2,"")&amp;IF(C33='Tabelle Tipi-pesi'!B$3,'Tabelle Tipi-pesi'!C$3,"")&amp;IF(C33='Tabelle Tipi-pesi'!B$4,'Tabelle Tipi-pesi'!C$4,"")&amp;IF(C33='Tabelle Tipi-pesi'!B$5,'Tabelle Tipi-pesi'!C$5,"")&amp;IF(C33='Tabelle Tipi-pesi'!B$6,'Tabelle Tipi-pesi'!C$6,"")&amp;IF(C33='Tabelle Tipi-pesi'!B$7,'Tabelle Tipi-pesi'!C$7,"")&amp;IF(C33='Tabelle Tipi-pesi'!B$8,'Tabelle Tipi-pesi'!C$8,"")&amp;IF(C33='Tabelle Tipi-pesi'!B$9,'Tabelle Tipi-pesi'!C$9,"")&amp;IF(C33='Tabelle Tipi-pesi'!B$10,'Tabelle Tipi-pesi'!C$10,"")&amp;IF(C33='Tabelle Tipi-pesi'!B$11,'Tabelle Tipi-pesi'!C$11,"")&amp;IF(C33='Tabelle Tipi-pesi'!B$12,'Tabelle Tipi-pesi'!C$12,"")&amp;IF(C33='Tabelle Tipi-pesi'!B$13,'Tabelle Tipi-pesi'!C$13,"")&amp;IF(C33='Tabelle Tipi-pesi'!B$14,'Tabelle Tipi-pesi'!C$14,"")&amp;IF(C33='Tabelle Tipi-pesi'!B$15,'Tabelle Tipi-pesi'!C$15,"")&amp;IF(C33='Tabelle Tipi-pesi'!B$16,'Tabelle Tipi-pesi'!C$16,"")&amp;IF(C33='Tabelle Tipi-pesi'!B$17,'Tabelle Tipi-pesi'!C$17,"")&amp;IF(C33='Tabelle Tipi-pesi'!B$18,'Tabelle Tipi-pesi'!C$18,"")&amp;IF(C33='Tabelle Tipi-pesi'!B$19,'Tabelle Tipi-pesi'!C$19,"")&amp;IF(C33='Tabelle Tipi-pesi'!B$20,'Tabelle Tipi-pesi'!C$20,"")&amp;IF(C33='Tabelle Tipi-pesi'!B$21,'Tabelle Tipi-pesi'!C$21,"")&amp;IF(C33='Tabelle Tipi-pesi'!B$22,'Tabelle Tipi-pesi'!C$22,"")&amp;IF(C33='Tabelle Tipi-pesi'!B$23,'Tabelle Tipi-pesi'!C$23,"")))</f>
        <v>120</v>
      </c>
      <c r="E33" s="8" t="s">
        <v>24</v>
      </c>
      <c r="F33" s="7">
        <f>IF(E33="",0,VALUE(IF(E33='Tabelle Tipi-pesi'!D$2,'Tabelle Tipi-pesi'!E$2,"")&amp;IF(E33='Tabelle Tipi-pesi'!D$3,'Tabelle Tipi-pesi'!E$3,"")&amp;IF(E33='Tabelle Tipi-pesi'!D$4,'Tabelle Tipi-pesi'!E$4,"")&amp;IF(E33='Tabelle Tipi-pesi'!D$5,'Tabelle Tipi-pesi'!E$5,"")&amp;IF(E33='Tabelle Tipi-pesi'!D$6,'Tabelle Tipi-pesi'!E$6,"")&amp;IF(E33='Tabelle Tipi-pesi'!D$7,'Tabelle Tipi-pesi'!E$7,"")&amp;IF(E33='Tabelle Tipi-pesi'!D$8,'Tabelle Tipi-pesi'!E$8,"")&amp;IF(E33='Tabelle Tipi-pesi'!D$9,'Tabelle Tipi-pesi'!E$9,"")&amp;IF(E33='Tabelle Tipi-pesi'!D$10,'Tabelle Tipi-pesi'!E$10,"")&amp;IF(E33='Tabelle Tipi-pesi'!D$11,'Tabelle Tipi-pesi'!E$11,"")&amp;IF(E33='Tabelle Tipi-pesi'!D$12,'Tabelle Tipi-pesi'!E$12,"")&amp;IF(E33='Tabelle Tipi-pesi'!D$13,'Tabelle Tipi-pesi'!E$13,"")&amp;IF(E33='Tabelle Tipi-pesi'!D$14,'Tabelle Tipi-pesi'!E$14,"")&amp;IF(E33='Tabelle Tipi-pesi'!D$15,'Tabelle Tipi-pesi'!E$15,"")&amp;IF(E33='Tabelle Tipi-pesi'!D$16,'Tabelle Tipi-pesi'!E$16,"")&amp;IF(E33='Tabelle Tipi-pesi'!D$17,'Tabelle Tipi-pesi'!E$17,"")&amp;IF(E33='Tabelle Tipi-pesi'!D$18,'Tabelle Tipi-pesi'!E$18,"")&amp;IF(E33='Tabelle Tipi-pesi'!D$19,'Tabelle Tipi-pesi'!E$19,"")&amp;IF(E33='Tabelle Tipi-pesi'!D$20,'Tabelle Tipi-pesi'!E$20,"")&amp;IF(E33='Tabelle Tipi-pesi'!D$21,'Tabelle Tipi-pesi'!E$21,"")&amp;IF(E33='Tabelle Tipi-pesi'!D$22,'Tabelle Tipi-pesi'!E$22,"")&amp;IF(E33='Tabelle Tipi-pesi'!D$23,'Tabelle Tipi-pesi'!E$23,"")))/4*B33</f>
        <v>62</v>
      </c>
      <c r="G33" s="22" t="s">
        <v>39</v>
      </c>
      <c r="H33" s="23">
        <f>$B33*IF(G33="",0,VALUE(IF(G33='Tabelle Tipi-pesi'!F$2,'Tabelle Tipi-pesi'!G$2,"")&amp;IF(G33='Tabelle Tipi-pesi'!F$3,'Tabelle Tipi-pesi'!G$3,"")&amp;IF(G33='Tabelle Tipi-pesi'!F$4,'Tabelle Tipi-pesi'!G$4,"")&amp;IF(G33='Tabelle Tipi-pesi'!F$5,'Tabelle Tipi-pesi'!G$5,"")&amp;IF(G33='Tabelle Tipi-pesi'!F$6,'Tabelle Tipi-pesi'!G$6,"")&amp;IF(G33='Tabelle Tipi-pesi'!F$7,'Tabelle Tipi-pesi'!G$7,"")&amp;IF(G33='Tabelle Tipi-pesi'!F$8,'Tabelle Tipi-pesi'!G$8,"")&amp;IF(G33='Tabelle Tipi-pesi'!F$9,'Tabelle Tipi-pesi'!G$9,"")&amp;IF(G33='Tabelle Tipi-pesi'!F$10,'Tabelle Tipi-pesi'!G$10,"")&amp;IF(G33='Tabelle Tipi-pesi'!F$11,'Tabelle Tipi-pesi'!G$11,"")&amp;IF(G33='Tabelle Tipi-pesi'!F$12,'Tabelle Tipi-pesi'!G$12,"")&amp;IF(G33='Tabelle Tipi-pesi'!F$13,'Tabelle Tipi-pesi'!G$13,"")&amp;IF(G33='Tabelle Tipi-pesi'!F$14,'Tabelle Tipi-pesi'!G$14,"")&amp;IF(G33='Tabelle Tipi-pesi'!F$15,'Tabelle Tipi-pesi'!G$15,"")&amp;IF(G33='Tabelle Tipi-pesi'!F$16,'Tabelle Tipi-pesi'!G$16,"")&amp;IF(G33='Tabelle Tipi-pesi'!F$17,'Tabelle Tipi-pesi'!G$17,"")&amp;IF(G33='Tabelle Tipi-pesi'!F$18,'Tabelle Tipi-pesi'!G$18,"")&amp;IF(G33='Tabelle Tipi-pesi'!F$19,'Tabelle Tipi-pesi'!G$19,"")&amp;IF(G33='Tabelle Tipi-pesi'!F$20,'Tabelle Tipi-pesi'!G$20,"")&amp;IF(G33='Tabelle Tipi-pesi'!F$21,'Tabelle Tipi-pesi'!G$21,"")&amp;IF(G33='Tabelle Tipi-pesi'!F$22,'Tabelle Tipi-pesi'!G$22,"")&amp;IF(G33='Tabelle Tipi-pesi'!F$23,'Tabelle Tipi-pesi'!G$23,"")))</f>
        <v>120</v>
      </c>
      <c r="I33" s="8" t="s">
        <v>47</v>
      </c>
      <c r="J33" s="9">
        <f>IF(I33="",0,VALUE(IF(I33='Tabelle Tipi-pesi'!H$2,'Tabelle Tipi-pesi'!I$2,"")&amp;IF(I33='Tabelle Tipi-pesi'!H$3,'Tabelle Tipi-pesi'!I$3,"")&amp;IF(I33='Tabelle Tipi-pesi'!H$4,'Tabelle Tipi-pesi'!I$4,"")&amp;IF(I33='Tabelle Tipi-pesi'!H$5,'Tabelle Tipi-pesi'!I$5,"")&amp;IF(I33='Tabelle Tipi-pesi'!H$6,'Tabelle Tipi-pesi'!I$6,"")&amp;IF(I33='Tabelle Tipi-pesi'!H$7,'Tabelle Tipi-pesi'!I$7,"")&amp;IF(I33='Tabelle Tipi-pesi'!H$8,'Tabelle Tipi-pesi'!I$8,"")&amp;IF(I33='Tabelle Tipi-pesi'!H$9,'Tabelle Tipi-pesi'!I$9,"")&amp;IF(I33='Tabelle Tipi-pesi'!H$10,'Tabelle Tipi-pesi'!I$10,"")&amp;IF(I33='Tabelle Tipi-pesi'!H$11,'Tabelle Tipi-pesi'!I$11,"")&amp;IF(I33='Tabelle Tipi-pesi'!H$12,'Tabelle Tipi-pesi'!I$12,"")&amp;IF(I33='Tabelle Tipi-pesi'!H$13,'Tabelle Tipi-pesi'!I$13,"")&amp;IF(I33='Tabelle Tipi-pesi'!H$14,'Tabelle Tipi-pesi'!I$14,"")&amp;IF(I33='Tabelle Tipi-pesi'!H$15,'Tabelle Tipi-pesi'!I$15,"")&amp;IF(I33='Tabelle Tipi-pesi'!H$16,'Tabelle Tipi-pesi'!I$16,"")&amp;IF(I33='Tabelle Tipi-pesi'!H$17,'Tabelle Tipi-pesi'!I$17,"")&amp;IF(I33='Tabelle Tipi-pesi'!H$18,'Tabelle Tipi-pesi'!I$18,"")&amp;IF(I33='Tabelle Tipi-pesi'!H$19,'Tabelle Tipi-pesi'!I$19,"")&amp;IF(I33='Tabelle Tipi-pesi'!H$20,'Tabelle Tipi-pesi'!I$20,"")&amp;IF(I33='Tabelle Tipi-pesi'!H$21,'Tabelle Tipi-pesi'!I$21,"")&amp;IF(I33='Tabelle Tipi-pesi'!H$22,'Tabelle Tipi-pesi'!I$22,"")&amp;IF(I33='Tabelle Tipi-pesi'!H$23,'Tabelle Tipi-pesi'!I$23,"")))</f>
        <v>145</v>
      </c>
      <c r="K33" s="24" t="s">
        <v>49</v>
      </c>
      <c r="L33" s="25">
        <f>IF(K33="",0,VALUE(IF(K33='Tabelle Tipi-pesi'!J$2,'Tabelle Tipi-pesi'!K$2,"")&amp;IF(K33='Tabelle Tipi-pesi'!J$3,'Tabelle Tipi-pesi'!K$3,"")&amp;IF(K33='Tabelle Tipi-pesi'!J$4,'Tabelle Tipi-pesi'!K$4,"")&amp;IF(K33='Tabelle Tipi-pesi'!J$5,'Tabelle Tipi-pesi'!K$5,"")&amp;IF(K33='Tabelle Tipi-pesi'!J$6,'Tabelle Tipi-pesi'!K$6,"")&amp;IF(K33='Tabelle Tipi-pesi'!J$7,'Tabelle Tipi-pesi'!K$7,"")&amp;IF(K33='Tabelle Tipi-pesi'!J$8,'Tabelle Tipi-pesi'!K$8,"")&amp;IF(K33='Tabelle Tipi-pesi'!J$9,'Tabelle Tipi-pesi'!K$9,"")&amp;IF(K33='Tabelle Tipi-pesi'!J$10,'Tabelle Tipi-pesi'!K$10,"")&amp;IF(K33='Tabelle Tipi-pesi'!J$11,'Tabelle Tipi-pesi'!K$11,"")&amp;IF(K33='Tabelle Tipi-pesi'!J$12,'Tabelle Tipi-pesi'!K$12,"")&amp;IF(K33='Tabelle Tipi-pesi'!J$13,'Tabelle Tipi-pesi'!K$13,"")&amp;IF(K33='Tabelle Tipi-pesi'!J$14,'Tabelle Tipi-pesi'!K$14,"")&amp;IF(K33='Tabelle Tipi-pesi'!J$15,'Tabelle Tipi-pesi'!K$15,"")&amp;IF(K33='Tabelle Tipi-pesi'!J$16,'Tabelle Tipi-pesi'!K$16,"")&amp;IF(K33='Tabelle Tipi-pesi'!J$17,'Tabelle Tipi-pesi'!K$17,"")&amp;IF(K33='Tabelle Tipi-pesi'!J$18,'Tabelle Tipi-pesi'!K$18,"")&amp;IF(K33='Tabelle Tipi-pesi'!J$19,'Tabelle Tipi-pesi'!K$19,"")&amp;IF(K33='Tabelle Tipi-pesi'!J$20,'Tabelle Tipi-pesi'!K$20,"")&amp;IF(K33='Tabelle Tipi-pesi'!J$21,'Tabelle Tipi-pesi'!K$21,"")&amp;IF(K33='Tabelle Tipi-pesi'!J$22,'Tabelle Tipi-pesi'!K$22,"")&amp;IF(K33='Tabelle Tipi-pesi'!J$23,'Tabelle Tipi-pesi'!K$23,"")))</f>
        <v>25</v>
      </c>
      <c r="M33" s="8" t="s">
        <v>52</v>
      </c>
      <c r="N33" s="9">
        <f>$B33*IF(M33="",0,VALUE(IF(M33='Tabelle Tipi-pesi'!L$2,'Tabelle Tipi-pesi'!M$2,"")&amp;IF(M33='Tabelle Tipi-pesi'!L$3,'Tabelle Tipi-pesi'!M$3,"")&amp;IF(M33='Tabelle Tipi-pesi'!L$4,'Tabelle Tipi-pesi'!M$4,"")&amp;IF(M33='Tabelle Tipi-pesi'!L$5,'Tabelle Tipi-pesi'!M$5,"")&amp;IF(M33='Tabelle Tipi-pesi'!L$6,'Tabelle Tipi-pesi'!M$6,"")&amp;IF(M33='Tabelle Tipi-pesi'!L$7,'Tabelle Tipi-pesi'!M$7,"")&amp;IF(M33='Tabelle Tipi-pesi'!L$8,'Tabelle Tipi-pesi'!M$8,"")&amp;IF(M33='Tabelle Tipi-pesi'!L$9,'Tabelle Tipi-pesi'!M$9,"")&amp;IF(M33='Tabelle Tipi-pesi'!L$10,'Tabelle Tipi-pesi'!M$10,"")&amp;IF(M33='Tabelle Tipi-pesi'!L$11,'Tabelle Tipi-pesi'!M$11,"")&amp;IF(M33='Tabelle Tipi-pesi'!L$12,'Tabelle Tipi-pesi'!M$12,"")&amp;IF(M33='Tabelle Tipi-pesi'!L$13,'Tabelle Tipi-pesi'!M$13,"")&amp;IF(M33='Tabelle Tipi-pesi'!L$14,'Tabelle Tipi-pesi'!M$14,"")&amp;IF(M33='Tabelle Tipi-pesi'!L$15,'Tabelle Tipi-pesi'!M$15,"")&amp;IF(M33='Tabelle Tipi-pesi'!L$16,'Tabelle Tipi-pesi'!M$16,"")&amp;IF(M33='Tabelle Tipi-pesi'!L$17,'Tabelle Tipi-pesi'!M$17,"")&amp;IF(M33='Tabelle Tipi-pesi'!L$18,'Tabelle Tipi-pesi'!M$18,"")&amp;IF(M33='Tabelle Tipi-pesi'!L$19,'Tabelle Tipi-pesi'!M$19,"")&amp;IF(M33='Tabelle Tipi-pesi'!L$20,'Tabelle Tipi-pesi'!M$20,"")&amp;IF(M33='Tabelle Tipi-pesi'!L$21,'Tabelle Tipi-pesi'!M$21,"")&amp;IF(M33='Tabelle Tipi-pesi'!L$22,'Tabelle Tipi-pesi'!M$22,"")&amp;IF(M33='Tabelle Tipi-pesi'!L$23,'Tabelle Tipi-pesi'!M$23,"")))</f>
        <v>360</v>
      </c>
      <c r="O33" s="27" t="s">
        <v>81</v>
      </c>
      <c r="P33" s="28">
        <f>IF(O33="",0,VALUE(IF(O33='Tabelle Tipi-pesi'!N$2,'Tabelle Tipi-pesi'!O$2,"")&amp;IF(O33='Tabelle Tipi-pesi'!N$3,'Tabelle Tipi-pesi'!O$3,"")&amp;IF(O33='Tabelle Tipi-pesi'!N$4,'Tabelle Tipi-pesi'!O$4,"")&amp;IF(O33='Tabelle Tipi-pesi'!N$5,'Tabelle Tipi-pesi'!O$5,"")&amp;IF(O33='Tabelle Tipi-pesi'!N$6,'Tabelle Tipi-pesi'!O$6,"")&amp;IF(O33='Tabelle Tipi-pesi'!N$7,'Tabelle Tipi-pesi'!O$7,"")&amp;IF(O33='Tabelle Tipi-pesi'!N$8,'Tabelle Tipi-pesi'!O$8,"")&amp;IF(O33='Tabelle Tipi-pesi'!N$9,'Tabelle Tipi-pesi'!O$9,"")&amp;IF(O33='Tabelle Tipi-pesi'!N$10,'Tabelle Tipi-pesi'!O$10,"")&amp;IF(O33='Tabelle Tipi-pesi'!N$11,'Tabelle Tipi-pesi'!O$11,"")&amp;IF(O33='Tabelle Tipi-pesi'!N$12,'Tabelle Tipi-pesi'!O$12,"")&amp;IF(O33='Tabelle Tipi-pesi'!N$13,'Tabelle Tipi-pesi'!O$13,"")&amp;IF(O33='Tabelle Tipi-pesi'!N$14,'Tabelle Tipi-pesi'!O$14,"")&amp;IF(O33='Tabelle Tipi-pesi'!N$15,'Tabelle Tipi-pesi'!O$15,"")&amp;IF(O33='Tabelle Tipi-pesi'!N$16,'Tabelle Tipi-pesi'!O$16,"")&amp;IF(O33='Tabelle Tipi-pesi'!N$17,'Tabelle Tipi-pesi'!O$17,"")&amp;IF(O33='Tabelle Tipi-pesi'!N$18,'Tabelle Tipi-pesi'!O$18,"")&amp;IF(O33='Tabelle Tipi-pesi'!N$19,'Tabelle Tipi-pesi'!O$19,"")&amp;IF(O33='Tabelle Tipi-pesi'!N$20,'Tabelle Tipi-pesi'!O$20,"")&amp;IF(O33='Tabelle Tipi-pesi'!N$21,'Tabelle Tipi-pesi'!O$21,"")&amp;IF(O33='Tabelle Tipi-pesi'!N$22,'Tabelle Tipi-pesi'!O$22,"")&amp;IF(O33='Tabelle Tipi-pesi'!N$23,'Tabelle Tipi-pesi'!O$23,"")))</f>
        <v>285</v>
      </c>
      <c r="Q33" s="8" t="s">
        <v>108</v>
      </c>
      <c r="R33" s="9">
        <f>IF(Q33="",0,VALUE(IF(Q33='Tabelle Tipi-pesi'!P$2,'Tabelle Tipi-pesi'!Q$2,"")&amp;IF(Q33='Tabelle Tipi-pesi'!P$3,'Tabelle Tipi-pesi'!Q$3,"")&amp;IF(Q33='Tabelle Tipi-pesi'!P$4,'Tabelle Tipi-pesi'!Q$4,"")&amp;IF(Q33='Tabelle Tipi-pesi'!P$5,'Tabelle Tipi-pesi'!Q$5,"")&amp;IF(Q33='Tabelle Tipi-pesi'!P$6,'Tabelle Tipi-pesi'!Q$6,"")&amp;IF(Q33='Tabelle Tipi-pesi'!P$7,'Tabelle Tipi-pesi'!Q$7,"")&amp;IF(Q33='Tabelle Tipi-pesi'!P$8,'Tabelle Tipi-pesi'!Q$8,"")&amp;IF(Q33='Tabelle Tipi-pesi'!P$9,'Tabelle Tipi-pesi'!Q$9,"")&amp;IF(Q33='Tabelle Tipi-pesi'!P$10,'Tabelle Tipi-pesi'!Q$10,"")&amp;IF(Q33='Tabelle Tipi-pesi'!P$11,'Tabelle Tipi-pesi'!Q$11,"")&amp;IF(Q33='Tabelle Tipi-pesi'!P$12,'Tabelle Tipi-pesi'!Q$12,"")&amp;IF(Q33='Tabelle Tipi-pesi'!P$13,'Tabelle Tipi-pesi'!Q$13,"")&amp;IF(Q33='Tabelle Tipi-pesi'!P$14,'Tabelle Tipi-pesi'!Q$14,"")&amp;IF(Q33='Tabelle Tipi-pesi'!P$15,'Tabelle Tipi-pesi'!Q$15,"")&amp;IF(Q33='Tabelle Tipi-pesi'!P$16,'Tabelle Tipi-pesi'!Q$16,"")&amp;IF(Q33='Tabelle Tipi-pesi'!P$17,'Tabelle Tipi-pesi'!Q$17,"")&amp;IF(Q33='Tabelle Tipi-pesi'!P$18,'Tabelle Tipi-pesi'!Q$18,"")&amp;IF(Q33='Tabelle Tipi-pesi'!P$19,'Tabelle Tipi-pesi'!Q$19,"")&amp;IF(Q33='Tabelle Tipi-pesi'!P$20,'Tabelle Tipi-pesi'!Q$20,"")&amp;IF(Q33='Tabelle Tipi-pesi'!P$21,'Tabelle Tipi-pesi'!Q$21,"")&amp;IF(Q33='Tabelle Tipi-pesi'!P$22,'Tabelle Tipi-pesi'!Q$22,"")&amp;IF(Q33='Tabelle Tipi-pesi'!P$23,'Tabelle Tipi-pesi'!Q$23,"")))</f>
        <v>30</v>
      </c>
      <c r="S33" s="29" t="s">
        <v>113</v>
      </c>
      <c r="T33" s="30">
        <f>IF(S33="",0,VALUE(IF(S33='Tabelle Tipi-pesi'!R$2,'Tabelle Tipi-pesi'!S$2,"")&amp;IF(S33='Tabelle Tipi-pesi'!R$3,'Tabelle Tipi-pesi'!S$3,"")&amp;IF(S33='Tabelle Tipi-pesi'!R$4,'Tabelle Tipi-pesi'!S$4,"")&amp;IF(S33='Tabelle Tipi-pesi'!R$5,'Tabelle Tipi-pesi'!S$5,"")&amp;IF(S33='Tabelle Tipi-pesi'!R$6,'Tabelle Tipi-pesi'!S$6,"")&amp;IF(S33='Tabelle Tipi-pesi'!R$7,'Tabelle Tipi-pesi'!S$7,"")&amp;IF(S33='Tabelle Tipi-pesi'!R$8,'Tabelle Tipi-pesi'!S$8,"")&amp;IF(S33='Tabelle Tipi-pesi'!R$9,'Tabelle Tipi-pesi'!S$9,"")&amp;IF(S33='Tabelle Tipi-pesi'!R$10,'Tabelle Tipi-pesi'!S$10,"")&amp;IF(S33='Tabelle Tipi-pesi'!R$11,'Tabelle Tipi-pesi'!S$11,"")&amp;IF(S33='Tabelle Tipi-pesi'!R$12,'Tabelle Tipi-pesi'!S$12,"")&amp;IF(S33='Tabelle Tipi-pesi'!R$13,'Tabelle Tipi-pesi'!S$13,"")&amp;IF(S33='Tabelle Tipi-pesi'!R$14,'Tabelle Tipi-pesi'!S$14,"")&amp;IF(S33='Tabelle Tipi-pesi'!R$15,'Tabelle Tipi-pesi'!S$15,"")&amp;IF(S33='Tabelle Tipi-pesi'!R$16,'Tabelle Tipi-pesi'!S$16,"")&amp;IF(S33='Tabelle Tipi-pesi'!R$17,'Tabelle Tipi-pesi'!S$17,"")&amp;IF(S33='Tabelle Tipi-pesi'!R$18,'Tabelle Tipi-pesi'!S$18,"")&amp;IF(S33='Tabelle Tipi-pesi'!R$19,'Tabelle Tipi-pesi'!S$19,"")&amp;IF(S33='Tabelle Tipi-pesi'!R$20,'Tabelle Tipi-pesi'!S$20,"")&amp;IF(S33='Tabelle Tipi-pesi'!R$21,'Tabelle Tipi-pesi'!S$21,"")&amp;IF(S33='Tabelle Tipi-pesi'!R$22,'Tabelle Tipi-pesi'!S$22,"")&amp;IF(S33='Tabelle Tipi-pesi'!R$23,'Tabelle Tipi-pesi'!S$23,"")))</f>
        <v>30</v>
      </c>
      <c r="V33" s="9">
        <f>IF(U33="",0,VALUE(IF(U33='Tabelle Tipi-pesi'!T$2,'Tabelle Tipi-pesi'!U$2,"")&amp;IF(U33='Tabelle Tipi-pesi'!T$3,'Tabelle Tipi-pesi'!U$3,"")&amp;IF(U33='Tabelle Tipi-pesi'!T$4,'Tabelle Tipi-pesi'!U$4,"")&amp;IF(U33='Tabelle Tipi-pesi'!T$5,'Tabelle Tipi-pesi'!U$5,"")&amp;IF(U33='Tabelle Tipi-pesi'!T$6,'Tabelle Tipi-pesi'!U$6,"")&amp;IF(U33='Tabelle Tipi-pesi'!T$7,'Tabelle Tipi-pesi'!U$7,"")&amp;IF(U33='Tabelle Tipi-pesi'!T$8,'Tabelle Tipi-pesi'!U$8,"")&amp;IF(U33='Tabelle Tipi-pesi'!T$9,'Tabelle Tipi-pesi'!U$9,"")&amp;IF(U33='Tabelle Tipi-pesi'!T$10,'Tabelle Tipi-pesi'!U$10,"")&amp;IF(U33='Tabelle Tipi-pesi'!T$11,'Tabelle Tipi-pesi'!U$11,"")&amp;IF(U33='Tabelle Tipi-pesi'!T$12,'Tabelle Tipi-pesi'!U$12,"")&amp;IF(U33='Tabelle Tipi-pesi'!T$13,'Tabelle Tipi-pesi'!U$13,"")&amp;IF(U33='Tabelle Tipi-pesi'!T$14,'Tabelle Tipi-pesi'!U$14,"")&amp;IF(U33='Tabelle Tipi-pesi'!T$15,'Tabelle Tipi-pesi'!U$15,"")&amp;IF(U33='Tabelle Tipi-pesi'!T$16,'Tabelle Tipi-pesi'!U$16,"")&amp;IF(U33='Tabelle Tipi-pesi'!T$17,'Tabelle Tipi-pesi'!U$17,"")&amp;IF(U33='Tabelle Tipi-pesi'!T$18,'Tabelle Tipi-pesi'!U$18,"")&amp;IF(U33='Tabelle Tipi-pesi'!T$19,'Tabelle Tipi-pesi'!U$19,"")&amp;IF(U33='Tabelle Tipi-pesi'!T$20,'Tabelle Tipi-pesi'!U$20,"")&amp;IF(U33='Tabelle Tipi-pesi'!T$21,'Tabelle Tipi-pesi'!U$21,"")&amp;IF(U33='Tabelle Tipi-pesi'!T$22,'Tabelle Tipi-pesi'!U$22,"")&amp;IF(U33='Tabelle Tipi-pesi'!T$23,'Tabelle Tipi-pesi'!U$23,"")))</f>
        <v>0</v>
      </c>
      <c r="W33" s="31"/>
      <c r="X33" s="32">
        <f>IF(W33="",0,VALUE(IF(W33='Tabelle Tipi-pesi'!V$2,'Tabelle Tipi-pesi'!W$2,"")&amp;IF(W33='Tabelle Tipi-pesi'!V$3,'Tabelle Tipi-pesi'!W$3,"")&amp;IF(W33='Tabelle Tipi-pesi'!V$4,'Tabelle Tipi-pesi'!W$4,"")&amp;IF(W33='Tabelle Tipi-pesi'!V$5,'Tabelle Tipi-pesi'!W$5,"")&amp;IF(W33='Tabelle Tipi-pesi'!V$6,'Tabelle Tipi-pesi'!W$6,"")&amp;IF(W33='Tabelle Tipi-pesi'!V$7,'Tabelle Tipi-pesi'!W$7,"")&amp;IF(W33='Tabelle Tipi-pesi'!V$8,'Tabelle Tipi-pesi'!W$8,"")&amp;IF(W33='Tabelle Tipi-pesi'!V$9,'Tabelle Tipi-pesi'!W$9,"")&amp;IF(W33='Tabelle Tipi-pesi'!V$10,'Tabelle Tipi-pesi'!W$10,"")&amp;IF(W33='Tabelle Tipi-pesi'!V$11,'Tabelle Tipi-pesi'!W$11,"")&amp;IF(W33='Tabelle Tipi-pesi'!V$12,'Tabelle Tipi-pesi'!W$12,"")&amp;IF(W33='Tabelle Tipi-pesi'!V$13,'Tabelle Tipi-pesi'!W$13,"")&amp;IF(W33='Tabelle Tipi-pesi'!V$14,'Tabelle Tipi-pesi'!W$14,"")&amp;IF(W33='Tabelle Tipi-pesi'!V$15,'Tabelle Tipi-pesi'!W$15,"")&amp;IF(W33='Tabelle Tipi-pesi'!V$16,'Tabelle Tipi-pesi'!W$16,"")&amp;IF(W33='Tabelle Tipi-pesi'!V$17,'Tabelle Tipi-pesi'!W$17,"")&amp;IF(W33='Tabelle Tipi-pesi'!V$18,'Tabelle Tipi-pesi'!W$18,"")&amp;IF(W33='Tabelle Tipi-pesi'!V$19,'Tabelle Tipi-pesi'!W$19,"")&amp;IF(W33='Tabelle Tipi-pesi'!V$20,'Tabelle Tipi-pesi'!W$20,"")&amp;IF(W33='Tabelle Tipi-pesi'!V$21,'Tabelle Tipi-pesi'!W$21,"")&amp;IF(W33='Tabelle Tipi-pesi'!V$22,'Tabelle Tipi-pesi'!W$22,"")&amp;IF(W33='Tabelle Tipi-pesi'!V$23,'Tabelle Tipi-pesi'!W$23,"")))</f>
        <v>0</v>
      </c>
      <c r="Z33" s="9">
        <f>IF(Y33="",0,VALUE(IF(Y33='Tabelle Tipi-pesi'!X$2,'Tabelle Tipi-pesi'!Y$2,"")&amp;IF(Y33='Tabelle Tipi-pesi'!X$3,'Tabelle Tipi-pesi'!Y$3,"")&amp;IF(Y33='Tabelle Tipi-pesi'!X$4,'Tabelle Tipi-pesi'!Y$4,"")&amp;IF(Y33='Tabelle Tipi-pesi'!X$5,'Tabelle Tipi-pesi'!Y$5,"")&amp;IF(Y33='Tabelle Tipi-pesi'!X$6,'Tabelle Tipi-pesi'!Y$6,"")&amp;IF(Y33='Tabelle Tipi-pesi'!X$7,'Tabelle Tipi-pesi'!Y$7,"")&amp;IF(Y33='Tabelle Tipi-pesi'!X$8,'Tabelle Tipi-pesi'!Y$8,"")&amp;IF(Y33='Tabelle Tipi-pesi'!X$9,'Tabelle Tipi-pesi'!Y$9,"")&amp;IF(Y33='Tabelle Tipi-pesi'!X$10,'Tabelle Tipi-pesi'!Y$10,"")&amp;IF(Y33='Tabelle Tipi-pesi'!X$11,'Tabelle Tipi-pesi'!Y$11,"")&amp;IF(Y33='Tabelle Tipi-pesi'!X$12,'Tabelle Tipi-pesi'!Y$12,"")&amp;IF(Y33='Tabelle Tipi-pesi'!X$13,'Tabelle Tipi-pesi'!Y$13,"")&amp;IF(Y33='Tabelle Tipi-pesi'!X$14,'Tabelle Tipi-pesi'!Y$14,"")&amp;IF(Y33='Tabelle Tipi-pesi'!X$15,'Tabelle Tipi-pesi'!Y$15,"")&amp;IF(Y33='Tabelle Tipi-pesi'!X$16,'Tabelle Tipi-pesi'!Y$16,"")&amp;IF(Y33='Tabelle Tipi-pesi'!X$17,'Tabelle Tipi-pesi'!Y$17,"")&amp;IF(Y33='Tabelle Tipi-pesi'!X$18,'Tabelle Tipi-pesi'!Y$18,"")&amp;IF(Y33='Tabelle Tipi-pesi'!X$19,'Tabelle Tipi-pesi'!Y$19,"")&amp;IF(Y33='Tabelle Tipi-pesi'!X$20,'Tabelle Tipi-pesi'!Y$20,"")&amp;IF(Y33='Tabelle Tipi-pesi'!X$21,'Tabelle Tipi-pesi'!Y$21,"")&amp;IF(Y33='Tabelle Tipi-pesi'!X$22,'Tabelle Tipi-pesi'!Y$22,"")&amp;IF(Y33='Tabelle Tipi-pesi'!X$23,'Tabelle Tipi-pesi'!Y$23,"")))</f>
        <v>0</v>
      </c>
      <c r="AA33" s="36"/>
      <c r="AB33" s="37">
        <f>IF(AA33="",0,VALUE(IF(AA33='Tabelle Tipi-pesi'!Z$2,'Tabelle Tipi-pesi'!AA$2,"")&amp;IF(AA33='Tabelle Tipi-pesi'!Z$3,'Tabelle Tipi-pesi'!AA$3,"")&amp;IF(AA33='Tabelle Tipi-pesi'!Z$4,'Tabelle Tipi-pesi'!AA$4,"")&amp;IF(AA33='Tabelle Tipi-pesi'!Z$5,'Tabelle Tipi-pesi'!AA$5,"")&amp;IF(AA33='Tabelle Tipi-pesi'!Z$6,'Tabelle Tipi-pesi'!AA$6,"")&amp;IF(AA33='Tabelle Tipi-pesi'!Z$7,'Tabelle Tipi-pesi'!AA$7,"")&amp;IF(AA33='Tabelle Tipi-pesi'!Z$8,'Tabelle Tipi-pesi'!AA$8,"")&amp;IF(AA33='Tabelle Tipi-pesi'!Z$9,'Tabelle Tipi-pesi'!AA$9,"")&amp;IF(AA33='Tabelle Tipi-pesi'!Z$10,'Tabelle Tipi-pesi'!AA$10,"")&amp;IF(AA33='Tabelle Tipi-pesi'!Z$11,'Tabelle Tipi-pesi'!AA$11,"")&amp;IF(AA33='Tabelle Tipi-pesi'!Z$12,'Tabelle Tipi-pesi'!AA$12,"")&amp;IF(AA33='Tabelle Tipi-pesi'!Z$13,'Tabelle Tipi-pesi'!AA$13,"")&amp;IF(AA33='Tabelle Tipi-pesi'!Z$14,'Tabelle Tipi-pesi'!AA$14,"")&amp;IF(AA33='Tabelle Tipi-pesi'!Z$15,'Tabelle Tipi-pesi'!AA$15,"")&amp;IF(AA33='Tabelle Tipi-pesi'!Z$16,'Tabelle Tipi-pesi'!AA$16,"")&amp;IF(AA33='Tabelle Tipi-pesi'!Z$17,'Tabelle Tipi-pesi'!AA$17,"")&amp;IF(AA33='Tabelle Tipi-pesi'!Z$18,'Tabelle Tipi-pesi'!AA$18,"")&amp;IF(AA33='Tabelle Tipi-pesi'!Z$19,'Tabelle Tipi-pesi'!AA$19,"")&amp;IF(AA33='Tabelle Tipi-pesi'!Z$20,'Tabelle Tipi-pesi'!AA$20,"")&amp;IF(AA33='Tabelle Tipi-pesi'!Z$21,'Tabelle Tipi-pesi'!AA$21,"")&amp;IF(AA33='Tabelle Tipi-pesi'!Z$22,'Tabelle Tipi-pesi'!AA$22,"")&amp;IF(AA33='Tabelle Tipi-pesi'!Z$23,'Tabelle Tipi-pesi'!AA$23,"")))</f>
        <v>0</v>
      </c>
      <c r="AD33" s="9">
        <f>IF(AC33="",0,VALUE(IF(AC33='Tabelle Tipi-pesi'!Z$2,'Tabelle Tipi-pesi'!AA$2,"")&amp;IF(AC33='Tabelle Tipi-pesi'!Z$3,'Tabelle Tipi-pesi'!AA$3,"")&amp;IF(AC33='Tabelle Tipi-pesi'!Z$4,'Tabelle Tipi-pesi'!AA$4,"")&amp;IF(AC33='Tabelle Tipi-pesi'!Z$5,'Tabelle Tipi-pesi'!AA$5,"")&amp;IF(AC33='Tabelle Tipi-pesi'!Z$6,'Tabelle Tipi-pesi'!AA$6,"")&amp;IF(AC33='Tabelle Tipi-pesi'!Z$7,'Tabelle Tipi-pesi'!AA$7,"")&amp;IF(AC33='Tabelle Tipi-pesi'!Z$8,'Tabelle Tipi-pesi'!AA$8,"")&amp;IF(AC33='Tabelle Tipi-pesi'!Z$9,'Tabelle Tipi-pesi'!AA$9,"")&amp;IF(AC33='Tabelle Tipi-pesi'!Z$10,'Tabelle Tipi-pesi'!AA$10,"")&amp;IF(AC33='Tabelle Tipi-pesi'!Z$11,'Tabelle Tipi-pesi'!AA$11,"")&amp;IF(AC33='Tabelle Tipi-pesi'!Z$12,'Tabelle Tipi-pesi'!AA$12,"")&amp;IF(AC33='Tabelle Tipi-pesi'!Z$13,'Tabelle Tipi-pesi'!AA$13,"")&amp;IF(AC33='Tabelle Tipi-pesi'!Z$14,'Tabelle Tipi-pesi'!AA$14,"")&amp;IF(AC33='Tabelle Tipi-pesi'!Z$15,'Tabelle Tipi-pesi'!AA$15,"")&amp;IF(AC33='Tabelle Tipi-pesi'!Z$16,'Tabelle Tipi-pesi'!AA$16,"")&amp;IF(AC33='Tabelle Tipi-pesi'!Z$17,'Tabelle Tipi-pesi'!AA$17,"")&amp;IF(AC33='Tabelle Tipi-pesi'!Z$18,'Tabelle Tipi-pesi'!AA$18,"")&amp;IF(AC33='Tabelle Tipi-pesi'!Z$19,'Tabelle Tipi-pesi'!AA$19,"")&amp;IF(AC33='Tabelle Tipi-pesi'!Z$20,'Tabelle Tipi-pesi'!AA$20,"")&amp;IF(AC33='Tabelle Tipi-pesi'!Z$21,'Tabelle Tipi-pesi'!AA$21,"")&amp;IF(AC33='Tabelle Tipi-pesi'!Z$22,'Tabelle Tipi-pesi'!AA$22,"")&amp;IF(AC33='Tabelle Tipi-pesi'!Z$23,'Tabelle Tipi-pesi'!AA$23,"")))</f>
        <v>0</v>
      </c>
      <c r="AE33" s="34"/>
      <c r="AF33" s="35">
        <f>IF(AE33="",0,VALUE(IF(AE33='Tabelle Tipi-pesi'!AB$2,'Tabelle Tipi-pesi'!AC$2,"")&amp;IF(AE33='Tabelle Tipi-pesi'!AB$3,'Tabelle Tipi-pesi'!AC$3,"")&amp;IF(AE33='Tabelle Tipi-pesi'!AB$4,'Tabelle Tipi-pesi'!AC$4,"")&amp;IF(AE33='Tabelle Tipi-pesi'!AB$5,'Tabelle Tipi-pesi'!AC$5,"")&amp;IF(AE33='Tabelle Tipi-pesi'!AB$6,'Tabelle Tipi-pesi'!AC$6,"")&amp;IF(AE33='Tabelle Tipi-pesi'!AB$7,'Tabelle Tipi-pesi'!AC$7,"")&amp;IF(AE33='Tabelle Tipi-pesi'!AB$8,'Tabelle Tipi-pesi'!AC$8,"")&amp;IF(AE33='Tabelle Tipi-pesi'!AB$9,'Tabelle Tipi-pesi'!AC$9,"")&amp;IF(AE33='Tabelle Tipi-pesi'!AB$10,'Tabelle Tipi-pesi'!AC$10,"")&amp;IF(AE33='Tabelle Tipi-pesi'!AB$11,'Tabelle Tipi-pesi'!AC$11,"")&amp;IF(AE33='Tabelle Tipi-pesi'!AB$12,'Tabelle Tipi-pesi'!AC$12,"")&amp;IF(AE33='Tabelle Tipi-pesi'!AB$13,'Tabelle Tipi-pesi'!AC$13,"")&amp;IF(AE33='Tabelle Tipi-pesi'!AB$14,'Tabelle Tipi-pesi'!AC$14,"")&amp;IF(AE33='Tabelle Tipi-pesi'!AB$15,'Tabelle Tipi-pesi'!AC$15,"")&amp;IF(AD33='Tabelle Tipi-pesi'!AB$16,'Tabelle Tipi-pesi'!AC$16,"")&amp;IF(AE33='Tabelle Tipi-pesi'!AB$17,'Tabelle Tipi-pesi'!AC$17,"")&amp;IF(AE33='Tabelle Tipi-pesi'!AB$18,'Tabelle Tipi-pesi'!AC$18,"")&amp;IF(AE33='Tabelle Tipi-pesi'!AB$19,'Tabelle Tipi-pesi'!AC$19,"")&amp;IF(AE33='Tabelle Tipi-pesi'!AB$20,'Tabelle Tipi-pesi'!AC$20,"")&amp;IF(AE33='Tabelle Tipi-pesi'!AB$21,'Tabelle Tipi-pesi'!AC$21,"")&amp;IF(AE33='Tabelle Tipi-pesi'!AB$22,'Tabelle Tipi-pesi'!AC$22,"")&amp;IF(AE33='Tabelle Tipi-pesi'!AB$23,'Tabelle Tipi-pesi'!AC$23,"")))</f>
        <v>0</v>
      </c>
      <c r="AH33" s="9">
        <f>IF(AG33="",0,VALUE(IF(AG33='Tabelle Tipi-pesi'!AD$2,'Tabelle Tipi-pesi'!AE$2,"")&amp;IF(AG33='Tabelle Tipi-pesi'!AD$3,'Tabelle Tipi-pesi'!AE$3,"")&amp;IF(AG33='Tabelle Tipi-pesi'!AD$4,'Tabelle Tipi-pesi'!AE$4,"")&amp;IF(AG33='Tabelle Tipi-pesi'!AD$5,'Tabelle Tipi-pesi'!AE$5,"")&amp;IF(AG33='Tabelle Tipi-pesi'!AD$6,'Tabelle Tipi-pesi'!AE$6,"")&amp;IF(AG33='Tabelle Tipi-pesi'!AD$7,'Tabelle Tipi-pesi'!AE$7,"")&amp;IF(AG33='Tabelle Tipi-pesi'!AD$8,'Tabelle Tipi-pesi'!AE$8,"")&amp;IF(AG33='Tabelle Tipi-pesi'!AD$9,'Tabelle Tipi-pesi'!AE$9,"")&amp;IF(AG33='Tabelle Tipi-pesi'!AD$10,'Tabelle Tipi-pesi'!AE$10,"")&amp;IF(AG33='Tabelle Tipi-pesi'!AD$11,'Tabelle Tipi-pesi'!AE$11,"")&amp;IF(AG33='Tabelle Tipi-pesi'!AD$12,'Tabelle Tipi-pesi'!AE$12,"")&amp;IF(AG33='Tabelle Tipi-pesi'!AD$13,'Tabelle Tipi-pesi'!AE$13,"")&amp;IF(AG33='Tabelle Tipi-pesi'!AD$14,'Tabelle Tipi-pesi'!AE$14,"")&amp;IF(AG33='Tabelle Tipi-pesi'!AD$15,'Tabelle Tipi-pesi'!AE$15,"")&amp;IF(AF33='Tabelle Tipi-pesi'!AD$16,'Tabelle Tipi-pesi'!AE$16,"")&amp;IF(AG33='Tabelle Tipi-pesi'!AD$17,'Tabelle Tipi-pesi'!AE$17,"")&amp;IF(AG33='Tabelle Tipi-pesi'!AD$18,'Tabelle Tipi-pesi'!AE$18,"")&amp;IF(AG33='Tabelle Tipi-pesi'!AD$19,'Tabelle Tipi-pesi'!AE$19,"")&amp;IF(AG33='Tabelle Tipi-pesi'!AD$20,'Tabelle Tipi-pesi'!AE$20,"")&amp;IF(AG33='Tabelle Tipi-pesi'!AD$21,'Tabelle Tipi-pesi'!AE$21,"")&amp;IF(AG33='Tabelle Tipi-pesi'!AD$22,'Tabelle Tipi-pesi'!AE$22,"")&amp;IF(AG33='Tabelle Tipi-pesi'!AD$23,'Tabelle Tipi-pesi'!AE$23,"")))</f>
        <v>0</v>
      </c>
      <c r="AJ33" s="26">
        <f t="shared" si="0"/>
        <v>1177</v>
      </c>
      <c r="AK33" s="55">
        <v>12.9</v>
      </c>
      <c r="AL33" s="12">
        <v>4035</v>
      </c>
      <c r="AM33" s="18"/>
      <c r="AN33" s="11">
        <f t="shared" si="1"/>
        <v>10</v>
      </c>
      <c r="AO33" s="11" t="str">
        <f t="shared" si="2"/>
        <v>2</v>
      </c>
      <c r="AP33" s="8">
        <v>880</v>
      </c>
      <c r="AQ33" s="14">
        <f t="shared" si="3"/>
        <v>18.767441860465116</v>
      </c>
      <c r="AR33" s="15">
        <f t="shared" si="4"/>
        <v>138.87906976744188</v>
      </c>
      <c r="AS33" s="16">
        <f t="shared" si="5"/>
        <v>117.99411195194722</v>
      </c>
      <c r="AT33" s="15">
        <f t="shared" si="6"/>
        <v>8.4749991627315033</v>
      </c>
      <c r="AU33" s="39"/>
    </row>
    <row r="34" spans="1:47" s="8" customFormat="1" ht="11.25" customHeight="1" x14ac:dyDescent="0.2">
      <c r="A34" s="8">
        <v>30</v>
      </c>
      <c r="B34" s="8">
        <v>4</v>
      </c>
      <c r="C34" s="20" t="s">
        <v>18</v>
      </c>
      <c r="D34" s="21">
        <f>IF(C34="",0,VALUE(IF(C34='Tabelle Tipi-pesi'!B$2,'Tabelle Tipi-pesi'!C$2,"")&amp;IF(C34='Tabelle Tipi-pesi'!B$3,'Tabelle Tipi-pesi'!C$3,"")&amp;IF(C34='Tabelle Tipi-pesi'!B$4,'Tabelle Tipi-pesi'!C$4,"")&amp;IF(C34='Tabelle Tipi-pesi'!B$5,'Tabelle Tipi-pesi'!C$5,"")&amp;IF(C34='Tabelle Tipi-pesi'!B$6,'Tabelle Tipi-pesi'!C$6,"")&amp;IF(C34='Tabelle Tipi-pesi'!B$7,'Tabelle Tipi-pesi'!C$7,"")&amp;IF(C34='Tabelle Tipi-pesi'!B$8,'Tabelle Tipi-pesi'!C$8,"")&amp;IF(C34='Tabelle Tipi-pesi'!B$9,'Tabelle Tipi-pesi'!C$9,"")&amp;IF(C34='Tabelle Tipi-pesi'!B$10,'Tabelle Tipi-pesi'!C$10,"")&amp;IF(C34='Tabelle Tipi-pesi'!B$11,'Tabelle Tipi-pesi'!C$11,"")&amp;IF(C34='Tabelle Tipi-pesi'!B$12,'Tabelle Tipi-pesi'!C$12,"")&amp;IF(C34='Tabelle Tipi-pesi'!B$13,'Tabelle Tipi-pesi'!C$13,"")&amp;IF(C34='Tabelle Tipi-pesi'!B$14,'Tabelle Tipi-pesi'!C$14,"")&amp;IF(C34='Tabelle Tipi-pesi'!B$15,'Tabelle Tipi-pesi'!C$15,"")&amp;IF(C34='Tabelle Tipi-pesi'!B$16,'Tabelle Tipi-pesi'!C$16,"")&amp;IF(C34='Tabelle Tipi-pesi'!B$17,'Tabelle Tipi-pesi'!C$17,"")&amp;IF(C34='Tabelle Tipi-pesi'!B$18,'Tabelle Tipi-pesi'!C$18,"")&amp;IF(C34='Tabelle Tipi-pesi'!B$19,'Tabelle Tipi-pesi'!C$19,"")&amp;IF(C34='Tabelle Tipi-pesi'!B$20,'Tabelle Tipi-pesi'!C$20,"")&amp;IF(C34='Tabelle Tipi-pesi'!B$21,'Tabelle Tipi-pesi'!C$21,"")&amp;IF(C34='Tabelle Tipi-pesi'!B$22,'Tabelle Tipi-pesi'!C$22,"")&amp;IF(C34='Tabelle Tipi-pesi'!B$23,'Tabelle Tipi-pesi'!C$23,"")))</f>
        <v>180</v>
      </c>
      <c r="E34" s="8" t="s">
        <v>22</v>
      </c>
      <c r="F34" s="7">
        <f>IF(E34="",0,VALUE(IF(E34='Tabelle Tipi-pesi'!D$2,'Tabelle Tipi-pesi'!E$2,"")&amp;IF(E34='Tabelle Tipi-pesi'!D$3,'Tabelle Tipi-pesi'!E$3,"")&amp;IF(E34='Tabelle Tipi-pesi'!D$4,'Tabelle Tipi-pesi'!E$4,"")&amp;IF(E34='Tabelle Tipi-pesi'!D$5,'Tabelle Tipi-pesi'!E$5,"")&amp;IF(E34='Tabelle Tipi-pesi'!D$6,'Tabelle Tipi-pesi'!E$6,"")&amp;IF(E34='Tabelle Tipi-pesi'!D$7,'Tabelle Tipi-pesi'!E$7,"")&amp;IF(E34='Tabelle Tipi-pesi'!D$8,'Tabelle Tipi-pesi'!E$8,"")&amp;IF(E34='Tabelle Tipi-pesi'!D$9,'Tabelle Tipi-pesi'!E$9,"")&amp;IF(E34='Tabelle Tipi-pesi'!D$10,'Tabelle Tipi-pesi'!E$10,"")&amp;IF(E34='Tabelle Tipi-pesi'!D$11,'Tabelle Tipi-pesi'!E$11,"")&amp;IF(E34='Tabelle Tipi-pesi'!D$12,'Tabelle Tipi-pesi'!E$12,"")&amp;IF(E34='Tabelle Tipi-pesi'!D$13,'Tabelle Tipi-pesi'!E$13,"")&amp;IF(E34='Tabelle Tipi-pesi'!D$14,'Tabelle Tipi-pesi'!E$14,"")&amp;IF(E34='Tabelle Tipi-pesi'!D$15,'Tabelle Tipi-pesi'!E$15,"")&amp;IF(E34='Tabelle Tipi-pesi'!D$16,'Tabelle Tipi-pesi'!E$16,"")&amp;IF(E34='Tabelle Tipi-pesi'!D$17,'Tabelle Tipi-pesi'!E$17,"")&amp;IF(E34='Tabelle Tipi-pesi'!D$18,'Tabelle Tipi-pesi'!E$18,"")&amp;IF(E34='Tabelle Tipi-pesi'!D$19,'Tabelle Tipi-pesi'!E$19,"")&amp;IF(E34='Tabelle Tipi-pesi'!D$20,'Tabelle Tipi-pesi'!E$20,"")&amp;IF(E34='Tabelle Tipi-pesi'!D$21,'Tabelle Tipi-pesi'!E$21,"")&amp;IF(E34='Tabelle Tipi-pesi'!D$22,'Tabelle Tipi-pesi'!E$22,"")&amp;IF(E34='Tabelle Tipi-pesi'!D$23,'Tabelle Tipi-pesi'!E$23,"")))/4*B34</f>
        <v>60</v>
      </c>
      <c r="G34" s="22" t="s">
        <v>38</v>
      </c>
      <c r="H34" s="23">
        <f>$B34*IF(G34="",0,VALUE(IF(G34='Tabelle Tipi-pesi'!F$2,'Tabelle Tipi-pesi'!G$2,"")&amp;IF(G34='Tabelle Tipi-pesi'!F$3,'Tabelle Tipi-pesi'!G$3,"")&amp;IF(G34='Tabelle Tipi-pesi'!F$4,'Tabelle Tipi-pesi'!G$4,"")&amp;IF(G34='Tabelle Tipi-pesi'!F$5,'Tabelle Tipi-pesi'!G$5,"")&amp;IF(G34='Tabelle Tipi-pesi'!F$6,'Tabelle Tipi-pesi'!G$6,"")&amp;IF(G34='Tabelle Tipi-pesi'!F$7,'Tabelle Tipi-pesi'!G$7,"")&amp;IF(G34='Tabelle Tipi-pesi'!F$8,'Tabelle Tipi-pesi'!G$8,"")&amp;IF(G34='Tabelle Tipi-pesi'!F$9,'Tabelle Tipi-pesi'!G$9,"")&amp;IF(G34='Tabelle Tipi-pesi'!F$10,'Tabelle Tipi-pesi'!G$10,"")&amp;IF(G34='Tabelle Tipi-pesi'!F$11,'Tabelle Tipi-pesi'!G$11,"")&amp;IF(G34='Tabelle Tipi-pesi'!F$12,'Tabelle Tipi-pesi'!G$12,"")&amp;IF(G34='Tabelle Tipi-pesi'!F$13,'Tabelle Tipi-pesi'!G$13,"")&amp;IF(G34='Tabelle Tipi-pesi'!F$14,'Tabelle Tipi-pesi'!G$14,"")&amp;IF(G34='Tabelle Tipi-pesi'!F$15,'Tabelle Tipi-pesi'!G$15,"")&amp;IF(G34='Tabelle Tipi-pesi'!F$16,'Tabelle Tipi-pesi'!G$16,"")&amp;IF(G34='Tabelle Tipi-pesi'!F$17,'Tabelle Tipi-pesi'!G$17,"")&amp;IF(G34='Tabelle Tipi-pesi'!F$18,'Tabelle Tipi-pesi'!G$18,"")&amp;IF(G34='Tabelle Tipi-pesi'!F$19,'Tabelle Tipi-pesi'!G$19,"")&amp;IF(G34='Tabelle Tipi-pesi'!F$20,'Tabelle Tipi-pesi'!G$20,"")&amp;IF(G34='Tabelle Tipi-pesi'!F$21,'Tabelle Tipi-pesi'!G$21,"")&amp;IF(G34='Tabelle Tipi-pesi'!F$22,'Tabelle Tipi-pesi'!G$22,"")&amp;IF(G34='Tabelle Tipi-pesi'!F$23,'Tabelle Tipi-pesi'!G$23,"")))</f>
        <v>80</v>
      </c>
      <c r="I34" s="8" t="s">
        <v>44</v>
      </c>
      <c r="J34" s="9">
        <f>IF(I34="",0,VALUE(IF(I34='Tabelle Tipi-pesi'!H$2,'Tabelle Tipi-pesi'!I$2,"")&amp;IF(I34='Tabelle Tipi-pesi'!H$3,'Tabelle Tipi-pesi'!I$3,"")&amp;IF(I34='Tabelle Tipi-pesi'!H$4,'Tabelle Tipi-pesi'!I$4,"")&amp;IF(I34='Tabelle Tipi-pesi'!H$5,'Tabelle Tipi-pesi'!I$5,"")&amp;IF(I34='Tabelle Tipi-pesi'!H$6,'Tabelle Tipi-pesi'!I$6,"")&amp;IF(I34='Tabelle Tipi-pesi'!H$7,'Tabelle Tipi-pesi'!I$7,"")&amp;IF(I34='Tabelle Tipi-pesi'!H$8,'Tabelle Tipi-pesi'!I$8,"")&amp;IF(I34='Tabelle Tipi-pesi'!H$9,'Tabelle Tipi-pesi'!I$9,"")&amp;IF(I34='Tabelle Tipi-pesi'!H$10,'Tabelle Tipi-pesi'!I$10,"")&amp;IF(I34='Tabelle Tipi-pesi'!H$11,'Tabelle Tipi-pesi'!I$11,"")&amp;IF(I34='Tabelle Tipi-pesi'!H$12,'Tabelle Tipi-pesi'!I$12,"")&amp;IF(I34='Tabelle Tipi-pesi'!H$13,'Tabelle Tipi-pesi'!I$13,"")&amp;IF(I34='Tabelle Tipi-pesi'!H$14,'Tabelle Tipi-pesi'!I$14,"")&amp;IF(I34='Tabelle Tipi-pesi'!H$15,'Tabelle Tipi-pesi'!I$15,"")&amp;IF(I34='Tabelle Tipi-pesi'!H$16,'Tabelle Tipi-pesi'!I$16,"")&amp;IF(I34='Tabelle Tipi-pesi'!H$17,'Tabelle Tipi-pesi'!I$17,"")&amp;IF(I34='Tabelle Tipi-pesi'!H$18,'Tabelle Tipi-pesi'!I$18,"")&amp;IF(I34='Tabelle Tipi-pesi'!H$19,'Tabelle Tipi-pesi'!I$19,"")&amp;IF(I34='Tabelle Tipi-pesi'!H$20,'Tabelle Tipi-pesi'!I$20,"")&amp;IF(I34='Tabelle Tipi-pesi'!H$21,'Tabelle Tipi-pesi'!I$21,"")&amp;IF(I34='Tabelle Tipi-pesi'!H$22,'Tabelle Tipi-pesi'!I$22,"")&amp;IF(I34='Tabelle Tipi-pesi'!H$23,'Tabelle Tipi-pesi'!I$23,"")))</f>
        <v>80</v>
      </c>
      <c r="K34" s="24" t="s">
        <v>50</v>
      </c>
      <c r="L34" s="25">
        <f>IF(K34="",0,VALUE(IF(K34='Tabelle Tipi-pesi'!J$2,'Tabelle Tipi-pesi'!K$2,"")&amp;IF(K34='Tabelle Tipi-pesi'!J$3,'Tabelle Tipi-pesi'!K$3,"")&amp;IF(K34='Tabelle Tipi-pesi'!J$4,'Tabelle Tipi-pesi'!K$4,"")&amp;IF(K34='Tabelle Tipi-pesi'!J$5,'Tabelle Tipi-pesi'!K$5,"")&amp;IF(K34='Tabelle Tipi-pesi'!J$6,'Tabelle Tipi-pesi'!K$6,"")&amp;IF(K34='Tabelle Tipi-pesi'!J$7,'Tabelle Tipi-pesi'!K$7,"")&amp;IF(K34='Tabelle Tipi-pesi'!J$8,'Tabelle Tipi-pesi'!K$8,"")&amp;IF(K34='Tabelle Tipi-pesi'!J$9,'Tabelle Tipi-pesi'!K$9,"")&amp;IF(K34='Tabelle Tipi-pesi'!J$10,'Tabelle Tipi-pesi'!K$10,"")&amp;IF(K34='Tabelle Tipi-pesi'!J$11,'Tabelle Tipi-pesi'!K$11,"")&amp;IF(K34='Tabelle Tipi-pesi'!J$12,'Tabelle Tipi-pesi'!K$12,"")&amp;IF(K34='Tabelle Tipi-pesi'!J$13,'Tabelle Tipi-pesi'!K$13,"")&amp;IF(K34='Tabelle Tipi-pesi'!J$14,'Tabelle Tipi-pesi'!K$14,"")&amp;IF(K34='Tabelle Tipi-pesi'!J$15,'Tabelle Tipi-pesi'!K$15,"")&amp;IF(K34='Tabelle Tipi-pesi'!J$16,'Tabelle Tipi-pesi'!K$16,"")&amp;IF(K34='Tabelle Tipi-pesi'!J$17,'Tabelle Tipi-pesi'!K$17,"")&amp;IF(K34='Tabelle Tipi-pesi'!J$18,'Tabelle Tipi-pesi'!K$18,"")&amp;IF(K34='Tabelle Tipi-pesi'!J$19,'Tabelle Tipi-pesi'!K$19,"")&amp;IF(K34='Tabelle Tipi-pesi'!J$20,'Tabelle Tipi-pesi'!K$20,"")&amp;IF(K34='Tabelle Tipi-pesi'!J$21,'Tabelle Tipi-pesi'!K$21,"")&amp;IF(K34='Tabelle Tipi-pesi'!J$22,'Tabelle Tipi-pesi'!K$22,"")&amp;IF(K34='Tabelle Tipi-pesi'!J$23,'Tabelle Tipi-pesi'!K$23,"")))</f>
        <v>7</v>
      </c>
      <c r="M34" s="8" t="s">
        <v>53</v>
      </c>
      <c r="N34" s="9">
        <f>$B34*IF(M34="",0,VALUE(IF(M34='Tabelle Tipi-pesi'!L$2,'Tabelle Tipi-pesi'!M$2,"")&amp;IF(M34='Tabelle Tipi-pesi'!L$3,'Tabelle Tipi-pesi'!M$3,"")&amp;IF(M34='Tabelle Tipi-pesi'!L$4,'Tabelle Tipi-pesi'!M$4,"")&amp;IF(M34='Tabelle Tipi-pesi'!L$5,'Tabelle Tipi-pesi'!M$5,"")&amp;IF(M34='Tabelle Tipi-pesi'!L$6,'Tabelle Tipi-pesi'!M$6,"")&amp;IF(M34='Tabelle Tipi-pesi'!L$7,'Tabelle Tipi-pesi'!M$7,"")&amp;IF(M34='Tabelle Tipi-pesi'!L$8,'Tabelle Tipi-pesi'!M$8,"")&amp;IF(M34='Tabelle Tipi-pesi'!L$9,'Tabelle Tipi-pesi'!M$9,"")&amp;IF(M34='Tabelle Tipi-pesi'!L$10,'Tabelle Tipi-pesi'!M$10,"")&amp;IF(M34='Tabelle Tipi-pesi'!L$11,'Tabelle Tipi-pesi'!M$11,"")&amp;IF(M34='Tabelle Tipi-pesi'!L$12,'Tabelle Tipi-pesi'!M$12,"")&amp;IF(M34='Tabelle Tipi-pesi'!L$13,'Tabelle Tipi-pesi'!M$13,"")&amp;IF(M34='Tabelle Tipi-pesi'!L$14,'Tabelle Tipi-pesi'!M$14,"")&amp;IF(M34='Tabelle Tipi-pesi'!L$15,'Tabelle Tipi-pesi'!M$15,"")&amp;IF(M34='Tabelle Tipi-pesi'!L$16,'Tabelle Tipi-pesi'!M$16,"")&amp;IF(M34='Tabelle Tipi-pesi'!L$17,'Tabelle Tipi-pesi'!M$17,"")&amp;IF(M34='Tabelle Tipi-pesi'!L$18,'Tabelle Tipi-pesi'!M$18,"")&amp;IF(M34='Tabelle Tipi-pesi'!L$19,'Tabelle Tipi-pesi'!M$19,"")&amp;IF(M34='Tabelle Tipi-pesi'!L$20,'Tabelle Tipi-pesi'!M$20,"")&amp;IF(M34='Tabelle Tipi-pesi'!L$21,'Tabelle Tipi-pesi'!M$21,"")&amp;IF(M34='Tabelle Tipi-pesi'!L$22,'Tabelle Tipi-pesi'!M$22,"")&amp;IF(M34='Tabelle Tipi-pesi'!L$23,'Tabelle Tipi-pesi'!M$23,"")))</f>
        <v>200</v>
      </c>
      <c r="O34" s="27" t="s">
        <v>86</v>
      </c>
      <c r="P34" s="28">
        <f>IF(O34="",0,VALUE(IF(O34='Tabelle Tipi-pesi'!N$2,'Tabelle Tipi-pesi'!O$2,"")&amp;IF(O34='Tabelle Tipi-pesi'!N$3,'Tabelle Tipi-pesi'!O$3,"")&amp;IF(O34='Tabelle Tipi-pesi'!N$4,'Tabelle Tipi-pesi'!O$4,"")&amp;IF(O34='Tabelle Tipi-pesi'!N$5,'Tabelle Tipi-pesi'!O$5,"")&amp;IF(O34='Tabelle Tipi-pesi'!N$6,'Tabelle Tipi-pesi'!O$6,"")&amp;IF(O34='Tabelle Tipi-pesi'!N$7,'Tabelle Tipi-pesi'!O$7,"")&amp;IF(O34='Tabelle Tipi-pesi'!N$8,'Tabelle Tipi-pesi'!O$8,"")&amp;IF(O34='Tabelle Tipi-pesi'!N$9,'Tabelle Tipi-pesi'!O$9,"")&amp;IF(O34='Tabelle Tipi-pesi'!N$10,'Tabelle Tipi-pesi'!O$10,"")&amp;IF(O34='Tabelle Tipi-pesi'!N$11,'Tabelle Tipi-pesi'!O$11,"")&amp;IF(O34='Tabelle Tipi-pesi'!N$12,'Tabelle Tipi-pesi'!O$12,"")&amp;IF(O34='Tabelle Tipi-pesi'!N$13,'Tabelle Tipi-pesi'!O$13,"")&amp;IF(O34='Tabelle Tipi-pesi'!N$14,'Tabelle Tipi-pesi'!O$14,"")&amp;IF(O34='Tabelle Tipi-pesi'!N$15,'Tabelle Tipi-pesi'!O$15,"")&amp;IF(O34='Tabelle Tipi-pesi'!N$16,'Tabelle Tipi-pesi'!O$16,"")&amp;IF(O34='Tabelle Tipi-pesi'!N$17,'Tabelle Tipi-pesi'!O$17,"")&amp;IF(O34='Tabelle Tipi-pesi'!N$18,'Tabelle Tipi-pesi'!O$18,"")&amp;IF(O34='Tabelle Tipi-pesi'!N$19,'Tabelle Tipi-pesi'!O$19,"")&amp;IF(O34='Tabelle Tipi-pesi'!N$20,'Tabelle Tipi-pesi'!O$20,"")&amp;IF(O34='Tabelle Tipi-pesi'!N$21,'Tabelle Tipi-pesi'!O$21,"")&amp;IF(O34='Tabelle Tipi-pesi'!N$22,'Tabelle Tipi-pesi'!O$22,"")&amp;IF(O34='Tabelle Tipi-pesi'!N$23,'Tabelle Tipi-pesi'!O$23,"")))</f>
        <v>317</v>
      </c>
      <c r="Q34" s="8" t="s">
        <v>108</v>
      </c>
      <c r="R34" s="9">
        <f>IF(Q34="",0,VALUE(IF(Q34='Tabelle Tipi-pesi'!P$2,'Tabelle Tipi-pesi'!Q$2,"")&amp;IF(Q34='Tabelle Tipi-pesi'!P$3,'Tabelle Tipi-pesi'!Q$3,"")&amp;IF(Q34='Tabelle Tipi-pesi'!P$4,'Tabelle Tipi-pesi'!Q$4,"")&amp;IF(Q34='Tabelle Tipi-pesi'!P$5,'Tabelle Tipi-pesi'!Q$5,"")&amp;IF(Q34='Tabelle Tipi-pesi'!P$6,'Tabelle Tipi-pesi'!Q$6,"")&amp;IF(Q34='Tabelle Tipi-pesi'!P$7,'Tabelle Tipi-pesi'!Q$7,"")&amp;IF(Q34='Tabelle Tipi-pesi'!P$8,'Tabelle Tipi-pesi'!Q$8,"")&amp;IF(Q34='Tabelle Tipi-pesi'!P$9,'Tabelle Tipi-pesi'!Q$9,"")&amp;IF(Q34='Tabelle Tipi-pesi'!P$10,'Tabelle Tipi-pesi'!Q$10,"")&amp;IF(Q34='Tabelle Tipi-pesi'!P$11,'Tabelle Tipi-pesi'!Q$11,"")&amp;IF(Q34='Tabelle Tipi-pesi'!P$12,'Tabelle Tipi-pesi'!Q$12,"")&amp;IF(Q34='Tabelle Tipi-pesi'!P$13,'Tabelle Tipi-pesi'!Q$13,"")&amp;IF(Q34='Tabelle Tipi-pesi'!P$14,'Tabelle Tipi-pesi'!Q$14,"")&amp;IF(Q34='Tabelle Tipi-pesi'!P$15,'Tabelle Tipi-pesi'!Q$15,"")&amp;IF(Q34='Tabelle Tipi-pesi'!P$16,'Tabelle Tipi-pesi'!Q$16,"")&amp;IF(Q34='Tabelle Tipi-pesi'!P$17,'Tabelle Tipi-pesi'!Q$17,"")&amp;IF(Q34='Tabelle Tipi-pesi'!P$18,'Tabelle Tipi-pesi'!Q$18,"")&amp;IF(Q34='Tabelle Tipi-pesi'!P$19,'Tabelle Tipi-pesi'!Q$19,"")&amp;IF(Q34='Tabelle Tipi-pesi'!P$20,'Tabelle Tipi-pesi'!Q$20,"")&amp;IF(Q34='Tabelle Tipi-pesi'!P$21,'Tabelle Tipi-pesi'!Q$21,"")&amp;IF(Q34='Tabelle Tipi-pesi'!P$22,'Tabelle Tipi-pesi'!Q$22,"")&amp;IF(Q34='Tabelle Tipi-pesi'!P$23,'Tabelle Tipi-pesi'!Q$23,"")))</f>
        <v>30</v>
      </c>
      <c r="S34" s="29" t="s">
        <v>114</v>
      </c>
      <c r="T34" s="30">
        <f>IF(S34="",0,VALUE(IF(S34='Tabelle Tipi-pesi'!R$2,'Tabelle Tipi-pesi'!S$2,"")&amp;IF(S34='Tabelle Tipi-pesi'!R$3,'Tabelle Tipi-pesi'!S$3,"")&amp;IF(S34='Tabelle Tipi-pesi'!R$4,'Tabelle Tipi-pesi'!S$4,"")&amp;IF(S34='Tabelle Tipi-pesi'!R$5,'Tabelle Tipi-pesi'!S$5,"")&amp;IF(S34='Tabelle Tipi-pesi'!R$6,'Tabelle Tipi-pesi'!S$6,"")&amp;IF(S34='Tabelle Tipi-pesi'!R$7,'Tabelle Tipi-pesi'!S$7,"")&amp;IF(S34='Tabelle Tipi-pesi'!R$8,'Tabelle Tipi-pesi'!S$8,"")&amp;IF(S34='Tabelle Tipi-pesi'!R$9,'Tabelle Tipi-pesi'!S$9,"")&amp;IF(S34='Tabelle Tipi-pesi'!R$10,'Tabelle Tipi-pesi'!S$10,"")&amp;IF(S34='Tabelle Tipi-pesi'!R$11,'Tabelle Tipi-pesi'!S$11,"")&amp;IF(S34='Tabelle Tipi-pesi'!R$12,'Tabelle Tipi-pesi'!S$12,"")&amp;IF(S34='Tabelle Tipi-pesi'!R$13,'Tabelle Tipi-pesi'!S$13,"")&amp;IF(S34='Tabelle Tipi-pesi'!R$14,'Tabelle Tipi-pesi'!S$14,"")&amp;IF(S34='Tabelle Tipi-pesi'!R$15,'Tabelle Tipi-pesi'!S$15,"")&amp;IF(S34='Tabelle Tipi-pesi'!R$16,'Tabelle Tipi-pesi'!S$16,"")&amp;IF(S34='Tabelle Tipi-pesi'!R$17,'Tabelle Tipi-pesi'!S$17,"")&amp;IF(S34='Tabelle Tipi-pesi'!R$18,'Tabelle Tipi-pesi'!S$18,"")&amp;IF(S34='Tabelle Tipi-pesi'!R$19,'Tabelle Tipi-pesi'!S$19,"")&amp;IF(S34='Tabelle Tipi-pesi'!R$20,'Tabelle Tipi-pesi'!S$20,"")&amp;IF(S34='Tabelle Tipi-pesi'!R$21,'Tabelle Tipi-pesi'!S$21,"")&amp;IF(S34='Tabelle Tipi-pesi'!R$22,'Tabelle Tipi-pesi'!S$22,"")&amp;IF(S34='Tabelle Tipi-pesi'!R$23,'Tabelle Tipi-pesi'!S$23,"")))</f>
        <v>25</v>
      </c>
      <c r="V34" s="9">
        <f>IF(U34="",0,VALUE(IF(U34='Tabelle Tipi-pesi'!T$2,'Tabelle Tipi-pesi'!U$2,"")&amp;IF(U34='Tabelle Tipi-pesi'!T$3,'Tabelle Tipi-pesi'!U$3,"")&amp;IF(U34='Tabelle Tipi-pesi'!T$4,'Tabelle Tipi-pesi'!U$4,"")&amp;IF(U34='Tabelle Tipi-pesi'!T$5,'Tabelle Tipi-pesi'!U$5,"")&amp;IF(U34='Tabelle Tipi-pesi'!T$6,'Tabelle Tipi-pesi'!U$6,"")&amp;IF(U34='Tabelle Tipi-pesi'!T$7,'Tabelle Tipi-pesi'!U$7,"")&amp;IF(U34='Tabelle Tipi-pesi'!T$8,'Tabelle Tipi-pesi'!U$8,"")&amp;IF(U34='Tabelle Tipi-pesi'!T$9,'Tabelle Tipi-pesi'!U$9,"")&amp;IF(U34='Tabelle Tipi-pesi'!T$10,'Tabelle Tipi-pesi'!U$10,"")&amp;IF(U34='Tabelle Tipi-pesi'!T$11,'Tabelle Tipi-pesi'!U$11,"")&amp;IF(U34='Tabelle Tipi-pesi'!T$12,'Tabelle Tipi-pesi'!U$12,"")&amp;IF(U34='Tabelle Tipi-pesi'!T$13,'Tabelle Tipi-pesi'!U$13,"")&amp;IF(U34='Tabelle Tipi-pesi'!T$14,'Tabelle Tipi-pesi'!U$14,"")&amp;IF(U34='Tabelle Tipi-pesi'!T$15,'Tabelle Tipi-pesi'!U$15,"")&amp;IF(U34='Tabelle Tipi-pesi'!T$16,'Tabelle Tipi-pesi'!U$16,"")&amp;IF(U34='Tabelle Tipi-pesi'!T$17,'Tabelle Tipi-pesi'!U$17,"")&amp;IF(U34='Tabelle Tipi-pesi'!T$18,'Tabelle Tipi-pesi'!U$18,"")&amp;IF(U34='Tabelle Tipi-pesi'!T$19,'Tabelle Tipi-pesi'!U$19,"")&amp;IF(U34='Tabelle Tipi-pesi'!T$20,'Tabelle Tipi-pesi'!U$20,"")&amp;IF(U34='Tabelle Tipi-pesi'!T$21,'Tabelle Tipi-pesi'!U$21,"")&amp;IF(U34='Tabelle Tipi-pesi'!T$22,'Tabelle Tipi-pesi'!U$22,"")&amp;IF(U34='Tabelle Tipi-pesi'!T$23,'Tabelle Tipi-pesi'!U$23,"")))</f>
        <v>0</v>
      </c>
      <c r="W34" s="31"/>
      <c r="X34" s="32">
        <f>IF(W34="",0,VALUE(IF(W34='Tabelle Tipi-pesi'!V$2,'Tabelle Tipi-pesi'!W$2,"")&amp;IF(W34='Tabelle Tipi-pesi'!V$3,'Tabelle Tipi-pesi'!W$3,"")&amp;IF(W34='Tabelle Tipi-pesi'!V$4,'Tabelle Tipi-pesi'!W$4,"")&amp;IF(W34='Tabelle Tipi-pesi'!V$5,'Tabelle Tipi-pesi'!W$5,"")&amp;IF(W34='Tabelle Tipi-pesi'!V$6,'Tabelle Tipi-pesi'!W$6,"")&amp;IF(W34='Tabelle Tipi-pesi'!V$7,'Tabelle Tipi-pesi'!W$7,"")&amp;IF(W34='Tabelle Tipi-pesi'!V$8,'Tabelle Tipi-pesi'!W$8,"")&amp;IF(W34='Tabelle Tipi-pesi'!V$9,'Tabelle Tipi-pesi'!W$9,"")&amp;IF(W34='Tabelle Tipi-pesi'!V$10,'Tabelle Tipi-pesi'!W$10,"")&amp;IF(W34='Tabelle Tipi-pesi'!V$11,'Tabelle Tipi-pesi'!W$11,"")&amp;IF(W34='Tabelle Tipi-pesi'!V$12,'Tabelle Tipi-pesi'!W$12,"")&amp;IF(W34='Tabelle Tipi-pesi'!V$13,'Tabelle Tipi-pesi'!W$13,"")&amp;IF(W34='Tabelle Tipi-pesi'!V$14,'Tabelle Tipi-pesi'!W$14,"")&amp;IF(W34='Tabelle Tipi-pesi'!V$15,'Tabelle Tipi-pesi'!W$15,"")&amp;IF(W34='Tabelle Tipi-pesi'!V$16,'Tabelle Tipi-pesi'!W$16,"")&amp;IF(W34='Tabelle Tipi-pesi'!V$17,'Tabelle Tipi-pesi'!W$17,"")&amp;IF(W34='Tabelle Tipi-pesi'!V$18,'Tabelle Tipi-pesi'!W$18,"")&amp;IF(W34='Tabelle Tipi-pesi'!V$19,'Tabelle Tipi-pesi'!W$19,"")&amp;IF(W34='Tabelle Tipi-pesi'!V$20,'Tabelle Tipi-pesi'!W$20,"")&amp;IF(W34='Tabelle Tipi-pesi'!V$21,'Tabelle Tipi-pesi'!W$21,"")&amp;IF(W34='Tabelle Tipi-pesi'!V$22,'Tabelle Tipi-pesi'!W$22,"")&amp;IF(W34='Tabelle Tipi-pesi'!V$23,'Tabelle Tipi-pesi'!W$23,"")))</f>
        <v>0</v>
      </c>
      <c r="Z34" s="9">
        <f>IF(Y34="",0,VALUE(IF(Y34='Tabelle Tipi-pesi'!X$2,'Tabelle Tipi-pesi'!Y$2,"")&amp;IF(Y34='Tabelle Tipi-pesi'!X$3,'Tabelle Tipi-pesi'!Y$3,"")&amp;IF(Y34='Tabelle Tipi-pesi'!X$4,'Tabelle Tipi-pesi'!Y$4,"")&amp;IF(Y34='Tabelle Tipi-pesi'!X$5,'Tabelle Tipi-pesi'!Y$5,"")&amp;IF(Y34='Tabelle Tipi-pesi'!X$6,'Tabelle Tipi-pesi'!Y$6,"")&amp;IF(Y34='Tabelle Tipi-pesi'!X$7,'Tabelle Tipi-pesi'!Y$7,"")&amp;IF(Y34='Tabelle Tipi-pesi'!X$8,'Tabelle Tipi-pesi'!Y$8,"")&amp;IF(Y34='Tabelle Tipi-pesi'!X$9,'Tabelle Tipi-pesi'!Y$9,"")&amp;IF(Y34='Tabelle Tipi-pesi'!X$10,'Tabelle Tipi-pesi'!Y$10,"")&amp;IF(Y34='Tabelle Tipi-pesi'!X$11,'Tabelle Tipi-pesi'!Y$11,"")&amp;IF(Y34='Tabelle Tipi-pesi'!X$12,'Tabelle Tipi-pesi'!Y$12,"")&amp;IF(Y34='Tabelle Tipi-pesi'!X$13,'Tabelle Tipi-pesi'!Y$13,"")&amp;IF(Y34='Tabelle Tipi-pesi'!X$14,'Tabelle Tipi-pesi'!Y$14,"")&amp;IF(Y34='Tabelle Tipi-pesi'!X$15,'Tabelle Tipi-pesi'!Y$15,"")&amp;IF(Y34='Tabelle Tipi-pesi'!X$16,'Tabelle Tipi-pesi'!Y$16,"")&amp;IF(Y34='Tabelle Tipi-pesi'!X$17,'Tabelle Tipi-pesi'!Y$17,"")&amp;IF(Y34='Tabelle Tipi-pesi'!X$18,'Tabelle Tipi-pesi'!Y$18,"")&amp;IF(Y34='Tabelle Tipi-pesi'!X$19,'Tabelle Tipi-pesi'!Y$19,"")&amp;IF(Y34='Tabelle Tipi-pesi'!X$20,'Tabelle Tipi-pesi'!Y$20,"")&amp;IF(Y34='Tabelle Tipi-pesi'!X$21,'Tabelle Tipi-pesi'!Y$21,"")&amp;IF(Y34='Tabelle Tipi-pesi'!X$22,'Tabelle Tipi-pesi'!Y$22,"")&amp;IF(Y34='Tabelle Tipi-pesi'!X$23,'Tabelle Tipi-pesi'!Y$23,"")))</f>
        <v>0</v>
      </c>
      <c r="AA34" s="36"/>
      <c r="AB34" s="37">
        <f>IF(AA34="",0,VALUE(IF(AA34='Tabelle Tipi-pesi'!Z$2,'Tabelle Tipi-pesi'!AA$2,"")&amp;IF(AA34='Tabelle Tipi-pesi'!Z$3,'Tabelle Tipi-pesi'!AA$3,"")&amp;IF(AA34='Tabelle Tipi-pesi'!Z$4,'Tabelle Tipi-pesi'!AA$4,"")&amp;IF(AA34='Tabelle Tipi-pesi'!Z$5,'Tabelle Tipi-pesi'!AA$5,"")&amp;IF(AA34='Tabelle Tipi-pesi'!Z$6,'Tabelle Tipi-pesi'!AA$6,"")&amp;IF(AA34='Tabelle Tipi-pesi'!Z$7,'Tabelle Tipi-pesi'!AA$7,"")&amp;IF(AA34='Tabelle Tipi-pesi'!Z$8,'Tabelle Tipi-pesi'!AA$8,"")&amp;IF(AA34='Tabelle Tipi-pesi'!Z$9,'Tabelle Tipi-pesi'!AA$9,"")&amp;IF(AA34='Tabelle Tipi-pesi'!Z$10,'Tabelle Tipi-pesi'!AA$10,"")&amp;IF(AA34='Tabelle Tipi-pesi'!Z$11,'Tabelle Tipi-pesi'!AA$11,"")&amp;IF(AA34='Tabelle Tipi-pesi'!Z$12,'Tabelle Tipi-pesi'!AA$12,"")&amp;IF(AA34='Tabelle Tipi-pesi'!Z$13,'Tabelle Tipi-pesi'!AA$13,"")&amp;IF(AA34='Tabelle Tipi-pesi'!Z$14,'Tabelle Tipi-pesi'!AA$14,"")&amp;IF(AA34='Tabelle Tipi-pesi'!Z$15,'Tabelle Tipi-pesi'!AA$15,"")&amp;IF(AA34='Tabelle Tipi-pesi'!Z$16,'Tabelle Tipi-pesi'!AA$16,"")&amp;IF(AA34='Tabelle Tipi-pesi'!Z$17,'Tabelle Tipi-pesi'!AA$17,"")&amp;IF(AA34='Tabelle Tipi-pesi'!Z$18,'Tabelle Tipi-pesi'!AA$18,"")&amp;IF(AA34='Tabelle Tipi-pesi'!Z$19,'Tabelle Tipi-pesi'!AA$19,"")&amp;IF(AA34='Tabelle Tipi-pesi'!Z$20,'Tabelle Tipi-pesi'!AA$20,"")&amp;IF(AA34='Tabelle Tipi-pesi'!Z$21,'Tabelle Tipi-pesi'!AA$21,"")&amp;IF(AA34='Tabelle Tipi-pesi'!Z$22,'Tabelle Tipi-pesi'!AA$22,"")&amp;IF(AA34='Tabelle Tipi-pesi'!Z$23,'Tabelle Tipi-pesi'!AA$23,"")))</f>
        <v>0</v>
      </c>
      <c r="AD34" s="9">
        <f>IF(AC34="",0,VALUE(IF(AC34='Tabelle Tipi-pesi'!Z$2,'Tabelle Tipi-pesi'!AA$2,"")&amp;IF(AC34='Tabelle Tipi-pesi'!Z$3,'Tabelle Tipi-pesi'!AA$3,"")&amp;IF(AC34='Tabelle Tipi-pesi'!Z$4,'Tabelle Tipi-pesi'!AA$4,"")&amp;IF(AC34='Tabelle Tipi-pesi'!Z$5,'Tabelle Tipi-pesi'!AA$5,"")&amp;IF(AC34='Tabelle Tipi-pesi'!Z$6,'Tabelle Tipi-pesi'!AA$6,"")&amp;IF(AC34='Tabelle Tipi-pesi'!Z$7,'Tabelle Tipi-pesi'!AA$7,"")&amp;IF(AC34='Tabelle Tipi-pesi'!Z$8,'Tabelle Tipi-pesi'!AA$8,"")&amp;IF(AC34='Tabelle Tipi-pesi'!Z$9,'Tabelle Tipi-pesi'!AA$9,"")&amp;IF(AC34='Tabelle Tipi-pesi'!Z$10,'Tabelle Tipi-pesi'!AA$10,"")&amp;IF(AC34='Tabelle Tipi-pesi'!Z$11,'Tabelle Tipi-pesi'!AA$11,"")&amp;IF(AC34='Tabelle Tipi-pesi'!Z$12,'Tabelle Tipi-pesi'!AA$12,"")&amp;IF(AC34='Tabelle Tipi-pesi'!Z$13,'Tabelle Tipi-pesi'!AA$13,"")&amp;IF(AC34='Tabelle Tipi-pesi'!Z$14,'Tabelle Tipi-pesi'!AA$14,"")&amp;IF(AC34='Tabelle Tipi-pesi'!Z$15,'Tabelle Tipi-pesi'!AA$15,"")&amp;IF(AC34='Tabelle Tipi-pesi'!Z$16,'Tabelle Tipi-pesi'!AA$16,"")&amp;IF(AC34='Tabelle Tipi-pesi'!Z$17,'Tabelle Tipi-pesi'!AA$17,"")&amp;IF(AC34='Tabelle Tipi-pesi'!Z$18,'Tabelle Tipi-pesi'!AA$18,"")&amp;IF(AC34='Tabelle Tipi-pesi'!Z$19,'Tabelle Tipi-pesi'!AA$19,"")&amp;IF(AC34='Tabelle Tipi-pesi'!Z$20,'Tabelle Tipi-pesi'!AA$20,"")&amp;IF(AC34='Tabelle Tipi-pesi'!Z$21,'Tabelle Tipi-pesi'!AA$21,"")&amp;IF(AC34='Tabelle Tipi-pesi'!Z$22,'Tabelle Tipi-pesi'!AA$22,"")&amp;IF(AC34='Tabelle Tipi-pesi'!Z$23,'Tabelle Tipi-pesi'!AA$23,"")))</f>
        <v>0</v>
      </c>
      <c r="AE34" s="34"/>
      <c r="AF34" s="35">
        <f>IF(AE34="",0,VALUE(IF(AE34='Tabelle Tipi-pesi'!AB$2,'Tabelle Tipi-pesi'!AC$2,"")&amp;IF(AE34='Tabelle Tipi-pesi'!AB$3,'Tabelle Tipi-pesi'!AC$3,"")&amp;IF(AE34='Tabelle Tipi-pesi'!AB$4,'Tabelle Tipi-pesi'!AC$4,"")&amp;IF(AE34='Tabelle Tipi-pesi'!AB$5,'Tabelle Tipi-pesi'!AC$5,"")&amp;IF(AE34='Tabelle Tipi-pesi'!AB$6,'Tabelle Tipi-pesi'!AC$6,"")&amp;IF(AE34='Tabelle Tipi-pesi'!AB$7,'Tabelle Tipi-pesi'!AC$7,"")&amp;IF(AE34='Tabelle Tipi-pesi'!AB$8,'Tabelle Tipi-pesi'!AC$8,"")&amp;IF(AE34='Tabelle Tipi-pesi'!AB$9,'Tabelle Tipi-pesi'!AC$9,"")&amp;IF(AE34='Tabelle Tipi-pesi'!AB$10,'Tabelle Tipi-pesi'!AC$10,"")&amp;IF(AE34='Tabelle Tipi-pesi'!AB$11,'Tabelle Tipi-pesi'!AC$11,"")&amp;IF(AE34='Tabelle Tipi-pesi'!AB$12,'Tabelle Tipi-pesi'!AC$12,"")&amp;IF(AE34='Tabelle Tipi-pesi'!AB$13,'Tabelle Tipi-pesi'!AC$13,"")&amp;IF(AE34='Tabelle Tipi-pesi'!AB$14,'Tabelle Tipi-pesi'!AC$14,"")&amp;IF(AE34='Tabelle Tipi-pesi'!AB$15,'Tabelle Tipi-pesi'!AC$15,"")&amp;IF(AD34='Tabelle Tipi-pesi'!AB$16,'Tabelle Tipi-pesi'!AC$16,"")&amp;IF(AE34='Tabelle Tipi-pesi'!AB$17,'Tabelle Tipi-pesi'!AC$17,"")&amp;IF(AE34='Tabelle Tipi-pesi'!AB$18,'Tabelle Tipi-pesi'!AC$18,"")&amp;IF(AE34='Tabelle Tipi-pesi'!AB$19,'Tabelle Tipi-pesi'!AC$19,"")&amp;IF(AE34='Tabelle Tipi-pesi'!AB$20,'Tabelle Tipi-pesi'!AC$20,"")&amp;IF(AE34='Tabelle Tipi-pesi'!AB$21,'Tabelle Tipi-pesi'!AC$21,"")&amp;IF(AE34='Tabelle Tipi-pesi'!AB$22,'Tabelle Tipi-pesi'!AC$22,"")&amp;IF(AE34='Tabelle Tipi-pesi'!AB$23,'Tabelle Tipi-pesi'!AC$23,"")))</f>
        <v>0</v>
      </c>
      <c r="AH34" s="9">
        <f>IF(AG34="",0,VALUE(IF(AG34='Tabelle Tipi-pesi'!AD$2,'Tabelle Tipi-pesi'!AE$2,"")&amp;IF(AG34='Tabelle Tipi-pesi'!AD$3,'Tabelle Tipi-pesi'!AE$3,"")&amp;IF(AG34='Tabelle Tipi-pesi'!AD$4,'Tabelle Tipi-pesi'!AE$4,"")&amp;IF(AG34='Tabelle Tipi-pesi'!AD$5,'Tabelle Tipi-pesi'!AE$5,"")&amp;IF(AG34='Tabelle Tipi-pesi'!AD$6,'Tabelle Tipi-pesi'!AE$6,"")&amp;IF(AG34='Tabelle Tipi-pesi'!AD$7,'Tabelle Tipi-pesi'!AE$7,"")&amp;IF(AG34='Tabelle Tipi-pesi'!AD$8,'Tabelle Tipi-pesi'!AE$8,"")&amp;IF(AG34='Tabelle Tipi-pesi'!AD$9,'Tabelle Tipi-pesi'!AE$9,"")&amp;IF(AG34='Tabelle Tipi-pesi'!AD$10,'Tabelle Tipi-pesi'!AE$10,"")&amp;IF(AG34='Tabelle Tipi-pesi'!AD$11,'Tabelle Tipi-pesi'!AE$11,"")&amp;IF(AG34='Tabelle Tipi-pesi'!AD$12,'Tabelle Tipi-pesi'!AE$12,"")&amp;IF(AG34='Tabelle Tipi-pesi'!AD$13,'Tabelle Tipi-pesi'!AE$13,"")&amp;IF(AG34='Tabelle Tipi-pesi'!AD$14,'Tabelle Tipi-pesi'!AE$14,"")&amp;IF(AG34='Tabelle Tipi-pesi'!AD$15,'Tabelle Tipi-pesi'!AE$15,"")&amp;IF(AF34='Tabelle Tipi-pesi'!AD$16,'Tabelle Tipi-pesi'!AE$16,"")&amp;IF(AG34='Tabelle Tipi-pesi'!AD$17,'Tabelle Tipi-pesi'!AE$17,"")&amp;IF(AG34='Tabelle Tipi-pesi'!AD$18,'Tabelle Tipi-pesi'!AE$18,"")&amp;IF(AG34='Tabelle Tipi-pesi'!AD$19,'Tabelle Tipi-pesi'!AE$19,"")&amp;IF(AG34='Tabelle Tipi-pesi'!AD$20,'Tabelle Tipi-pesi'!AE$20,"")&amp;IF(AG34='Tabelle Tipi-pesi'!AD$21,'Tabelle Tipi-pesi'!AE$21,"")&amp;IF(AG34='Tabelle Tipi-pesi'!AD$22,'Tabelle Tipi-pesi'!AE$22,"")&amp;IF(AG34='Tabelle Tipi-pesi'!AD$23,'Tabelle Tipi-pesi'!AE$23,"")))</f>
        <v>0</v>
      </c>
      <c r="AJ34" s="26">
        <f t="shared" si="0"/>
        <v>979</v>
      </c>
      <c r="AK34" s="55">
        <v>16.3</v>
      </c>
      <c r="AL34" s="12">
        <v>5129</v>
      </c>
      <c r="AM34" s="18"/>
      <c r="AN34" s="11">
        <f t="shared" si="1"/>
        <v>8</v>
      </c>
      <c r="AO34" s="11" t="str">
        <f t="shared" si="2"/>
        <v>2</v>
      </c>
      <c r="AP34" s="8">
        <v>1440</v>
      </c>
      <c r="AQ34" s="14">
        <f t="shared" si="3"/>
        <v>18.879754601226992</v>
      </c>
      <c r="AR34" s="15">
        <f t="shared" si="4"/>
        <v>139.71018404907974</v>
      </c>
      <c r="AS34" s="16">
        <f t="shared" si="5"/>
        <v>142.70703171509678</v>
      </c>
      <c r="AT34" s="15">
        <f t="shared" si="6"/>
        <v>7.0073631830309555</v>
      </c>
      <c r="AU34" s="39"/>
    </row>
    <row r="35" spans="1:47" s="8" customFormat="1" ht="11.25" customHeight="1" x14ac:dyDescent="0.2">
      <c r="A35" s="8">
        <v>31</v>
      </c>
      <c r="B35" s="8">
        <v>4</v>
      </c>
      <c r="C35" s="20" t="s">
        <v>18</v>
      </c>
      <c r="D35" s="21">
        <f>IF(C35="",0,VALUE(IF(C35='Tabelle Tipi-pesi'!B$2,'Tabelle Tipi-pesi'!C$2,"")&amp;IF(C35='Tabelle Tipi-pesi'!B$3,'Tabelle Tipi-pesi'!C$3,"")&amp;IF(C35='Tabelle Tipi-pesi'!B$4,'Tabelle Tipi-pesi'!C$4,"")&amp;IF(C35='Tabelle Tipi-pesi'!B$5,'Tabelle Tipi-pesi'!C$5,"")&amp;IF(C35='Tabelle Tipi-pesi'!B$6,'Tabelle Tipi-pesi'!C$6,"")&amp;IF(C35='Tabelle Tipi-pesi'!B$7,'Tabelle Tipi-pesi'!C$7,"")&amp;IF(C35='Tabelle Tipi-pesi'!B$8,'Tabelle Tipi-pesi'!C$8,"")&amp;IF(C35='Tabelle Tipi-pesi'!B$9,'Tabelle Tipi-pesi'!C$9,"")&amp;IF(C35='Tabelle Tipi-pesi'!B$10,'Tabelle Tipi-pesi'!C$10,"")&amp;IF(C35='Tabelle Tipi-pesi'!B$11,'Tabelle Tipi-pesi'!C$11,"")&amp;IF(C35='Tabelle Tipi-pesi'!B$12,'Tabelle Tipi-pesi'!C$12,"")&amp;IF(C35='Tabelle Tipi-pesi'!B$13,'Tabelle Tipi-pesi'!C$13,"")&amp;IF(C35='Tabelle Tipi-pesi'!B$14,'Tabelle Tipi-pesi'!C$14,"")&amp;IF(C35='Tabelle Tipi-pesi'!B$15,'Tabelle Tipi-pesi'!C$15,"")&amp;IF(C35='Tabelle Tipi-pesi'!B$16,'Tabelle Tipi-pesi'!C$16,"")&amp;IF(C35='Tabelle Tipi-pesi'!B$17,'Tabelle Tipi-pesi'!C$17,"")&amp;IF(C35='Tabelle Tipi-pesi'!B$18,'Tabelle Tipi-pesi'!C$18,"")&amp;IF(C35='Tabelle Tipi-pesi'!B$19,'Tabelle Tipi-pesi'!C$19,"")&amp;IF(C35='Tabelle Tipi-pesi'!B$20,'Tabelle Tipi-pesi'!C$20,"")&amp;IF(C35='Tabelle Tipi-pesi'!B$21,'Tabelle Tipi-pesi'!C$21,"")&amp;IF(C35='Tabelle Tipi-pesi'!B$22,'Tabelle Tipi-pesi'!C$22,"")&amp;IF(C35='Tabelle Tipi-pesi'!B$23,'Tabelle Tipi-pesi'!C$23,"")))</f>
        <v>180</v>
      </c>
      <c r="E35" s="8" t="s">
        <v>23</v>
      </c>
      <c r="F35" s="7">
        <f>IF(E35="",0,VALUE(IF(E35='Tabelle Tipi-pesi'!D$2,'Tabelle Tipi-pesi'!E$2,"")&amp;IF(E35='Tabelle Tipi-pesi'!D$3,'Tabelle Tipi-pesi'!E$3,"")&amp;IF(E35='Tabelle Tipi-pesi'!D$4,'Tabelle Tipi-pesi'!E$4,"")&amp;IF(E35='Tabelle Tipi-pesi'!D$5,'Tabelle Tipi-pesi'!E$5,"")&amp;IF(E35='Tabelle Tipi-pesi'!D$6,'Tabelle Tipi-pesi'!E$6,"")&amp;IF(E35='Tabelle Tipi-pesi'!D$7,'Tabelle Tipi-pesi'!E$7,"")&amp;IF(E35='Tabelle Tipi-pesi'!D$8,'Tabelle Tipi-pesi'!E$8,"")&amp;IF(E35='Tabelle Tipi-pesi'!D$9,'Tabelle Tipi-pesi'!E$9,"")&amp;IF(E35='Tabelle Tipi-pesi'!D$10,'Tabelle Tipi-pesi'!E$10,"")&amp;IF(E35='Tabelle Tipi-pesi'!D$11,'Tabelle Tipi-pesi'!E$11,"")&amp;IF(E35='Tabelle Tipi-pesi'!D$12,'Tabelle Tipi-pesi'!E$12,"")&amp;IF(E35='Tabelle Tipi-pesi'!D$13,'Tabelle Tipi-pesi'!E$13,"")&amp;IF(E35='Tabelle Tipi-pesi'!D$14,'Tabelle Tipi-pesi'!E$14,"")&amp;IF(E35='Tabelle Tipi-pesi'!D$15,'Tabelle Tipi-pesi'!E$15,"")&amp;IF(E35='Tabelle Tipi-pesi'!D$16,'Tabelle Tipi-pesi'!E$16,"")&amp;IF(E35='Tabelle Tipi-pesi'!D$17,'Tabelle Tipi-pesi'!E$17,"")&amp;IF(E35='Tabelle Tipi-pesi'!D$18,'Tabelle Tipi-pesi'!E$18,"")&amp;IF(E35='Tabelle Tipi-pesi'!D$19,'Tabelle Tipi-pesi'!E$19,"")&amp;IF(E35='Tabelle Tipi-pesi'!D$20,'Tabelle Tipi-pesi'!E$20,"")&amp;IF(E35='Tabelle Tipi-pesi'!D$21,'Tabelle Tipi-pesi'!E$21,"")&amp;IF(E35='Tabelle Tipi-pesi'!D$22,'Tabelle Tipi-pesi'!E$22,"")&amp;IF(E35='Tabelle Tipi-pesi'!D$23,'Tabelle Tipi-pesi'!E$23,"")))/4*B35</f>
        <v>60</v>
      </c>
      <c r="G35" s="22" t="s">
        <v>38</v>
      </c>
      <c r="H35" s="23">
        <f>$B35*IF(G35="",0,VALUE(IF(G35='Tabelle Tipi-pesi'!F$2,'Tabelle Tipi-pesi'!G$2,"")&amp;IF(G35='Tabelle Tipi-pesi'!F$3,'Tabelle Tipi-pesi'!G$3,"")&amp;IF(G35='Tabelle Tipi-pesi'!F$4,'Tabelle Tipi-pesi'!G$4,"")&amp;IF(G35='Tabelle Tipi-pesi'!F$5,'Tabelle Tipi-pesi'!G$5,"")&amp;IF(G35='Tabelle Tipi-pesi'!F$6,'Tabelle Tipi-pesi'!G$6,"")&amp;IF(G35='Tabelle Tipi-pesi'!F$7,'Tabelle Tipi-pesi'!G$7,"")&amp;IF(G35='Tabelle Tipi-pesi'!F$8,'Tabelle Tipi-pesi'!G$8,"")&amp;IF(G35='Tabelle Tipi-pesi'!F$9,'Tabelle Tipi-pesi'!G$9,"")&amp;IF(G35='Tabelle Tipi-pesi'!F$10,'Tabelle Tipi-pesi'!G$10,"")&amp;IF(G35='Tabelle Tipi-pesi'!F$11,'Tabelle Tipi-pesi'!G$11,"")&amp;IF(G35='Tabelle Tipi-pesi'!F$12,'Tabelle Tipi-pesi'!G$12,"")&amp;IF(G35='Tabelle Tipi-pesi'!F$13,'Tabelle Tipi-pesi'!G$13,"")&amp;IF(G35='Tabelle Tipi-pesi'!F$14,'Tabelle Tipi-pesi'!G$14,"")&amp;IF(G35='Tabelle Tipi-pesi'!F$15,'Tabelle Tipi-pesi'!G$15,"")&amp;IF(G35='Tabelle Tipi-pesi'!F$16,'Tabelle Tipi-pesi'!G$16,"")&amp;IF(G35='Tabelle Tipi-pesi'!F$17,'Tabelle Tipi-pesi'!G$17,"")&amp;IF(G35='Tabelle Tipi-pesi'!F$18,'Tabelle Tipi-pesi'!G$18,"")&amp;IF(G35='Tabelle Tipi-pesi'!F$19,'Tabelle Tipi-pesi'!G$19,"")&amp;IF(G35='Tabelle Tipi-pesi'!F$20,'Tabelle Tipi-pesi'!G$20,"")&amp;IF(G35='Tabelle Tipi-pesi'!F$21,'Tabelle Tipi-pesi'!G$21,"")&amp;IF(G35='Tabelle Tipi-pesi'!F$22,'Tabelle Tipi-pesi'!G$22,"")&amp;IF(G35='Tabelle Tipi-pesi'!F$23,'Tabelle Tipi-pesi'!G$23,"")))</f>
        <v>80</v>
      </c>
      <c r="I35" s="8" t="s">
        <v>47</v>
      </c>
      <c r="J35" s="9">
        <f>IF(I35="",0,VALUE(IF(I35='Tabelle Tipi-pesi'!H$2,'Tabelle Tipi-pesi'!I$2,"")&amp;IF(I35='Tabelle Tipi-pesi'!H$3,'Tabelle Tipi-pesi'!I$3,"")&amp;IF(I35='Tabelle Tipi-pesi'!H$4,'Tabelle Tipi-pesi'!I$4,"")&amp;IF(I35='Tabelle Tipi-pesi'!H$5,'Tabelle Tipi-pesi'!I$5,"")&amp;IF(I35='Tabelle Tipi-pesi'!H$6,'Tabelle Tipi-pesi'!I$6,"")&amp;IF(I35='Tabelle Tipi-pesi'!H$7,'Tabelle Tipi-pesi'!I$7,"")&amp;IF(I35='Tabelle Tipi-pesi'!H$8,'Tabelle Tipi-pesi'!I$8,"")&amp;IF(I35='Tabelle Tipi-pesi'!H$9,'Tabelle Tipi-pesi'!I$9,"")&amp;IF(I35='Tabelle Tipi-pesi'!H$10,'Tabelle Tipi-pesi'!I$10,"")&amp;IF(I35='Tabelle Tipi-pesi'!H$11,'Tabelle Tipi-pesi'!I$11,"")&amp;IF(I35='Tabelle Tipi-pesi'!H$12,'Tabelle Tipi-pesi'!I$12,"")&amp;IF(I35='Tabelle Tipi-pesi'!H$13,'Tabelle Tipi-pesi'!I$13,"")&amp;IF(I35='Tabelle Tipi-pesi'!H$14,'Tabelle Tipi-pesi'!I$14,"")&amp;IF(I35='Tabelle Tipi-pesi'!H$15,'Tabelle Tipi-pesi'!I$15,"")&amp;IF(I35='Tabelle Tipi-pesi'!H$16,'Tabelle Tipi-pesi'!I$16,"")&amp;IF(I35='Tabelle Tipi-pesi'!H$17,'Tabelle Tipi-pesi'!I$17,"")&amp;IF(I35='Tabelle Tipi-pesi'!H$18,'Tabelle Tipi-pesi'!I$18,"")&amp;IF(I35='Tabelle Tipi-pesi'!H$19,'Tabelle Tipi-pesi'!I$19,"")&amp;IF(I35='Tabelle Tipi-pesi'!H$20,'Tabelle Tipi-pesi'!I$20,"")&amp;IF(I35='Tabelle Tipi-pesi'!H$21,'Tabelle Tipi-pesi'!I$21,"")&amp;IF(I35='Tabelle Tipi-pesi'!H$22,'Tabelle Tipi-pesi'!I$22,"")&amp;IF(I35='Tabelle Tipi-pesi'!H$23,'Tabelle Tipi-pesi'!I$23,"")))</f>
        <v>145</v>
      </c>
      <c r="K35" s="24" t="s">
        <v>51</v>
      </c>
      <c r="L35" s="25">
        <f>IF(K35="",0,VALUE(IF(K35='Tabelle Tipi-pesi'!J$2,'Tabelle Tipi-pesi'!K$2,"")&amp;IF(K35='Tabelle Tipi-pesi'!J$3,'Tabelle Tipi-pesi'!K$3,"")&amp;IF(K35='Tabelle Tipi-pesi'!J$4,'Tabelle Tipi-pesi'!K$4,"")&amp;IF(K35='Tabelle Tipi-pesi'!J$5,'Tabelle Tipi-pesi'!K$5,"")&amp;IF(K35='Tabelle Tipi-pesi'!J$6,'Tabelle Tipi-pesi'!K$6,"")&amp;IF(K35='Tabelle Tipi-pesi'!J$7,'Tabelle Tipi-pesi'!K$7,"")&amp;IF(K35='Tabelle Tipi-pesi'!J$8,'Tabelle Tipi-pesi'!K$8,"")&amp;IF(K35='Tabelle Tipi-pesi'!J$9,'Tabelle Tipi-pesi'!K$9,"")&amp;IF(K35='Tabelle Tipi-pesi'!J$10,'Tabelle Tipi-pesi'!K$10,"")&amp;IF(K35='Tabelle Tipi-pesi'!J$11,'Tabelle Tipi-pesi'!K$11,"")&amp;IF(K35='Tabelle Tipi-pesi'!J$12,'Tabelle Tipi-pesi'!K$12,"")&amp;IF(K35='Tabelle Tipi-pesi'!J$13,'Tabelle Tipi-pesi'!K$13,"")&amp;IF(K35='Tabelle Tipi-pesi'!J$14,'Tabelle Tipi-pesi'!K$14,"")&amp;IF(K35='Tabelle Tipi-pesi'!J$15,'Tabelle Tipi-pesi'!K$15,"")&amp;IF(K35='Tabelle Tipi-pesi'!J$16,'Tabelle Tipi-pesi'!K$16,"")&amp;IF(K35='Tabelle Tipi-pesi'!J$17,'Tabelle Tipi-pesi'!K$17,"")&amp;IF(K35='Tabelle Tipi-pesi'!J$18,'Tabelle Tipi-pesi'!K$18,"")&amp;IF(K35='Tabelle Tipi-pesi'!J$19,'Tabelle Tipi-pesi'!K$19,"")&amp;IF(K35='Tabelle Tipi-pesi'!J$20,'Tabelle Tipi-pesi'!K$20,"")&amp;IF(K35='Tabelle Tipi-pesi'!J$21,'Tabelle Tipi-pesi'!K$21,"")&amp;IF(K35='Tabelle Tipi-pesi'!J$22,'Tabelle Tipi-pesi'!K$22,"")&amp;IF(K35='Tabelle Tipi-pesi'!J$23,'Tabelle Tipi-pesi'!K$23,"")))</f>
        <v>18</v>
      </c>
      <c r="M35" s="8" t="s">
        <v>53</v>
      </c>
      <c r="N35" s="9">
        <f>$B35*IF(M35="",0,VALUE(IF(M35='Tabelle Tipi-pesi'!L$2,'Tabelle Tipi-pesi'!M$2,"")&amp;IF(M35='Tabelle Tipi-pesi'!L$3,'Tabelle Tipi-pesi'!M$3,"")&amp;IF(M35='Tabelle Tipi-pesi'!L$4,'Tabelle Tipi-pesi'!M$4,"")&amp;IF(M35='Tabelle Tipi-pesi'!L$5,'Tabelle Tipi-pesi'!M$5,"")&amp;IF(M35='Tabelle Tipi-pesi'!L$6,'Tabelle Tipi-pesi'!M$6,"")&amp;IF(M35='Tabelle Tipi-pesi'!L$7,'Tabelle Tipi-pesi'!M$7,"")&amp;IF(M35='Tabelle Tipi-pesi'!L$8,'Tabelle Tipi-pesi'!M$8,"")&amp;IF(M35='Tabelle Tipi-pesi'!L$9,'Tabelle Tipi-pesi'!M$9,"")&amp;IF(M35='Tabelle Tipi-pesi'!L$10,'Tabelle Tipi-pesi'!M$10,"")&amp;IF(M35='Tabelle Tipi-pesi'!L$11,'Tabelle Tipi-pesi'!M$11,"")&amp;IF(M35='Tabelle Tipi-pesi'!L$12,'Tabelle Tipi-pesi'!M$12,"")&amp;IF(M35='Tabelle Tipi-pesi'!L$13,'Tabelle Tipi-pesi'!M$13,"")&amp;IF(M35='Tabelle Tipi-pesi'!L$14,'Tabelle Tipi-pesi'!M$14,"")&amp;IF(M35='Tabelle Tipi-pesi'!L$15,'Tabelle Tipi-pesi'!M$15,"")&amp;IF(M35='Tabelle Tipi-pesi'!L$16,'Tabelle Tipi-pesi'!M$16,"")&amp;IF(M35='Tabelle Tipi-pesi'!L$17,'Tabelle Tipi-pesi'!M$17,"")&amp;IF(M35='Tabelle Tipi-pesi'!L$18,'Tabelle Tipi-pesi'!M$18,"")&amp;IF(M35='Tabelle Tipi-pesi'!L$19,'Tabelle Tipi-pesi'!M$19,"")&amp;IF(M35='Tabelle Tipi-pesi'!L$20,'Tabelle Tipi-pesi'!M$20,"")&amp;IF(M35='Tabelle Tipi-pesi'!L$21,'Tabelle Tipi-pesi'!M$21,"")&amp;IF(M35='Tabelle Tipi-pesi'!L$22,'Tabelle Tipi-pesi'!M$22,"")&amp;IF(M35='Tabelle Tipi-pesi'!L$23,'Tabelle Tipi-pesi'!M$23,"")))</f>
        <v>200</v>
      </c>
      <c r="O35" s="27" t="s">
        <v>86</v>
      </c>
      <c r="P35" s="28">
        <f>IF(O35="",0,VALUE(IF(O35='Tabelle Tipi-pesi'!N$2,'Tabelle Tipi-pesi'!O$2,"")&amp;IF(O35='Tabelle Tipi-pesi'!N$3,'Tabelle Tipi-pesi'!O$3,"")&amp;IF(O35='Tabelle Tipi-pesi'!N$4,'Tabelle Tipi-pesi'!O$4,"")&amp;IF(O35='Tabelle Tipi-pesi'!N$5,'Tabelle Tipi-pesi'!O$5,"")&amp;IF(O35='Tabelle Tipi-pesi'!N$6,'Tabelle Tipi-pesi'!O$6,"")&amp;IF(O35='Tabelle Tipi-pesi'!N$7,'Tabelle Tipi-pesi'!O$7,"")&amp;IF(O35='Tabelle Tipi-pesi'!N$8,'Tabelle Tipi-pesi'!O$8,"")&amp;IF(O35='Tabelle Tipi-pesi'!N$9,'Tabelle Tipi-pesi'!O$9,"")&amp;IF(O35='Tabelle Tipi-pesi'!N$10,'Tabelle Tipi-pesi'!O$10,"")&amp;IF(O35='Tabelle Tipi-pesi'!N$11,'Tabelle Tipi-pesi'!O$11,"")&amp;IF(O35='Tabelle Tipi-pesi'!N$12,'Tabelle Tipi-pesi'!O$12,"")&amp;IF(O35='Tabelle Tipi-pesi'!N$13,'Tabelle Tipi-pesi'!O$13,"")&amp;IF(O35='Tabelle Tipi-pesi'!N$14,'Tabelle Tipi-pesi'!O$14,"")&amp;IF(O35='Tabelle Tipi-pesi'!N$15,'Tabelle Tipi-pesi'!O$15,"")&amp;IF(O35='Tabelle Tipi-pesi'!N$16,'Tabelle Tipi-pesi'!O$16,"")&amp;IF(O35='Tabelle Tipi-pesi'!N$17,'Tabelle Tipi-pesi'!O$17,"")&amp;IF(O35='Tabelle Tipi-pesi'!N$18,'Tabelle Tipi-pesi'!O$18,"")&amp;IF(O35='Tabelle Tipi-pesi'!N$19,'Tabelle Tipi-pesi'!O$19,"")&amp;IF(O35='Tabelle Tipi-pesi'!N$20,'Tabelle Tipi-pesi'!O$20,"")&amp;IF(O35='Tabelle Tipi-pesi'!N$21,'Tabelle Tipi-pesi'!O$21,"")&amp;IF(O35='Tabelle Tipi-pesi'!N$22,'Tabelle Tipi-pesi'!O$22,"")&amp;IF(O35='Tabelle Tipi-pesi'!N$23,'Tabelle Tipi-pesi'!O$23,"")))</f>
        <v>317</v>
      </c>
      <c r="R35" s="9">
        <f>IF(Q35="",0,VALUE(IF(Q35='Tabelle Tipi-pesi'!P$2,'Tabelle Tipi-pesi'!Q$2,"")&amp;IF(Q35='Tabelle Tipi-pesi'!P$3,'Tabelle Tipi-pesi'!Q$3,"")&amp;IF(Q35='Tabelle Tipi-pesi'!P$4,'Tabelle Tipi-pesi'!Q$4,"")&amp;IF(Q35='Tabelle Tipi-pesi'!P$5,'Tabelle Tipi-pesi'!Q$5,"")&amp;IF(Q35='Tabelle Tipi-pesi'!P$6,'Tabelle Tipi-pesi'!Q$6,"")&amp;IF(Q35='Tabelle Tipi-pesi'!P$7,'Tabelle Tipi-pesi'!Q$7,"")&amp;IF(Q35='Tabelle Tipi-pesi'!P$8,'Tabelle Tipi-pesi'!Q$8,"")&amp;IF(Q35='Tabelle Tipi-pesi'!P$9,'Tabelle Tipi-pesi'!Q$9,"")&amp;IF(Q35='Tabelle Tipi-pesi'!P$10,'Tabelle Tipi-pesi'!Q$10,"")&amp;IF(Q35='Tabelle Tipi-pesi'!P$11,'Tabelle Tipi-pesi'!Q$11,"")&amp;IF(Q35='Tabelle Tipi-pesi'!P$12,'Tabelle Tipi-pesi'!Q$12,"")&amp;IF(Q35='Tabelle Tipi-pesi'!P$13,'Tabelle Tipi-pesi'!Q$13,"")&amp;IF(Q35='Tabelle Tipi-pesi'!P$14,'Tabelle Tipi-pesi'!Q$14,"")&amp;IF(Q35='Tabelle Tipi-pesi'!P$15,'Tabelle Tipi-pesi'!Q$15,"")&amp;IF(Q35='Tabelle Tipi-pesi'!P$16,'Tabelle Tipi-pesi'!Q$16,"")&amp;IF(Q35='Tabelle Tipi-pesi'!P$17,'Tabelle Tipi-pesi'!Q$17,"")&amp;IF(Q35='Tabelle Tipi-pesi'!P$18,'Tabelle Tipi-pesi'!Q$18,"")&amp;IF(Q35='Tabelle Tipi-pesi'!P$19,'Tabelle Tipi-pesi'!Q$19,"")&amp;IF(Q35='Tabelle Tipi-pesi'!P$20,'Tabelle Tipi-pesi'!Q$20,"")&amp;IF(Q35='Tabelle Tipi-pesi'!P$21,'Tabelle Tipi-pesi'!Q$21,"")&amp;IF(Q35='Tabelle Tipi-pesi'!P$22,'Tabelle Tipi-pesi'!Q$22,"")&amp;IF(Q35='Tabelle Tipi-pesi'!P$23,'Tabelle Tipi-pesi'!Q$23,"")))</f>
        <v>0</v>
      </c>
      <c r="S35" s="29" t="s">
        <v>113</v>
      </c>
      <c r="T35" s="30">
        <f>IF(S35="",0,VALUE(IF(S35='Tabelle Tipi-pesi'!R$2,'Tabelle Tipi-pesi'!S$2,"")&amp;IF(S35='Tabelle Tipi-pesi'!R$3,'Tabelle Tipi-pesi'!S$3,"")&amp;IF(S35='Tabelle Tipi-pesi'!R$4,'Tabelle Tipi-pesi'!S$4,"")&amp;IF(S35='Tabelle Tipi-pesi'!R$5,'Tabelle Tipi-pesi'!S$5,"")&amp;IF(S35='Tabelle Tipi-pesi'!R$6,'Tabelle Tipi-pesi'!S$6,"")&amp;IF(S35='Tabelle Tipi-pesi'!R$7,'Tabelle Tipi-pesi'!S$7,"")&amp;IF(S35='Tabelle Tipi-pesi'!R$8,'Tabelle Tipi-pesi'!S$8,"")&amp;IF(S35='Tabelle Tipi-pesi'!R$9,'Tabelle Tipi-pesi'!S$9,"")&amp;IF(S35='Tabelle Tipi-pesi'!R$10,'Tabelle Tipi-pesi'!S$10,"")&amp;IF(S35='Tabelle Tipi-pesi'!R$11,'Tabelle Tipi-pesi'!S$11,"")&amp;IF(S35='Tabelle Tipi-pesi'!R$12,'Tabelle Tipi-pesi'!S$12,"")&amp;IF(S35='Tabelle Tipi-pesi'!R$13,'Tabelle Tipi-pesi'!S$13,"")&amp;IF(S35='Tabelle Tipi-pesi'!R$14,'Tabelle Tipi-pesi'!S$14,"")&amp;IF(S35='Tabelle Tipi-pesi'!R$15,'Tabelle Tipi-pesi'!S$15,"")&amp;IF(S35='Tabelle Tipi-pesi'!R$16,'Tabelle Tipi-pesi'!S$16,"")&amp;IF(S35='Tabelle Tipi-pesi'!R$17,'Tabelle Tipi-pesi'!S$17,"")&amp;IF(S35='Tabelle Tipi-pesi'!R$18,'Tabelle Tipi-pesi'!S$18,"")&amp;IF(S35='Tabelle Tipi-pesi'!R$19,'Tabelle Tipi-pesi'!S$19,"")&amp;IF(S35='Tabelle Tipi-pesi'!R$20,'Tabelle Tipi-pesi'!S$20,"")&amp;IF(S35='Tabelle Tipi-pesi'!R$21,'Tabelle Tipi-pesi'!S$21,"")&amp;IF(S35='Tabelle Tipi-pesi'!R$22,'Tabelle Tipi-pesi'!S$22,"")&amp;IF(S35='Tabelle Tipi-pesi'!R$23,'Tabelle Tipi-pesi'!S$23,"")))</f>
        <v>30</v>
      </c>
      <c r="V35" s="9">
        <f>IF(U35="",0,VALUE(IF(U35='Tabelle Tipi-pesi'!T$2,'Tabelle Tipi-pesi'!U$2,"")&amp;IF(U35='Tabelle Tipi-pesi'!T$3,'Tabelle Tipi-pesi'!U$3,"")&amp;IF(U35='Tabelle Tipi-pesi'!T$4,'Tabelle Tipi-pesi'!U$4,"")&amp;IF(U35='Tabelle Tipi-pesi'!T$5,'Tabelle Tipi-pesi'!U$5,"")&amp;IF(U35='Tabelle Tipi-pesi'!T$6,'Tabelle Tipi-pesi'!U$6,"")&amp;IF(U35='Tabelle Tipi-pesi'!T$7,'Tabelle Tipi-pesi'!U$7,"")&amp;IF(U35='Tabelle Tipi-pesi'!T$8,'Tabelle Tipi-pesi'!U$8,"")&amp;IF(U35='Tabelle Tipi-pesi'!T$9,'Tabelle Tipi-pesi'!U$9,"")&amp;IF(U35='Tabelle Tipi-pesi'!T$10,'Tabelle Tipi-pesi'!U$10,"")&amp;IF(U35='Tabelle Tipi-pesi'!T$11,'Tabelle Tipi-pesi'!U$11,"")&amp;IF(U35='Tabelle Tipi-pesi'!T$12,'Tabelle Tipi-pesi'!U$12,"")&amp;IF(U35='Tabelle Tipi-pesi'!T$13,'Tabelle Tipi-pesi'!U$13,"")&amp;IF(U35='Tabelle Tipi-pesi'!T$14,'Tabelle Tipi-pesi'!U$14,"")&amp;IF(U35='Tabelle Tipi-pesi'!T$15,'Tabelle Tipi-pesi'!U$15,"")&amp;IF(U35='Tabelle Tipi-pesi'!T$16,'Tabelle Tipi-pesi'!U$16,"")&amp;IF(U35='Tabelle Tipi-pesi'!T$17,'Tabelle Tipi-pesi'!U$17,"")&amp;IF(U35='Tabelle Tipi-pesi'!T$18,'Tabelle Tipi-pesi'!U$18,"")&amp;IF(U35='Tabelle Tipi-pesi'!T$19,'Tabelle Tipi-pesi'!U$19,"")&amp;IF(U35='Tabelle Tipi-pesi'!T$20,'Tabelle Tipi-pesi'!U$20,"")&amp;IF(U35='Tabelle Tipi-pesi'!T$21,'Tabelle Tipi-pesi'!U$21,"")&amp;IF(U35='Tabelle Tipi-pesi'!T$22,'Tabelle Tipi-pesi'!U$22,"")&amp;IF(U35='Tabelle Tipi-pesi'!T$23,'Tabelle Tipi-pesi'!U$23,"")))</f>
        <v>0</v>
      </c>
      <c r="W35" s="31"/>
      <c r="X35" s="32">
        <f>IF(W35="",0,VALUE(IF(W35='Tabelle Tipi-pesi'!V$2,'Tabelle Tipi-pesi'!W$2,"")&amp;IF(W35='Tabelle Tipi-pesi'!V$3,'Tabelle Tipi-pesi'!W$3,"")&amp;IF(W35='Tabelle Tipi-pesi'!V$4,'Tabelle Tipi-pesi'!W$4,"")&amp;IF(W35='Tabelle Tipi-pesi'!V$5,'Tabelle Tipi-pesi'!W$5,"")&amp;IF(W35='Tabelle Tipi-pesi'!V$6,'Tabelle Tipi-pesi'!W$6,"")&amp;IF(W35='Tabelle Tipi-pesi'!V$7,'Tabelle Tipi-pesi'!W$7,"")&amp;IF(W35='Tabelle Tipi-pesi'!V$8,'Tabelle Tipi-pesi'!W$8,"")&amp;IF(W35='Tabelle Tipi-pesi'!V$9,'Tabelle Tipi-pesi'!W$9,"")&amp;IF(W35='Tabelle Tipi-pesi'!V$10,'Tabelle Tipi-pesi'!W$10,"")&amp;IF(W35='Tabelle Tipi-pesi'!V$11,'Tabelle Tipi-pesi'!W$11,"")&amp;IF(W35='Tabelle Tipi-pesi'!V$12,'Tabelle Tipi-pesi'!W$12,"")&amp;IF(W35='Tabelle Tipi-pesi'!V$13,'Tabelle Tipi-pesi'!W$13,"")&amp;IF(W35='Tabelle Tipi-pesi'!V$14,'Tabelle Tipi-pesi'!W$14,"")&amp;IF(W35='Tabelle Tipi-pesi'!V$15,'Tabelle Tipi-pesi'!W$15,"")&amp;IF(W35='Tabelle Tipi-pesi'!V$16,'Tabelle Tipi-pesi'!W$16,"")&amp;IF(W35='Tabelle Tipi-pesi'!V$17,'Tabelle Tipi-pesi'!W$17,"")&amp;IF(W35='Tabelle Tipi-pesi'!V$18,'Tabelle Tipi-pesi'!W$18,"")&amp;IF(W35='Tabelle Tipi-pesi'!V$19,'Tabelle Tipi-pesi'!W$19,"")&amp;IF(W35='Tabelle Tipi-pesi'!V$20,'Tabelle Tipi-pesi'!W$20,"")&amp;IF(W35='Tabelle Tipi-pesi'!V$21,'Tabelle Tipi-pesi'!W$21,"")&amp;IF(W35='Tabelle Tipi-pesi'!V$22,'Tabelle Tipi-pesi'!W$22,"")&amp;IF(W35='Tabelle Tipi-pesi'!V$23,'Tabelle Tipi-pesi'!W$23,"")))</f>
        <v>0</v>
      </c>
      <c r="Z35" s="9">
        <f>IF(Y35="",0,VALUE(IF(Y35='Tabelle Tipi-pesi'!X$2,'Tabelle Tipi-pesi'!Y$2,"")&amp;IF(Y35='Tabelle Tipi-pesi'!X$3,'Tabelle Tipi-pesi'!Y$3,"")&amp;IF(Y35='Tabelle Tipi-pesi'!X$4,'Tabelle Tipi-pesi'!Y$4,"")&amp;IF(Y35='Tabelle Tipi-pesi'!X$5,'Tabelle Tipi-pesi'!Y$5,"")&amp;IF(Y35='Tabelle Tipi-pesi'!X$6,'Tabelle Tipi-pesi'!Y$6,"")&amp;IF(Y35='Tabelle Tipi-pesi'!X$7,'Tabelle Tipi-pesi'!Y$7,"")&amp;IF(Y35='Tabelle Tipi-pesi'!X$8,'Tabelle Tipi-pesi'!Y$8,"")&amp;IF(Y35='Tabelle Tipi-pesi'!X$9,'Tabelle Tipi-pesi'!Y$9,"")&amp;IF(Y35='Tabelle Tipi-pesi'!X$10,'Tabelle Tipi-pesi'!Y$10,"")&amp;IF(Y35='Tabelle Tipi-pesi'!X$11,'Tabelle Tipi-pesi'!Y$11,"")&amp;IF(Y35='Tabelle Tipi-pesi'!X$12,'Tabelle Tipi-pesi'!Y$12,"")&amp;IF(Y35='Tabelle Tipi-pesi'!X$13,'Tabelle Tipi-pesi'!Y$13,"")&amp;IF(Y35='Tabelle Tipi-pesi'!X$14,'Tabelle Tipi-pesi'!Y$14,"")&amp;IF(Y35='Tabelle Tipi-pesi'!X$15,'Tabelle Tipi-pesi'!Y$15,"")&amp;IF(Y35='Tabelle Tipi-pesi'!X$16,'Tabelle Tipi-pesi'!Y$16,"")&amp;IF(Y35='Tabelle Tipi-pesi'!X$17,'Tabelle Tipi-pesi'!Y$17,"")&amp;IF(Y35='Tabelle Tipi-pesi'!X$18,'Tabelle Tipi-pesi'!Y$18,"")&amp;IF(Y35='Tabelle Tipi-pesi'!X$19,'Tabelle Tipi-pesi'!Y$19,"")&amp;IF(Y35='Tabelle Tipi-pesi'!X$20,'Tabelle Tipi-pesi'!Y$20,"")&amp;IF(Y35='Tabelle Tipi-pesi'!X$21,'Tabelle Tipi-pesi'!Y$21,"")&amp;IF(Y35='Tabelle Tipi-pesi'!X$22,'Tabelle Tipi-pesi'!Y$22,"")&amp;IF(Y35='Tabelle Tipi-pesi'!X$23,'Tabelle Tipi-pesi'!Y$23,"")))</f>
        <v>0</v>
      </c>
      <c r="AA35" s="36"/>
      <c r="AB35" s="37">
        <f>IF(AA35="",0,VALUE(IF(AA35='Tabelle Tipi-pesi'!Z$2,'Tabelle Tipi-pesi'!AA$2,"")&amp;IF(AA35='Tabelle Tipi-pesi'!Z$3,'Tabelle Tipi-pesi'!AA$3,"")&amp;IF(AA35='Tabelle Tipi-pesi'!Z$4,'Tabelle Tipi-pesi'!AA$4,"")&amp;IF(AA35='Tabelle Tipi-pesi'!Z$5,'Tabelle Tipi-pesi'!AA$5,"")&amp;IF(AA35='Tabelle Tipi-pesi'!Z$6,'Tabelle Tipi-pesi'!AA$6,"")&amp;IF(AA35='Tabelle Tipi-pesi'!Z$7,'Tabelle Tipi-pesi'!AA$7,"")&amp;IF(AA35='Tabelle Tipi-pesi'!Z$8,'Tabelle Tipi-pesi'!AA$8,"")&amp;IF(AA35='Tabelle Tipi-pesi'!Z$9,'Tabelle Tipi-pesi'!AA$9,"")&amp;IF(AA35='Tabelle Tipi-pesi'!Z$10,'Tabelle Tipi-pesi'!AA$10,"")&amp;IF(AA35='Tabelle Tipi-pesi'!Z$11,'Tabelle Tipi-pesi'!AA$11,"")&amp;IF(AA35='Tabelle Tipi-pesi'!Z$12,'Tabelle Tipi-pesi'!AA$12,"")&amp;IF(AA35='Tabelle Tipi-pesi'!Z$13,'Tabelle Tipi-pesi'!AA$13,"")&amp;IF(AA35='Tabelle Tipi-pesi'!Z$14,'Tabelle Tipi-pesi'!AA$14,"")&amp;IF(AA35='Tabelle Tipi-pesi'!Z$15,'Tabelle Tipi-pesi'!AA$15,"")&amp;IF(AA35='Tabelle Tipi-pesi'!Z$16,'Tabelle Tipi-pesi'!AA$16,"")&amp;IF(AA35='Tabelle Tipi-pesi'!Z$17,'Tabelle Tipi-pesi'!AA$17,"")&amp;IF(AA35='Tabelle Tipi-pesi'!Z$18,'Tabelle Tipi-pesi'!AA$18,"")&amp;IF(AA35='Tabelle Tipi-pesi'!Z$19,'Tabelle Tipi-pesi'!AA$19,"")&amp;IF(AA35='Tabelle Tipi-pesi'!Z$20,'Tabelle Tipi-pesi'!AA$20,"")&amp;IF(AA35='Tabelle Tipi-pesi'!Z$21,'Tabelle Tipi-pesi'!AA$21,"")&amp;IF(AA35='Tabelle Tipi-pesi'!Z$22,'Tabelle Tipi-pesi'!AA$22,"")&amp;IF(AA35='Tabelle Tipi-pesi'!Z$23,'Tabelle Tipi-pesi'!AA$23,"")))</f>
        <v>0</v>
      </c>
      <c r="AD35" s="9">
        <f>IF(AC35="",0,VALUE(IF(AC35='Tabelle Tipi-pesi'!Z$2,'Tabelle Tipi-pesi'!AA$2,"")&amp;IF(AC35='Tabelle Tipi-pesi'!Z$3,'Tabelle Tipi-pesi'!AA$3,"")&amp;IF(AC35='Tabelle Tipi-pesi'!Z$4,'Tabelle Tipi-pesi'!AA$4,"")&amp;IF(AC35='Tabelle Tipi-pesi'!Z$5,'Tabelle Tipi-pesi'!AA$5,"")&amp;IF(AC35='Tabelle Tipi-pesi'!Z$6,'Tabelle Tipi-pesi'!AA$6,"")&amp;IF(AC35='Tabelle Tipi-pesi'!Z$7,'Tabelle Tipi-pesi'!AA$7,"")&amp;IF(AC35='Tabelle Tipi-pesi'!Z$8,'Tabelle Tipi-pesi'!AA$8,"")&amp;IF(AC35='Tabelle Tipi-pesi'!Z$9,'Tabelle Tipi-pesi'!AA$9,"")&amp;IF(AC35='Tabelle Tipi-pesi'!Z$10,'Tabelle Tipi-pesi'!AA$10,"")&amp;IF(AC35='Tabelle Tipi-pesi'!Z$11,'Tabelle Tipi-pesi'!AA$11,"")&amp;IF(AC35='Tabelle Tipi-pesi'!Z$12,'Tabelle Tipi-pesi'!AA$12,"")&amp;IF(AC35='Tabelle Tipi-pesi'!Z$13,'Tabelle Tipi-pesi'!AA$13,"")&amp;IF(AC35='Tabelle Tipi-pesi'!Z$14,'Tabelle Tipi-pesi'!AA$14,"")&amp;IF(AC35='Tabelle Tipi-pesi'!Z$15,'Tabelle Tipi-pesi'!AA$15,"")&amp;IF(AC35='Tabelle Tipi-pesi'!Z$16,'Tabelle Tipi-pesi'!AA$16,"")&amp;IF(AC35='Tabelle Tipi-pesi'!Z$17,'Tabelle Tipi-pesi'!AA$17,"")&amp;IF(AC35='Tabelle Tipi-pesi'!Z$18,'Tabelle Tipi-pesi'!AA$18,"")&amp;IF(AC35='Tabelle Tipi-pesi'!Z$19,'Tabelle Tipi-pesi'!AA$19,"")&amp;IF(AC35='Tabelle Tipi-pesi'!Z$20,'Tabelle Tipi-pesi'!AA$20,"")&amp;IF(AC35='Tabelle Tipi-pesi'!Z$21,'Tabelle Tipi-pesi'!AA$21,"")&amp;IF(AC35='Tabelle Tipi-pesi'!Z$22,'Tabelle Tipi-pesi'!AA$22,"")&amp;IF(AC35='Tabelle Tipi-pesi'!Z$23,'Tabelle Tipi-pesi'!AA$23,"")))</f>
        <v>0</v>
      </c>
      <c r="AE35" s="34"/>
      <c r="AF35" s="35">
        <f>IF(AE35="",0,VALUE(IF(AE35='Tabelle Tipi-pesi'!AB$2,'Tabelle Tipi-pesi'!AC$2,"")&amp;IF(AE35='Tabelle Tipi-pesi'!AB$3,'Tabelle Tipi-pesi'!AC$3,"")&amp;IF(AE35='Tabelle Tipi-pesi'!AB$4,'Tabelle Tipi-pesi'!AC$4,"")&amp;IF(AE35='Tabelle Tipi-pesi'!AB$5,'Tabelle Tipi-pesi'!AC$5,"")&amp;IF(AE35='Tabelle Tipi-pesi'!AB$6,'Tabelle Tipi-pesi'!AC$6,"")&amp;IF(AE35='Tabelle Tipi-pesi'!AB$7,'Tabelle Tipi-pesi'!AC$7,"")&amp;IF(AE35='Tabelle Tipi-pesi'!AB$8,'Tabelle Tipi-pesi'!AC$8,"")&amp;IF(AE35='Tabelle Tipi-pesi'!AB$9,'Tabelle Tipi-pesi'!AC$9,"")&amp;IF(AE35='Tabelle Tipi-pesi'!AB$10,'Tabelle Tipi-pesi'!AC$10,"")&amp;IF(AE35='Tabelle Tipi-pesi'!AB$11,'Tabelle Tipi-pesi'!AC$11,"")&amp;IF(AE35='Tabelle Tipi-pesi'!AB$12,'Tabelle Tipi-pesi'!AC$12,"")&amp;IF(AE35='Tabelle Tipi-pesi'!AB$13,'Tabelle Tipi-pesi'!AC$13,"")&amp;IF(AE35='Tabelle Tipi-pesi'!AB$14,'Tabelle Tipi-pesi'!AC$14,"")&amp;IF(AE35='Tabelle Tipi-pesi'!AB$15,'Tabelle Tipi-pesi'!AC$15,"")&amp;IF(AD35='Tabelle Tipi-pesi'!AB$16,'Tabelle Tipi-pesi'!AC$16,"")&amp;IF(AE35='Tabelle Tipi-pesi'!AB$17,'Tabelle Tipi-pesi'!AC$17,"")&amp;IF(AE35='Tabelle Tipi-pesi'!AB$18,'Tabelle Tipi-pesi'!AC$18,"")&amp;IF(AE35='Tabelle Tipi-pesi'!AB$19,'Tabelle Tipi-pesi'!AC$19,"")&amp;IF(AE35='Tabelle Tipi-pesi'!AB$20,'Tabelle Tipi-pesi'!AC$20,"")&amp;IF(AE35='Tabelle Tipi-pesi'!AB$21,'Tabelle Tipi-pesi'!AC$21,"")&amp;IF(AE35='Tabelle Tipi-pesi'!AB$22,'Tabelle Tipi-pesi'!AC$22,"")&amp;IF(AE35='Tabelle Tipi-pesi'!AB$23,'Tabelle Tipi-pesi'!AC$23,"")))</f>
        <v>0</v>
      </c>
      <c r="AH35" s="9">
        <f>IF(AG35="",0,VALUE(IF(AG35='Tabelle Tipi-pesi'!AD$2,'Tabelle Tipi-pesi'!AE$2,"")&amp;IF(AG35='Tabelle Tipi-pesi'!AD$3,'Tabelle Tipi-pesi'!AE$3,"")&amp;IF(AG35='Tabelle Tipi-pesi'!AD$4,'Tabelle Tipi-pesi'!AE$4,"")&amp;IF(AG35='Tabelle Tipi-pesi'!AD$5,'Tabelle Tipi-pesi'!AE$5,"")&amp;IF(AG35='Tabelle Tipi-pesi'!AD$6,'Tabelle Tipi-pesi'!AE$6,"")&amp;IF(AG35='Tabelle Tipi-pesi'!AD$7,'Tabelle Tipi-pesi'!AE$7,"")&amp;IF(AG35='Tabelle Tipi-pesi'!AD$8,'Tabelle Tipi-pesi'!AE$8,"")&amp;IF(AG35='Tabelle Tipi-pesi'!AD$9,'Tabelle Tipi-pesi'!AE$9,"")&amp;IF(AG35='Tabelle Tipi-pesi'!AD$10,'Tabelle Tipi-pesi'!AE$10,"")&amp;IF(AG35='Tabelle Tipi-pesi'!AD$11,'Tabelle Tipi-pesi'!AE$11,"")&amp;IF(AG35='Tabelle Tipi-pesi'!AD$12,'Tabelle Tipi-pesi'!AE$12,"")&amp;IF(AG35='Tabelle Tipi-pesi'!AD$13,'Tabelle Tipi-pesi'!AE$13,"")&amp;IF(AG35='Tabelle Tipi-pesi'!AD$14,'Tabelle Tipi-pesi'!AE$14,"")&amp;IF(AG35='Tabelle Tipi-pesi'!AD$15,'Tabelle Tipi-pesi'!AE$15,"")&amp;IF(AF35='Tabelle Tipi-pesi'!AD$16,'Tabelle Tipi-pesi'!AE$16,"")&amp;IF(AG35='Tabelle Tipi-pesi'!AD$17,'Tabelle Tipi-pesi'!AE$17,"")&amp;IF(AG35='Tabelle Tipi-pesi'!AD$18,'Tabelle Tipi-pesi'!AE$18,"")&amp;IF(AG35='Tabelle Tipi-pesi'!AD$19,'Tabelle Tipi-pesi'!AE$19,"")&amp;IF(AG35='Tabelle Tipi-pesi'!AD$20,'Tabelle Tipi-pesi'!AE$20,"")&amp;IF(AG35='Tabelle Tipi-pesi'!AD$21,'Tabelle Tipi-pesi'!AE$21,"")&amp;IF(AG35='Tabelle Tipi-pesi'!AD$22,'Tabelle Tipi-pesi'!AE$22,"")&amp;IF(AG35='Tabelle Tipi-pesi'!AD$23,'Tabelle Tipi-pesi'!AE$23,"")))</f>
        <v>0</v>
      </c>
      <c r="AJ35" s="26">
        <f t="shared" si="0"/>
        <v>1030</v>
      </c>
      <c r="AK35" s="55">
        <v>17</v>
      </c>
      <c r="AL35" s="12">
        <v>5373</v>
      </c>
      <c r="AM35" s="18"/>
      <c r="AN35" s="11">
        <f t="shared" si="1"/>
        <v>9</v>
      </c>
      <c r="AO35" s="11" t="str">
        <f t="shared" si="2"/>
        <v>2</v>
      </c>
      <c r="AP35" s="8">
        <v>1440</v>
      </c>
      <c r="AQ35" s="14">
        <f t="shared" si="3"/>
        <v>18.963529411764707</v>
      </c>
      <c r="AR35" s="15">
        <f t="shared" si="4"/>
        <v>140.33011764705884</v>
      </c>
      <c r="AS35" s="16">
        <f t="shared" si="5"/>
        <v>136.24283266704742</v>
      </c>
      <c r="AT35" s="15">
        <f t="shared" si="6"/>
        <v>7.3398356480433522</v>
      </c>
      <c r="AU35" s="39"/>
    </row>
    <row r="36" spans="1:47" s="8" customFormat="1" ht="11.25" customHeight="1" x14ac:dyDescent="0.2">
      <c r="A36" s="8">
        <v>32</v>
      </c>
      <c r="B36" s="8">
        <v>4</v>
      </c>
      <c r="C36" s="20" t="s">
        <v>18</v>
      </c>
      <c r="D36" s="21">
        <f>IF(C36="",0,VALUE(IF(C36='Tabelle Tipi-pesi'!B$2,'Tabelle Tipi-pesi'!C$2,"")&amp;IF(C36='Tabelle Tipi-pesi'!B$3,'Tabelle Tipi-pesi'!C$3,"")&amp;IF(C36='Tabelle Tipi-pesi'!B$4,'Tabelle Tipi-pesi'!C$4,"")&amp;IF(C36='Tabelle Tipi-pesi'!B$5,'Tabelle Tipi-pesi'!C$5,"")&amp;IF(C36='Tabelle Tipi-pesi'!B$6,'Tabelle Tipi-pesi'!C$6,"")&amp;IF(C36='Tabelle Tipi-pesi'!B$7,'Tabelle Tipi-pesi'!C$7,"")&amp;IF(C36='Tabelle Tipi-pesi'!B$8,'Tabelle Tipi-pesi'!C$8,"")&amp;IF(C36='Tabelle Tipi-pesi'!B$9,'Tabelle Tipi-pesi'!C$9,"")&amp;IF(C36='Tabelle Tipi-pesi'!B$10,'Tabelle Tipi-pesi'!C$10,"")&amp;IF(C36='Tabelle Tipi-pesi'!B$11,'Tabelle Tipi-pesi'!C$11,"")&amp;IF(C36='Tabelle Tipi-pesi'!B$12,'Tabelle Tipi-pesi'!C$12,"")&amp;IF(C36='Tabelle Tipi-pesi'!B$13,'Tabelle Tipi-pesi'!C$13,"")&amp;IF(C36='Tabelle Tipi-pesi'!B$14,'Tabelle Tipi-pesi'!C$14,"")&amp;IF(C36='Tabelle Tipi-pesi'!B$15,'Tabelle Tipi-pesi'!C$15,"")&amp;IF(C36='Tabelle Tipi-pesi'!B$16,'Tabelle Tipi-pesi'!C$16,"")&amp;IF(C36='Tabelle Tipi-pesi'!B$17,'Tabelle Tipi-pesi'!C$17,"")&amp;IF(C36='Tabelle Tipi-pesi'!B$18,'Tabelle Tipi-pesi'!C$18,"")&amp;IF(C36='Tabelle Tipi-pesi'!B$19,'Tabelle Tipi-pesi'!C$19,"")&amp;IF(C36='Tabelle Tipi-pesi'!B$20,'Tabelle Tipi-pesi'!C$20,"")&amp;IF(C36='Tabelle Tipi-pesi'!B$21,'Tabelle Tipi-pesi'!C$21,"")&amp;IF(C36='Tabelle Tipi-pesi'!B$22,'Tabelle Tipi-pesi'!C$22,"")&amp;IF(C36='Tabelle Tipi-pesi'!B$23,'Tabelle Tipi-pesi'!C$23,"")))</f>
        <v>180</v>
      </c>
      <c r="E36" s="8" t="s">
        <v>23</v>
      </c>
      <c r="F36" s="7">
        <f>IF(E36="",0,VALUE(IF(E36='Tabelle Tipi-pesi'!D$2,'Tabelle Tipi-pesi'!E$2,"")&amp;IF(E36='Tabelle Tipi-pesi'!D$3,'Tabelle Tipi-pesi'!E$3,"")&amp;IF(E36='Tabelle Tipi-pesi'!D$4,'Tabelle Tipi-pesi'!E$4,"")&amp;IF(E36='Tabelle Tipi-pesi'!D$5,'Tabelle Tipi-pesi'!E$5,"")&amp;IF(E36='Tabelle Tipi-pesi'!D$6,'Tabelle Tipi-pesi'!E$6,"")&amp;IF(E36='Tabelle Tipi-pesi'!D$7,'Tabelle Tipi-pesi'!E$7,"")&amp;IF(E36='Tabelle Tipi-pesi'!D$8,'Tabelle Tipi-pesi'!E$8,"")&amp;IF(E36='Tabelle Tipi-pesi'!D$9,'Tabelle Tipi-pesi'!E$9,"")&amp;IF(E36='Tabelle Tipi-pesi'!D$10,'Tabelle Tipi-pesi'!E$10,"")&amp;IF(E36='Tabelle Tipi-pesi'!D$11,'Tabelle Tipi-pesi'!E$11,"")&amp;IF(E36='Tabelle Tipi-pesi'!D$12,'Tabelle Tipi-pesi'!E$12,"")&amp;IF(E36='Tabelle Tipi-pesi'!D$13,'Tabelle Tipi-pesi'!E$13,"")&amp;IF(E36='Tabelle Tipi-pesi'!D$14,'Tabelle Tipi-pesi'!E$14,"")&amp;IF(E36='Tabelle Tipi-pesi'!D$15,'Tabelle Tipi-pesi'!E$15,"")&amp;IF(E36='Tabelle Tipi-pesi'!D$16,'Tabelle Tipi-pesi'!E$16,"")&amp;IF(E36='Tabelle Tipi-pesi'!D$17,'Tabelle Tipi-pesi'!E$17,"")&amp;IF(E36='Tabelle Tipi-pesi'!D$18,'Tabelle Tipi-pesi'!E$18,"")&amp;IF(E36='Tabelle Tipi-pesi'!D$19,'Tabelle Tipi-pesi'!E$19,"")&amp;IF(E36='Tabelle Tipi-pesi'!D$20,'Tabelle Tipi-pesi'!E$20,"")&amp;IF(E36='Tabelle Tipi-pesi'!D$21,'Tabelle Tipi-pesi'!E$21,"")&amp;IF(E36='Tabelle Tipi-pesi'!D$22,'Tabelle Tipi-pesi'!E$22,"")&amp;IF(E36='Tabelle Tipi-pesi'!D$23,'Tabelle Tipi-pesi'!E$23,"")))/4*B36</f>
        <v>60</v>
      </c>
      <c r="G36" s="22" t="s">
        <v>39</v>
      </c>
      <c r="H36" s="23">
        <f>$B36*IF(G36="",0,VALUE(IF(G36='Tabelle Tipi-pesi'!F$2,'Tabelle Tipi-pesi'!G$2,"")&amp;IF(G36='Tabelle Tipi-pesi'!F$3,'Tabelle Tipi-pesi'!G$3,"")&amp;IF(G36='Tabelle Tipi-pesi'!F$4,'Tabelle Tipi-pesi'!G$4,"")&amp;IF(G36='Tabelle Tipi-pesi'!F$5,'Tabelle Tipi-pesi'!G$5,"")&amp;IF(G36='Tabelle Tipi-pesi'!F$6,'Tabelle Tipi-pesi'!G$6,"")&amp;IF(G36='Tabelle Tipi-pesi'!F$7,'Tabelle Tipi-pesi'!G$7,"")&amp;IF(G36='Tabelle Tipi-pesi'!F$8,'Tabelle Tipi-pesi'!G$8,"")&amp;IF(G36='Tabelle Tipi-pesi'!F$9,'Tabelle Tipi-pesi'!G$9,"")&amp;IF(G36='Tabelle Tipi-pesi'!F$10,'Tabelle Tipi-pesi'!G$10,"")&amp;IF(G36='Tabelle Tipi-pesi'!F$11,'Tabelle Tipi-pesi'!G$11,"")&amp;IF(G36='Tabelle Tipi-pesi'!F$12,'Tabelle Tipi-pesi'!G$12,"")&amp;IF(G36='Tabelle Tipi-pesi'!F$13,'Tabelle Tipi-pesi'!G$13,"")&amp;IF(G36='Tabelle Tipi-pesi'!F$14,'Tabelle Tipi-pesi'!G$14,"")&amp;IF(G36='Tabelle Tipi-pesi'!F$15,'Tabelle Tipi-pesi'!G$15,"")&amp;IF(G36='Tabelle Tipi-pesi'!F$16,'Tabelle Tipi-pesi'!G$16,"")&amp;IF(G36='Tabelle Tipi-pesi'!F$17,'Tabelle Tipi-pesi'!G$17,"")&amp;IF(G36='Tabelle Tipi-pesi'!F$18,'Tabelle Tipi-pesi'!G$18,"")&amp;IF(G36='Tabelle Tipi-pesi'!F$19,'Tabelle Tipi-pesi'!G$19,"")&amp;IF(G36='Tabelle Tipi-pesi'!F$20,'Tabelle Tipi-pesi'!G$20,"")&amp;IF(G36='Tabelle Tipi-pesi'!F$21,'Tabelle Tipi-pesi'!G$21,"")&amp;IF(G36='Tabelle Tipi-pesi'!F$22,'Tabelle Tipi-pesi'!G$22,"")&amp;IF(G36='Tabelle Tipi-pesi'!F$23,'Tabelle Tipi-pesi'!G$23,"")))</f>
        <v>120</v>
      </c>
      <c r="I36" s="8" t="s">
        <v>47</v>
      </c>
      <c r="J36" s="9">
        <f>IF(I36="",0,VALUE(IF(I36='Tabelle Tipi-pesi'!H$2,'Tabelle Tipi-pesi'!I$2,"")&amp;IF(I36='Tabelle Tipi-pesi'!H$3,'Tabelle Tipi-pesi'!I$3,"")&amp;IF(I36='Tabelle Tipi-pesi'!H$4,'Tabelle Tipi-pesi'!I$4,"")&amp;IF(I36='Tabelle Tipi-pesi'!H$5,'Tabelle Tipi-pesi'!I$5,"")&amp;IF(I36='Tabelle Tipi-pesi'!H$6,'Tabelle Tipi-pesi'!I$6,"")&amp;IF(I36='Tabelle Tipi-pesi'!H$7,'Tabelle Tipi-pesi'!I$7,"")&amp;IF(I36='Tabelle Tipi-pesi'!H$8,'Tabelle Tipi-pesi'!I$8,"")&amp;IF(I36='Tabelle Tipi-pesi'!H$9,'Tabelle Tipi-pesi'!I$9,"")&amp;IF(I36='Tabelle Tipi-pesi'!H$10,'Tabelle Tipi-pesi'!I$10,"")&amp;IF(I36='Tabelle Tipi-pesi'!H$11,'Tabelle Tipi-pesi'!I$11,"")&amp;IF(I36='Tabelle Tipi-pesi'!H$12,'Tabelle Tipi-pesi'!I$12,"")&amp;IF(I36='Tabelle Tipi-pesi'!H$13,'Tabelle Tipi-pesi'!I$13,"")&amp;IF(I36='Tabelle Tipi-pesi'!H$14,'Tabelle Tipi-pesi'!I$14,"")&amp;IF(I36='Tabelle Tipi-pesi'!H$15,'Tabelle Tipi-pesi'!I$15,"")&amp;IF(I36='Tabelle Tipi-pesi'!H$16,'Tabelle Tipi-pesi'!I$16,"")&amp;IF(I36='Tabelle Tipi-pesi'!H$17,'Tabelle Tipi-pesi'!I$17,"")&amp;IF(I36='Tabelle Tipi-pesi'!H$18,'Tabelle Tipi-pesi'!I$18,"")&amp;IF(I36='Tabelle Tipi-pesi'!H$19,'Tabelle Tipi-pesi'!I$19,"")&amp;IF(I36='Tabelle Tipi-pesi'!H$20,'Tabelle Tipi-pesi'!I$20,"")&amp;IF(I36='Tabelle Tipi-pesi'!H$21,'Tabelle Tipi-pesi'!I$21,"")&amp;IF(I36='Tabelle Tipi-pesi'!H$22,'Tabelle Tipi-pesi'!I$22,"")&amp;IF(I36='Tabelle Tipi-pesi'!H$23,'Tabelle Tipi-pesi'!I$23,"")))</f>
        <v>145</v>
      </c>
      <c r="K36" s="24" t="s">
        <v>51</v>
      </c>
      <c r="L36" s="25">
        <f>IF(K36="",0,VALUE(IF(K36='Tabelle Tipi-pesi'!J$2,'Tabelle Tipi-pesi'!K$2,"")&amp;IF(K36='Tabelle Tipi-pesi'!J$3,'Tabelle Tipi-pesi'!K$3,"")&amp;IF(K36='Tabelle Tipi-pesi'!J$4,'Tabelle Tipi-pesi'!K$4,"")&amp;IF(K36='Tabelle Tipi-pesi'!J$5,'Tabelle Tipi-pesi'!K$5,"")&amp;IF(K36='Tabelle Tipi-pesi'!J$6,'Tabelle Tipi-pesi'!K$6,"")&amp;IF(K36='Tabelle Tipi-pesi'!J$7,'Tabelle Tipi-pesi'!K$7,"")&amp;IF(K36='Tabelle Tipi-pesi'!J$8,'Tabelle Tipi-pesi'!K$8,"")&amp;IF(K36='Tabelle Tipi-pesi'!J$9,'Tabelle Tipi-pesi'!K$9,"")&amp;IF(K36='Tabelle Tipi-pesi'!J$10,'Tabelle Tipi-pesi'!K$10,"")&amp;IF(K36='Tabelle Tipi-pesi'!J$11,'Tabelle Tipi-pesi'!K$11,"")&amp;IF(K36='Tabelle Tipi-pesi'!J$12,'Tabelle Tipi-pesi'!K$12,"")&amp;IF(K36='Tabelle Tipi-pesi'!J$13,'Tabelle Tipi-pesi'!K$13,"")&amp;IF(K36='Tabelle Tipi-pesi'!J$14,'Tabelle Tipi-pesi'!K$14,"")&amp;IF(K36='Tabelle Tipi-pesi'!J$15,'Tabelle Tipi-pesi'!K$15,"")&amp;IF(K36='Tabelle Tipi-pesi'!J$16,'Tabelle Tipi-pesi'!K$16,"")&amp;IF(K36='Tabelle Tipi-pesi'!J$17,'Tabelle Tipi-pesi'!K$17,"")&amp;IF(K36='Tabelle Tipi-pesi'!J$18,'Tabelle Tipi-pesi'!K$18,"")&amp;IF(K36='Tabelle Tipi-pesi'!J$19,'Tabelle Tipi-pesi'!K$19,"")&amp;IF(K36='Tabelle Tipi-pesi'!J$20,'Tabelle Tipi-pesi'!K$20,"")&amp;IF(K36='Tabelle Tipi-pesi'!J$21,'Tabelle Tipi-pesi'!K$21,"")&amp;IF(K36='Tabelle Tipi-pesi'!J$22,'Tabelle Tipi-pesi'!K$22,"")&amp;IF(K36='Tabelle Tipi-pesi'!J$23,'Tabelle Tipi-pesi'!K$23,"")))</f>
        <v>18</v>
      </c>
      <c r="M36" s="8" t="s">
        <v>53</v>
      </c>
      <c r="N36" s="9">
        <f>$B36*IF(M36="",0,VALUE(IF(M36='Tabelle Tipi-pesi'!L$2,'Tabelle Tipi-pesi'!M$2,"")&amp;IF(M36='Tabelle Tipi-pesi'!L$3,'Tabelle Tipi-pesi'!M$3,"")&amp;IF(M36='Tabelle Tipi-pesi'!L$4,'Tabelle Tipi-pesi'!M$4,"")&amp;IF(M36='Tabelle Tipi-pesi'!L$5,'Tabelle Tipi-pesi'!M$5,"")&amp;IF(M36='Tabelle Tipi-pesi'!L$6,'Tabelle Tipi-pesi'!M$6,"")&amp;IF(M36='Tabelle Tipi-pesi'!L$7,'Tabelle Tipi-pesi'!M$7,"")&amp;IF(M36='Tabelle Tipi-pesi'!L$8,'Tabelle Tipi-pesi'!M$8,"")&amp;IF(M36='Tabelle Tipi-pesi'!L$9,'Tabelle Tipi-pesi'!M$9,"")&amp;IF(M36='Tabelle Tipi-pesi'!L$10,'Tabelle Tipi-pesi'!M$10,"")&amp;IF(M36='Tabelle Tipi-pesi'!L$11,'Tabelle Tipi-pesi'!M$11,"")&amp;IF(M36='Tabelle Tipi-pesi'!L$12,'Tabelle Tipi-pesi'!M$12,"")&amp;IF(M36='Tabelle Tipi-pesi'!L$13,'Tabelle Tipi-pesi'!M$13,"")&amp;IF(M36='Tabelle Tipi-pesi'!L$14,'Tabelle Tipi-pesi'!M$14,"")&amp;IF(M36='Tabelle Tipi-pesi'!L$15,'Tabelle Tipi-pesi'!M$15,"")&amp;IF(M36='Tabelle Tipi-pesi'!L$16,'Tabelle Tipi-pesi'!M$16,"")&amp;IF(M36='Tabelle Tipi-pesi'!L$17,'Tabelle Tipi-pesi'!M$17,"")&amp;IF(M36='Tabelle Tipi-pesi'!L$18,'Tabelle Tipi-pesi'!M$18,"")&amp;IF(M36='Tabelle Tipi-pesi'!L$19,'Tabelle Tipi-pesi'!M$19,"")&amp;IF(M36='Tabelle Tipi-pesi'!L$20,'Tabelle Tipi-pesi'!M$20,"")&amp;IF(M36='Tabelle Tipi-pesi'!L$21,'Tabelle Tipi-pesi'!M$21,"")&amp;IF(M36='Tabelle Tipi-pesi'!L$22,'Tabelle Tipi-pesi'!M$22,"")&amp;IF(M36='Tabelle Tipi-pesi'!L$23,'Tabelle Tipi-pesi'!M$23,"")))</f>
        <v>200</v>
      </c>
      <c r="O36" s="27" t="s">
        <v>86</v>
      </c>
      <c r="P36" s="28">
        <f>IF(O36="",0,VALUE(IF(O36='Tabelle Tipi-pesi'!N$2,'Tabelle Tipi-pesi'!O$2,"")&amp;IF(O36='Tabelle Tipi-pesi'!N$3,'Tabelle Tipi-pesi'!O$3,"")&amp;IF(O36='Tabelle Tipi-pesi'!N$4,'Tabelle Tipi-pesi'!O$4,"")&amp;IF(O36='Tabelle Tipi-pesi'!N$5,'Tabelle Tipi-pesi'!O$5,"")&amp;IF(O36='Tabelle Tipi-pesi'!N$6,'Tabelle Tipi-pesi'!O$6,"")&amp;IF(O36='Tabelle Tipi-pesi'!N$7,'Tabelle Tipi-pesi'!O$7,"")&amp;IF(O36='Tabelle Tipi-pesi'!N$8,'Tabelle Tipi-pesi'!O$8,"")&amp;IF(O36='Tabelle Tipi-pesi'!N$9,'Tabelle Tipi-pesi'!O$9,"")&amp;IF(O36='Tabelle Tipi-pesi'!N$10,'Tabelle Tipi-pesi'!O$10,"")&amp;IF(O36='Tabelle Tipi-pesi'!N$11,'Tabelle Tipi-pesi'!O$11,"")&amp;IF(O36='Tabelle Tipi-pesi'!N$12,'Tabelle Tipi-pesi'!O$12,"")&amp;IF(O36='Tabelle Tipi-pesi'!N$13,'Tabelle Tipi-pesi'!O$13,"")&amp;IF(O36='Tabelle Tipi-pesi'!N$14,'Tabelle Tipi-pesi'!O$14,"")&amp;IF(O36='Tabelle Tipi-pesi'!N$15,'Tabelle Tipi-pesi'!O$15,"")&amp;IF(O36='Tabelle Tipi-pesi'!N$16,'Tabelle Tipi-pesi'!O$16,"")&amp;IF(O36='Tabelle Tipi-pesi'!N$17,'Tabelle Tipi-pesi'!O$17,"")&amp;IF(O36='Tabelle Tipi-pesi'!N$18,'Tabelle Tipi-pesi'!O$18,"")&amp;IF(O36='Tabelle Tipi-pesi'!N$19,'Tabelle Tipi-pesi'!O$19,"")&amp;IF(O36='Tabelle Tipi-pesi'!N$20,'Tabelle Tipi-pesi'!O$20,"")&amp;IF(O36='Tabelle Tipi-pesi'!N$21,'Tabelle Tipi-pesi'!O$21,"")&amp;IF(O36='Tabelle Tipi-pesi'!N$22,'Tabelle Tipi-pesi'!O$22,"")&amp;IF(O36='Tabelle Tipi-pesi'!N$23,'Tabelle Tipi-pesi'!O$23,"")))</f>
        <v>317</v>
      </c>
      <c r="Q36" s="8" t="s">
        <v>120</v>
      </c>
      <c r="R36" s="9">
        <f>IF(Q36="",0,VALUE(IF(Q36='Tabelle Tipi-pesi'!P$2,'Tabelle Tipi-pesi'!Q$2,"")&amp;IF(Q36='Tabelle Tipi-pesi'!P$3,'Tabelle Tipi-pesi'!Q$3,"")&amp;IF(Q36='Tabelle Tipi-pesi'!P$4,'Tabelle Tipi-pesi'!Q$4,"")&amp;IF(Q36='Tabelle Tipi-pesi'!P$5,'Tabelle Tipi-pesi'!Q$5,"")&amp;IF(Q36='Tabelle Tipi-pesi'!P$6,'Tabelle Tipi-pesi'!Q$6,"")&amp;IF(Q36='Tabelle Tipi-pesi'!P$7,'Tabelle Tipi-pesi'!Q$7,"")&amp;IF(Q36='Tabelle Tipi-pesi'!P$8,'Tabelle Tipi-pesi'!Q$8,"")&amp;IF(Q36='Tabelle Tipi-pesi'!P$9,'Tabelle Tipi-pesi'!Q$9,"")&amp;IF(Q36='Tabelle Tipi-pesi'!P$10,'Tabelle Tipi-pesi'!Q$10,"")&amp;IF(Q36='Tabelle Tipi-pesi'!P$11,'Tabelle Tipi-pesi'!Q$11,"")&amp;IF(Q36='Tabelle Tipi-pesi'!P$12,'Tabelle Tipi-pesi'!Q$12,"")&amp;IF(Q36='Tabelle Tipi-pesi'!P$13,'Tabelle Tipi-pesi'!Q$13,"")&amp;IF(Q36='Tabelle Tipi-pesi'!P$14,'Tabelle Tipi-pesi'!Q$14,"")&amp;IF(Q36='Tabelle Tipi-pesi'!P$15,'Tabelle Tipi-pesi'!Q$15,"")&amp;IF(Q36='Tabelle Tipi-pesi'!P$16,'Tabelle Tipi-pesi'!Q$16,"")&amp;IF(Q36='Tabelle Tipi-pesi'!P$17,'Tabelle Tipi-pesi'!Q$17,"")&amp;IF(Q36='Tabelle Tipi-pesi'!P$18,'Tabelle Tipi-pesi'!Q$18,"")&amp;IF(Q36='Tabelle Tipi-pesi'!P$19,'Tabelle Tipi-pesi'!Q$19,"")&amp;IF(Q36='Tabelle Tipi-pesi'!P$20,'Tabelle Tipi-pesi'!Q$20,"")&amp;IF(Q36='Tabelle Tipi-pesi'!P$21,'Tabelle Tipi-pesi'!Q$21,"")&amp;IF(Q36='Tabelle Tipi-pesi'!P$22,'Tabelle Tipi-pesi'!Q$22,"")&amp;IF(Q36='Tabelle Tipi-pesi'!P$23,'Tabelle Tipi-pesi'!Q$23,"")))</f>
        <v>20</v>
      </c>
      <c r="S36" s="29" t="s">
        <v>114</v>
      </c>
      <c r="T36" s="30">
        <f>IF(S36="",0,VALUE(IF(S36='Tabelle Tipi-pesi'!R$2,'Tabelle Tipi-pesi'!S$2,"")&amp;IF(S36='Tabelle Tipi-pesi'!R$3,'Tabelle Tipi-pesi'!S$3,"")&amp;IF(S36='Tabelle Tipi-pesi'!R$4,'Tabelle Tipi-pesi'!S$4,"")&amp;IF(S36='Tabelle Tipi-pesi'!R$5,'Tabelle Tipi-pesi'!S$5,"")&amp;IF(S36='Tabelle Tipi-pesi'!R$6,'Tabelle Tipi-pesi'!S$6,"")&amp;IF(S36='Tabelle Tipi-pesi'!R$7,'Tabelle Tipi-pesi'!S$7,"")&amp;IF(S36='Tabelle Tipi-pesi'!R$8,'Tabelle Tipi-pesi'!S$8,"")&amp;IF(S36='Tabelle Tipi-pesi'!R$9,'Tabelle Tipi-pesi'!S$9,"")&amp;IF(S36='Tabelle Tipi-pesi'!R$10,'Tabelle Tipi-pesi'!S$10,"")&amp;IF(S36='Tabelle Tipi-pesi'!R$11,'Tabelle Tipi-pesi'!S$11,"")&amp;IF(S36='Tabelle Tipi-pesi'!R$12,'Tabelle Tipi-pesi'!S$12,"")&amp;IF(S36='Tabelle Tipi-pesi'!R$13,'Tabelle Tipi-pesi'!S$13,"")&amp;IF(S36='Tabelle Tipi-pesi'!R$14,'Tabelle Tipi-pesi'!S$14,"")&amp;IF(S36='Tabelle Tipi-pesi'!R$15,'Tabelle Tipi-pesi'!S$15,"")&amp;IF(S36='Tabelle Tipi-pesi'!R$16,'Tabelle Tipi-pesi'!S$16,"")&amp;IF(S36='Tabelle Tipi-pesi'!R$17,'Tabelle Tipi-pesi'!S$17,"")&amp;IF(S36='Tabelle Tipi-pesi'!R$18,'Tabelle Tipi-pesi'!S$18,"")&amp;IF(S36='Tabelle Tipi-pesi'!R$19,'Tabelle Tipi-pesi'!S$19,"")&amp;IF(S36='Tabelle Tipi-pesi'!R$20,'Tabelle Tipi-pesi'!S$20,"")&amp;IF(S36='Tabelle Tipi-pesi'!R$21,'Tabelle Tipi-pesi'!S$21,"")&amp;IF(S36='Tabelle Tipi-pesi'!R$22,'Tabelle Tipi-pesi'!S$22,"")&amp;IF(S36='Tabelle Tipi-pesi'!R$23,'Tabelle Tipi-pesi'!S$23,"")))</f>
        <v>25</v>
      </c>
      <c r="V36" s="9">
        <f>IF(U36="",0,VALUE(IF(U36='Tabelle Tipi-pesi'!T$2,'Tabelle Tipi-pesi'!U$2,"")&amp;IF(U36='Tabelle Tipi-pesi'!T$3,'Tabelle Tipi-pesi'!U$3,"")&amp;IF(U36='Tabelle Tipi-pesi'!T$4,'Tabelle Tipi-pesi'!U$4,"")&amp;IF(U36='Tabelle Tipi-pesi'!T$5,'Tabelle Tipi-pesi'!U$5,"")&amp;IF(U36='Tabelle Tipi-pesi'!T$6,'Tabelle Tipi-pesi'!U$6,"")&amp;IF(U36='Tabelle Tipi-pesi'!T$7,'Tabelle Tipi-pesi'!U$7,"")&amp;IF(U36='Tabelle Tipi-pesi'!T$8,'Tabelle Tipi-pesi'!U$8,"")&amp;IF(U36='Tabelle Tipi-pesi'!T$9,'Tabelle Tipi-pesi'!U$9,"")&amp;IF(U36='Tabelle Tipi-pesi'!T$10,'Tabelle Tipi-pesi'!U$10,"")&amp;IF(U36='Tabelle Tipi-pesi'!T$11,'Tabelle Tipi-pesi'!U$11,"")&amp;IF(U36='Tabelle Tipi-pesi'!T$12,'Tabelle Tipi-pesi'!U$12,"")&amp;IF(U36='Tabelle Tipi-pesi'!T$13,'Tabelle Tipi-pesi'!U$13,"")&amp;IF(U36='Tabelle Tipi-pesi'!T$14,'Tabelle Tipi-pesi'!U$14,"")&amp;IF(U36='Tabelle Tipi-pesi'!T$15,'Tabelle Tipi-pesi'!U$15,"")&amp;IF(U36='Tabelle Tipi-pesi'!T$16,'Tabelle Tipi-pesi'!U$16,"")&amp;IF(U36='Tabelle Tipi-pesi'!T$17,'Tabelle Tipi-pesi'!U$17,"")&amp;IF(U36='Tabelle Tipi-pesi'!T$18,'Tabelle Tipi-pesi'!U$18,"")&amp;IF(U36='Tabelle Tipi-pesi'!T$19,'Tabelle Tipi-pesi'!U$19,"")&amp;IF(U36='Tabelle Tipi-pesi'!T$20,'Tabelle Tipi-pesi'!U$20,"")&amp;IF(U36='Tabelle Tipi-pesi'!T$21,'Tabelle Tipi-pesi'!U$21,"")&amp;IF(U36='Tabelle Tipi-pesi'!T$22,'Tabelle Tipi-pesi'!U$22,"")&amp;IF(U36='Tabelle Tipi-pesi'!T$23,'Tabelle Tipi-pesi'!U$23,"")))</f>
        <v>0</v>
      </c>
      <c r="W36" s="31"/>
      <c r="X36" s="32">
        <f>IF(W36="",0,VALUE(IF(W36='Tabelle Tipi-pesi'!V$2,'Tabelle Tipi-pesi'!W$2,"")&amp;IF(W36='Tabelle Tipi-pesi'!V$3,'Tabelle Tipi-pesi'!W$3,"")&amp;IF(W36='Tabelle Tipi-pesi'!V$4,'Tabelle Tipi-pesi'!W$4,"")&amp;IF(W36='Tabelle Tipi-pesi'!V$5,'Tabelle Tipi-pesi'!W$5,"")&amp;IF(W36='Tabelle Tipi-pesi'!V$6,'Tabelle Tipi-pesi'!W$6,"")&amp;IF(W36='Tabelle Tipi-pesi'!V$7,'Tabelle Tipi-pesi'!W$7,"")&amp;IF(W36='Tabelle Tipi-pesi'!V$8,'Tabelle Tipi-pesi'!W$8,"")&amp;IF(W36='Tabelle Tipi-pesi'!V$9,'Tabelle Tipi-pesi'!W$9,"")&amp;IF(W36='Tabelle Tipi-pesi'!V$10,'Tabelle Tipi-pesi'!W$10,"")&amp;IF(W36='Tabelle Tipi-pesi'!V$11,'Tabelle Tipi-pesi'!W$11,"")&amp;IF(W36='Tabelle Tipi-pesi'!V$12,'Tabelle Tipi-pesi'!W$12,"")&amp;IF(W36='Tabelle Tipi-pesi'!V$13,'Tabelle Tipi-pesi'!W$13,"")&amp;IF(W36='Tabelle Tipi-pesi'!V$14,'Tabelle Tipi-pesi'!W$14,"")&amp;IF(W36='Tabelle Tipi-pesi'!V$15,'Tabelle Tipi-pesi'!W$15,"")&amp;IF(W36='Tabelle Tipi-pesi'!V$16,'Tabelle Tipi-pesi'!W$16,"")&amp;IF(W36='Tabelle Tipi-pesi'!V$17,'Tabelle Tipi-pesi'!W$17,"")&amp;IF(W36='Tabelle Tipi-pesi'!V$18,'Tabelle Tipi-pesi'!W$18,"")&amp;IF(W36='Tabelle Tipi-pesi'!V$19,'Tabelle Tipi-pesi'!W$19,"")&amp;IF(W36='Tabelle Tipi-pesi'!V$20,'Tabelle Tipi-pesi'!W$20,"")&amp;IF(W36='Tabelle Tipi-pesi'!V$21,'Tabelle Tipi-pesi'!W$21,"")&amp;IF(W36='Tabelle Tipi-pesi'!V$22,'Tabelle Tipi-pesi'!W$22,"")&amp;IF(W36='Tabelle Tipi-pesi'!V$23,'Tabelle Tipi-pesi'!W$23,"")))</f>
        <v>0</v>
      </c>
      <c r="Z36" s="9">
        <f>IF(Y36="",0,VALUE(IF(Y36='Tabelle Tipi-pesi'!X$2,'Tabelle Tipi-pesi'!Y$2,"")&amp;IF(Y36='Tabelle Tipi-pesi'!X$3,'Tabelle Tipi-pesi'!Y$3,"")&amp;IF(Y36='Tabelle Tipi-pesi'!X$4,'Tabelle Tipi-pesi'!Y$4,"")&amp;IF(Y36='Tabelle Tipi-pesi'!X$5,'Tabelle Tipi-pesi'!Y$5,"")&amp;IF(Y36='Tabelle Tipi-pesi'!X$6,'Tabelle Tipi-pesi'!Y$6,"")&amp;IF(Y36='Tabelle Tipi-pesi'!X$7,'Tabelle Tipi-pesi'!Y$7,"")&amp;IF(Y36='Tabelle Tipi-pesi'!X$8,'Tabelle Tipi-pesi'!Y$8,"")&amp;IF(Y36='Tabelle Tipi-pesi'!X$9,'Tabelle Tipi-pesi'!Y$9,"")&amp;IF(Y36='Tabelle Tipi-pesi'!X$10,'Tabelle Tipi-pesi'!Y$10,"")&amp;IF(Y36='Tabelle Tipi-pesi'!X$11,'Tabelle Tipi-pesi'!Y$11,"")&amp;IF(Y36='Tabelle Tipi-pesi'!X$12,'Tabelle Tipi-pesi'!Y$12,"")&amp;IF(Y36='Tabelle Tipi-pesi'!X$13,'Tabelle Tipi-pesi'!Y$13,"")&amp;IF(Y36='Tabelle Tipi-pesi'!X$14,'Tabelle Tipi-pesi'!Y$14,"")&amp;IF(Y36='Tabelle Tipi-pesi'!X$15,'Tabelle Tipi-pesi'!Y$15,"")&amp;IF(Y36='Tabelle Tipi-pesi'!X$16,'Tabelle Tipi-pesi'!Y$16,"")&amp;IF(Y36='Tabelle Tipi-pesi'!X$17,'Tabelle Tipi-pesi'!Y$17,"")&amp;IF(Y36='Tabelle Tipi-pesi'!X$18,'Tabelle Tipi-pesi'!Y$18,"")&amp;IF(Y36='Tabelle Tipi-pesi'!X$19,'Tabelle Tipi-pesi'!Y$19,"")&amp;IF(Y36='Tabelle Tipi-pesi'!X$20,'Tabelle Tipi-pesi'!Y$20,"")&amp;IF(Y36='Tabelle Tipi-pesi'!X$21,'Tabelle Tipi-pesi'!Y$21,"")&amp;IF(Y36='Tabelle Tipi-pesi'!X$22,'Tabelle Tipi-pesi'!Y$22,"")&amp;IF(Y36='Tabelle Tipi-pesi'!X$23,'Tabelle Tipi-pesi'!Y$23,"")))</f>
        <v>0</v>
      </c>
      <c r="AA36" s="36"/>
      <c r="AB36" s="37">
        <f>IF(AA36="",0,VALUE(IF(AA36='Tabelle Tipi-pesi'!Z$2,'Tabelle Tipi-pesi'!AA$2,"")&amp;IF(AA36='Tabelle Tipi-pesi'!Z$3,'Tabelle Tipi-pesi'!AA$3,"")&amp;IF(AA36='Tabelle Tipi-pesi'!Z$4,'Tabelle Tipi-pesi'!AA$4,"")&amp;IF(AA36='Tabelle Tipi-pesi'!Z$5,'Tabelle Tipi-pesi'!AA$5,"")&amp;IF(AA36='Tabelle Tipi-pesi'!Z$6,'Tabelle Tipi-pesi'!AA$6,"")&amp;IF(AA36='Tabelle Tipi-pesi'!Z$7,'Tabelle Tipi-pesi'!AA$7,"")&amp;IF(AA36='Tabelle Tipi-pesi'!Z$8,'Tabelle Tipi-pesi'!AA$8,"")&amp;IF(AA36='Tabelle Tipi-pesi'!Z$9,'Tabelle Tipi-pesi'!AA$9,"")&amp;IF(AA36='Tabelle Tipi-pesi'!Z$10,'Tabelle Tipi-pesi'!AA$10,"")&amp;IF(AA36='Tabelle Tipi-pesi'!Z$11,'Tabelle Tipi-pesi'!AA$11,"")&amp;IF(AA36='Tabelle Tipi-pesi'!Z$12,'Tabelle Tipi-pesi'!AA$12,"")&amp;IF(AA36='Tabelle Tipi-pesi'!Z$13,'Tabelle Tipi-pesi'!AA$13,"")&amp;IF(AA36='Tabelle Tipi-pesi'!Z$14,'Tabelle Tipi-pesi'!AA$14,"")&amp;IF(AA36='Tabelle Tipi-pesi'!Z$15,'Tabelle Tipi-pesi'!AA$15,"")&amp;IF(AA36='Tabelle Tipi-pesi'!Z$16,'Tabelle Tipi-pesi'!AA$16,"")&amp;IF(AA36='Tabelle Tipi-pesi'!Z$17,'Tabelle Tipi-pesi'!AA$17,"")&amp;IF(AA36='Tabelle Tipi-pesi'!Z$18,'Tabelle Tipi-pesi'!AA$18,"")&amp;IF(AA36='Tabelle Tipi-pesi'!Z$19,'Tabelle Tipi-pesi'!AA$19,"")&amp;IF(AA36='Tabelle Tipi-pesi'!Z$20,'Tabelle Tipi-pesi'!AA$20,"")&amp;IF(AA36='Tabelle Tipi-pesi'!Z$21,'Tabelle Tipi-pesi'!AA$21,"")&amp;IF(AA36='Tabelle Tipi-pesi'!Z$22,'Tabelle Tipi-pesi'!AA$22,"")&amp;IF(AA36='Tabelle Tipi-pesi'!Z$23,'Tabelle Tipi-pesi'!AA$23,"")))</f>
        <v>0</v>
      </c>
      <c r="AD36" s="9">
        <f>IF(AC36="",0,VALUE(IF(AC36='Tabelle Tipi-pesi'!Z$2,'Tabelle Tipi-pesi'!AA$2,"")&amp;IF(AC36='Tabelle Tipi-pesi'!Z$3,'Tabelle Tipi-pesi'!AA$3,"")&amp;IF(AC36='Tabelle Tipi-pesi'!Z$4,'Tabelle Tipi-pesi'!AA$4,"")&amp;IF(AC36='Tabelle Tipi-pesi'!Z$5,'Tabelle Tipi-pesi'!AA$5,"")&amp;IF(AC36='Tabelle Tipi-pesi'!Z$6,'Tabelle Tipi-pesi'!AA$6,"")&amp;IF(AC36='Tabelle Tipi-pesi'!Z$7,'Tabelle Tipi-pesi'!AA$7,"")&amp;IF(AC36='Tabelle Tipi-pesi'!Z$8,'Tabelle Tipi-pesi'!AA$8,"")&amp;IF(AC36='Tabelle Tipi-pesi'!Z$9,'Tabelle Tipi-pesi'!AA$9,"")&amp;IF(AC36='Tabelle Tipi-pesi'!Z$10,'Tabelle Tipi-pesi'!AA$10,"")&amp;IF(AC36='Tabelle Tipi-pesi'!Z$11,'Tabelle Tipi-pesi'!AA$11,"")&amp;IF(AC36='Tabelle Tipi-pesi'!Z$12,'Tabelle Tipi-pesi'!AA$12,"")&amp;IF(AC36='Tabelle Tipi-pesi'!Z$13,'Tabelle Tipi-pesi'!AA$13,"")&amp;IF(AC36='Tabelle Tipi-pesi'!Z$14,'Tabelle Tipi-pesi'!AA$14,"")&amp;IF(AC36='Tabelle Tipi-pesi'!Z$15,'Tabelle Tipi-pesi'!AA$15,"")&amp;IF(AC36='Tabelle Tipi-pesi'!Z$16,'Tabelle Tipi-pesi'!AA$16,"")&amp;IF(AC36='Tabelle Tipi-pesi'!Z$17,'Tabelle Tipi-pesi'!AA$17,"")&amp;IF(AC36='Tabelle Tipi-pesi'!Z$18,'Tabelle Tipi-pesi'!AA$18,"")&amp;IF(AC36='Tabelle Tipi-pesi'!Z$19,'Tabelle Tipi-pesi'!AA$19,"")&amp;IF(AC36='Tabelle Tipi-pesi'!Z$20,'Tabelle Tipi-pesi'!AA$20,"")&amp;IF(AC36='Tabelle Tipi-pesi'!Z$21,'Tabelle Tipi-pesi'!AA$21,"")&amp;IF(AC36='Tabelle Tipi-pesi'!Z$22,'Tabelle Tipi-pesi'!AA$22,"")&amp;IF(AC36='Tabelle Tipi-pesi'!Z$23,'Tabelle Tipi-pesi'!AA$23,"")))</f>
        <v>0</v>
      </c>
      <c r="AE36" s="34"/>
      <c r="AF36" s="35">
        <f>IF(AE36="",0,VALUE(IF(AE36='Tabelle Tipi-pesi'!AB$2,'Tabelle Tipi-pesi'!AC$2,"")&amp;IF(AE36='Tabelle Tipi-pesi'!AB$3,'Tabelle Tipi-pesi'!AC$3,"")&amp;IF(AE36='Tabelle Tipi-pesi'!AB$4,'Tabelle Tipi-pesi'!AC$4,"")&amp;IF(AE36='Tabelle Tipi-pesi'!AB$5,'Tabelle Tipi-pesi'!AC$5,"")&amp;IF(AE36='Tabelle Tipi-pesi'!AB$6,'Tabelle Tipi-pesi'!AC$6,"")&amp;IF(AE36='Tabelle Tipi-pesi'!AB$7,'Tabelle Tipi-pesi'!AC$7,"")&amp;IF(AE36='Tabelle Tipi-pesi'!AB$8,'Tabelle Tipi-pesi'!AC$8,"")&amp;IF(AE36='Tabelle Tipi-pesi'!AB$9,'Tabelle Tipi-pesi'!AC$9,"")&amp;IF(AE36='Tabelle Tipi-pesi'!AB$10,'Tabelle Tipi-pesi'!AC$10,"")&amp;IF(AE36='Tabelle Tipi-pesi'!AB$11,'Tabelle Tipi-pesi'!AC$11,"")&amp;IF(AE36='Tabelle Tipi-pesi'!AB$12,'Tabelle Tipi-pesi'!AC$12,"")&amp;IF(AE36='Tabelle Tipi-pesi'!AB$13,'Tabelle Tipi-pesi'!AC$13,"")&amp;IF(AE36='Tabelle Tipi-pesi'!AB$14,'Tabelle Tipi-pesi'!AC$14,"")&amp;IF(AE36='Tabelle Tipi-pesi'!AB$15,'Tabelle Tipi-pesi'!AC$15,"")&amp;IF(AD36='Tabelle Tipi-pesi'!AB$16,'Tabelle Tipi-pesi'!AC$16,"")&amp;IF(AE36='Tabelle Tipi-pesi'!AB$17,'Tabelle Tipi-pesi'!AC$17,"")&amp;IF(AE36='Tabelle Tipi-pesi'!AB$18,'Tabelle Tipi-pesi'!AC$18,"")&amp;IF(AE36='Tabelle Tipi-pesi'!AB$19,'Tabelle Tipi-pesi'!AC$19,"")&amp;IF(AE36='Tabelle Tipi-pesi'!AB$20,'Tabelle Tipi-pesi'!AC$20,"")&amp;IF(AE36='Tabelle Tipi-pesi'!AB$21,'Tabelle Tipi-pesi'!AC$21,"")&amp;IF(AE36='Tabelle Tipi-pesi'!AB$22,'Tabelle Tipi-pesi'!AC$22,"")&amp;IF(AE36='Tabelle Tipi-pesi'!AB$23,'Tabelle Tipi-pesi'!AC$23,"")))</f>
        <v>0</v>
      </c>
      <c r="AH36" s="9">
        <f>IF(AG36="",0,VALUE(IF(AG36='Tabelle Tipi-pesi'!AD$2,'Tabelle Tipi-pesi'!AE$2,"")&amp;IF(AG36='Tabelle Tipi-pesi'!AD$3,'Tabelle Tipi-pesi'!AE$3,"")&amp;IF(AG36='Tabelle Tipi-pesi'!AD$4,'Tabelle Tipi-pesi'!AE$4,"")&amp;IF(AG36='Tabelle Tipi-pesi'!AD$5,'Tabelle Tipi-pesi'!AE$5,"")&amp;IF(AG36='Tabelle Tipi-pesi'!AD$6,'Tabelle Tipi-pesi'!AE$6,"")&amp;IF(AG36='Tabelle Tipi-pesi'!AD$7,'Tabelle Tipi-pesi'!AE$7,"")&amp;IF(AG36='Tabelle Tipi-pesi'!AD$8,'Tabelle Tipi-pesi'!AE$8,"")&amp;IF(AG36='Tabelle Tipi-pesi'!AD$9,'Tabelle Tipi-pesi'!AE$9,"")&amp;IF(AG36='Tabelle Tipi-pesi'!AD$10,'Tabelle Tipi-pesi'!AE$10,"")&amp;IF(AG36='Tabelle Tipi-pesi'!AD$11,'Tabelle Tipi-pesi'!AE$11,"")&amp;IF(AG36='Tabelle Tipi-pesi'!AD$12,'Tabelle Tipi-pesi'!AE$12,"")&amp;IF(AG36='Tabelle Tipi-pesi'!AD$13,'Tabelle Tipi-pesi'!AE$13,"")&amp;IF(AG36='Tabelle Tipi-pesi'!AD$14,'Tabelle Tipi-pesi'!AE$14,"")&amp;IF(AG36='Tabelle Tipi-pesi'!AD$15,'Tabelle Tipi-pesi'!AE$15,"")&amp;IF(AF36='Tabelle Tipi-pesi'!AD$16,'Tabelle Tipi-pesi'!AE$16,"")&amp;IF(AG36='Tabelle Tipi-pesi'!AD$17,'Tabelle Tipi-pesi'!AE$17,"")&amp;IF(AG36='Tabelle Tipi-pesi'!AD$18,'Tabelle Tipi-pesi'!AE$18,"")&amp;IF(AG36='Tabelle Tipi-pesi'!AD$19,'Tabelle Tipi-pesi'!AE$19,"")&amp;IF(AG36='Tabelle Tipi-pesi'!AD$20,'Tabelle Tipi-pesi'!AE$20,"")&amp;IF(AG36='Tabelle Tipi-pesi'!AD$21,'Tabelle Tipi-pesi'!AE$21,"")&amp;IF(AG36='Tabelle Tipi-pesi'!AD$22,'Tabelle Tipi-pesi'!AE$22,"")&amp;IF(AG36='Tabelle Tipi-pesi'!AD$23,'Tabelle Tipi-pesi'!AE$23,"")))</f>
        <v>0</v>
      </c>
      <c r="AJ36" s="26">
        <f t="shared" si="0"/>
        <v>1085</v>
      </c>
      <c r="AK36" s="55">
        <v>16</v>
      </c>
      <c r="AL36" s="12">
        <v>5358</v>
      </c>
      <c r="AM36" s="18"/>
      <c r="AN36" s="11">
        <f t="shared" si="1"/>
        <v>9</v>
      </c>
      <c r="AO36" s="11" t="str">
        <f t="shared" si="2"/>
        <v>2</v>
      </c>
      <c r="AP36" s="8">
        <v>1440</v>
      </c>
      <c r="AQ36" s="14">
        <f t="shared" si="3"/>
        <v>20.092500000000001</v>
      </c>
      <c r="AR36" s="15">
        <f t="shared" si="4"/>
        <v>148.68450000000001</v>
      </c>
      <c r="AS36" s="16">
        <f t="shared" si="5"/>
        <v>137.03640552995395</v>
      </c>
      <c r="AT36" s="15">
        <f t="shared" si="6"/>
        <v>7.2973309255504093</v>
      </c>
      <c r="AU36" s="39"/>
    </row>
    <row r="37" spans="1:47" s="8" customFormat="1" ht="11.25" x14ac:dyDescent="0.2">
      <c r="A37" s="8">
        <v>33</v>
      </c>
      <c r="B37" s="8">
        <v>4</v>
      </c>
      <c r="C37" s="20" t="s">
        <v>121</v>
      </c>
      <c r="D37" s="21">
        <f>IF(C37="",0,VALUE(IF(C37='Tabelle Tipi-pesi'!B$2,'Tabelle Tipi-pesi'!C$2,"")&amp;IF(C37='Tabelle Tipi-pesi'!B$3,'Tabelle Tipi-pesi'!C$3,"")&amp;IF(C37='Tabelle Tipi-pesi'!B$4,'Tabelle Tipi-pesi'!C$4,"")&amp;IF(C37='Tabelle Tipi-pesi'!B$5,'Tabelle Tipi-pesi'!C$5,"")&amp;IF(C37='Tabelle Tipi-pesi'!B$6,'Tabelle Tipi-pesi'!C$6,"")&amp;IF(C37='Tabelle Tipi-pesi'!B$7,'Tabelle Tipi-pesi'!C$7,"")&amp;IF(C37='Tabelle Tipi-pesi'!B$8,'Tabelle Tipi-pesi'!C$8,"")&amp;IF(C37='Tabelle Tipi-pesi'!B$9,'Tabelle Tipi-pesi'!C$9,"")&amp;IF(C37='Tabelle Tipi-pesi'!B$10,'Tabelle Tipi-pesi'!C$10,"")&amp;IF(C37='Tabelle Tipi-pesi'!B$11,'Tabelle Tipi-pesi'!C$11,"")&amp;IF(C37='Tabelle Tipi-pesi'!B$12,'Tabelle Tipi-pesi'!C$12,"")&amp;IF(C37='Tabelle Tipi-pesi'!B$13,'Tabelle Tipi-pesi'!C$13,"")&amp;IF(C37='Tabelle Tipi-pesi'!B$14,'Tabelle Tipi-pesi'!C$14,"")&amp;IF(C37='Tabelle Tipi-pesi'!B$15,'Tabelle Tipi-pesi'!C$15,"")&amp;IF(C37='Tabelle Tipi-pesi'!B$16,'Tabelle Tipi-pesi'!C$16,"")&amp;IF(C37='Tabelle Tipi-pesi'!B$17,'Tabelle Tipi-pesi'!C$17,"")&amp;IF(C37='Tabelle Tipi-pesi'!B$18,'Tabelle Tipi-pesi'!C$18,"")&amp;IF(C37='Tabelle Tipi-pesi'!B$19,'Tabelle Tipi-pesi'!C$19,"")&amp;IF(C37='Tabelle Tipi-pesi'!B$20,'Tabelle Tipi-pesi'!C$20,"")&amp;IF(C37='Tabelle Tipi-pesi'!B$21,'Tabelle Tipi-pesi'!C$21,"")&amp;IF(C37='Tabelle Tipi-pesi'!B$22,'Tabelle Tipi-pesi'!C$22,"")&amp;IF(C37='Tabelle Tipi-pesi'!B$23,'Tabelle Tipi-pesi'!C$23,"")))</f>
        <v>380</v>
      </c>
      <c r="E37" s="8" t="s">
        <v>24</v>
      </c>
      <c r="F37" s="7">
        <f>IF(E37="",0,VALUE(IF(E37='Tabelle Tipi-pesi'!D$2,'Tabelle Tipi-pesi'!E$2,"")&amp;IF(E37='Tabelle Tipi-pesi'!D$3,'Tabelle Tipi-pesi'!E$3,"")&amp;IF(E37='Tabelle Tipi-pesi'!D$4,'Tabelle Tipi-pesi'!E$4,"")&amp;IF(E37='Tabelle Tipi-pesi'!D$5,'Tabelle Tipi-pesi'!E$5,"")&amp;IF(E37='Tabelle Tipi-pesi'!D$6,'Tabelle Tipi-pesi'!E$6,"")&amp;IF(E37='Tabelle Tipi-pesi'!D$7,'Tabelle Tipi-pesi'!E$7,"")&amp;IF(E37='Tabelle Tipi-pesi'!D$8,'Tabelle Tipi-pesi'!E$8,"")&amp;IF(E37='Tabelle Tipi-pesi'!D$9,'Tabelle Tipi-pesi'!E$9,"")&amp;IF(E37='Tabelle Tipi-pesi'!D$10,'Tabelle Tipi-pesi'!E$10,"")&amp;IF(E37='Tabelle Tipi-pesi'!D$11,'Tabelle Tipi-pesi'!E$11,"")&amp;IF(E37='Tabelle Tipi-pesi'!D$12,'Tabelle Tipi-pesi'!E$12,"")&amp;IF(E37='Tabelle Tipi-pesi'!D$13,'Tabelle Tipi-pesi'!E$13,"")&amp;IF(E37='Tabelle Tipi-pesi'!D$14,'Tabelle Tipi-pesi'!E$14,"")&amp;IF(E37='Tabelle Tipi-pesi'!D$15,'Tabelle Tipi-pesi'!E$15,"")&amp;IF(E37='Tabelle Tipi-pesi'!D$16,'Tabelle Tipi-pesi'!E$16,"")&amp;IF(E37='Tabelle Tipi-pesi'!D$17,'Tabelle Tipi-pesi'!E$17,"")&amp;IF(E37='Tabelle Tipi-pesi'!D$18,'Tabelle Tipi-pesi'!E$18,"")&amp;IF(E37='Tabelle Tipi-pesi'!D$19,'Tabelle Tipi-pesi'!E$19,"")&amp;IF(E37='Tabelle Tipi-pesi'!D$20,'Tabelle Tipi-pesi'!E$20,"")&amp;IF(E37='Tabelle Tipi-pesi'!D$21,'Tabelle Tipi-pesi'!E$21,"")&amp;IF(E37='Tabelle Tipi-pesi'!D$22,'Tabelle Tipi-pesi'!E$22,"")&amp;IF(E37='Tabelle Tipi-pesi'!D$23,'Tabelle Tipi-pesi'!E$23,"")))/4*B37</f>
        <v>62</v>
      </c>
      <c r="G37" s="22" t="s">
        <v>39</v>
      </c>
      <c r="H37" s="23">
        <f>$B37*IF(G37="",0,VALUE(IF(G37='Tabelle Tipi-pesi'!F$2,'Tabelle Tipi-pesi'!G$2,"")&amp;IF(G37='Tabelle Tipi-pesi'!F$3,'Tabelle Tipi-pesi'!G$3,"")&amp;IF(G37='Tabelle Tipi-pesi'!F$4,'Tabelle Tipi-pesi'!G$4,"")&amp;IF(G37='Tabelle Tipi-pesi'!F$5,'Tabelle Tipi-pesi'!G$5,"")&amp;IF(G37='Tabelle Tipi-pesi'!F$6,'Tabelle Tipi-pesi'!G$6,"")&amp;IF(G37='Tabelle Tipi-pesi'!F$7,'Tabelle Tipi-pesi'!G$7,"")&amp;IF(G37='Tabelle Tipi-pesi'!F$8,'Tabelle Tipi-pesi'!G$8,"")&amp;IF(G37='Tabelle Tipi-pesi'!F$9,'Tabelle Tipi-pesi'!G$9,"")&amp;IF(G37='Tabelle Tipi-pesi'!F$10,'Tabelle Tipi-pesi'!G$10,"")&amp;IF(G37='Tabelle Tipi-pesi'!F$11,'Tabelle Tipi-pesi'!G$11,"")&amp;IF(G37='Tabelle Tipi-pesi'!F$12,'Tabelle Tipi-pesi'!G$12,"")&amp;IF(G37='Tabelle Tipi-pesi'!F$13,'Tabelle Tipi-pesi'!G$13,"")&amp;IF(G37='Tabelle Tipi-pesi'!F$14,'Tabelle Tipi-pesi'!G$14,"")&amp;IF(G37='Tabelle Tipi-pesi'!F$15,'Tabelle Tipi-pesi'!G$15,"")&amp;IF(G37='Tabelle Tipi-pesi'!F$16,'Tabelle Tipi-pesi'!G$16,"")&amp;IF(G37='Tabelle Tipi-pesi'!F$17,'Tabelle Tipi-pesi'!G$17,"")&amp;IF(G37='Tabelle Tipi-pesi'!F$18,'Tabelle Tipi-pesi'!G$18,"")&amp;IF(G37='Tabelle Tipi-pesi'!F$19,'Tabelle Tipi-pesi'!G$19,"")&amp;IF(G37='Tabelle Tipi-pesi'!F$20,'Tabelle Tipi-pesi'!G$20,"")&amp;IF(G37='Tabelle Tipi-pesi'!F$21,'Tabelle Tipi-pesi'!G$21,"")&amp;IF(G37='Tabelle Tipi-pesi'!F$22,'Tabelle Tipi-pesi'!G$22,"")&amp;IF(G37='Tabelle Tipi-pesi'!F$23,'Tabelle Tipi-pesi'!G$23,"")))</f>
        <v>120</v>
      </c>
      <c r="I37" s="8" t="s">
        <v>47</v>
      </c>
      <c r="J37" s="9">
        <f>IF(I37="",0,VALUE(IF(I37='Tabelle Tipi-pesi'!H$2,'Tabelle Tipi-pesi'!I$2,"")&amp;IF(I37='Tabelle Tipi-pesi'!H$3,'Tabelle Tipi-pesi'!I$3,"")&amp;IF(I37='Tabelle Tipi-pesi'!H$4,'Tabelle Tipi-pesi'!I$4,"")&amp;IF(I37='Tabelle Tipi-pesi'!H$5,'Tabelle Tipi-pesi'!I$5,"")&amp;IF(I37='Tabelle Tipi-pesi'!H$6,'Tabelle Tipi-pesi'!I$6,"")&amp;IF(I37='Tabelle Tipi-pesi'!H$7,'Tabelle Tipi-pesi'!I$7,"")&amp;IF(I37='Tabelle Tipi-pesi'!H$8,'Tabelle Tipi-pesi'!I$8,"")&amp;IF(I37='Tabelle Tipi-pesi'!H$9,'Tabelle Tipi-pesi'!I$9,"")&amp;IF(I37='Tabelle Tipi-pesi'!H$10,'Tabelle Tipi-pesi'!I$10,"")&amp;IF(I37='Tabelle Tipi-pesi'!H$11,'Tabelle Tipi-pesi'!I$11,"")&amp;IF(I37='Tabelle Tipi-pesi'!H$12,'Tabelle Tipi-pesi'!I$12,"")&amp;IF(I37='Tabelle Tipi-pesi'!H$13,'Tabelle Tipi-pesi'!I$13,"")&amp;IF(I37='Tabelle Tipi-pesi'!H$14,'Tabelle Tipi-pesi'!I$14,"")&amp;IF(I37='Tabelle Tipi-pesi'!H$15,'Tabelle Tipi-pesi'!I$15,"")&amp;IF(I37='Tabelle Tipi-pesi'!H$16,'Tabelle Tipi-pesi'!I$16,"")&amp;IF(I37='Tabelle Tipi-pesi'!H$17,'Tabelle Tipi-pesi'!I$17,"")&amp;IF(I37='Tabelle Tipi-pesi'!H$18,'Tabelle Tipi-pesi'!I$18,"")&amp;IF(I37='Tabelle Tipi-pesi'!H$19,'Tabelle Tipi-pesi'!I$19,"")&amp;IF(I37='Tabelle Tipi-pesi'!H$20,'Tabelle Tipi-pesi'!I$20,"")&amp;IF(I37='Tabelle Tipi-pesi'!H$21,'Tabelle Tipi-pesi'!I$21,"")&amp;IF(I37='Tabelle Tipi-pesi'!H$22,'Tabelle Tipi-pesi'!I$22,"")&amp;IF(I37='Tabelle Tipi-pesi'!H$23,'Tabelle Tipi-pesi'!I$23,"")))</f>
        <v>145</v>
      </c>
      <c r="K37" s="24" t="s">
        <v>51</v>
      </c>
      <c r="L37" s="25">
        <f>IF(K37="",0,VALUE(IF(K37='Tabelle Tipi-pesi'!J$2,'Tabelle Tipi-pesi'!K$2,"")&amp;IF(K37='Tabelle Tipi-pesi'!J$3,'Tabelle Tipi-pesi'!K$3,"")&amp;IF(K37='Tabelle Tipi-pesi'!J$4,'Tabelle Tipi-pesi'!K$4,"")&amp;IF(K37='Tabelle Tipi-pesi'!J$5,'Tabelle Tipi-pesi'!K$5,"")&amp;IF(K37='Tabelle Tipi-pesi'!J$6,'Tabelle Tipi-pesi'!K$6,"")&amp;IF(K37='Tabelle Tipi-pesi'!J$7,'Tabelle Tipi-pesi'!K$7,"")&amp;IF(K37='Tabelle Tipi-pesi'!J$8,'Tabelle Tipi-pesi'!K$8,"")&amp;IF(K37='Tabelle Tipi-pesi'!J$9,'Tabelle Tipi-pesi'!K$9,"")&amp;IF(K37='Tabelle Tipi-pesi'!J$10,'Tabelle Tipi-pesi'!K$10,"")&amp;IF(K37='Tabelle Tipi-pesi'!J$11,'Tabelle Tipi-pesi'!K$11,"")&amp;IF(K37='Tabelle Tipi-pesi'!J$12,'Tabelle Tipi-pesi'!K$12,"")&amp;IF(K37='Tabelle Tipi-pesi'!J$13,'Tabelle Tipi-pesi'!K$13,"")&amp;IF(K37='Tabelle Tipi-pesi'!J$14,'Tabelle Tipi-pesi'!K$14,"")&amp;IF(K37='Tabelle Tipi-pesi'!J$15,'Tabelle Tipi-pesi'!K$15,"")&amp;IF(K37='Tabelle Tipi-pesi'!J$16,'Tabelle Tipi-pesi'!K$16,"")&amp;IF(K37='Tabelle Tipi-pesi'!J$17,'Tabelle Tipi-pesi'!K$17,"")&amp;IF(K37='Tabelle Tipi-pesi'!J$18,'Tabelle Tipi-pesi'!K$18,"")&amp;IF(K37='Tabelle Tipi-pesi'!J$19,'Tabelle Tipi-pesi'!K$19,"")&amp;IF(K37='Tabelle Tipi-pesi'!J$20,'Tabelle Tipi-pesi'!K$20,"")&amp;IF(K37='Tabelle Tipi-pesi'!J$21,'Tabelle Tipi-pesi'!K$21,"")&amp;IF(K37='Tabelle Tipi-pesi'!J$22,'Tabelle Tipi-pesi'!K$22,"")&amp;IF(K37='Tabelle Tipi-pesi'!J$23,'Tabelle Tipi-pesi'!K$23,"")))</f>
        <v>18</v>
      </c>
      <c r="M37" s="8" t="s">
        <v>53</v>
      </c>
      <c r="N37" s="9">
        <f>$B37*IF(M37="",0,VALUE(IF(M37='Tabelle Tipi-pesi'!L$2,'Tabelle Tipi-pesi'!M$2,"")&amp;IF(M37='Tabelle Tipi-pesi'!L$3,'Tabelle Tipi-pesi'!M$3,"")&amp;IF(M37='Tabelle Tipi-pesi'!L$4,'Tabelle Tipi-pesi'!M$4,"")&amp;IF(M37='Tabelle Tipi-pesi'!L$5,'Tabelle Tipi-pesi'!M$5,"")&amp;IF(M37='Tabelle Tipi-pesi'!L$6,'Tabelle Tipi-pesi'!M$6,"")&amp;IF(M37='Tabelle Tipi-pesi'!L$7,'Tabelle Tipi-pesi'!M$7,"")&amp;IF(M37='Tabelle Tipi-pesi'!L$8,'Tabelle Tipi-pesi'!M$8,"")&amp;IF(M37='Tabelle Tipi-pesi'!L$9,'Tabelle Tipi-pesi'!M$9,"")&amp;IF(M37='Tabelle Tipi-pesi'!L$10,'Tabelle Tipi-pesi'!M$10,"")&amp;IF(M37='Tabelle Tipi-pesi'!L$11,'Tabelle Tipi-pesi'!M$11,"")&amp;IF(M37='Tabelle Tipi-pesi'!L$12,'Tabelle Tipi-pesi'!M$12,"")&amp;IF(M37='Tabelle Tipi-pesi'!L$13,'Tabelle Tipi-pesi'!M$13,"")&amp;IF(M37='Tabelle Tipi-pesi'!L$14,'Tabelle Tipi-pesi'!M$14,"")&amp;IF(M37='Tabelle Tipi-pesi'!L$15,'Tabelle Tipi-pesi'!M$15,"")&amp;IF(M37='Tabelle Tipi-pesi'!L$16,'Tabelle Tipi-pesi'!M$16,"")&amp;IF(M37='Tabelle Tipi-pesi'!L$17,'Tabelle Tipi-pesi'!M$17,"")&amp;IF(M37='Tabelle Tipi-pesi'!L$18,'Tabelle Tipi-pesi'!M$18,"")&amp;IF(M37='Tabelle Tipi-pesi'!L$19,'Tabelle Tipi-pesi'!M$19,"")&amp;IF(M37='Tabelle Tipi-pesi'!L$20,'Tabelle Tipi-pesi'!M$20,"")&amp;IF(M37='Tabelle Tipi-pesi'!L$21,'Tabelle Tipi-pesi'!M$21,"")&amp;IF(M37='Tabelle Tipi-pesi'!L$22,'Tabelle Tipi-pesi'!M$22,"")&amp;IF(M37='Tabelle Tipi-pesi'!L$23,'Tabelle Tipi-pesi'!M$23,"")))</f>
        <v>200</v>
      </c>
      <c r="O37" s="27" t="s">
        <v>72</v>
      </c>
      <c r="P37" s="28">
        <f>IF(O37="",0,VALUE(IF(O37='Tabelle Tipi-pesi'!N$2,'Tabelle Tipi-pesi'!O$2,"")&amp;IF(O37='Tabelle Tipi-pesi'!N$3,'Tabelle Tipi-pesi'!O$3,"")&amp;IF(O37='Tabelle Tipi-pesi'!N$4,'Tabelle Tipi-pesi'!O$4,"")&amp;IF(O37='Tabelle Tipi-pesi'!N$5,'Tabelle Tipi-pesi'!O$5,"")&amp;IF(O37='Tabelle Tipi-pesi'!N$6,'Tabelle Tipi-pesi'!O$6,"")&amp;IF(O37='Tabelle Tipi-pesi'!N$7,'Tabelle Tipi-pesi'!O$7,"")&amp;IF(O37='Tabelle Tipi-pesi'!N$8,'Tabelle Tipi-pesi'!O$8,"")&amp;IF(O37='Tabelle Tipi-pesi'!N$9,'Tabelle Tipi-pesi'!O$9,"")&amp;IF(O37='Tabelle Tipi-pesi'!N$10,'Tabelle Tipi-pesi'!O$10,"")&amp;IF(O37='Tabelle Tipi-pesi'!N$11,'Tabelle Tipi-pesi'!O$11,"")&amp;IF(O37='Tabelle Tipi-pesi'!N$12,'Tabelle Tipi-pesi'!O$12,"")&amp;IF(O37='Tabelle Tipi-pesi'!N$13,'Tabelle Tipi-pesi'!O$13,"")&amp;IF(O37='Tabelle Tipi-pesi'!N$14,'Tabelle Tipi-pesi'!O$14,"")&amp;IF(O37='Tabelle Tipi-pesi'!N$15,'Tabelle Tipi-pesi'!O$15,"")&amp;IF(O37='Tabelle Tipi-pesi'!N$16,'Tabelle Tipi-pesi'!O$16,"")&amp;IF(O37='Tabelle Tipi-pesi'!N$17,'Tabelle Tipi-pesi'!O$17,"")&amp;IF(O37='Tabelle Tipi-pesi'!N$18,'Tabelle Tipi-pesi'!O$18,"")&amp;IF(O37='Tabelle Tipi-pesi'!N$19,'Tabelle Tipi-pesi'!O$19,"")&amp;IF(O37='Tabelle Tipi-pesi'!N$20,'Tabelle Tipi-pesi'!O$20,"")&amp;IF(O37='Tabelle Tipi-pesi'!N$21,'Tabelle Tipi-pesi'!O$21,"")&amp;IF(O37='Tabelle Tipi-pesi'!N$22,'Tabelle Tipi-pesi'!O$22,"")&amp;IF(O37='Tabelle Tipi-pesi'!N$23,'Tabelle Tipi-pesi'!O$23,"")))</f>
        <v>280</v>
      </c>
      <c r="R37" s="9">
        <f>IF(Q37="",0,VALUE(IF(Q37='Tabelle Tipi-pesi'!P$2,'Tabelle Tipi-pesi'!Q$2,"")&amp;IF(Q37='Tabelle Tipi-pesi'!P$3,'Tabelle Tipi-pesi'!Q$3,"")&amp;IF(Q37='Tabelle Tipi-pesi'!P$4,'Tabelle Tipi-pesi'!Q$4,"")&amp;IF(Q37='Tabelle Tipi-pesi'!P$5,'Tabelle Tipi-pesi'!Q$5,"")&amp;IF(Q37='Tabelle Tipi-pesi'!P$6,'Tabelle Tipi-pesi'!Q$6,"")&amp;IF(Q37='Tabelle Tipi-pesi'!P$7,'Tabelle Tipi-pesi'!Q$7,"")&amp;IF(Q37='Tabelle Tipi-pesi'!P$8,'Tabelle Tipi-pesi'!Q$8,"")&amp;IF(Q37='Tabelle Tipi-pesi'!P$9,'Tabelle Tipi-pesi'!Q$9,"")&amp;IF(Q37='Tabelle Tipi-pesi'!P$10,'Tabelle Tipi-pesi'!Q$10,"")&amp;IF(Q37='Tabelle Tipi-pesi'!P$11,'Tabelle Tipi-pesi'!Q$11,"")&amp;IF(Q37='Tabelle Tipi-pesi'!P$12,'Tabelle Tipi-pesi'!Q$12,"")&amp;IF(Q37='Tabelle Tipi-pesi'!P$13,'Tabelle Tipi-pesi'!Q$13,"")&amp;IF(Q37='Tabelle Tipi-pesi'!P$14,'Tabelle Tipi-pesi'!Q$14,"")&amp;IF(Q37='Tabelle Tipi-pesi'!P$15,'Tabelle Tipi-pesi'!Q$15,"")&amp;IF(Q37='Tabelle Tipi-pesi'!P$16,'Tabelle Tipi-pesi'!Q$16,"")&amp;IF(Q37='Tabelle Tipi-pesi'!P$17,'Tabelle Tipi-pesi'!Q$17,"")&amp;IF(Q37='Tabelle Tipi-pesi'!P$18,'Tabelle Tipi-pesi'!Q$18,"")&amp;IF(Q37='Tabelle Tipi-pesi'!P$19,'Tabelle Tipi-pesi'!Q$19,"")&amp;IF(Q37='Tabelle Tipi-pesi'!P$20,'Tabelle Tipi-pesi'!Q$20,"")&amp;IF(Q37='Tabelle Tipi-pesi'!P$21,'Tabelle Tipi-pesi'!Q$21,"")&amp;IF(Q37='Tabelle Tipi-pesi'!P$22,'Tabelle Tipi-pesi'!Q$22,"")&amp;IF(Q37='Tabelle Tipi-pesi'!P$23,'Tabelle Tipi-pesi'!Q$23,"")))</f>
        <v>0</v>
      </c>
      <c r="S37" s="29" t="s">
        <v>114</v>
      </c>
      <c r="T37" s="30">
        <f>IF(S37="",0,VALUE(IF(S37='Tabelle Tipi-pesi'!R$2,'Tabelle Tipi-pesi'!S$2,"")&amp;IF(S37='Tabelle Tipi-pesi'!R$3,'Tabelle Tipi-pesi'!S$3,"")&amp;IF(S37='Tabelle Tipi-pesi'!R$4,'Tabelle Tipi-pesi'!S$4,"")&amp;IF(S37='Tabelle Tipi-pesi'!R$5,'Tabelle Tipi-pesi'!S$5,"")&amp;IF(S37='Tabelle Tipi-pesi'!R$6,'Tabelle Tipi-pesi'!S$6,"")&amp;IF(S37='Tabelle Tipi-pesi'!R$7,'Tabelle Tipi-pesi'!S$7,"")&amp;IF(S37='Tabelle Tipi-pesi'!R$8,'Tabelle Tipi-pesi'!S$8,"")&amp;IF(S37='Tabelle Tipi-pesi'!R$9,'Tabelle Tipi-pesi'!S$9,"")&amp;IF(S37='Tabelle Tipi-pesi'!R$10,'Tabelle Tipi-pesi'!S$10,"")&amp;IF(S37='Tabelle Tipi-pesi'!R$11,'Tabelle Tipi-pesi'!S$11,"")&amp;IF(S37='Tabelle Tipi-pesi'!R$12,'Tabelle Tipi-pesi'!S$12,"")&amp;IF(S37='Tabelle Tipi-pesi'!R$13,'Tabelle Tipi-pesi'!S$13,"")&amp;IF(S37='Tabelle Tipi-pesi'!R$14,'Tabelle Tipi-pesi'!S$14,"")&amp;IF(S37='Tabelle Tipi-pesi'!R$15,'Tabelle Tipi-pesi'!S$15,"")&amp;IF(S37='Tabelle Tipi-pesi'!R$16,'Tabelle Tipi-pesi'!S$16,"")&amp;IF(S37='Tabelle Tipi-pesi'!R$17,'Tabelle Tipi-pesi'!S$17,"")&amp;IF(S37='Tabelle Tipi-pesi'!R$18,'Tabelle Tipi-pesi'!S$18,"")&amp;IF(S37='Tabelle Tipi-pesi'!R$19,'Tabelle Tipi-pesi'!S$19,"")&amp;IF(S37='Tabelle Tipi-pesi'!R$20,'Tabelle Tipi-pesi'!S$20,"")&amp;IF(S37='Tabelle Tipi-pesi'!R$21,'Tabelle Tipi-pesi'!S$21,"")&amp;IF(S37='Tabelle Tipi-pesi'!R$22,'Tabelle Tipi-pesi'!S$22,"")&amp;IF(S37='Tabelle Tipi-pesi'!R$23,'Tabelle Tipi-pesi'!S$23,"")))</f>
        <v>25</v>
      </c>
      <c r="U37" s="8" t="s">
        <v>93</v>
      </c>
      <c r="V37" s="9">
        <f>IF(U37="",0,VALUE(IF(U37='Tabelle Tipi-pesi'!T$2,'Tabelle Tipi-pesi'!U$2,"")&amp;IF(U37='Tabelle Tipi-pesi'!T$3,'Tabelle Tipi-pesi'!U$3,"")&amp;IF(U37='Tabelle Tipi-pesi'!T$4,'Tabelle Tipi-pesi'!U$4,"")&amp;IF(U37='Tabelle Tipi-pesi'!T$5,'Tabelle Tipi-pesi'!U$5,"")&amp;IF(U37='Tabelle Tipi-pesi'!T$6,'Tabelle Tipi-pesi'!U$6,"")&amp;IF(U37='Tabelle Tipi-pesi'!T$7,'Tabelle Tipi-pesi'!U$7,"")&amp;IF(U37='Tabelle Tipi-pesi'!T$8,'Tabelle Tipi-pesi'!U$8,"")&amp;IF(U37='Tabelle Tipi-pesi'!T$9,'Tabelle Tipi-pesi'!U$9,"")&amp;IF(U37='Tabelle Tipi-pesi'!T$10,'Tabelle Tipi-pesi'!U$10,"")&amp;IF(U37='Tabelle Tipi-pesi'!T$11,'Tabelle Tipi-pesi'!U$11,"")&amp;IF(U37='Tabelle Tipi-pesi'!T$12,'Tabelle Tipi-pesi'!U$12,"")&amp;IF(U37='Tabelle Tipi-pesi'!T$13,'Tabelle Tipi-pesi'!U$13,"")&amp;IF(U37='Tabelle Tipi-pesi'!T$14,'Tabelle Tipi-pesi'!U$14,"")&amp;IF(U37='Tabelle Tipi-pesi'!T$15,'Tabelle Tipi-pesi'!U$15,"")&amp;IF(U37='Tabelle Tipi-pesi'!T$16,'Tabelle Tipi-pesi'!U$16,"")&amp;IF(U37='Tabelle Tipi-pesi'!T$17,'Tabelle Tipi-pesi'!U$17,"")&amp;IF(U37='Tabelle Tipi-pesi'!T$18,'Tabelle Tipi-pesi'!U$18,"")&amp;IF(U37='Tabelle Tipi-pesi'!T$19,'Tabelle Tipi-pesi'!U$19,"")&amp;IF(U37='Tabelle Tipi-pesi'!T$20,'Tabelle Tipi-pesi'!U$20,"")&amp;IF(U37='Tabelle Tipi-pesi'!T$21,'Tabelle Tipi-pesi'!U$21,"")&amp;IF(U37='Tabelle Tipi-pesi'!T$22,'Tabelle Tipi-pesi'!U$22,"")&amp;IF(U37='Tabelle Tipi-pesi'!T$23,'Tabelle Tipi-pesi'!U$23,"")))</f>
        <v>80</v>
      </c>
      <c r="W37" s="31"/>
      <c r="X37" s="32">
        <f>IF(W37="",0,VALUE(IF(W37='Tabelle Tipi-pesi'!V$2,'Tabelle Tipi-pesi'!W$2,"")&amp;IF(W37='Tabelle Tipi-pesi'!V$3,'Tabelle Tipi-pesi'!W$3,"")&amp;IF(W37='Tabelle Tipi-pesi'!V$4,'Tabelle Tipi-pesi'!W$4,"")&amp;IF(W37='Tabelle Tipi-pesi'!V$5,'Tabelle Tipi-pesi'!W$5,"")&amp;IF(W37='Tabelle Tipi-pesi'!V$6,'Tabelle Tipi-pesi'!W$6,"")&amp;IF(W37='Tabelle Tipi-pesi'!V$7,'Tabelle Tipi-pesi'!W$7,"")&amp;IF(W37='Tabelle Tipi-pesi'!V$8,'Tabelle Tipi-pesi'!W$8,"")&amp;IF(W37='Tabelle Tipi-pesi'!V$9,'Tabelle Tipi-pesi'!W$9,"")&amp;IF(W37='Tabelle Tipi-pesi'!V$10,'Tabelle Tipi-pesi'!W$10,"")&amp;IF(W37='Tabelle Tipi-pesi'!V$11,'Tabelle Tipi-pesi'!W$11,"")&amp;IF(W37='Tabelle Tipi-pesi'!V$12,'Tabelle Tipi-pesi'!W$12,"")&amp;IF(W37='Tabelle Tipi-pesi'!V$13,'Tabelle Tipi-pesi'!W$13,"")&amp;IF(W37='Tabelle Tipi-pesi'!V$14,'Tabelle Tipi-pesi'!W$14,"")&amp;IF(W37='Tabelle Tipi-pesi'!V$15,'Tabelle Tipi-pesi'!W$15,"")&amp;IF(W37='Tabelle Tipi-pesi'!V$16,'Tabelle Tipi-pesi'!W$16,"")&amp;IF(W37='Tabelle Tipi-pesi'!V$17,'Tabelle Tipi-pesi'!W$17,"")&amp;IF(W37='Tabelle Tipi-pesi'!V$18,'Tabelle Tipi-pesi'!W$18,"")&amp;IF(W37='Tabelle Tipi-pesi'!V$19,'Tabelle Tipi-pesi'!W$19,"")&amp;IF(W37='Tabelle Tipi-pesi'!V$20,'Tabelle Tipi-pesi'!W$20,"")&amp;IF(W37='Tabelle Tipi-pesi'!V$21,'Tabelle Tipi-pesi'!W$21,"")&amp;IF(W37='Tabelle Tipi-pesi'!V$22,'Tabelle Tipi-pesi'!W$22,"")&amp;IF(W37='Tabelle Tipi-pesi'!V$23,'Tabelle Tipi-pesi'!W$23,"")))</f>
        <v>0</v>
      </c>
      <c r="Z37" s="9">
        <f>IF(Y37="",0,VALUE(IF(Y37='Tabelle Tipi-pesi'!X$2,'Tabelle Tipi-pesi'!Y$2,"")&amp;IF(Y37='Tabelle Tipi-pesi'!X$3,'Tabelle Tipi-pesi'!Y$3,"")&amp;IF(Y37='Tabelle Tipi-pesi'!X$4,'Tabelle Tipi-pesi'!Y$4,"")&amp;IF(Y37='Tabelle Tipi-pesi'!X$5,'Tabelle Tipi-pesi'!Y$5,"")&amp;IF(Y37='Tabelle Tipi-pesi'!X$6,'Tabelle Tipi-pesi'!Y$6,"")&amp;IF(Y37='Tabelle Tipi-pesi'!X$7,'Tabelle Tipi-pesi'!Y$7,"")&amp;IF(Y37='Tabelle Tipi-pesi'!X$8,'Tabelle Tipi-pesi'!Y$8,"")&amp;IF(Y37='Tabelle Tipi-pesi'!X$9,'Tabelle Tipi-pesi'!Y$9,"")&amp;IF(Y37='Tabelle Tipi-pesi'!X$10,'Tabelle Tipi-pesi'!Y$10,"")&amp;IF(Y37='Tabelle Tipi-pesi'!X$11,'Tabelle Tipi-pesi'!Y$11,"")&amp;IF(Y37='Tabelle Tipi-pesi'!X$12,'Tabelle Tipi-pesi'!Y$12,"")&amp;IF(Y37='Tabelle Tipi-pesi'!X$13,'Tabelle Tipi-pesi'!Y$13,"")&amp;IF(Y37='Tabelle Tipi-pesi'!X$14,'Tabelle Tipi-pesi'!Y$14,"")&amp;IF(Y37='Tabelle Tipi-pesi'!X$15,'Tabelle Tipi-pesi'!Y$15,"")&amp;IF(Y37='Tabelle Tipi-pesi'!X$16,'Tabelle Tipi-pesi'!Y$16,"")&amp;IF(Y37='Tabelle Tipi-pesi'!X$17,'Tabelle Tipi-pesi'!Y$17,"")&amp;IF(Y37='Tabelle Tipi-pesi'!X$18,'Tabelle Tipi-pesi'!Y$18,"")&amp;IF(Y37='Tabelle Tipi-pesi'!X$19,'Tabelle Tipi-pesi'!Y$19,"")&amp;IF(Y37='Tabelle Tipi-pesi'!X$20,'Tabelle Tipi-pesi'!Y$20,"")&amp;IF(Y37='Tabelle Tipi-pesi'!X$21,'Tabelle Tipi-pesi'!Y$21,"")&amp;IF(Y37='Tabelle Tipi-pesi'!X$22,'Tabelle Tipi-pesi'!Y$22,"")&amp;IF(Y37='Tabelle Tipi-pesi'!X$23,'Tabelle Tipi-pesi'!Y$23,"")))</f>
        <v>0</v>
      </c>
      <c r="AA37" s="36" t="s">
        <v>104</v>
      </c>
      <c r="AB37" s="37">
        <f>IF(AA37="",0,VALUE(IF(AA37='Tabelle Tipi-pesi'!Z$2,'Tabelle Tipi-pesi'!AA$2,"")&amp;IF(AA37='Tabelle Tipi-pesi'!Z$3,'Tabelle Tipi-pesi'!AA$3,"")&amp;IF(AA37='Tabelle Tipi-pesi'!Z$4,'Tabelle Tipi-pesi'!AA$4,"")&amp;IF(AA37='Tabelle Tipi-pesi'!Z$5,'Tabelle Tipi-pesi'!AA$5,"")&amp;IF(AA37='Tabelle Tipi-pesi'!Z$6,'Tabelle Tipi-pesi'!AA$6,"")&amp;IF(AA37='Tabelle Tipi-pesi'!Z$7,'Tabelle Tipi-pesi'!AA$7,"")&amp;IF(AA37='Tabelle Tipi-pesi'!Z$8,'Tabelle Tipi-pesi'!AA$8,"")&amp;IF(AA37='Tabelle Tipi-pesi'!Z$9,'Tabelle Tipi-pesi'!AA$9,"")&amp;IF(AA37='Tabelle Tipi-pesi'!Z$10,'Tabelle Tipi-pesi'!AA$10,"")&amp;IF(AA37='Tabelle Tipi-pesi'!Z$11,'Tabelle Tipi-pesi'!AA$11,"")&amp;IF(AA37='Tabelle Tipi-pesi'!Z$12,'Tabelle Tipi-pesi'!AA$12,"")&amp;IF(AA37='Tabelle Tipi-pesi'!Z$13,'Tabelle Tipi-pesi'!AA$13,"")&amp;IF(AA37='Tabelle Tipi-pesi'!Z$14,'Tabelle Tipi-pesi'!AA$14,"")&amp;IF(AA37='Tabelle Tipi-pesi'!Z$15,'Tabelle Tipi-pesi'!AA$15,"")&amp;IF(AA37='Tabelle Tipi-pesi'!Z$16,'Tabelle Tipi-pesi'!AA$16,"")&amp;IF(AA37='Tabelle Tipi-pesi'!Z$17,'Tabelle Tipi-pesi'!AA$17,"")&amp;IF(AA37='Tabelle Tipi-pesi'!Z$18,'Tabelle Tipi-pesi'!AA$18,"")&amp;IF(AA37='Tabelle Tipi-pesi'!Z$19,'Tabelle Tipi-pesi'!AA$19,"")&amp;IF(AA37='Tabelle Tipi-pesi'!Z$20,'Tabelle Tipi-pesi'!AA$20,"")&amp;IF(AA37='Tabelle Tipi-pesi'!Z$21,'Tabelle Tipi-pesi'!AA$21,"")&amp;IF(AA37='Tabelle Tipi-pesi'!Z$22,'Tabelle Tipi-pesi'!AA$22,"")&amp;IF(AA37='Tabelle Tipi-pesi'!Z$23,'Tabelle Tipi-pesi'!AA$23,"")))</f>
        <v>95</v>
      </c>
      <c r="AD37" s="9">
        <f>IF(AC37="",0,VALUE(IF(AC37='Tabelle Tipi-pesi'!Z$2,'Tabelle Tipi-pesi'!AA$2,"")&amp;IF(AC37='Tabelle Tipi-pesi'!Z$3,'Tabelle Tipi-pesi'!AA$3,"")&amp;IF(AC37='Tabelle Tipi-pesi'!Z$4,'Tabelle Tipi-pesi'!AA$4,"")&amp;IF(AC37='Tabelle Tipi-pesi'!Z$5,'Tabelle Tipi-pesi'!AA$5,"")&amp;IF(AC37='Tabelle Tipi-pesi'!Z$6,'Tabelle Tipi-pesi'!AA$6,"")&amp;IF(AC37='Tabelle Tipi-pesi'!Z$7,'Tabelle Tipi-pesi'!AA$7,"")&amp;IF(AC37='Tabelle Tipi-pesi'!Z$8,'Tabelle Tipi-pesi'!AA$8,"")&amp;IF(AC37='Tabelle Tipi-pesi'!Z$9,'Tabelle Tipi-pesi'!AA$9,"")&amp;IF(AC37='Tabelle Tipi-pesi'!Z$10,'Tabelle Tipi-pesi'!AA$10,"")&amp;IF(AC37='Tabelle Tipi-pesi'!Z$11,'Tabelle Tipi-pesi'!AA$11,"")&amp;IF(AC37='Tabelle Tipi-pesi'!Z$12,'Tabelle Tipi-pesi'!AA$12,"")&amp;IF(AC37='Tabelle Tipi-pesi'!Z$13,'Tabelle Tipi-pesi'!AA$13,"")&amp;IF(AC37='Tabelle Tipi-pesi'!Z$14,'Tabelle Tipi-pesi'!AA$14,"")&amp;IF(AC37='Tabelle Tipi-pesi'!Z$15,'Tabelle Tipi-pesi'!AA$15,"")&amp;IF(AC37='Tabelle Tipi-pesi'!Z$16,'Tabelle Tipi-pesi'!AA$16,"")&amp;IF(AC37='Tabelle Tipi-pesi'!Z$17,'Tabelle Tipi-pesi'!AA$17,"")&amp;IF(AC37='Tabelle Tipi-pesi'!Z$18,'Tabelle Tipi-pesi'!AA$18,"")&amp;IF(AC37='Tabelle Tipi-pesi'!Z$19,'Tabelle Tipi-pesi'!AA$19,"")&amp;IF(AC37='Tabelle Tipi-pesi'!Z$20,'Tabelle Tipi-pesi'!AA$20,"")&amp;IF(AC37='Tabelle Tipi-pesi'!Z$21,'Tabelle Tipi-pesi'!AA$21,"")&amp;IF(AC37='Tabelle Tipi-pesi'!Z$22,'Tabelle Tipi-pesi'!AA$22,"")&amp;IF(AC37='Tabelle Tipi-pesi'!Z$23,'Tabelle Tipi-pesi'!AA$23,"")))</f>
        <v>0</v>
      </c>
      <c r="AE37" s="34" t="s">
        <v>117</v>
      </c>
      <c r="AF37" s="35">
        <f>IF(AE37="",0,VALUE(IF(AE37='Tabelle Tipi-pesi'!AB$2,'Tabelle Tipi-pesi'!AC$2,"")&amp;IF(AE37='Tabelle Tipi-pesi'!AB$3,'Tabelle Tipi-pesi'!AC$3,"")&amp;IF(AE37='Tabelle Tipi-pesi'!AB$4,'Tabelle Tipi-pesi'!AC$4,"")&amp;IF(AE37='Tabelle Tipi-pesi'!AB$5,'Tabelle Tipi-pesi'!AC$5,"")&amp;IF(AE37='Tabelle Tipi-pesi'!AB$6,'Tabelle Tipi-pesi'!AC$6,"")&amp;IF(AE37='Tabelle Tipi-pesi'!AB$7,'Tabelle Tipi-pesi'!AC$7,"")&amp;IF(AE37='Tabelle Tipi-pesi'!AB$8,'Tabelle Tipi-pesi'!AC$8,"")&amp;IF(AE37='Tabelle Tipi-pesi'!AB$9,'Tabelle Tipi-pesi'!AC$9,"")&amp;IF(AE37='Tabelle Tipi-pesi'!AB$10,'Tabelle Tipi-pesi'!AC$10,"")&amp;IF(AE37='Tabelle Tipi-pesi'!AB$11,'Tabelle Tipi-pesi'!AC$11,"")&amp;IF(AE37='Tabelle Tipi-pesi'!AB$12,'Tabelle Tipi-pesi'!AC$12,"")&amp;IF(AE37='Tabelle Tipi-pesi'!AB$13,'Tabelle Tipi-pesi'!AC$13,"")&amp;IF(AE37='Tabelle Tipi-pesi'!AB$14,'Tabelle Tipi-pesi'!AC$14,"")&amp;IF(AE37='Tabelle Tipi-pesi'!AB$15,'Tabelle Tipi-pesi'!AC$15,"")&amp;IF(AD37='Tabelle Tipi-pesi'!AB$16,'Tabelle Tipi-pesi'!AC$16,"")&amp;IF(AE37='Tabelle Tipi-pesi'!AB$17,'Tabelle Tipi-pesi'!AC$17,"")&amp;IF(AE37='Tabelle Tipi-pesi'!AB$18,'Tabelle Tipi-pesi'!AC$18,"")&amp;IF(AE37='Tabelle Tipi-pesi'!AB$19,'Tabelle Tipi-pesi'!AC$19,"")&amp;IF(AE37='Tabelle Tipi-pesi'!AB$20,'Tabelle Tipi-pesi'!AC$20,"")&amp;IF(AE37='Tabelle Tipi-pesi'!AB$21,'Tabelle Tipi-pesi'!AC$21,"")&amp;IF(AE37='Tabelle Tipi-pesi'!AB$22,'Tabelle Tipi-pesi'!AC$22,"")&amp;IF(AE37='Tabelle Tipi-pesi'!AB$23,'Tabelle Tipi-pesi'!AC$23,"")))</f>
        <v>40</v>
      </c>
      <c r="AG37" s="8" t="s">
        <v>106</v>
      </c>
      <c r="AH37" s="9">
        <f>IF(AG37="",0,VALUE(IF(AG37='Tabelle Tipi-pesi'!AD$2,'Tabelle Tipi-pesi'!AE$2,"")&amp;IF(AG37='Tabelle Tipi-pesi'!AD$3,'Tabelle Tipi-pesi'!AE$3,"")&amp;IF(AG37='Tabelle Tipi-pesi'!AD$4,'Tabelle Tipi-pesi'!AE$4,"")&amp;IF(AG37='Tabelle Tipi-pesi'!AD$5,'Tabelle Tipi-pesi'!AE$5,"")&amp;IF(AG37='Tabelle Tipi-pesi'!AD$6,'Tabelle Tipi-pesi'!AE$6,"")&amp;IF(AG37='Tabelle Tipi-pesi'!AD$7,'Tabelle Tipi-pesi'!AE$7,"")&amp;IF(AG37='Tabelle Tipi-pesi'!AD$8,'Tabelle Tipi-pesi'!AE$8,"")&amp;IF(AG37='Tabelle Tipi-pesi'!AD$9,'Tabelle Tipi-pesi'!AE$9,"")&amp;IF(AG37='Tabelle Tipi-pesi'!AD$10,'Tabelle Tipi-pesi'!AE$10,"")&amp;IF(AG37='Tabelle Tipi-pesi'!AD$11,'Tabelle Tipi-pesi'!AE$11,"")&amp;IF(AG37='Tabelle Tipi-pesi'!AD$12,'Tabelle Tipi-pesi'!AE$12,"")&amp;IF(AG37='Tabelle Tipi-pesi'!AD$13,'Tabelle Tipi-pesi'!AE$13,"")&amp;IF(AG37='Tabelle Tipi-pesi'!AD$14,'Tabelle Tipi-pesi'!AE$14,"")&amp;IF(AG37='Tabelle Tipi-pesi'!AD$15,'Tabelle Tipi-pesi'!AE$15,"")&amp;IF(AF37='Tabelle Tipi-pesi'!AD$16,'Tabelle Tipi-pesi'!AE$16,"")&amp;IF(AG37='Tabelle Tipi-pesi'!AD$17,'Tabelle Tipi-pesi'!AE$17,"")&amp;IF(AG37='Tabelle Tipi-pesi'!AD$18,'Tabelle Tipi-pesi'!AE$18,"")&amp;IF(AG37='Tabelle Tipi-pesi'!AD$19,'Tabelle Tipi-pesi'!AE$19,"")&amp;IF(AG37='Tabelle Tipi-pesi'!AD$20,'Tabelle Tipi-pesi'!AE$20,"")&amp;IF(AG37='Tabelle Tipi-pesi'!AD$21,'Tabelle Tipi-pesi'!AE$21,"")&amp;IF(AG37='Tabelle Tipi-pesi'!AD$22,'Tabelle Tipi-pesi'!AE$22,"")&amp;IF(AG37='Tabelle Tipi-pesi'!AD$23,'Tabelle Tipi-pesi'!AE$23,"")))</f>
        <v>50</v>
      </c>
      <c r="AJ37" s="26">
        <f t="shared" si="0"/>
        <v>1495</v>
      </c>
      <c r="AK37" s="55">
        <v>8</v>
      </c>
      <c r="AL37" s="12">
        <v>2685</v>
      </c>
      <c r="AM37" s="18"/>
      <c r="AN37" s="11">
        <f t="shared" si="1"/>
        <v>10</v>
      </c>
      <c r="AO37" s="11" t="str">
        <f t="shared" si="2"/>
        <v>3</v>
      </c>
      <c r="AP37" s="8">
        <v>1440</v>
      </c>
      <c r="AQ37" s="14">
        <f t="shared" si="3"/>
        <v>20.137499999999999</v>
      </c>
      <c r="AR37" s="15">
        <f t="shared" si="4"/>
        <v>223.52624999999998</v>
      </c>
      <c r="AS37" s="16">
        <f t="shared" si="5"/>
        <v>149.51588628762542</v>
      </c>
      <c r="AT37" s="15">
        <f t="shared" si="6"/>
        <v>6.6882524983083647</v>
      </c>
      <c r="AU37" s="39"/>
    </row>
    <row r="38" spans="1:47" s="8" customFormat="1" ht="11.25" customHeight="1" x14ac:dyDescent="0.2">
      <c r="A38" s="8">
        <v>34</v>
      </c>
      <c r="B38" s="8">
        <v>4</v>
      </c>
      <c r="C38" s="20" t="s">
        <v>13</v>
      </c>
      <c r="D38" s="21">
        <f>IF(C38="",0,VALUE(IF(C38='Tabelle Tipi-pesi'!B$2,'Tabelle Tipi-pesi'!C$2,"")&amp;IF(C38='Tabelle Tipi-pesi'!B$3,'Tabelle Tipi-pesi'!C$3,"")&amp;IF(C38='Tabelle Tipi-pesi'!B$4,'Tabelle Tipi-pesi'!C$4,"")&amp;IF(C38='Tabelle Tipi-pesi'!B$5,'Tabelle Tipi-pesi'!C$5,"")&amp;IF(C38='Tabelle Tipi-pesi'!B$6,'Tabelle Tipi-pesi'!C$6,"")&amp;IF(C38='Tabelle Tipi-pesi'!B$7,'Tabelle Tipi-pesi'!C$7,"")&amp;IF(C38='Tabelle Tipi-pesi'!B$8,'Tabelle Tipi-pesi'!C$8,"")&amp;IF(C38='Tabelle Tipi-pesi'!B$9,'Tabelle Tipi-pesi'!C$9,"")&amp;IF(C38='Tabelle Tipi-pesi'!B$10,'Tabelle Tipi-pesi'!C$10,"")&amp;IF(C38='Tabelle Tipi-pesi'!B$11,'Tabelle Tipi-pesi'!C$11,"")&amp;IF(C38='Tabelle Tipi-pesi'!B$12,'Tabelle Tipi-pesi'!C$12,"")&amp;IF(C38='Tabelle Tipi-pesi'!B$13,'Tabelle Tipi-pesi'!C$13,"")&amp;IF(C38='Tabelle Tipi-pesi'!B$14,'Tabelle Tipi-pesi'!C$14,"")&amp;IF(C38='Tabelle Tipi-pesi'!B$15,'Tabelle Tipi-pesi'!C$15,"")&amp;IF(C38='Tabelle Tipi-pesi'!B$16,'Tabelle Tipi-pesi'!C$16,"")&amp;IF(C38='Tabelle Tipi-pesi'!B$17,'Tabelle Tipi-pesi'!C$17,"")&amp;IF(C38='Tabelle Tipi-pesi'!B$18,'Tabelle Tipi-pesi'!C$18,"")&amp;IF(C38='Tabelle Tipi-pesi'!B$19,'Tabelle Tipi-pesi'!C$19,"")&amp;IF(C38='Tabelle Tipi-pesi'!B$20,'Tabelle Tipi-pesi'!C$20,"")&amp;IF(C38='Tabelle Tipi-pesi'!B$21,'Tabelle Tipi-pesi'!C$21,"")&amp;IF(C38='Tabelle Tipi-pesi'!B$22,'Tabelle Tipi-pesi'!C$22,"")&amp;IF(C38='Tabelle Tipi-pesi'!B$23,'Tabelle Tipi-pesi'!C$23,"")))</f>
        <v>120</v>
      </c>
      <c r="E38" s="8" t="s">
        <v>25</v>
      </c>
      <c r="F38" s="7">
        <f>IF(E38="",0,VALUE(IF(E38='Tabelle Tipi-pesi'!D$2,'Tabelle Tipi-pesi'!E$2,"")&amp;IF(E38='Tabelle Tipi-pesi'!D$3,'Tabelle Tipi-pesi'!E$3,"")&amp;IF(E38='Tabelle Tipi-pesi'!D$4,'Tabelle Tipi-pesi'!E$4,"")&amp;IF(E38='Tabelle Tipi-pesi'!D$5,'Tabelle Tipi-pesi'!E$5,"")&amp;IF(E38='Tabelle Tipi-pesi'!D$6,'Tabelle Tipi-pesi'!E$6,"")&amp;IF(E38='Tabelle Tipi-pesi'!D$7,'Tabelle Tipi-pesi'!E$7,"")&amp;IF(E38='Tabelle Tipi-pesi'!D$8,'Tabelle Tipi-pesi'!E$8,"")&amp;IF(E38='Tabelle Tipi-pesi'!D$9,'Tabelle Tipi-pesi'!E$9,"")&amp;IF(E38='Tabelle Tipi-pesi'!D$10,'Tabelle Tipi-pesi'!E$10,"")&amp;IF(E38='Tabelle Tipi-pesi'!D$11,'Tabelle Tipi-pesi'!E$11,"")&amp;IF(E38='Tabelle Tipi-pesi'!D$12,'Tabelle Tipi-pesi'!E$12,"")&amp;IF(E38='Tabelle Tipi-pesi'!D$13,'Tabelle Tipi-pesi'!E$13,"")&amp;IF(E38='Tabelle Tipi-pesi'!D$14,'Tabelle Tipi-pesi'!E$14,"")&amp;IF(E38='Tabelle Tipi-pesi'!D$15,'Tabelle Tipi-pesi'!E$15,"")&amp;IF(E38='Tabelle Tipi-pesi'!D$16,'Tabelle Tipi-pesi'!E$16,"")&amp;IF(E38='Tabelle Tipi-pesi'!D$17,'Tabelle Tipi-pesi'!E$17,"")&amp;IF(E38='Tabelle Tipi-pesi'!D$18,'Tabelle Tipi-pesi'!E$18,"")&amp;IF(E38='Tabelle Tipi-pesi'!D$19,'Tabelle Tipi-pesi'!E$19,"")&amp;IF(E38='Tabelle Tipi-pesi'!D$20,'Tabelle Tipi-pesi'!E$20,"")&amp;IF(E38='Tabelle Tipi-pesi'!D$21,'Tabelle Tipi-pesi'!E$21,"")&amp;IF(E38='Tabelle Tipi-pesi'!D$22,'Tabelle Tipi-pesi'!E$22,"")&amp;IF(E38='Tabelle Tipi-pesi'!D$23,'Tabelle Tipi-pesi'!E$23,"")))/4*B38</f>
        <v>63</v>
      </c>
      <c r="G38" s="22" t="s">
        <v>39</v>
      </c>
      <c r="H38" s="23">
        <f>$B38*IF(G38="",0,VALUE(IF(G38='Tabelle Tipi-pesi'!F$2,'Tabelle Tipi-pesi'!G$2,"")&amp;IF(G38='Tabelle Tipi-pesi'!F$3,'Tabelle Tipi-pesi'!G$3,"")&amp;IF(G38='Tabelle Tipi-pesi'!F$4,'Tabelle Tipi-pesi'!G$4,"")&amp;IF(G38='Tabelle Tipi-pesi'!F$5,'Tabelle Tipi-pesi'!G$5,"")&amp;IF(G38='Tabelle Tipi-pesi'!F$6,'Tabelle Tipi-pesi'!G$6,"")&amp;IF(G38='Tabelle Tipi-pesi'!F$7,'Tabelle Tipi-pesi'!G$7,"")&amp;IF(G38='Tabelle Tipi-pesi'!F$8,'Tabelle Tipi-pesi'!G$8,"")&amp;IF(G38='Tabelle Tipi-pesi'!F$9,'Tabelle Tipi-pesi'!G$9,"")&amp;IF(G38='Tabelle Tipi-pesi'!F$10,'Tabelle Tipi-pesi'!G$10,"")&amp;IF(G38='Tabelle Tipi-pesi'!F$11,'Tabelle Tipi-pesi'!G$11,"")&amp;IF(G38='Tabelle Tipi-pesi'!F$12,'Tabelle Tipi-pesi'!G$12,"")&amp;IF(G38='Tabelle Tipi-pesi'!F$13,'Tabelle Tipi-pesi'!G$13,"")&amp;IF(G38='Tabelle Tipi-pesi'!F$14,'Tabelle Tipi-pesi'!G$14,"")&amp;IF(G38='Tabelle Tipi-pesi'!F$15,'Tabelle Tipi-pesi'!G$15,"")&amp;IF(G38='Tabelle Tipi-pesi'!F$16,'Tabelle Tipi-pesi'!G$16,"")&amp;IF(G38='Tabelle Tipi-pesi'!F$17,'Tabelle Tipi-pesi'!G$17,"")&amp;IF(G38='Tabelle Tipi-pesi'!F$18,'Tabelle Tipi-pesi'!G$18,"")&amp;IF(G38='Tabelle Tipi-pesi'!F$19,'Tabelle Tipi-pesi'!G$19,"")&amp;IF(G38='Tabelle Tipi-pesi'!F$20,'Tabelle Tipi-pesi'!G$20,"")&amp;IF(G38='Tabelle Tipi-pesi'!F$21,'Tabelle Tipi-pesi'!G$21,"")&amp;IF(G38='Tabelle Tipi-pesi'!F$22,'Tabelle Tipi-pesi'!G$22,"")&amp;IF(G38='Tabelle Tipi-pesi'!F$23,'Tabelle Tipi-pesi'!G$23,"")))</f>
        <v>120</v>
      </c>
      <c r="I38" s="8" t="s">
        <v>47</v>
      </c>
      <c r="J38" s="9">
        <f>IF(I38="",0,VALUE(IF(I38='Tabelle Tipi-pesi'!H$2,'Tabelle Tipi-pesi'!I$2,"")&amp;IF(I38='Tabelle Tipi-pesi'!H$3,'Tabelle Tipi-pesi'!I$3,"")&amp;IF(I38='Tabelle Tipi-pesi'!H$4,'Tabelle Tipi-pesi'!I$4,"")&amp;IF(I38='Tabelle Tipi-pesi'!H$5,'Tabelle Tipi-pesi'!I$5,"")&amp;IF(I38='Tabelle Tipi-pesi'!H$6,'Tabelle Tipi-pesi'!I$6,"")&amp;IF(I38='Tabelle Tipi-pesi'!H$7,'Tabelle Tipi-pesi'!I$7,"")&amp;IF(I38='Tabelle Tipi-pesi'!H$8,'Tabelle Tipi-pesi'!I$8,"")&amp;IF(I38='Tabelle Tipi-pesi'!H$9,'Tabelle Tipi-pesi'!I$9,"")&amp;IF(I38='Tabelle Tipi-pesi'!H$10,'Tabelle Tipi-pesi'!I$10,"")&amp;IF(I38='Tabelle Tipi-pesi'!H$11,'Tabelle Tipi-pesi'!I$11,"")&amp;IF(I38='Tabelle Tipi-pesi'!H$12,'Tabelle Tipi-pesi'!I$12,"")&amp;IF(I38='Tabelle Tipi-pesi'!H$13,'Tabelle Tipi-pesi'!I$13,"")&amp;IF(I38='Tabelle Tipi-pesi'!H$14,'Tabelle Tipi-pesi'!I$14,"")&amp;IF(I38='Tabelle Tipi-pesi'!H$15,'Tabelle Tipi-pesi'!I$15,"")&amp;IF(I38='Tabelle Tipi-pesi'!H$16,'Tabelle Tipi-pesi'!I$16,"")&amp;IF(I38='Tabelle Tipi-pesi'!H$17,'Tabelle Tipi-pesi'!I$17,"")&amp;IF(I38='Tabelle Tipi-pesi'!H$18,'Tabelle Tipi-pesi'!I$18,"")&amp;IF(I38='Tabelle Tipi-pesi'!H$19,'Tabelle Tipi-pesi'!I$19,"")&amp;IF(I38='Tabelle Tipi-pesi'!H$20,'Tabelle Tipi-pesi'!I$20,"")&amp;IF(I38='Tabelle Tipi-pesi'!H$21,'Tabelle Tipi-pesi'!I$21,"")&amp;IF(I38='Tabelle Tipi-pesi'!H$22,'Tabelle Tipi-pesi'!I$22,"")&amp;IF(I38='Tabelle Tipi-pesi'!H$23,'Tabelle Tipi-pesi'!I$23,"")))</f>
        <v>145</v>
      </c>
      <c r="K38" s="24" t="s">
        <v>49</v>
      </c>
      <c r="L38" s="25">
        <f>IF(K38="",0,VALUE(IF(K38='Tabelle Tipi-pesi'!J$2,'Tabelle Tipi-pesi'!K$2,"")&amp;IF(K38='Tabelle Tipi-pesi'!J$3,'Tabelle Tipi-pesi'!K$3,"")&amp;IF(K38='Tabelle Tipi-pesi'!J$4,'Tabelle Tipi-pesi'!K$4,"")&amp;IF(K38='Tabelle Tipi-pesi'!J$5,'Tabelle Tipi-pesi'!K$5,"")&amp;IF(K38='Tabelle Tipi-pesi'!J$6,'Tabelle Tipi-pesi'!K$6,"")&amp;IF(K38='Tabelle Tipi-pesi'!J$7,'Tabelle Tipi-pesi'!K$7,"")&amp;IF(K38='Tabelle Tipi-pesi'!J$8,'Tabelle Tipi-pesi'!K$8,"")&amp;IF(K38='Tabelle Tipi-pesi'!J$9,'Tabelle Tipi-pesi'!K$9,"")&amp;IF(K38='Tabelle Tipi-pesi'!J$10,'Tabelle Tipi-pesi'!K$10,"")&amp;IF(K38='Tabelle Tipi-pesi'!J$11,'Tabelle Tipi-pesi'!K$11,"")&amp;IF(K38='Tabelle Tipi-pesi'!J$12,'Tabelle Tipi-pesi'!K$12,"")&amp;IF(K38='Tabelle Tipi-pesi'!J$13,'Tabelle Tipi-pesi'!K$13,"")&amp;IF(K38='Tabelle Tipi-pesi'!J$14,'Tabelle Tipi-pesi'!K$14,"")&amp;IF(K38='Tabelle Tipi-pesi'!J$15,'Tabelle Tipi-pesi'!K$15,"")&amp;IF(K38='Tabelle Tipi-pesi'!J$16,'Tabelle Tipi-pesi'!K$16,"")&amp;IF(K38='Tabelle Tipi-pesi'!J$17,'Tabelle Tipi-pesi'!K$17,"")&amp;IF(K38='Tabelle Tipi-pesi'!J$18,'Tabelle Tipi-pesi'!K$18,"")&amp;IF(K38='Tabelle Tipi-pesi'!J$19,'Tabelle Tipi-pesi'!K$19,"")&amp;IF(K38='Tabelle Tipi-pesi'!J$20,'Tabelle Tipi-pesi'!K$20,"")&amp;IF(K38='Tabelle Tipi-pesi'!J$21,'Tabelle Tipi-pesi'!K$21,"")&amp;IF(K38='Tabelle Tipi-pesi'!J$22,'Tabelle Tipi-pesi'!K$22,"")&amp;IF(K38='Tabelle Tipi-pesi'!J$23,'Tabelle Tipi-pesi'!K$23,"")))</f>
        <v>25</v>
      </c>
      <c r="M38" s="8" t="s">
        <v>52</v>
      </c>
      <c r="N38" s="9">
        <f>$B38*IF(M38="",0,VALUE(IF(M38='Tabelle Tipi-pesi'!L$2,'Tabelle Tipi-pesi'!M$2,"")&amp;IF(M38='Tabelle Tipi-pesi'!L$3,'Tabelle Tipi-pesi'!M$3,"")&amp;IF(M38='Tabelle Tipi-pesi'!L$4,'Tabelle Tipi-pesi'!M$4,"")&amp;IF(M38='Tabelle Tipi-pesi'!L$5,'Tabelle Tipi-pesi'!M$5,"")&amp;IF(M38='Tabelle Tipi-pesi'!L$6,'Tabelle Tipi-pesi'!M$6,"")&amp;IF(M38='Tabelle Tipi-pesi'!L$7,'Tabelle Tipi-pesi'!M$7,"")&amp;IF(M38='Tabelle Tipi-pesi'!L$8,'Tabelle Tipi-pesi'!M$8,"")&amp;IF(M38='Tabelle Tipi-pesi'!L$9,'Tabelle Tipi-pesi'!M$9,"")&amp;IF(M38='Tabelle Tipi-pesi'!L$10,'Tabelle Tipi-pesi'!M$10,"")&amp;IF(M38='Tabelle Tipi-pesi'!L$11,'Tabelle Tipi-pesi'!M$11,"")&amp;IF(M38='Tabelle Tipi-pesi'!L$12,'Tabelle Tipi-pesi'!M$12,"")&amp;IF(M38='Tabelle Tipi-pesi'!L$13,'Tabelle Tipi-pesi'!M$13,"")&amp;IF(M38='Tabelle Tipi-pesi'!L$14,'Tabelle Tipi-pesi'!M$14,"")&amp;IF(M38='Tabelle Tipi-pesi'!L$15,'Tabelle Tipi-pesi'!M$15,"")&amp;IF(M38='Tabelle Tipi-pesi'!L$16,'Tabelle Tipi-pesi'!M$16,"")&amp;IF(M38='Tabelle Tipi-pesi'!L$17,'Tabelle Tipi-pesi'!M$17,"")&amp;IF(M38='Tabelle Tipi-pesi'!L$18,'Tabelle Tipi-pesi'!M$18,"")&amp;IF(M38='Tabelle Tipi-pesi'!L$19,'Tabelle Tipi-pesi'!M$19,"")&amp;IF(M38='Tabelle Tipi-pesi'!L$20,'Tabelle Tipi-pesi'!M$20,"")&amp;IF(M38='Tabelle Tipi-pesi'!L$21,'Tabelle Tipi-pesi'!M$21,"")&amp;IF(M38='Tabelle Tipi-pesi'!L$22,'Tabelle Tipi-pesi'!M$22,"")&amp;IF(M38='Tabelle Tipi-pesi'!L$23,'Tabelle Tipi-pesi'!M$23,"")))</f>
        <v>360</v>
      </c>
      <c r="O38" s="27" t="s">
        <v>81</v>
      </c>
      <c r="P38" s="28">
        <f>IF(O38="",0,VALUE(IF(O38='Tabelle Tipi-pesi'!N$2,'Tabelle Tipi-pesi'!O$2,"")&amp;IF(O38='Tabelle Tipi-pesi'!N$3,'Tabelle Tipi-pesi'!O$3,"")&amp;IF(O38='Tabelle Tipi-pesi'!N$4,'Tabelle Tipi-pesi'!O$4,"")&amp;IF(O38='Tabelle Tipi-pesi'!N$5,'Tabelle Tipi-pesi'!O$5,"")&amp;IF(O38='Tabelle Tipi-pesi'!N$6,'Tabelle Tipi-pesi'!O$6,"")&amp;IF(O38='Tabelle Tipi-pesi'!N$7,'Tabelle Tipi-pesi'!O$7,"")&amp;IF(O38='Tabelle Tipi-pesi'!N$8,'Tabelle Tipi-pesi'!O$8,"")&amp;IF(O38='Tabelle Tipi-pesi'!N$9,'Tabelle Tipi-pesi'!O$9,"")&amp;IF(O38='Tabelle Tipi-pesi'!N$10,'Tabelle Tipi-pesi'!O$10,"")&amp;IF(O38='Tabelle Tipi-pesi'!N$11,'Tabelle Tipi-pesi'!O$11,"")&amp;IF(O38='Tabelle Tipi-pesi'!N$12,'Tabelle Tipi-pesi'!O$12,"")&amp;IF(O38='Tabelle Tipi-pesi'!N$13,'Tabelle Tipi-pesi'!O$13,"")&amp;IF(O38='Tabelle Tipi-pesi'!N$14,'Tabelle Tipi-pesi'!O$14,"")&amp;IF(O38='Tabelle Tipi-pesi'!N$15,'Tabelle Tipi-pesi'!O$15,"")&amp;IF(O38='Tabelle Tipi-pesi'!N$16,'Tabelle Tipi-pesi'!O$16,"")&amp;IF(O38='Tabelle Tipi-pesi'!N$17,'Tabelle Tipi-pesi'!O$17,"")&amp;IF(O38='Tabelle Tipi-pesi'!N$18,'Tabelle Tipi-pesi'!O$18,"")&amp;IF(O38='Tabelle Tipi-pesi'!N$19,'Tabelle Tipi-pesi'!O$19,"")&amp;IF(O38='Tabelle Tipi-pesi'!N$20,'Tabelle Tipi-pesi'!O$20,"")&amp;IF(O38='Tabelle Tipi-pesi'!N$21,'Tabelle Tipi-pesi'!O$21,"")&amp;IF(O38='Tabelle Tipi-pesi'!N$22,'Tabelle Tipi-pesi'!O$22,"")&amp;IF(O38='Tabelle Tipi-pesi'!N$23,'Tabelle Tipi-pesi'!O$23,"")))</f>
        <v>285</v>
      </c>
      <c r="Q38" s="8" t="s">
        <v>108</v>
      </c>
      <c r="R38" s="9">
        <f>IF(Q38="",0,VALUE(IF(Q38='Tabelle Tipi-pesi'!P$2,'Tabelle Tipi-pesi'!Q$2,"")&amp;IF(Q38='Tabelle Tipi-pesi'!P$3,'Tabelle Tipi-pesi'!Q$3,"")&amp;IF(Q38='Tabelle Tipi-pesi'!P$4,'Tabelle Tipi-pesi'!Q$4,"")&amp;IF(Q38='Tabelle Tipi-pesi'!P$5,'Tabelle Tipi-pesi'!Q$5,"")&amp;IF(Q38='Tabelle Tipi-pesi'!P$6,'Tabelle Tipi-pesi'!Q$6,"")&amp;IF(Q38='Tabelle Tipi-pesi'!P$7,'Tabelle Tipi-pesi'!Q$7,"")&amp;IF(Q38='Tabelle Tipi-pesi'!P$8,'Tabelle Tipi-pesi'!Q$8,"")&amp;IF(Q38='Tabelle Tipi-pesi'!P$9,'Tabelle Tipi-pesi'!Q$9,"")&amp;IF(Q38='Tabelle Tipi-pesi'!P$10,'Tabelle Tipi-pesi'!Q$10,"")&amp;IF(Q38='Tabelle Tipi-pesi'!P$11,'Tabelle Tipi-pesi'!Q$11,"")&amp;IF(Q38='Tabelle Tipi-pesi'!P$12,'Tabelle Tipi-pesi'!Q$12,"")&amp;IF(Q38='Tabelle Tipi-pesi'!P$13,'Tabelle Tipi-pesi'!Q$13,"")&amp;IF(Q38='Tabelle Tipi-pesi'!P$14,'Tabelle Tipi-pesi'!Q$14,"")&amp;IF(Q38='Tabelle Tipi-pesi'!P$15,'Tabelle Tipi-pesi'!Q$15,"")&amp;IF(Q38='Tabelle Tipi-pesi'!P$16,'Tabelle Tipi-pesi'!Q$16,"")&amp;IF(Q38='Tabelle Tipi-pesi'!P$17,'Tabelle Tipi-pesi'!Q$17,"")&amp;IF(Q38='Tabelle Tipi-pesi'!P$18,'Tabelle Tipi-pesi'!Q$18,"")&amp;IF(Q38='Tabelle Tipi-pesi'!P$19,'Tabelle Tipi-pesi'!Q$19,"")&amp;IF(Q38='Tabelle Tipi-pesi'!P$20,'Tabelle Tipi-pesi'!Q$20,"")&amp;IF(Q38='Tabelle Tipi-pesi'!P$21,'Tabelle Tipi-pesi'!Q$21,"")&amp;IF(Q38='Tabelle Tipi-pesi'!P$22,'Tabelle Tipi-pesi'!Q$22,"")&amp;IF(Q38='Tabelle Tipi-pesi'!P$23,'Tabelle Tipi-pesi'!Q$23,"")))</f>
        <v>30</v>
      </c>
      <c r="S38" s="29" t="s">
        <v>113</v>
      </c>
      <c r="T38" s="30">
        <f>IF(S38="",0,VALUE(IF(S38='Tabelle Tipi-pesi'!R$2,'Tabelle Tipi-pesi'!S$2,"")&amp;IF(S38='Tabelle Tipi-pesi'!R$3,'Tabelle Tipi-pesi'!S$3,"")&amp;IF(S38='Tabelle Tipi-pesi'!R$4,'Tabelle Tipi-pesi'!S$4,"")&amp;IF(S38='Tabelle Tipi-pesi'!R$5,'Tabelle Tipi-pesi'!S$5,"")&amp;IF(S38='Tabelle Tipi-pesi'!R$6,'Tabelle Tipi-pesi'!S$6,"")&amp;IF(S38='Tabelle Tipi-pesi'!R$7,'Tabelle Tipi-pesi'!S$7,"")&amp;IF(S38='Tabelle Tipi-pesi'!R$8,'Tabelle Tipi-pesi'!S$8,"")&amp;IF(S38='Tabelle Tipi-pesi'!R$9,'Tabelle Tipi-pesi'!S$9,"")&amp;IF(S38='Tabelle Tipi-pesi'!R$10,'Tabelle Tipi-pesi'!S$10,"")&amp;IF(S38='Tabelle Tipi-pesi'!R$11,'Tabelle Tipi-pesi'!S$11,"")&amp;IF(S38='Tabelle Tipi-pesi'!R$12,'Tabelle Tipi-pesi'!S$12,"")&amp;IF(S38='Tabelle Tipi-pesi'!R$13,'Tabelle Tipi-pesi'!S$13,"")&amp;IF(S38='Tabelle Tipi-pesi'!R$14,'Tabelle Tipi-pesi'!S$14,"")&amp;IF(S38='Tabelle Tipi-pesi'!R$15,'Tabelle Tipi-pesi'!S$15,"")&amp;IF(S38='Tabelle Tipi-pesi'!R$16,'Tabelle Tipi-pesi'!S$16,"")&amp;IF(S38='Tabelle Tipi-pesi'!R$17,'Tabelle Tipi-pesi'!S$17,"")&amp;IF(S38='Tabelle Tipi-pesi'!R$18,'Tabelle Tipi-pesi'!S$18,"")&amp;IF(S38='Tabelle Tipi-pesi'!R$19,'Tabelle Tipi-pesi'!S$19,"")&amp;IF(S38='Tabelle Tipi-pesi'!R$20,'Tabelle Tipi-pesi'!S$20,"")&amp;IF(S38='Tabelle Tipi-pesi'!R$21,'Tabelle Tipi-pesi'!S$21,"")&amp;IF(S38='Tabelle Tipi-pesi'!R$22,'Tabelle Tipi-pesi'!S$22,"")&amp;IF(S38='Tabelle Tipi-pesi'!R$23,'Tabelle Tipi-pesi'!S$23,"")))</f>
        <v>30</v>
      </c>
      <c r="V38" s="9">
        <f>IF(U38="",0,VALUE(IF(U38='Tabelle Tipi-pesi'!T$2,'Tabelle Tipi-pesi'!U$2,"")&amp;IF(U38='Tabelle Tipi-pesi'!T$3,'Tabelle Tipi-pesi'!U$3,"")&amp;IF(U38='Tabelle Tipi-pesi'!T$4,'Tabelle Tipi-pesi'!U$4,"")&amp;IF(U38='Tabelle Tipi-pesi'!T$5,'Tabelle Tipi-pesi'!U$5,"")&amp;IF(U38='Tabelle Tipi-pesi'!T$6,'Tabelle Tipi-pesi'!U$6,"")&amp;IF(U38='Tabelle Tipi-pesi'!T$7,'Tabelle Tipi-pesi'!U$7,"")&amp;IF(U38='Tabelle Tipi-pesi'!T$8,'Tabelle Tipi-pesi'!U$8,"")&amp;IF(U38='Tabelle Tipi-pesi'!T$9,'Tabelle Tipi-pesi'!U$9,"")&amp;IF(U38='Tabelle Tipi-pesi'!T$10,'Tabelle Tipi-pesi'!U$10,"")&amp;IF(U38='Tabelle Tipi-pesi'!T$11,'Tabelle Tipi-pesi'!U$11,"")&amp;IF(U38='Tabelle Tipi-pesi'!T$12,'Tabelle Tipi-pesi'!U$12,"")&amp;IF(U38='Tabelle Tipi-pesi'!T$13,'Tabelle Tipi-pesi'!U$13,"")&amp;IF(U38='Tabelle Tipi-pesi'!T$14,'Tabelle Tipi-pesi'!U$14,"")&amp;IF(U38='Tabelle Tipi-pesi'!T$15,'Tabelle Tipi-pesi'!U$15,"")&amp;IF(U38='Tabelle Tipi-pesi'!T$16,'Tabelle Tipi-pesi'!U$16,"")&amp;IF(U38='Tabelle Tipi-pesi'!T$17,'Tabelle Tipi-pesi'!U$17,"")&amp;IF(U38='Tabelle Tipi-pesi'!T$18,'Tabelle Tipi-pesi'!U$18,"")&amp;IF(U38='Tabelle Tipi-pesi'!T$19,'Tabelle Tipi-pesi'!U$19,"")&amp;IF(U38='Tabelle Tipi-pesi'!T$20,'Tabelle Tipi-pesi'!U$20,"")&amp;IF(U38='Tabelle Tipi-pesi'!T$21,'Tabelle Tipi-pesi'!U$21,"")&amp;IF(U38='Tabelle Tipi-pesi'!T$22,'Tabelle Tipi-pesi'!U$22,"")&amp;IF(U38='Tabelle Tipi-pesi'!T$23,'Tabelle Tipi-pesi'!U$23,"")))</f>
        <v>0</v>
      </c>
      <c r="W38" s="31"/>
      <c r="X38" s="32">
        <f>IF(W38="",0,VALUE(IF(W38='Tabelle Tipi-pesi'!V$2,'Tabelle Tipi-pesi'!W$2,"")&amp;IF(W38='Tabelle Tipi-pesi'!V$3,'Tabelle Tipi-pesi'!W$3,"")&amp;IF(W38='Tabelle Tipi-pesi'!V$4,'Tabelle Tipi-pesi'!W$4,"")&amp;IF(W38='Tabelle Tipi-pesi'!V$5,'Tabelle Tipi-pesi'!W$5,"")&amp;IF(W38='Tabelle Tipi-pesi'!V$6,'Tabelle Tipi-pesi'!W$6,"")&amp;IF(W38='Tabelle Tipi-pesi'!V$7,'Tabelle Tipi-pesi'!W$7,"")&amp;IF(W38='Tabelle Tipi-pesi'!V$8,'Tabelle Tipi-pesi'!W$8,"")&amp;IF(W38='Tabelle Tipi-pesi'!V$9,'Tabelle Tipi-pesi'!W$9,"")&amp;IF(W38='Tabelle Tipi-pesi'!V$10,'Tabelle Tipi-pesi'!W$10,"")&amp;IF(W38='Tabelle Tipi-pesi'!V$11,'Tabelle Tipi-pesi'!W$11,"")&amp;IF(W38='Tabelle Tipi-pesi'!V$12,'Tabelle Tipi-pesi'!W$12,"")&amp;IF(W38='Tabelle Tipi-pesi'!V$13,'Tabelle Tipi-pesi'!W$13,"")&amp;IF(W38='Tabelle Tipi-pesi'!V$14,'Tabelle Tipi-pesi'!W$14,"")&amp;IF(W38='Tabelle Tipi-pesi'!V$15,'Tabelle Tipi-pesi'!W$15,"")&amp;IF(W38='Tabelle Tipi-pesi'!V$16,'Tabelle Tipi-pesi'!W$16,"")&amp;IF(W38='Tabelle Tipi-pesi'!V$17,'Tabelle Tipi-pesi'!W$17,"")&amp;IF(W38='Tabelle Tipi-pesi'!V$18,'Tabelle Tipi-pesi'!W$18,"")&amp;IF(W38='Tabelle Tipi-pesi'!V$19,'Tabelle Tipi-pesi'!W$19,"")&amp;IF(W38='Tabelle Tipi-pesi'!V$20,'Tabelle Tipi-pesi'!W$20,"")&amp;IF(W38='Tabelle Tipi-pesi'!V$21,'Tabelle Tipi-pesi'!W$21,"")&amp;IF(W38='Tabelle Tipi-pesi'!V$22,'Tabelle Tipi-pesi'!W$22,"")&amp;IF(W38='Tabelle Tipi-pesi'!V$23,'Tabelle Tipi-pesi'!W$23,"")))</f>
        <v>0</v>
      </c>
      <c r="Z38" s="9">
        <f>IF(Y38="",0,VALUE(IF(Y38='Tabelle Tipi-pesi'!X$2,'Tabelle Tipi-pesi'!Y$2,"")&amp;IF(Y38='Tabelle Tipi-pesi'!X$3,'Tabelle Tipi-pesi'!Y$3,"")&amp;IF(Y38='Tabelle Tipi-pesi'!X$4,'Tabelle Tipi-pesi'!Y$4,"")&amp;IF(Y38='Tabelle Tipi-pesi'!X$5,'Tabelle Tipi-pesi'!Y$5,"")&amp;IF(Y38='Tabelle Tipi-pesi'!X$6,'Tabelle Tipi-pesi'!Y$6,"")&amp;IF(Y38='Tabelle Tipi-pesi'!X$7,'Tabelle Tipi-pesi'!Y$7,"")&amp;IF(Y38='Tabelle Tipi-pesi'!X$8,'Tabelle Tipi-pesi'!Y$8,"")&amp;IF(Y38='Tabelle Tipi-pesi'!X$9,'Tabelle Tipi-pesi'!Y$9,"")&amp;IF(Y38='Tabelle Tipi-pesi'!X$10,'Tabelle Tipi-pesi'!Y$10,"")&amp;IF(Y38='Tabelle Tipi-pesi'!X$11,'Tabelle Tipi-pesi'!Y$11,"")&amp;IF(Y38='Tabelle Tipi-pesi'!X$12,'Tabelle Tipi-pesi'!Y$12,"")&amp;IF(Y38='Tabelle Tipi-pesi'!X$13,'Tabelle Tipi-pesi'!Y$13,"")&amp;IF(Y38='Tabelle Tipi-pesi'!X$14,'Tabelle Tipi-pesi'!Y$14,"")&amp;IF(Y38='Tabelle Tipi-pesi'!X$15,'Tabelle Tipi-pesi'!Y$15,"")&amp;IF(Y38='Tabelle Tipi-pesi'!X$16,'Tabelle Tipi-pesi'!Y$16,"")&amp;IF(Y38='Tabelle Tipi-pesi'!X$17,'Tabelle Tipi-pesi'!Y$17,"")&amp;IF(Y38='Tabelle Tipi-pesi'!X$18,'Tabelle Tipi-pesi'!Y$18,"")&amp;IF(Y38='Tabelle Tipi-pesi'!X$19,'Tabelle Tipi-pesi'!Y$19,"")&amp;IF(Y38='Tabelle Tipi-pesi'!X$20,'Tabelle Tipi-pesi'!Y$20,"")&amp;IF(Y38='Tabelle Tipi-pesi'!X$21,'Tabelle Tipi-pesi'!Y$21,"")&amp;IF(Y38='Tabelle Tipi-pesi'!X$22,'Tabelle Tipi-pesi'!Y$22,"")&amp;IF(Y38='Tabelle Tipi-pesi'!X$23,'Tabelle Tipi-pesi'!Y$23,"")))</f>
        <v>0</v>
      </c>
      <c r="AA38" s="36"/>
      <c r="AB38" s="37">
        <f>IF(AA38="",0,VALUE(IF(AA38='Tabelle Tipi-pesi'!Z$2,'Tabelle Tipi-pesi'!AA$2,"")&amp;IF(AA38='Tabelle Tipi-pesi'!Z$3,'Tabelle Tipi-pesi'!AA$3,"")&amp;IF(AA38='Tabelle Tipi-pesi'!Z$4,'Tabelle Tipi-pesi'!AA$4,"")&amp;IF(AA38='Tabelle Tipi-pesi'!Z$5,'Tabelle Tipi-pesi'!AA$5,"")&amp;IF(AA38='Tabelle Tipi-pesi'!Z$6,'Tabelle Tipi-pesi'!AA$6,"")&amp;IF(AA38='Tabelle Tipi-pesi'!Z$7,'Tabelle Tipi-pesi'!AA$7,"")&amp;IF(AA38='Tabelle Tipi-pesi'!Z$8,'Tabelle Tipi-pesi'!AA$8,"")&amp;IF(AA38='Tabelle Tipi-pesi'!Z$9,'Tabelle Tipi-pesi'!AA$9,"")&amp;IF(AA38='Tabelle Tipi-pesi'!Z$10,'Tabelle Tipi-pesi'!AA$10,"")&amp;IF(AA38='Tabelle Tipi-pesi'!Z$11,'Tabelle Tipi-pesi'!AA$11,"")&amp;IF(AA38='Tabelle Tipi-pesi'!Z$12,'Tabelle Tipi-pesi'!AA$12,"")&amp;IF(AA38='Tabelle Tipi-pesi'!Z$13,'Tabelle Tipi-pesi'!AA$13,"")&amp;IF(AA38='Tabelle Tipi-pesi'!Z$14,'Tabelle Tipi-pesi'!AA$14,"")&amp;IF(AA38='Tabelle Tipi-pesi'!Z$15,'Tabelle Tipi-pesi'!AA$15,"")&amp;IF(AA38='Tabelle Tipi-pesi'!Z$16,'Tabelle Tipi-pesi'!AA$16,"")&amp;IF(AA38='Tabelle Tipi-pesi'!Z$17,'Tabelle Tipi-pesi'!AA$17,"")&amp;IF(AA38='Tabelle Tipi-pesi'!Z$18,'Tabelle Tipi-pesi'!AA$18,"")&amp;IF(AA38='Tabelle Tipi-pesi'!Z$19,'Tabelle Tipi-pesi'!AA$19,"")&amp;IF(AA38='Tabelle Tipi-pesi'!Z$20,'Tabelle Tipi-pesi'!AA$20,"")&amp;IF(AA38='Tabelle Tipi-pesi'!Z$21,'Tabelle Tipi-pesi'!AA$21,"")&amp;IF(AA38='Tabelle Tipi-pesi'!Z$22,'Tabelle Tipi-pesi'!AA$22,"")&amp;IF(AA38='Tabelle Tipi-pesi'!Z$23,'Tabelle Tipi-pesi'!AA$23,"")))</f>
        <v>0</v>
      </c>
      <c r="AD38" s="9">
        <f>IF(AC38="",0,VALUE(IF(AC38='Tabelle Tipi-pesi'!Z$2,'Tabelle Tipi-pesi'!AA$2,"")&amp;IF(AC38='Tabelle Tipi-pesi'!Z$3,'Tabelle Tipi-pesi'!AA$3,"")&amp;IF(AC38='Tabelle Tipi-pesi'!Z$4,'Tabelle Tipi-pesi'!AA$4,"")&amp;IF(AC38='Tabelle Tipi-pesi'!Z$5,'Tabelle Tipi-pesi'!AA$5,"")&amp;IF(AC38='Tabelle Tipi-pesi'!Z$6,'Tabelle Tipi-pesi'!AA$6,"")&amp;IF(AC38='Tabelle Tipi-pesi'!Z$7,'Tabelle Tipi-pesi'!AA$7,"")&amp;IF(AC38='Tabelle Tipi-pesi'!Z$8,'Tabelle Tipi-pesi'!AA$8,"")&amp;IF(AC38='Tabelle Tipi-pesi'!Z$9,'Tabelle Tipi-pesi'!AA$9,"")&amp;IF(AC38='Tabelle Tipi-pesi'!Z$10,'Tabelle Tipi-pesi'!AA$10,"")&amp;IF(AC38='Tabelle Tipi-pesi'!Z$11,'Tabelle Tipi-pesi'!AA$11,"")&amp;IF(AC38='Tabelle Tipi-pesi'!Z$12,'Tabelle Tipi-pesi'!AA$12,"")&amp;IF(AC38='Tabelle Tipi-pesi'!Z$13,'Tabelle Tipi-pesi'!AA$13,"")&amp;IF(AC38='Tabelle Tipi-pesi'!Z$14,'Tabelle Tipi-pesi'!AA$14,"")&amp;IF(AC38='Tabelle Tipi-pesi'!Z$15,'Tabelle Tipi-pesi'!AA$15,"")&amp;IF(AC38='Tabelle Tipi-pesi'!Z$16,'Tabelle Tipi-pesi'!AA$16,"")&amp;IF(AC38='Tabelle Tipi-pesi'!Z$17,'Tabelle Tipi-pesi'!AA$17,"")&amp;IF(AC38='Tabelle Tipi-pesi'!Z$18,'Tabelle Tipi-pesi'!AA$18,"")&amp;IF(AC38='Tabelle Tipi-pesi'!Z$19,'Tabelle Tipi-pesi'!AA$19,"")&amp;IF(AC38='Tabelle Tipi-pesi'!Z$20,'Tabelle Tipi-pesi'!AA$20,"")&amp;IF(AC38='Tabelle Tipi-pesi'!Z$21,'Tabelle Tipi-pesi'!AA$21,"")&amp;IF(AC38='Tabelle Tipi-pesi'!Z$22,'Tabelle Tipi-pesi'!AA$22,"")&amp;IF(AC38='Tabelle Tipi-pesi'!Z$23,'Tabelle Tipi-pesi'!AA$23,"")))</f>
        <v>0</v>
      </c>
      <c r="AE38" s="34"/>
      <c r="AF38" s="35">
        <f>IF(AE38="",0,VALUE(IF(AE38='Tabelle Tipi-pesi'!AB$2,'Tabelle Tipi-pesi'!AC$2,"")&amp;IF(AE38='Tabelle Tipi-pesi'!AB$3,'Tabelle Tipi-pesi'!AC$3,"")&amp;IF(AE38='Tabelle Tipi-pesi'!AB$4,'Tabelle Tipi-pesi'!AC$4,"")&amp;IF(AE38='Tabelle Tipi-pesi'!AB$5,'Tabelle Tipi-pesi'!AC$5,"")&amp;IF(AE38='Tabelle Tipi-pesi'!AB$6,'Tabelle Tipi-pesi'!AC$6,"")&amp;IF(AE38='Tabelle Tipi-pesi'!AB$7,'Tabelle Tipi-pesi'!AC$7,"")&amp;IF(AE38='Tabelle Tipi-pesi'!AB$8,'Tabelle Tipi-pesi'!AC$8,"")&amp;IF(AE38='Tabelle Tipi-pesi'!AB$9,'Tabelle Tipi-pesi'!AC$9,"")&amp;IF(AE38='Tabelle Tipi-pesi'!AB$10,'Tabelle Tipi-pesi'!AC$10,"")&amp;IF(AE38='Tabelle Tipi-pesi'!AB$11,'Tabelle Tipi-pesi'!AC$11,"")&amp;IF(AE38='Tabelle Tipi-pesi'!AB$12,'Tabelle Tipi-pesi'!AC$12,"")&amp;IF(AE38='Tabelle Tipi-pesi'!AB$13,'Tabelle Tipi-pesi'!AC$13,"")&amp;IF(AE38='Tabelle Tipi-pesi'!AB$14,'Tabelle Tipi-pesi'!AC$14,"")&amp;IF(AE38='Tabelle Tipi-pesi'!AB$15,'Tabelle Tipi-pesi'!AC$15,"")&amp;IF(AD38='Tabelle Tipi-pesi'!AB$16,'Tabelle Tipi-pesi'!AC$16,"")&amp;IF(AE38='Tabelle Tipi-pesi'!AB$17,'Tabelle Tipi-pesi'!AC$17,"")&amp;IF(AE38='Tabelle Tipi-pesi'!AB$18,'Tabelle Tipi-pesi'!AC$18,"")&amp;IF(AE38='Tabelle Tipi-pesi'!AB$19,'Tabelle Tipi-pesi'!AC$19,"")&amp;IF(AE38='Tabelle Tipi-pesi'!AB$20,'Tabelle Tipi-pesi'!AC$20,"")&amp;IF(AE38='Tabelle Tipi-pesi'!AB$21,'Tabelle Tipi-pesi'!AC$21,"")&amp;IF(AE38='Tabelle Tipi-pesi'!AB$22,'Tabelle Tipi-pesi'!AC$22,"")&amp;IF(AE38='Tabelle Tipi-pesi'!AB$23,'Tabelle Tipi-pesi'!AC$23,"")))</f>
        <v>0</v>
      </c>
      <c r="AG38" s="8" t="s">
        <v>106</v>
      </c>
      <c r="AH38" s="9">
        <f>IF(AG38="",0,VALUE(IF(AG38='Tabelle Tipi-pesi'!AD$2,'Tabelle Tipi-pesi'!AE$2,"")&amp;IF(AG38='Tabelle Tipi-pesi'!AD$3,'Tabelle Tipi-pesi'!AE$3,"")&amp;IF(AG38='Tabelle Tipi-pesi'!AD$4,'Tabelle Tipi-pesi'!AE$4,"")&amp;IF(AG38='Tabelle Tipi-pesi'!AD$5,'Tabelle Tipi-pesi'!AE$5,"")&amp;IF(AG38='Tabelle Tipi-pesi'!AD$6,'Tabelle Tipi-pesi'!AE$6,"")&amp;IF(AG38='Tabelle Tipi-pesi'!AD$7,'Tabelle Tipi-pesi'!AE$7,"")&amp;IF(AG38='Tabelle Tipi-pesi'!AD$8,'Tabelle Tipi-pesi'!AE$8,"")&amp;IF(AG38='Tabelle Tipi-pesi'!AD$9,'Tabelle Tipi-pesi'!AE$9,"")&amp;IF(AG38='Tabelle Tipi-pesi'!AD$10,'Tabelle Tipi-pesi'!AE$10,"")&amp;IF(AG38='Tabelle Tipi-pesi'!AD$11,'Tabelle Tipi-pesi'!AE$11,"")&amp;IF(AG38='Tabelle Tipi-pesi'!AD$12,'Tabelle Tipi-pesi'!AE$12,"")&amp;IF(AG38='Tabelle Tipi-pesi'!AD$13,'Tabelle Tipi-pesi'!AE$13,"")&amp;IF(AG38='Tabelle Tipi-pesi'!AD$14,'Tabelle Tipi-pesi'!AE$14,"")&amp;IF(AG38='Tabelle Tipi-pesi'!AD$15,'Tabelle Tipi-pesi'!AE$15,"")&amp;IF(AF38='Tabelle Tipi-pesi'!AD$16,'Tabelle Tipi-pesi'!AE$16,"")&amp;IF(AG38='Tabelle Tipi-pesi'!AD$17,'Tabelle Tipi-pesi'!AE$17,"")&amp;IF(AG38='Tabelle Tipi-pesi'!AD$18,'Tabelle Tipi-pesi'!AE$18,"")&amp;IF(AG38='Tabelle Tipi-pesi'!AD$19,'Tabelle Tipi-pesi'!AE$19,"")&amp;IF(AG38='Tabelle Tipi-pesi'!AD$20,'Tabelle Tipi-pesi'!AE$20,"")&amp;IF(AG38='Tabelle Tipi-pesi'!AD$21,'Tabelle Tipi-pesi'!AE$21,"")&amp;IF(AG38='Tabelle Tipi-pesi'!AD$22,'Tabelle Tipi-pesi'!AE$22,"")&amp;IF(AG38='Tabelle Tipi-pesi'!AD$23,'Tabelle Tipi-pesi'!AE$23,"")))</f>
        <v>50</v>
      </c>
      <c r="AJ38" s="26">
        <f t="shared" si="0"/>
        <v>1228</v>
      </c>
      <c r="AK38" s="55">
        <v>12</v>
      </c>
      <c r="AL38" s="12">
        <v>4100</v>
      </c>
      <c r="AM38" s="18"/>
      <c r="AN38" s="11">
        <f t="shared" si="1"/>
        <v>11</v>
      </c>
      <c r="AO38" s="11" t="str">
        <f t="shared" si="2"/>
        <v>2</v>
      </c>
      <c r="AP38" s="8">
        <v>880</v>
      </c>
      <c r="AQ38" s="14">
        <f t="shared" si="3"/>
        <v>20.5</v>
      </c>
      <c r="AR38" s="15">
        <f t="shared" si="4"/>
        <v>151.70000000000002</v>
      </c>
      <c r="AS38" s="16">
        <f t="shared" si="5"/>
        <v>123.5342019543974</v>
      </c>
      <c r="AT38" s="15">
        <f t="shared" si="6"/>
        <v>8.094924192485168</v>
      </c>
      <c r="AU38" s="39"/>
    </row>
    <row r="39" spans="1:47" s="8" customFormat="1" ht="11.25" x14ac:dyDescent="0.2">
      <c r="A39" s="8">
        <v>35</v>
      </c>
      <c r="B39" s="8">
        <v>4</v>
      </c>
      <c r="C39" s="20" t="s">
        <v>121</v>
      </c>
      <c r="D39" s="21">
        <f>IF(C39="",0,VALUE(IF(C39='Tabelle Tipi-pesi'!B$2,'Tabelle Tipi-pesi'!C$2,"")&amp;IF(C39='Tabelle Tipi-pesi'!B$3,'Tabelle Tipi-pesi'!C$3,"")&amp;IF(C39='Tabelle Tipi-pesi'!B$4,'Tabelle Tipi-pesi'!C$4,"")&amp;IF(C39='Tabelle Tipi-pesi'!B$5,'Tabelle Tipi-pesi'!C$5,"")&amp;IF(C39='Tabelle Tipi-pesi'!B$6,'Tabelle Tipi-pesi'!C$6,"")&amp;IF(C39='Tabelle Tipi-pesi'!B$7,'Tabelle Tipi-pesi'!C$7,"")&amp;IF(C39='Tabelle Tipi-pesi'!B$8,'Tabelle Tipi-pesi'!C$8,"")&amp;IF(C39='Tabelle Tipi-pesi'!B$9,'Tabelle Tipi-pesi'!C$9,"")&amp;IF(C39='Tabelle Tipi-pesi'!B$10,'Tabelle Tipi-pesi'!C$10,"")&amp;IF(C39='Tabelle Tipi-pesi'!B$11,'Tabelle Tipi-pesi'!C$11,"")&amp;IF(C39='Tabelle Tipi-pesi'!B$12,'Tabelle Tipi-pesi'!C$12,"")&amp;IF(C39='Tabelle Tipi-pesi'!B$13,'Tabelle Tipi-pesi'!C$13,"")&amp;IF(C39='Tabelle Tipi-pesi'!B$14,'Tabelle Tipi-pesi'!C$14,"")&amp;IF(C39='Tabelle Tipi-pesi'!B$15,'Tabelle Tipi-pesi'!C$15,"")&amp;IF(C39='Tabelle Tipi-pesi'!B$16,'Tabelle Tipi-pesi'!C$16,"")&amp;IF(C39='Tabelle Tipi-pesi'!B$17,'Tabelle Tipi-pesi'!C$17,"")&amp;IF(C39='Tabelle Tipi-pesi'!B$18,'Tabelle Tipi-pesi'!C$18,"")&amp;IF(C39='Tabelle Tipi-pesi'!B$19,'Tabelle Tipi-pesi'!C$19,"")&amp;IF(C39='Tabelle Tipi-pesi'!B$20,'Tabelle Tipi-pesi'!C$20,"")&amp;IF(C39='Tabelle Tipi-pesi'!B$21,'Tabelle Tipi-pesi'!C$21,"")&amp;IF(C39='Tabelle Tipi-pesi'!B$22,'Tabelle Tipi-pesi'!C$22,"")&amp;IF(C39='Tabelle Tipi-pesi'!B$23,'Tabelle Tipi-pesi'!C$23,"")))</f>
        <v>380</v>
      </c>
      <c r="E39" s="8" t="s">
        <v>24</v>
      </c>
      <c r="F39" s="7">
        <f>IF(E39="",0,VALUE(IF(E39='Tabelle Tipi-pesi'!D$2,'Tabelle Tipi-pesi'!E$2,"")&amp;IF(E39='Tabelle Tipi-pesi'!D$3,'Tabelle Tipi-pesi'!E$3,"")&amp;IF(E39='Tabelle Tipi-pesi'!D$4,'Tabelle Tipi-pesi'!E$4,"")&amp;IF(E39='Tabelle Tipi-pesi'!D$5,'Tabelle Tipi-pesi'!E$5,"")&amp;IF(E39='Tabelle Tipi-pesi'!D$6,'Tabelle Tipi-pesi'!E$6,"")&amp;IF(E39='Tabelle Tipi-pesi'!D$7,'Tabelle Tipi-pesi'!E$7,"")&amp;IF(E39='Tabelle Tipi-pesi'!D$8,'Tabelle Tipi-pesi'!E$8,"")&amp;IF(E39='Tabelle Tipi-pesi'!D$9,'Tabelle Tipi-pesi'!E$9,"")&amp;IF(E39='Tabelle Tipi-pesi'!D$10,'Tabelle Tipi-pesi'!E$10,"")&amp;IF(E39='Tabelle Tipi-pesi'!D$11,'Tabelle Tipi-pesi'!E$11,"")&amp;IF(E39='Tabelle Tipi-pesi'!D$12,'Tabelle Tipi-pesi'!E$12,"")&amp;IF(E39='Tabelle Tipi-pesi'!D$13,'Tabelle Tipi-pesi'!E$13,"")&amp;IF(E39='Tabelle Tipi-pesi'!D$14,'Tabelle Tipi-pesi'!E$14,"")&amp;IF(E39='Tabelle Tipi-pesi'!D$15,'Tabelle Tipi-pesi'!E$15,"")&amp;IF(E39='Tabelle Tipi-pesi'!D$16,'Tabelle Tipi-pesi'!E$16,"")&amp;IF(E39='Tabelle Tipi-pesi'!D$17,'Tabelle Tipi-pesi'!E$17,"")&amp;IF(E39='Tabelle Tipi-pesi'!D$18,'Tabelle Tipi-pesi'!E$18,"")&amp;IF(E39='Tabelle Tipi-pesi'!D$19,'Tabelle Tipi-pesi'!E$19,"")&amp;IF(E39='Tabelle Tipi-pesi'!D$20,'Tabelle Tipi-pesi'!E$20,"")&amp;IF(E39='Tabelle Tipi-pesi'!D$21,'Tabelle Tipi-pesi'!E$21,"")&amp;IF(E39='Tabelle Tipi-pesi'!D$22,'Tabelle Tipi-pesi'!E$22,"")&amp;IF(E39='Tabelle Tipi-pesi'!D$23,'Tabelle Tipi-pesi'!E$23,"")))/4*B39</f>
        <v>62</v>
      </c>
      <c r="G39" s="22" t="s">
        <v>39</v>
      </c>
      <c r="H39" s="23">
        <f>$B39*IF(G39="",0,VALUE(IF(G39='Tabelle Tipi-pesi'!F$2,'Tabelle Tipi-pesi'!G$2,"")&amp;IF(G39='Tabelle Tipi-pesi'!F$3,'Tabelle Tipi-pesi'!G$3,"")&amp;IF(G39='Tabelle Tipi-pesi'!F$4,'Tabelle Tipi-pesi'!G$4,"")&amp;IF(G39='Tabelle Tipi-pesi'!F$5,'Tabelle Tipi-pesi'!G$5,"")&amp;IF(G39='Tabelle Tipi-pesi'!F$6,'Tabelle Tipi-pesi'!G$6,"")&amp;IF(G39='Tabelle Tipi-pesi'!F$7,'Tabelle Tipi-pesi'!G$7,"")&amp;IF(G39='Tabelle Tipi-pesi'!F$8,'Tabelle Tipi-pesi'!G$8,"")&amp;IF(G39='Tabelle Tipi-pesi'!F$9,'Tabelle Tipi-pesi'!G$9,"")&amp;IF(G39='Tabelle Tipi-pesi'!F$10,'Tabelle Tipi-pesi'!G$10,"")&amp;IF(G39='Tabelle Tipi-pesi'!F$11,'Tabelle Tipi-pesi'!G$11,"")&amp;IF(G39='Tabelle Tipi-pesi'!F$12,'Tabelle Tipi-pesi'!G$12,"")&amp;IF(G39='Tabelle Tipi-pesi'!F$13,'Tabelle Tipi-pesi'!G$13,"")&amp;IF(G39='Tabelle Tipi-pesi'!F$14,'Tabelle Tipi-pesi'!G$14,"")&amp;IF(G39='Tabelle Tipi-pesi'!F$15,'Tabelle Tipi-pesi'!G$15,"")&amp;IF(G39='Tabelle Tipi-pesi'!F$16,'Tabelle Tipi-pesi'!G$16,"")&amp;IF(G39='Tabelle Tipi-pesi'!F$17,'Tabelle Tipi-pesi'!G$17,"")&amp;IF(G39='Tabelle Tipi-pesi'!F$18,'Tabelle Tipi-pesi'!G$18,"")&amp;IF(G39='Tabelle Tipi-pesi'!F$19,'Tabelle Tipi-pesi'!G$19,"")&amp;IF(G39='Tabelle Tipi-pesi'!F$20,'Tabelle Tipi-pesi'!G$20,"")&amp;IF(G39='Tabelle Tipi-pesi'!F$21,'Tabelle Tipi-pesi'!G$21,"")&amp;IF(G39='Tabelle Tipi-pesi'!F$22,'Tabelle Tipi-pesi'!G$22,"")&amp;IF(G39='Tabelle Tipi-pesi'!F$23,'Tabelle Tipi-pesi'!G$23,"")))</f>
        <v>120</v>
      </c>
      <c r="I39" s="8" t="s">
        <v>47</v>
      </c>
      <c r="J39" s="9">
        <f>IF(I39="",0,VALUE(IF(I39='Tabelle Tipi-pesi'!H$2,'Tabelle Tipi-pesi'!I$2,"")&amp;IF(I39='Tabelle Tipi-pesi'!H$3,'Tabelle Tipi-pesi'!I$3,"")&amp;IF(I39='Tabelle Tipi-pesi'!H$4,'Tabelle Tipi-pesi'!I$4,"")&amp;IF(I39='Tabelle Tipi-pesi'!H$5,'Tabelle Tipi-pesi'!I$5,"")&amp;IF(I39='Tabelle Tipi-pesi'!H$6,'Tabelle Tipi-pesi'!I$6,"")&amp;IF(I39='Tabelle Tipi-pesi'!H$7,'Tabelle Tipi-pesi'!I$7,"")&amp;IF(I39='Tabelle Tipi-pesi'!H$8,'Tabelle Tipi-pesi'!I$8,"")&amp;IF(I39='Tabelle Tipi-pesi'!H$9,'Tabelle Tipi-pesi'!I$9,"")&amp;IF(I39='Tabelle Tipi-pesi'!H$10,'Tabelle Tipi-pesi'!I$10,"")&amp;IF(I39='Tabelle Tipi-pesi'!H$11,'Tabelle Tipi-pesi'!I$11,"")&amp;IF(I39='Tabelle Tipi-pesi'!H$12,'Tabelle Tipi-pesi'!I$12,"")&amp;IF(I39='Tabelle Tipi-pesi'!H$13,'Tabelle Tipi-pesi'!I$13,"")&amp;IF(I39='Tabelle Tipi-pesi'!H$14,'Tabelle Tipi-pesi'!I$14,"")&amp;IF(I39='Tabelle Tipi-pesi'!H$15,'Tabelle Tipi-pesi'!I$15,"")&amp;IF(I39='Tabelle Tipi-pesi'!H$16,'Tabelle Tipi-pesi'!I$16,"")&amp;IF(I39='Tabelle Tipi-pesi'!H$17,'Tabelle Tipi-pesi'!I$17,"")&amp;IF(I39='Tabelle Tipi-pesi'!H$18,'Tabelle Tipi-pesi'!I$18,"")&amp;IF(I39='Tabelle Tipi-pesi'!H$19,'Tabelle Tipi-pesi'!I$19,"")&amp;IF(I39='Tabelle Tipi-pesi'!H$20,'Tabelle Tipi-pesi'!I$20,"")&amp;IF(I39='Tabelle Tipi-pesi'!H$21,'Tabelle Tipi-pesi'!I$21,"")&amp;IF(I39='Tabelle Tipi-pesi'!H$22,'Tabelle Tipi-pesi'!I$22,"")&amp;IF(I39='Tabelle Tipi-pesi'!H$23,'Tabelle Tipi-pesi'!I$23,"")))</f>
        <v>145</v>
      </c>
      <c r="K39" s="24" t="s">
        <v>51</v>
      </c>
      <c r="L39" s="25">
        <f>IF(K39="",0,VALUE(IF(K39='Tabelle Tipi-pesi'!J$2,'Tabelle Tipi-pesi'!K$2,"")&amp;IF(K39='Tabelle Tipi-pesi'!J$3,'Tabelle Tipi-pesi'!K$3,"")&amp;IF(K39='Tabelle Tipi-pesi'!J$4,'Tabelle Tipi-pesi'!K$4,"")&amp;IF(K39='Tabelle Tipi-pesi'!J$5,'Tabelle Tipi-pesi'!K$5,"")&amp;IF(K39='Tabelle Tipi-pesi'!J$6,'Tabelle Tipi-pesi'!K$6,"")&amp;IF(K39='Tabelle Tipi-pesi'!J$7,'Tabelle Tipi-pesi'!K$7,"")&amp;IF(K39='Tabelle Tipi-pesi'!J$8,'Tabelle Tipi-pesi'!K$8,"")&amp;IF(K39='Tabelle Tipi-pesi'!J$9,'Tabelle Tipi-pesi'!K$9,"")&amp;IF(K39='Tabelle Tipi-pesi'!J$10,'Tabelle Tipi-pesi'!K$10,"")&amp;IF(K39='Tabelle Tipi-pesi'!J$11,'Tabelle Tipi-pesi'!K$11,"")&amp;IF(K39='Tabelle Tipi-pesi'!J$12,'Tabelle Tipi-pesi'!K$12,"")&amp;IF(K39='Tabelle Tipi-pesi'!J$13,'Tabelle Tipi-pesi'!K$13,"")&amp;IF(K39='Tabelle Tipi-pesi'!J$14,'Tabelle Tipi-pesi'!K$14,"")&amp;IF(K39='Tabelle Tipi-pesi'!J$15,'Tabelle Tipi-pesi'!K$15,"")&amp;IF(K39='Tabelle Tipi-pesi'!J$16,'Tabelle Tipi-pesi'!K$16,"")&amp;IF(K39='Tabelle Tipi-pesi'!J$17,'Tabelle Tipi-pesi'!K$17,"")&amp;IF(K39='Tabelle Tipi-pesi'!J$18,'Tabelle Tipi-pesi'!K$18,"")&amp;IF(K39='Tabelle Tipi-pesi'!J$19,'Tabelle Tipi-pesi'!K$19,"")&amp;IF(K39='Tabelle Tipi-pesi'!J$20,'Tabelle Tipi-pesi'!K$20,"")&amp;IF(K39='Tabelle Tipi-pesi'!J$21,'Tabelle Tipi-pesi'!K$21,"")&amp;IF(K39='Tabelle Tipi-pesi'!J$22,'Tabelle Tipi-pesi'!K$22,"")&amp;IF(K39='Tabelle Tipi-pesi'!J$23,'Tabelle Tipi-pesi'!K$23,"")))</f>
        <v>18</v>
      </c>
      <c r="M39" s="8" t="s">
        <v>52</v>
      </c>
      <c r="N39" s="9">
        <f>$B39*IF(M39="",0,VALUE(IF(M39='Tabelle Tipi-pesi'!L$2,'Tabelle Tipi-pesi'!M$2,"")&amp;IF(M39='Tabelle Tipi-pesi'!L$3,'Tabelle Tipi-pesi'!M$3,"")&amp;IF(M39='Tabelle Tipi-pesi'!L$4,'Tabelle Tipi-pesi'!M$4,"")&amp;IF(M39='Tabelle Tipi-pesi'!L$5,'Tabelle Tipi-pesi'!M$5,"")&amp;IF(M39='Tabelle Tipi-pesi'!L$6,'Tabelle Tipi-pesi'!M$6,"")&amp;IF(M39='Tabelle Tipi-pesi'!L$7,'Tabelle Tipi-pesi'!M$7,"")&amp;IF(M39='Tabelle Tipi-pesi'!L$8,'Tabelle Tipi-pesi'!M$8,"")&amp;IF(M39='Tabelle Tipi-pesi'!L$9,'Tabelle Tipi-pesi'!M$9,"")&amp;IF(M39='Tabelle Tipi-pesi'!L$10,'Tabelle Tipi-pesi'!M$10,"")&amp;IF(M39='Tabelle Tipi-pesi'!L$11,'Tabelle Tipi-pesi'!M$11,"")&amp;IF(M39='Tabelle Tipi-pesi'!L$12,'Tabelle Tipi-pesi'!M$12,"")&amp;IF(M39='Tabelle Tipi-pesi'!L$13,'Tabelle Tipi-pesi'!M$13,"")&amp;IF(M39='Tabelle Tipi-pesi'!L$14,'Tabelle Tipi-pesi'!M$14,"")&amp;IF(M39='Tabelle Tipi-pesi'!L$15,'Tabelle Tipi-pesi'!M$15,"")&amp;IF(M39='Tabelle Tipi-pesi'!L$16,'Tabelle Tipi-pesi'!M$16,"")&amp;IF(M39='Tabelle Tipi-pesi'!L$17,'Tabelle Tipi-pesi'!M$17,"")&amp;IF(M39='Tabelle Tipi-pesi'!L$18,'Tabelle Tipi-pesi'!M$18,"")&amp;IF(M39='Tabelle Tipi-pesi'!L$19,'Tabelle Tipi-pesi'!M$19,"")&amp;IF(M39='Tabelle Tipi-pesi'!L$20,'Tabelle Tipi-pesi'!M$20,"")&amp;IF(M39='Tabelle Tipi-pesi'!L$21,'Tabelle Tipi-pesi'!M$21,"")&amp;IF(M39='Tabelle Tipi-pesi'!L$22,'Tabelle Tipi-pesi'!M$22,"")&amp;IF(M39='Tabelle Tipi-pesi'!L$23,'Tabelle Tipi-pesi'!M$23,"")))</f>
        <v>360</v>
      </c>
      <c r="O39" s="27" t="s">
        <v>72</v>
      </c>
      <c r="P39" s="28">
        <f>IF(O39="",0,VALUE(IF(O39='Tabelle Tipi-pesi'!N$2,'Tabelle Tipi-pesi'!O$2,"")&amp;IF(O39='Tabelle Tipi-pesi'!N$3,'Tabelle Tipi-pesi'!O$3,"")&amp;IF(O39='Tabelle Tipi-pesi'!N$4,'Tabelle Tipi-pesi'!O$4,"")&amp;IF(O39='Tabelle Tipi-pesi'!N$5,'Tabelle Tipi-pesi'!O$5,"")&amp;IF(O39='Tabelle Tipi-pesi'!N$6,'Tabelle Tipi-pesi'!O$6,"")&amp;IF(O39='Tabelle Tipi-pesi'!N$7,'Tabelle Tipi-pesi'!O$7,"")&amp;IF(O39='Tabelle Tipi-pesi'!N$8,'Tabelle Tipi-pesi'!O$8,"")&amp;IF(O39='Tabelle Tipi-pesi'!N$9,'Tabelle Tipi-pesi'!O$9,"")&amp;IF(O39='Tabelle Tipi-pesi'!N$10,'Tabelle Tipi-pesi'!O$10,"")&amp;IF(O39='Tabelle Tipi-pesi'!N$11,'Tabelle Tipi-pesi'!O$11,"")&amp;IF(O39='Tabelle Tipi-pesi'!N$12,'Tabelle Tipi-pesi'!O$12,"")&amp;IF(O39='Tabelle Tipi-pesi'!N$13,'Tabelle Tipi-pesi'!O$13,"")&amp;IF(O39='Tabelle Tipi-pesi'!N$14,'Tabelle Tipi-pesi'!O$14,"")&amp;IF(O39='Tabelle Tipi-pesi'!N$15,'Tabelle Tipi-pesi'!O$15,"")&amp;IF(O39='Tabelle Tipi-pesi'!N$16,'Tabelle Tipi-pesi'!O$16,"")&amp;IF(O39='Tabelle Tipi-pesi'!N$17,'Tabelle Tipi-pesi'!O$17,"")&amp;IF(O39='Tabelle Tipi-pesi'!N$18,'Tabelle Tipi-pesi'!O$18,"")&amp;IF(O39='Tabelle Tipi-pesi'!N$19,'Tabelle Tipi-pesi'!O$19,"")&amp;IF(O39='Tabelle Tipi-pesi'!N$20,'Tabelle Tipi-pesi'!O$20,"")&amp;IF(O39='Tabelle Tipi-pesi'!N$21,'Tabelle Tipi-pesi'!O$21,"")&amp;IF(O39='Tabelle Tipi-pesi'!N$22,'Tabelle Tipi-pesi'!O$22,"")&amp;IF(O39='Tabelle Tipi-pesi'!N$23,'Tabelle Tipi-pesi'!O$23,"")))</f>
        <v>280</v>
      </c>
      <c r="Q39" s="8" t="s">
        <v>120</v>
      </c>
      <c r="R39" s="9">
        <f>IF(Q39="",0,VALUE(IF(Q39='Tabelle Tipi-pesi'!P$2,'Tabelle Tipi-pesi'!Q$2,"")&amp;IF(Q39='Tabelle Tipi-pesi'!P$3,'Tabelle Tipi-pesi'!Q$3,"")&amp;IF(Q39='Tabelle Tipi-pesi'!P$4,'Tabelle Tipi-pesi'!Q$4,"")&amp;IF(Q39='Tabelle Tipi-pesi'!P$5,'Tabelle Tipi-pesi'!Q$5,"")&amp;IF(Q39='Tabelle Tipi-pesi'!P$6,'Tabelle Tipi-pesi'!Q$6,"")&amp;IF(Q39='Tabelle Tipi-pesi'!P$7,'Tabelle Tipi-pesi'!Q$7,"")&amp;IF(Q39='Tabelle Tipi-pesi'!P$8,'Tabelle Tipi-pesi'!Q$8,"")&amp;IF(Q39='Tabelle Tipi-pesi'!P$9,'Tabelle Tipi-pesi'!Q$9,"")&amp;IF(Q39='Tabelle Tipi-pesi'!P$10,'Tabelle Tipi-pesi'!Q$10,"")&amp;IF(Q39='Tabelle Tipi-pesi'!P$11,'Tabelle Tipi-pesi'!Q$11,"")&amp;IF(Q39='Tabelle Tipi-pesi'!P$12,'Tabelle Tipi-pesi'!Q$12,"")&amp;IF(Q39='Tabelle Tipi-pesi'!P$13,'Tabelle Tipi-pesi'!Q$13,"")&amp;IF(Q39='Tabelle Tipi-pesi'!P$14,'Tabelle Tipi-pesi'!Q$14,"")&amp;IF(Q39='Tabelle Tipi-pesi'!P$15,'Tabelle Tipi-pesi'!Q$15,"")&amp;IF(Q39='Tabelle Tipi-pesi'!P$16,'Tabelle Tipi-pesi'!Q$16,"")&amp;IF(Q39='Tabelle Tipi-pesi'!P$17,'Tabelle Tipi-pesi'!Q$17,"")&amp;IF(Q39='Tabelle Tipi-pesi'!P$18,'Tabelle Tipi-pesi'!Q$18,"")&amp;IF(Q39='Tabelle Tipi-pesi'!P$19,'Tabelle Tipi-pesi'!Q$19,"")&amp;IF(Q39='Tabelle Tipi-pesi'!P$20,'Tabelle Tipi-pesi'!Q$20,"")&amp;IF(Q39='Tabelle Tipi-pesi'!P$21,'Tabelle Tipi-pesi'!Q$21,"")&amp;IF(Q39='Tabelle Tipi-pesi'!P$22,'Tabelle Tipi-pesi'!Q$22,"")&amp;IF(Q39='Tabelle Tipi-pesi'!P$23,'Tabelle Tipi-pesi'!Q$23,"")))</f>
        <v>20</v>
      </c>
      <c r="S39" s="29" t="s">
        <v>113</v>
      </c>
      <c r="T39" s="30">
        <f>IF(S39="",0,VALUE(IF(S39='Tabelle Tipi-pesi'!R$2,'Tabelle Tipi-pesi'!S$2,"")&amp;IF(S39='Tabelle Tipi-pesi'!R$3,'Tabelle Tipi-pesi'!S$3,"")&amp;IF(S39='Tabelle Tipi-pesi'!R$4,'Tabelle Tipi-pesi'!S$4,"")&amp;IF(S39='Tabelle Tipi-pesi'!R$5,'Tabelle Tipi-pesi'!S$5,"")&amp;IF(S39='Tabelle Tipi-pesi'!R$6,'Tabelle Tipi-pesi'!S$6,"")&amp;IF(S39='Tabelle Tipi-pesi'!R$7,'Tabelle Tipi-pesi'!S$7,"")&amp;IF(S39='Tabelle Tipi-pesi'!R$8,'Tabelle Tipi-pesi'!S$8,"")&amp;IF(S39='Tabelle Tipi-pesi'!R$9,'Tabelle Tipi-pesi'!S$9,"")&amp;IF(S39='Tabelle Tipi-pesi'!R$10,'Tabelle Tipi-pesi'!S$10,"")&amp;IF(S39='Tabelle Tipi-pesi'!R$11,'Tabelle Tipi-pesi'!S$11,"")&amp;IF(S39='Tabelle Tipi-pesi'!R$12,'Tabelle Tipi-pesi'!S$12,"")&amp;IF(S39='Tabelle Tipi-pesi'!R$13,'Tabelle Tipi-pesi'!S$13,"")&amp;IF(S39='Tabelle Tipi-pesi'!R$14,'Tabelle Tipi-pesi'!S$14,"")&amp;IF(S39='Tabelle Tipi-pesi'!R$15,'Tabelle Tipi-pesi'!S$15,"")&amp;IF(S39='Tabelle Tipi-pesi'!R$16,'Tabelle Tipi-pesi'!S$16,"")&amp;IF(S39='Tabelle Tipi-pesi'!R$17,'Tabelle Tipi-pesi'!S$17,"")&amp;IF(S39='Tabelle Tipi-pesi'!R$18,'Tabelle Tipi-pesi'!S$18,"")&amp;IF(S39='Tabelle Tipi-pesi'!R$19,'Tabelle Tipi-pesi'!S$19,"")&amp;IF(S39='Tabelle Tipi-pesi'!R$20,'Tabelle Tipi-pesi'!S$20,"")&amp;IF(S39='Tabelle Tipi-pesi'!R$21,'Tabelle Tipi-pesi'!S$21,"")&amp;IF(S39='Tabelle Tipi-pesi'!R$22,'Tabelle Tipi-pesi'!S$22,"")&amp;IF(S39='Tabelle Tipi-pesi'!R$23,'Tabelle Tipi-pesi'!S$23,"")))</f>
        <v>30</v>
      </c>
      <c r="V39" s="9">
        <f>IF(U39="",0,VALUE(IF(U39='Tabelle Tipi-pesi'!T$2,'Tabelle Tipi-pesi'!U$2,"")&amp;IF(U39='Tabelle Tipi-pesi'!T$3,'Tabelle Tipi-pesi'!U$3,"")&amp;IF(U39='Tabelle Tipi-pesi'!T$4,'Tabelle Tipi-pesi'!U$4,"")&amp;IF(U39='Tabelle Tipi-pesi'!T$5,'Tabelle Tipi-pesi'!U$5,"")&amp;IF(U39='Tabelle Tipi-pesi'!T$6,'Tabelle Tipi-pesi'!U$6,"")&amp;IF(U39='Tabelle Tipi-pesi'!T$7,'Tabelle Tipi-pesi'!U$7,"")&amp;IF(U39='Tabelle Tipi-pesi'!T$8,'Tabelle Tipi-pesi'!U$8,"")&amp;IF(U39='Tabelle Tipi-pesi'!T$9,'Tabelle Tipi-pesi'!U$9,"")&amp;IF(U39='Tabelle Tipi-pesi'!T$10,'Tabelle Tipi-pesi'!U$10,"")&amp;IF(U39='Tabelle Tipi-pesi'!T$11,'Tabelle Tipi-pesi'!U$11,"")&amp;IF(U39='Tabelle Tipi-pesi'!T$12,'Tabelle Tipi-pesi'!U$12,"")&amp;IF(U39='Tabelle Tipi-pesi'!T$13,'Tabelle Tipi-pesi'!U$13,"")&amp;IF(U39='Tabelle Tipi-pesi'!T$14,'Tabelle Tipi-pesi'!U$14,"")&amp;IF(U39='Tabelle Tipi-pesi'!T$15,'Tabelle Tipi-pesi'!U$15,"")&amp;IF(U39='Tabelle Tipi-pesi'!T$16,'Tabelle Tipi-pesi'!U$16,"")&amp;IF(U39='Tabelle Tipi-pesi'!T$17,'Tabelle Tipi-pesi'!U$17,"")&amp;IF(U39='Tabelle Tipi-pesi'!T$18,'Tabelle Tipi-pesi'!U$18,"")&amp;IF(U39='Tabelle Tipi-pesi'!T$19,'Tabelle Tipi-pesi'!U$19,"")&amp;IF(U39='Tabelle Tipi-pesi'!T$20,'Tabelle Tipi-pesi'!U$20,"")&amp;IF(U39='Tabelle Tipi-pesi'!T$21,'Tabelle Tipi-pesi'!U$21,"")&amp;IF(U39='Tabelle Tipi-pesi'!T$22,'Tabelle Tipi-pesi'!U$22,"")&amp;IF(U39='Tabelle Tipi-pesi'!T$23,'Tabelle Tipi-pesi'!U$23,"")))</f>
        <v>0</v>
      </c>
      <c r="W39" s="31"/>
      <c r="X39" s="32">
        <f>IF(W39="",0,VALUE(IF(W39='Tabelle Tipi-pesi'!V$2,'Tabelle Tipi-pesi'!W$2,"")&amp;IF(W39='Tabelle Tipi-pesi'!V$3,'Tabelle Tipi-pesi'!W$3,"")&amp;IF(W39='Tabelle Tipi-pesi'!V$4,'Tabelle Tipi-pesi'!W$4,"")&amp;IF(W39='Tabelle Tipi-pesi'!V$5,'Tabelle Tipi-pesi'!W$5,"")&amp;IF(W39='Tabelle Tipi-pesi'!V$6,'Tabelle Tipi-pesi'!W$6,"")&amp;IF(W39='Tabelle Tipi-pesi'!V$7,'Tabelle Tipi-pesi'!W$7,"")&amp;IF(W39='Tabelle Tipi-pesi'!V$8,'Tabelle Tipi-pesi'!W$8,"")&amp;IF(W39='Tabelle Tipi-pesi'!V$9,'Tabelle Tipi-pesi'!W$9,"")&amp;IF(W39='Tabelle Tipi-pesi'!V$10,'Tabelle Tipi-pesi'!W$10,"")&amp;IF(W39='Tabelle Tipi-pesi'!V$11,'Tabelle Tipi-pesi'!W$11,"")&amp;IF(W39='Tabelle Tipi-pesi'!V$12,'Tabelle Tipi-pesi'!W$12,"")&amp;IF(W39='Tabelle Tipi-pesi'!V$13,'Tabelle Tipi-pesi'!W$13,"")&amp;IF(W39='Tabelle Tipi-pesi'!V$14,'Tabelle Tipi-pesi'!W$14,"")&amp;IF(W39='Tabelle Tipi-pesi'!V$15,'Tabelle Tipi-pesi'!W$15,"")&amp;IF(W39='Tabelle Tipi-pesi'!V$16,'Tabelle Tipi-pesi'!W$16,"")&amp;IF(W39='Tabelle Tipi-pesi'!V$17,'Tabelle Tipi-pesi'!W$17,"")&amp;IF(W39='Tabelle Tipi-pesi'!V$18,'Tabelle Tipi-pesi'!W$18,"")&amp;IF(W39='Tabelle Tipi-pesi'!V$19,'Tabelle Tipi-pesi'!W$19,"")&amp;IF(W39='Tabelle Tipi-pesi'!V$20,'Tabelle Tipi-pesi'!W$20,"")&amp;IF(W39='Tabelle Tipi-pesi'!V$21,'Tabelle Tipi-pesi'!W$21,"")&amp;IF(W39='Tabelle Tipi-pesi'!V$22,'Tabelle Tipi-pesi'!W$22,"")&amp;IF(W39='Tabelle Tipi-pesi'!V$23,'Tabelle Tipi-pesi'!W$23,"")))</f>
        <v>0</v>
      </c>
      <c r="Z39" s="9">
        <f>IF(Y39="",0,VALUE(IF(Y39='Tabelle Tipi-pesi'!X$2,'Tabelle Tipi-pesi'!Y$2,"")&amp;IF(Y39='Tabelle Tipi-pesi'!X$3,'Tabelle Tipi-pesi'!Y$3,"")&amp;IF(Y39='Tabelle Tipi-pesi'!X$4,'Tabelle Tipi-pesi'!Y$4,"")&amp;IF(Y39='Tabelle Tipi-pesi'!X$5,'Tabelle Tipi-pesi'!Y$5,"")&amp;IF(Y39='Tabelle Tipi-pesi'!X$6,'Tabelle Tipi-pesi'!Y$6,"")&amp;IF(Y39='Tabelle Tipi-pesi'!X$7,'Tabelle Tipi-pesi'!Y$7,"")&amp;IF(Y39='Tabelle Tipi-pesi'!X$8,'Tabelle Tipi-pesi'!Y$8,"")&amp;IF(Y39='Tabelle Tipi-pesi'!X$9,'Tabelle Tipi-pesi'!Y$9,"")&amp;IF(Y39='Tabelle Tipi-pesi'!X$10,'Tabelle Tipi-pesi'!Y$10,"")&amp;IF(Y39='Tabelle Tipi-pesi'!X$11,'Tabelle Tipi-pesi'!Y$11,"")&amp;IF(Y39='Tabelle Tipi-pesi'!X$12,'Tabelle Tipi-pesi'!Y$12,"")&amp;IF(Y39='Tabelle Tipi-pesi'!X$13,'Tabelle Tipi-pesi'!Y$13,"")&amp;IF(Y39='Tabelle Tipi-pesi'!X$14,'Tabelle Tipi-pesi'!Y$14,"")&amp;IF(Y39='Tabelle Tipi-pesi'!X$15,'Tabelle Tipi-pesi'!Y$15,"")&amp;IF(Y39='Tabelle Tipi-pesi'!X$16,'Tabelle Tipi-pesi'!Y$16,"")&amp;IF(Y39='Tabelle Tipi-pesi'!X$17,'Tabelle Tipi-pesi'!Y$17,"")&amp;IF(Y39='Tabelle Tipi-pesi'!X$18,'Tabelle Tipi-pesi'!Y$18,"")&amp;IF(Y39='Tabelle Tipi-pesi'!X$19,'Tabelle Tipi-pesi'!Y$19,"")&amp;IF(Y39='Tabelle Tipi-pesi'!X$20,'Tabelle Tipi-pesi'!Y$20,"")&amp;IF(Y39='Tabelle Tipi-pesi'!X$21,'Tabelle Tipi-pesi'!Y$21,"")&amp;IF(Y39='Tabelle Tipi-pesi'!X$22,'Tabelle Tipi-pesi'!Y$22,"")&amp;IF(Y39='Tabelle Tipi-pesi'!X$23,'Tabelle Tipi-pesi'!Y$23,"")))</f>
        <v>0</v>
      </c>
      <c r="AA39" s="36"/>
      <c r="AB39" s="37">
        <f>IF(AA39="",0,VALUE(IF(AA39='Tabelle Tipi-pesi'!Z$2,'Tabelle Tipi-pesi'!AA$2,"")&amp;IF(AA39='Tabelle Tipi-pesi'!Z$3,'Tabelle Tipi-pesi'!AA$3,"")&amp;IF(AA39='Tabelle Tipi-pesi'!Z$4,'Tabelle Tipi-pesi'!AA$4,"")&amp;IF(AA39='Tabelle Tipi-pesi'!Z$5,'Tabelle Tipi-pesi'!AA$5,"")&amp;IF(AA39='Tabelle Tipi-pesi'!Z$6,'Tabelle Tipi-pesi'!AA$6,"")&amp;IF(AA39='Tabelle Tipi-pesi'!Z$7,'Tabelle Tipi-pesi'!AA$7,"")&amp;IF(AA39='Tabelle Tipi-pesi'!Z$8,'Tabelle Tipi-pesi'!AA$8,"")&amp;IF(AA39='Tabelle Tipi-pesi'!Z$9,'Tabelle Tipi-pesi'!AA$9,"")&amp;IF(AA39='Tabelle Tipi-pesi'!Z$10,'Tabelle Tipi-pesi'!AA$10,"")&amp;IF(AA39='Tabelle Tipi-pesi'!Z$11,'Tabelle Tipi-pesi'!AA$11,"")&amp;IF(AA39='Tabelle Tipi-pesi'!Z$12,'Tabelle Tipi-pesi'!AA$12,"")&amp;IF(AA39='Tabelle Tipi-pesi'!Z$13,'Tabelle Tipi-pesi'!AA$13,"")&amp;IF(AA39='Tabelle Tipi-pesi'!Z$14,'Tabelle Tipi-pesi'!AA$14,"")&amp;IF(AA39='Tabelle Tipi-pesi'!Z$15,'Tabelle Tipi-pesi'!AA$15,"")&amp;IF(AA39='Tabelle Tipi-pesi'!Z$16,'Tabelle Tipi-pesi'!AA$16,"")&amp;IF(AA39='Tabelle Tipi-pesi'!Z$17,'Tabelle Tipi-pesi'!AA$17,"")&amp;IF(AA39='Tabelle Tipi-pesi'!Z$18,'Tabelle Tipi-pesi'!AA$18,"")&amp;IF(AA39='Tabelle Tipi-pesi'!Z$19,'Tabelle Tipi-pesi'!AA$19,"")&amp;IF(AA39='Tabelle Tipi-pesi'!Z$20,'Tabelle Tipi-pesi'!AA$20,"")&amp;IF(AA39='Tabelle Tipi-pesi'!Z$21,'Tabelle Tipi-pesi'!AA$21,"")&amp;IF(AA39='Tabelle Tipi-pesi'!Z$22,'Tabelle Tipi-pesi'!AA$22,"")&amp;IF(AA39='Tabelle Tipi-pesi'!Z$23,'Tabelle Tipi-pesi'!AA$23,"")))</f>
        <v>0</v>
      </c>
      <c r="AD39" s="9">
        <f>IF(AC39="",0,VALUE(IF(AC39='Tabelle Tipi-pesi'!Z$2,'Tabelle Tipi-pesi'!AA$2,"")&amp;IF(AC39='Tabelle Tipi-pesi'!Z$3,'Tabelle Tipi-pesi'!AA$3,"")&amp;IF(AC39='Tabelle Tipi-pesi'!Z$4,'Tabelle Tipi-pesi'!AA$4,"")&amp;IF(AC39='Tabelle Tipi-pesi'!Z$5,'Tabelle Tipi-pesi'!AA$5,"")&amp;IF(AC39='Tabelle Tipi-pesi'!Z$6,'Tabelle Tipi-pesi'!AA$6,"")&amp;IF(AC39='Tabelle Tipi-pesi'!Z$7,'Tabelle Tipi-pesi'!AA$7,"")&amp;IF(AC39='Tabelle Tipi-pesi'!Z$8,'Tabelle Tipi-pesi'!AA$8,"")&amp;IF(AC39='Tabelle Tipi-pesi'!Z$9,'Tabelle Tipi-pesi'!AA$9,"")&amp;IF(AC39='Tabelle Tipi-pesi'!Z$10,'Tabelle Tipi-pesi'!AA$10,"")&amp;IF(AC39='Tabelle Tipi-pesi'!Z$11,'Tabelle Tipi-pesi'!AA$11,"")&amp;IF(AC39='Tabelle Tipi-pesi'!Z$12,'Tabelle Tipi-pesi'!AA$12,"")&amp;IF(AC39='Tabelle Tipi-pesi'!Z$13,'Tabelle Tipi-pesi'!AA$13,"")&amp;IF(AC39='Tabelle Tipi-pesi'!Z$14,'Tabelle Tipi-pesi'!AA$14,"")&amp;IF(AC39='Tabelle Tipi-pesi'!Z$15,'Tabelle Tipi-pesi'!AA$15,"")&amp;IF(AC39='Tabelle Tipi-pesi'!Z$16,'Tabelle Tipi-pesi'!AA$16,"")&amp;IF(AC39='Tabelle Tipi-pesi'!Z$17,'Tabelle Tipi-pesi'!AA$17,"")&amp;IF(AC39='Tabelle Tipi-pesi'!Z$18,'Tabelle Tipi-pesi'!AA$18,"")&amp;IF(AC39='Tabelle Tipi-pesi'!Z$19,'Tabelle Tipi-pesi'!AA$19,"")&amp;IF(AC39='Tabelle Tipi-pesi'!Z$20,'Tabelle Tipi-pesi'!AA$20,"")&amp;IF(AC39='Tabelle Tipi-pesi'!Z$21,'Tabelle Tipi-pesi'!AA$21,"")&amp;IF(AC39='Tabelle Tipi-pesi'!Z$22,'Tabelle Tipi-pesi'!AA$22,"")&amp;IF(AC39='Tabelle Tipi-pesi'!Z$23,'Tabelle Tipi-pesi'!AA$23,"")))</f>
        <v>0</v>
      </c>
      <c r="AE39" s="34"/>
      <c r="AF39" s="35">
        <f>IF(AE39="",0,VALUE(IF(AE39='Tabelle Tipi-pesi'!AB$2,'Tabelle Tipi-pesi'!AC$2,"")&amp;IF(AE39='Tabelle Tipi-pesi'!AB$3,'Tabelle Tipi-pesi'!AC$3,"")&amp;IF(AE39='Tabelle Tipi-pesi'!AB$4,'Tabelle Tipi-pesi'!AC$4,"")&amp;IF(AE39='Tabelle Tipi-pesi'!AB$5,'Tabelle Tipi-pesi'!AC$5,"")&amp;IF(AE39='Tabelle Tipi-pesi'!AB$6,'Tabelle Tipi-pesi'!AC$6,"")&amp;IF(AE39='Tabelle Tipi-pesi'!AB$7,'Tabelle Tipi-pesi'!AC$7,"")&amp;IF(AE39='Tabelle Tipi-pesi'!AB$8,'Tabelle Tipi-pesi'!AC$8,"")&amp;IF(AE39='Tabelle Tipi-pesi'!AB$9,'Tabelle Tipi-pesi'!AC$9,"")&amp;IF(AE39='Tabelle Tipi-pesi'!AB$10,'Tabelle Tipi-pesi'!AC$10,"")&amp;IF(AE39='Tabelle Tipi-pesi'!AB$11,'Tabelle Tipi-pesi'!AC$11,"")&amp;IF(AE39='Tabelle Tipi-pesi'!AB$12,'Tabelle Tipi-pesi'!AC$12,"")&amp;IF(AE39='Tabelle Tipi-pesi'!AB$13,'Tabelle Tipi-pesi'!AC$13,"")&amp;IF(AE39='Tabelle Tipi-pesi'!AB$14,'Tabelle Tipi-pesi'!AC$14,"")&amp;IF(AE39='Tabelle Tipi-pesi'!AB$15,'Tabelle Tipi-pesi'!AC$15,"")&amp;IF(AD39='Tabelle Tipi-pesi'!AB$16,'Tabelle Tipi-pesi'!AC$16,"")&amp;IF(AE39='Tabelle Tipi-pesi'!AB$17,'Tabelle Tipi-pesi'!AC$17,"")&amp;IF(AE39='Tabelle Tipi-pesi'!AB$18,'Tabelle Tipi-pesi'!AC$18,"")&amp;IF(AE39='Tabelle Tipi-pesi'!AB$19,'Tabelle Tipi-pesi'!AC$19,"")&amp;IF(AE39='Tabelle Tipi-pesi'!AB$20,'Tabelle Tipi-pesi'!AC$20,"")&amp;IF(AE39='Tabelle Tipi-pesi'!AB$21,'Tabelle Tipi-pesi'!AC$21,"")&amp;IF(AE39='Tabelle Tipi-pesi'!AB$22,'Tabelle Tipi-pesi'!AC$22,"")&amp;IF(AE39='Tabelle Tipi-pesi'!AB$23,'Tabelle Tipi-pesi'!AC$23,"")))</f>
        <v>0</v>
      </c>
      <c r="AH39" s="9">
        <f>IF(AG39="",0,VALUE(IF(AG39='Tabelle Tipi-pesi'!AD$2,'Tabelle Tipi-pesi'!AE$2,"")&amp;IF(AG39='Tabelle Tipi-pesi'!AD$3,'Tabelle Tipi-pesi'!AE$3,"")&amp;IF(AG39='Tabelle Tipi-pesi'!AD$4,'Tabelle Tipi-pesi'!AE$4,"")&amp;IF(AG39='Tabelle Tipi-pesi'!AD$5,'Tabelle Tipi-pesi'!AE$5,"")&amp;IF(AG39='Tabelle Tipi-pesi'!AD$6,'Tabelle Tipi-pesi'!AE$6,"")&amp;IF(AG39='Tabelle Tipi-pesi'!AD$7,'Tabelle Tipi-pesi'!AE$7,"")&amp;IF(AG39='Tabelle Tipi-pesi'!AD$8,'Tabelle Tipi-pesi'!AE$8,"")&amp;IF(AG39='Tabelle Tipi-pesi'!AD$9,'Tabelle Tipi-pesi'!AE$9,"")&amp;IF(AG39='Tabelle Tipi-pesi'!AD$10,'Tabelle Tipi-pesi'!AE$10,"")&amp;IF(AG39='Tabelle Tipi-pesi'!AD$11,'Tabelle Tipi-pesi'!AE$11,"")&amp;IF(AG39='Tabelle Tipi-pesi'!AD$12,'Tabelle Tipi-pesi'!AE$12,"")&amp;IF(AG39='Tabelle Tipi-pesi'!AD$13,'Tabelle Tipi-pesi'!AE$13,"")&amp;IF(AG39='Tabelle Tipi-pesi'!AD$14,'Tabelle Tipi-pesi'!AE$14,"")&amp;IF(AG39='Tabelle Tipi-pesi'!AD$15,'Tabelle Tipi-pesi'!AE$15,"")&amp;IF(AF39='Tabelle Tipi-pesi'!AD$16,'Tabelle Tipi-pesi'!AE$16,"")&amp;IF(AG39='Tabelle Tipi-pesi'!AD$17,'Tabelle Tipi-pesi'!AE$17,"")&amp;IF(AG39='Tabelle Tipi-pesi'!AD$18,'Tabelle Tipi-pesi'!AE$18,"")&amp;IF(AG39='Tabelle Tipi-pesi'!AD$19,'Tabelle Tipi-pesi'!AE$19,"")&amp;IF(AG39='Tabelle Tipi-pesi'!AD$20,'Tabelle Tipi-pesi'!AE$20,"")&amp;IF(AG39='Tabelle Tipi-pesi'!AD$21,'Tabelle Tipi-pesi'!AE$21,"")&amp;IF(AG39='Tabelle Tipi-pesi'!AD$22,'Tabelle Tipi-pesi'!AE$22,"")&amp;IF(AG39='Tabelle Tipi-pesi'!AD$23,'Tabelle Tipi-pesi'!AE$23,"")))</f>
        <v>0</v>
      </c>
      <c r="AJ39" s="26">
        <f t="shared" si="0"/>
        <v>1415</v>
      </c>
      <c r="AK39" s="55">
        <v>8.1999999999999993</v>
      </c>
      <c r="AL39" s="12">
        <v>2889</v>
      </c>
      <c r="AM39" s="18"/>
      <c r="AN39" s="11">
        <f t="shared" si="1"/>
        <v>10</v>
      </c>
      <c r="AO39" s="11" t="str">
        <f t="shared" si="2"/>
        <v>3</v>
      </c>
      <c r="AP39" s="8">
        <v>880</v>
      </c>
      <c r="AQ39" s="14">
        <f t="shared" si="3"/>
        <v>21.139024390243904</v>
      </c>
      <c r="AR39" s="15">
        <f t="shared" si="4"/>
        <v>234.64317073170736</v>
      </c>
      <c r="AS39" s="16">
        <f t="shared" si="5"/>
        <v>165.82556235456349</v>
      </c>
      <c r="AT39" s="15">
        <f t="shared" si="6"/>
        <v>6.0304333409213982</v>
      </c>
      <c r="AU39" s="39"/>
    </row>
    <row r="40" spans="1:47" s="8" customFormat="1" ht="11.25" customHeight="1" x14ac:dyDescent="0.2">
      <c r="A40" s="8">
        <v>36</v>
      </c>
      <c r="B40" s="8">
        <v>4</v>
      </c>
      <c r="C40" s="20" t="s">
        <v>121</v>
      </c>
      <c r="D40" s="21">
        <f>IF(C40="",0,VALUE(IF(C40='Tabelle Tipi-pesi'!B$2,'Tabelle Tipi-pesi'!C$2,"")&amp;IF(C40='Tabelle Tipi-pesi'!B$3,'Tabelle Tipi-pesi'!C$3,"")&amp;IF(C40='Tabelle Tipi-pesi'!B$4,'Tabelle Tipi-pesi'!C$4,"")&amp;IF(C40='Tabelle Tipi-pesi'!B$5,'Tabelle Tipi-pesi'!C$5,"")&amp;IF(C40='Tabelle Tipi-pesi'!B$6,'Tabelle Tipi-pesi'!C$6,"")&amp;IF(C40='Tabelle Tipi-pesi'!B$7,'Tabelle Tipi-pesi'!C$7,"")&amp;IF(C40='Tabelle Tipi-pesi'!B$8,'Tabelle Tipi-pesi'!C$8,"")&amp;IF(C40='Tabelle Tipi-pesi'!B$9,'Tabelle Tipi-pesi'!C$9,"")&amp;IF(C40='Tabelle Tipi-pesi'!B$10,'Tabelle Tipi-pesi'!C$10,"")&amp;IF(C40='Tabelle Tipi-pesi'!B$11,'Tabelle Tipi-pesi'!C$11,"")&amp;IF(C40='Tabelle Tipi-pesi'!B$12,'Tabelle Tipi-pesi'!C$12,"")&amp;IF(C40='Tabelle Tipi-pesi'!B$13,'Tabelle Tipi-pesi'!C$13,"")&amp;IF(C40='Tabelle Tipi-pesi'!B$14,'Tabelle Tipi-pesi'!C$14,"")&amp;IF(C40='Tabelle Tipi-pesi'!B$15,'Tabelle Tipi-pesi'!C$15,"")&amp;IF(C40='Tabelle Tipi-pesi'!B$16,'Tabelle Tipi-pesi'!C$16,"")&amp;IF(C40='Tabelle Tipi-pesi'!B$17,'Tabelle Tipi-pesi'!C$17,"")&amp;IF(C40='Tabelle Tipi-pesi'!B$18,'Tabelle Tipi-pesi'!C$18,"")&amp;IF(C40='Tabelle Tipi-pesi'!B$19,'Tabelle Tipi-pesi'!C$19,"")&amp;IF(C40='Tabelle Tipi-pesi'!B$20,'Tabelle Tipi-pesi'!C$20,"")&amp;IF(C40='Tabelle Tipi-pesi'!B$21,'Tabelle Tipi-pesi'!C$21,"")&amp;IF(C40='Tabelle Tipi-pesi'!B$22,'Tabelle Tipi-pesi'!C$22,"")&amp;IF(C40='Tabelle Tipi-pesi'!B$23,'Tabelle Tipi-pesi'!C$23,"")))</f>
        <v>380</v>
      </c>
      <c r="E40" s="8" t="s">
        <v>26</v>
      </c>
      <c r="F40" s="7">
        <f>IF(E40="",0,VALUE(IF(E40='Tabelle Tipi-pesi'!D$2,'Tabelle Tipi-pesi'!E$2,"")&amp;IF(E40='Tabelle Tipi-pesi'!D$3,'Tabelle Tipi-pesi'!E$3,"")&amp;IF(E40='Tabelle Tipi-pesi'!D$4,'Tabelle Tipi-pesi'!E$4,"")&amp;IF(E40='Tabelle Tipi-pesi'!D$5,'Tabelle Tipi-pesi'!E$5,"")&amp;IF(E40='Tabelle Tipi-pesi'!D$6,'Tabelle Tipi-pesi'!E$6,"")&amp;IF(E40='Tabelle Tipi-pesi'!D$7,'Tabelle Tipi-pesi'!E$7,"")&amp;IF(E40='Tabelle Tipi-pesi'!D$8,'Tabelle Tipi-pesi'!E$8,"")&amp;IF(E40='Tabelle Tipi-pesi'!D$9,'Tabelle Tipi-pesi'!E$9,"")&amp;IF(E40='Tabelle Tipi-pesi'!D$10,'Tabelle Tipi-pesi'!E$10,"")&amp;IF(E40='Tabelle Tipi-pesi'!D$11,'Tabelle Tipi-pesi'!E$11,"")&amp;IF(E40='Tabelle Tipi-pesi'!D$12,'Tabelle Tipi-pesi'!E$12,"")&amp;IF(E40='Tabelle Tipi-pesi'!D$13,'Tabelle Tipi-pesi'!E$13,"")&amp;IF(E40='Tabelle Tipi-pesi'!D$14,'Tabelle Tipi-pesi'!E$14,"")&amp;IF(E40='Tabelle Tipi-pesi'!D$15,'Tabelle Tipi-pesi'!E$15,"")&amp;IF(E40='Tabelle Tipi-pesi'!D$16,'Tabelle Tipi-pesi'!E$16,"")&amp;IF(E40='Tabelle Tipi-pesi'!D$17,'Tabelle Tipi-pesi'!E$17,"")&amp;IF(E40='Tabelle Tipi-pesi'!D$18,'Tabelle Tipi-pesi'!E$18,"")&amp;IF(E40='Tabelle Tipi-pesi'!D$19,'Tabelle Tipi-pesi'!E$19,"")&amp;IF(E40='Tabelle Tipi-pesi'!D$20,'Tabelle Tipi-pesi'!E$20,"")&amp;IF(E40='Tabelle Tipi-pesi'!D$21,'Tabelle Tipi-pesi'!E$21,"")&amp;IF(E40='Tabelle Tipi-pesi'!D$22,'Tabelle Tipi-pesi'!E$22,"")&amp;IF(E40='Tabelle Tipi-pesi'!D$23,'Tabelle Tipi-pesi'!E$23,"")))/4*B40</f>
        <v>70</v>
      </c>
      <c r="G40" s="22" t="s">
        <v>39</v>
      </c>
      <c r="H40" s="23">
        <f>$B40*IF(G40="",0,VALUE(IF(G40='Tabelle Tipi-pesi'!F$2,'Tabelle Tipi-pesi'!G$2,"")&amp;IF(G40='Tabelle Tipi-pesi'!F$3,'Tabelle Tipi-pesi'!G$3,"")&amp;IF(G40='Tabelle Tipi-pesi'!F$4,'Tabelle Tipi-pesi'!G$4,"")&amp;IF(G40='Tabelle Tipi-pesi'!F$5,'Tabelle Tipi-pesi'!G$5,"")&amp;IF(G40='Tabelle Tipi-pesi'!F$6,'Tabelle Tipi-pesi'!G$6,"")&amp;IF(G40='Tabelle Tipi-pesi'!F$7,'Tabelle Tipi-pesi'!G$7,"")&amp;IF(G40='Tabelle Tipi-pesi'!F$8,'Tabelle Tipi-pesi'!G$8,"")&amp;IF(G40='Tabelle Tipi-pesi'!F$9,'Tabelle Tipi-pesi'!G$9,"")&amp;IF(G40='Tabelle Tipi-pesi'!F$10,'Tabelle Tipi-pesi'!G$10,"")&amp;IF(G40='Tabelle Tipi-pesi'!F$11,'Tabelle Tipi-pesi'!G$11,"")&amp;IF(G40='Tabelle Tipi-pesi'!F$12,'Tabelle Tipi-pesi'!G$12,"")&amp;IF(G40='Tabelle Tipi-pesi'!F$13,'Tabelle Tipi-pesi'!G$13,"")&amp;IF(G40='Tabelle Tipi-pesi'!F$14,'Tabelle Tipi-pesi'!G$14,"")&amp;IF(G40='Tabelle Tipi-pesi'!F$15,'Tabelle Tipi-pesi'!G$15,"")&amp;IF(G40='Tabelle Tipi-pesi'!F$16,'Tabelle Tipi-pesi'!G$16,"")&amp;IF(G40='Tabelle Tipi-pesi'!F$17,'Tabelle Tipi-pesi'!G$17,"")&amp;IF(G40='Tabelle Tipi-pesi'!F$18,'Tabelle Tipi-pesi'!G$18,"")&amp;IF(G40='Tabelle Tipi-pesi'!F$19,'Tabelle Tipi-pesi'!G$19,"")&amp;IF(G40='Tabelle Tipi-pesi'!F$20,'Tabelle Tipi-pesi'!G$20,"")&amp;IF(G40='Tabelle Tipi-pesi'!F$21,'Tabelle Tipi-pesi'!G$21,"")&amp;IF(G40='Tabelle Tipi-pesi'!F$22,'Tabelle Tipi-pesi'!G$22,"")&amp;IF(G40='Tabelle Tipi-pesi'!F$23,'Tabelle Tipi-pesi'!G$23,"")))</f>
        <v>120</v>
      </c>
      <c r="I40" s="8" t="s">
        <v>47</v>
      </c>
      <c r="J40" s="9">
        <f>IF(I40="",0,VALUE(IF(I40='Tabelle Tipi-pesi'!H$2,'Tabelle Tipi-pesi'!I$2,"")&amp;IF(I40='Tabelle Tipi-pesi'!H$3,'Tabelle Tipi-pesi'!I$3,"")&amp;IF(I40='Tabelle Tipi-pesi'!H$4,'Tabelle Tipi-pesi'!I$4,"")&amp;IF(I40='Tabelle Tipi-pesi'!H$5,'Tabelle Tipi-pesi'!I$5,"")&amp;IF(I40='Tabelle Tipi-pesi'!H$6,'Tabelle Tipi-pesi'!I$6,"")&amp;IF(I40='Tabelle Tipi-pesi'!H$7,'Tabelle Tipi-pesi'!I$7,"")&amp;IF(I40='Tabelle Tipi-pesi'!H$8,'Tabelle Tipi-pesi'!I$8,"")&amp;IF(I40='Tabelle Tipi-pesi'!H$9,'Tabelle Tipi-pesi'!I$9,"")&amp;IF(I40='Tabelle Tipi-pesi'!H$10,'Tabelle Tipi-pesi'!I$10,"")&amp;IF(I40='Tabelle Tipi-pesi'!H$11,'Tabelle Tipi-pesi'!I$11,"")&amp;IF(I40='Tabelle Tipi-pesi'!H$12,'Tabelle Tipi-pesi'!I$12,"")&amp;IF(I40='Tabelle Tipi-pesi'!H$13,'Tabelle Tipi-pesi'!I$13,"")&amp;IF(I40='Tabelle Tipi-pesi'!H$14,'Tabelle Tipi-pesi'!I$14,"")&amp;IF(I40='Tabelle Tipi-pesi'!H$15,'Tabelle Tipi-pesi'!I$15,"")&amp;IF(I40='Tabelle Tipi-pesi'!H$16,'Tabelle Tipi-pesi'!I$16,"")&amp;IF(I40='Tabelle Tipi-pesi'!H$17,'Tabelle Tipi-pesi'!I$17,"")&amp;IF(I40='Tabelle Tipi-pesi'!H$18,'Tabelle Tipi-pesi'!I$18,"")&amp;IF(I40='Tabelle Tipi-pesi'!H$19,'Tabelle Tipi-pesi'!I$19,"")&amp;IF(I40='Tabelle Tipi-pesi'!H$20,'Tabelle Tipi-pesi'!I$20,"")&amp;IF(I40='Tabelle Tipi-pesi'!H$21,'Tabelle Tipi-pesi'!I$21,"")&amp;IF(I40='Tabelle Tipi-pesi'!H$22,'Tabelle Tipi-pesi'!I$22,"")&amp;IF(I40='Tabelle Tipi-pesi'!H$23,'Tabelle Tipi-pesi'!I$23,"")))</f>
        <v>145</v>
      </c>
      <c r="K40" s="24" t="s">
        <v>50</v>
      </c>
      <c r="L40" s="25">
        <f>IF(K40="",0,VALUE(IF(K40='Tabelle Tipi-pesi'!J$2,'Tabelle Tipi-pesi'!K$2,"")&amp;IF(K40='Tabelle Tipi-pesi'!J$3,'Tabelle Tipi-pesi'!K$3,"")&amp;IF(K40='Tabelle Tipi-pesi'!J$4,'Tabelle Tipi-pesi'!K$4,"")&amp;IF(K40='Tabelle Tipi-pesi'!J$5,'Tabelle Tipi-pesi'!K$5,"")&amp;IF(K40='Tabelle Tipi-pesi'!J$6,'Tabelle Tipi-pesi'!K$6,"")&amp;IF(K40='Tabelle Tipi-pesi'!J$7,'Tabelle Tipi-pesi'!K$7,"")&amp;IF(K40='Tabelle Tipi-pesi'!J$8,'Tabelle Tipi-pesi'!K$8,"")&amp;IF(K40='Tabelle Tipi-pesi'!J$9,'Tabelle Tipi-pesi'!K$9,"")&amp;IF(K40='Tabelle Tipi-pesi'!J$10,'Tabelle Tipi-pesi'!K$10,"")&amp;IF(K40='Tabelle Tipi-pesi'!J$11,'Tabelle Tipi-pesi'!K$11,"")&amp;IF(K40='Tabelle Tipi-pesi'!J$12,'Tabelle Tipi-pesi'!K$12,"")&amp;IF(K40='Tabelle Tipi-pesi'!J$13,'Tabelle Tipi-pesi'!K$13,"")&amp;IF(K40='Tabelle Tipi-pesi'!J$14,'Tabelle Tipi-pesi'!K$14,"")&amp;IF(K40='Tabelle Tipi-pesi'!J$15,'Tabelle Tipi-pesi'!K$15,"")&amp;IF(K40='Tabelle Tipi-pesi'!J$16,'Tabelle Tipi-pesi'!K$16,"")&amp;IF(K40='Tabelle Tipi-pesi'!J$17,'Tabelle Tipi-pesi'!K$17,"")&amp;IF(K40='Tabelle Tipi-pesi'!J$18,'Tabelle Tipi-pesi'!K$18,"")&amp;IF(K40='Tabelle Tipi-pesi'!J$19,'Tabelle Tipi-pesi'!K$19,"")&amp;IF(K40='Tabelle Tipi-pesi'!J$20,'Tabelle Tipi-pesi'!K$20,"")&amp;IF(K40='Tabelle Tipi-pesi'!J$21,'Tabelle Tipi-pesi'!K$21,"")&amp;IF(K40='Tabelle Tipi-pesi'!J$22,'Tabelle Tipi-pesi'!K$22,"")&amp;IF(K40='Tabelle Tipi-pesi'!J$23,'Tabelle Tipi-pesi'!K$23,"")))</f>
        <v>7</v>
      </c>
      <c r="M40" s="8" t="s">
        <v>52</v>
      </c>
      <c r="N40" s="9">
        <f>$B40*IF(M40="",0,VALUE(IF(M40='Tabelle Tipi-pesi'!L$2,'Tabelle Tipi-pesi'!M$2,"")&amp;IF(M40='Tabelle Tipi-pesi'!L$3,'Tabelle Tipi-pesi'!M$3,"")&amp;IF(M40='Tabelle Tipi-pesi'!L$4,'Tabelle Tipi-pesi'!M$4,"")&amp;IF(M40='Tabelle Tipi-pesi'!L$5,'Tabelle Tipi-pesi'!M$5,"")&amp;IF(M40='Tabelle Tipi-pesi'!L$6,'Tabelle Tipi-pesi'!M$6,"")&amp;IF(M40='Tabelle Tipi-pesi'!L$7,'Tabelle Tipi-pesi'!M$7,"")&amp;IF(M40='Tabelle Tipi-pesi'!L$8,'Tabelle Tipi-pesi'!M$8,"")&amp;IF(M40='Tabelle Tipi-pesi'!L$9,'Tabelle Tipi-pesi'!M$9,"")&amp;IF(M40='Tabelle Tipi-pesi'!L$10,'Tabelle Tipi-pesi'!M$10,"")&amp;IF(M40='Tabelle Tipi-pesi'!L$11,'Tabelle Tipi-pesi'!M$11,"")&amp;IF(M40='Tabelle Tipi-pesi'!L$12,'Tabelle Tipi-pesi'!M$12,"")&amp;IF(M40='Tabelle Tipi-pesi'!L$13,'Tabelle Tipi-pesi'!M$13,"")&amp;IF(M40='Tabelle Tipi-pesi'!L$14,'Tabelle Tipi-pesi'!M$14,"")&amp;IF(M40='Tabelle Tipi-pesi'!L$15,'Tabelle Tipi-pesi'!M$15,"")&amp;IF(M40='Tabelle Tipi-pesi'!L$16,'Tabelle Tipi-pesi'!M$16,"")&amp;IF(M40='Tabelle Tipi-pesi'!L$17,'Tabelle Tipi-pesi'!M$17,"")&amp;IF(M40='Tabelle Tipi-pesi'!L$18,'Tabelle Tipi-pesi'!M$18,"")&amp;IF(M40='Tabelle Tipi-pesi'!L$19,'Tabelle Tipi-pesi'!M$19,"")&amp;IF(M40='Tabelle Tipi-pesi'!L$20,'Tabelle Tipi-pesi'!M$20,"")&amp;IF(M40='Tabelle Tipi-pesi'!L$21,'Tabelle Tipi-pesi'!M$21,"")&amp;IF(M40='Tabelle Tipi-pesi'!L$22,'Tabelle Tipi-pesi'!M$22,"")&amp;IF(M40='Tabelle Tipi-pesi'!L$23,'Tabelle Tipi-pesi'!M$23,"")))</f>
        <v>360</v>
      </c>
      <c r="O40" s="27" t="s">
        <v>81</v>
      </c>
      <c r="P40" s="28">
        <f>IF(O40="",0,VALUE(IF(O40='Tabelle Tipi-pesi'!N$2,'Tabelle Tipi-pesi'!O$2,"")&amp;IF(O40='Tabelle Tipi-pesi'!N$3,'Tabelle Tipi-pesi'!O$3,"")&amp;IF(O40='Tabelle Tipi-pesi'!N$4,'Tabelle Tipi-pesi'!O$4,"")&amp;IF(O40='Tabelle Tipi-pesi'!N$5,'Tabelle Tipi-pesi'!O$5,"")&amp;IF(O40='Tabelle Tipi-pesi'!N$6,'Tabelle Tipi-pesi'!O$6,"")&amp;IF(O40='Tabelle Tipi-pesi'!N$7,'Tabelle Tipi-pesi'!O$7,"")&amp;IF(O40='Tabelle Tipi-pesi'!N$8,'Tabelle Tipi-pesi'!O$8,"")&amp;IF(O40='Tabelle Tipi-pesi'!N$9,'Tabelle Tipi-pesi'!O$9,"")&amp;IF(O40='Tabelle Tipi-pesi'!N$10,'Tabelle Tipi-pesi'!O$10,"")&amp;IF(O40='Tabelle Tipi-pesi'!N$11,'Tabelle Tipi-pesi'!O$11,"")&amp;IF(O40='Tabelle Tipi-pesi'!N$12,'Tabelle Tipi-pesi'!O$12,"")&amp;IF(O40='Tabelle Tipi-pesi'!N$13,'Tabelle Tipi-pesi'!O$13,"")&amp;IF(O40='Tabelle Tipi-pesi'!N$14,'Tabelle Tipi-pesi'!O$14,"")&amp;IF(O40='Tabelle Tipi-pesi'!N$15,'Tabelle Tipi-pesi'!O$15,"")&amp;IF(O40='Tabelle Tipi-pesi'!N$16,'Tabelle Tipi-pesi'!O$16,"")&amp;IF(O40='Tabelle Tipi-pesi'!N$17,'Tabelle Tipi-pesi'!O$17,"")&amp;IF(O40='Tabelle Tipi-pesi'!N$18,'Tabelle Tipi-pesi'!O$18,"")&amp;IF(O40='Tabelle Tipi-pesi'!N$19,'Tabelle Tipi-pesi'!O$19,"")&amp;IF(O40='Tabelle Tipi-pesi'!N$20,'Tabelle Tipi-pesi'!O$20,"")&amp;IF(O40='Tabelle Tipi-pesi'!N$21,'Tabelle Tipi-pesi'!O$21,"")&amp;IF(O40='Tabelle Tipi-pesi'!N$22,'Tabelle Tipi-pesi'!O$22,"")&amp;IF(O40='Tabelle Tipi-pesi'!N$23,'Tabelle Tipi-pesi'!O$23,"")))</f>
        <v>285</v>
      </c>
      <c r="Q40" s="8" t="s">
        <v>120</v>
      </c>
      <c r="R40" s="9">
        <f>IF(Q40="",0,VALUE(IF(Q40='Tabelle Tipi-pesi'!P$2,'Tabelle Tipi-pesi'!Q$2,"")&amp;IF(Q40='Tabelle Tipi-pesi'!P$3,'Tabelle Tipi-pesi'!Q$3,"")&amp;IF(Q40='Tabelle Tipi-pesi'!P$4,'Tabelle Tipi-pesi'!Q$4,"")&amp;IF(Q40='Tabelle Tipi-pesi'!P$5,'Tabelle Tipi-pesi'!Q$5,"")&amp;IF(Q40='Tabelle Tipi-pesi'!P$6,'Tabelle Tipi-pesi'!Q$6,"")&amp;IF(Q40='Tabelle Tipi-pesi'!P$7,'Tabelle Tipi-pesi'!Q$7,"")&amp;IF(Q40='Tabelle Tipi-pesi'!P$8,'Tabelle Tipi-pesi'!Q$8,"")&amp;IF(Q40='Tabelle Tipi-pesi'!P$9,'Tabelle Tipi-pesi'!Q$9,"")&amp;IF(Q40='Tabelle Tipi-pesi'!P$10,'Tabelle Tipi-pesi'!Q$10,"")&amp;IF(Q40='Tabelle Tipi-pesi'!P$11,'Tabelle Tipi-pesi'!Q$11,"")&amp;IF(Q40='Tabelle Tipi-pesi'!P$12,'Tabelle Tipi-pesi'!Q$12,"")&amp;IF(Q40='Tabelle Tipi-pesi'!P$13,'Tabelle Tipi-pesi'!Q$13,"")&amp;IF(Q40='Tabelle Tipi-pesi'!P$14,'Tabelle Tipi-pesi'!Q$14,"")&amp;IF(Q40='Tabelle Tipi-pesi'!P$15,'Tabelle Tipi-pesi'!Q$15,"")&amp;IF(Q40='Tabelle Tipi-pesi'!P$16,'Tabelle Tipi-pesi'!Q$16,"")&amp;IF(Q40='Tabelle Tipi-pesi'!P$17,'Tabelle Tipi-pesi'!Q$17,"")&amp;IF(Q40='Tabelle Tipi-pesi'!P$18,'Tabelle Tipi-pesi'!Q$18,"")&amp;IF(Q40='Tabelle Tipi-pesi'!P$19,'Tabelle Tipi-pesi'!Q$19,"")&amp;IF(Q40='Tabelle Tipi-pesi'!P$20,'Tabelle Tipi-pesi'!Q$20,"")&amp;IF(Q40='Tabelle Tipi-pesi'!P$21,'Tabelle Tipi-pesi'!Q$21,"")&amp;IF(Q40='Tabelle Tipi-pesi'!P$22,'Tabelle Tipi-pesi'!Q$22,"")&amp;IF(Q40='Tabelle Tipi-pesi'!P$23,'Tabelle Tipi-pesi'!Q$23,"")))</f>
        <v>20</v>
      </c>
      <c r="S40" s="29" t="s">
        <v>113</v>
      </c>
      <c r="T40" s="30">
        <f>IF(S40="",0,VALUE(IF(S40='Tabelle Tipi-pesi'!R$2,'Tabelle Tipi-pesi'!S$2,"")&amp;IF(S40='Tabelle Tipi-pesi'!R$3,'Tabelle Tipi-pesi'!S$3,"")&amp;IF(S40='Tabelle Tipi-pesi'!R$4,'Tabelle Tipi-pesi'!S$4,"")&amp;IF(S40='Tabelle Tipi-pesi'!R$5,'Tabelle Tipi-pesi'!S$5,"")&amp;IF(S40='Tabelle Tipi-pesi'!R$6,'Tabelle Tipi-pesi'!S$6,"")&amp;IF(S40='Tabelle Tipi-pesi'!R$7,'Tabelle Tipi-pesi'!S$7,"")&amp;IF(S40='Tabelle Tipi-pesi'!R$8,'Tabelle Tipi-pesi'!S$8,"")&amp;IF(S40='Tabelle Tipi-pesi'!R$9,'Tabelle Tipi-pesi'!S$9,"")&amp;IF(S40='Tabelle Tipi-pesi'!R$10,'Tabelle Tipi-pesi'!S$10,"")&amp;IF(S40='Tabelle Tipi-pesi'!R$11,'Tabelle Tipi-pesi'!S$11,"")&amp;IF(S40='Tabelle Tipi-pesi'!R$12,'Tabelle Tipi-pesi'!S$12,"")&amp;IF(S40='Tabelle Tipi-pesi'!R$13,'Tabelle Tipi-pesi'!S$13,"")&amp;IF(S40='Tabelle Tipi-pesi'!R$14,'Tabelle Tipi-pesi'!S$14,"")&amp;IF(S40='Tabelle Tipi-pesi'!R$15,'Tabelle Tipi-pesi'!S$15,"")&amp;IF(S40='Tabelle Tipi-pesi'!R$16,'Tabelle Tipi-pesi'!S$16,"")&amp;IF(S40='Tabelle Tipi-pesi'!R$17,'Tabelle Tipi-pesi'!S$17,"")&amp;IF(S40='Tabelle Tipi-pesi'!R$18,'Tabelle Tipi-pesi'!S$18,"")&amp;IF(S40='Tabelle Tipi-pesi'!R$19,'Tabelle Tipi-pesi'!S$19,"")&amp;IF(S40='Tabelle Tipi-pesi'!R$20,'Tabelle Tipi-pesi'!S$20,"")&amp;IF(S40='Tabelle Tipi-pesi'!R$21,'Tabelle Tipi-pesi'!S$21,"")&amp;IF(S40='Tabelle Tipi-pesi'!R$22,'Tabelle Tipi-pesi'!S$22,"")&amp;IF(S40='Tabelle Tipi-pesi'!R$23,'Tabelle Tipi-pesi'!S$23,"")))</f>
        <v>30</v>
      </c>
      <c r="V40" s="9">
        <f>IF(U40="",0,VALUE(IF(U40='Tabelle Tipi-pesi'!T$2,'Tabelle Tipi-pesi'!U$2,"")&amp;IF(U40='Tabelle Tipi-pesi'!T$3,'Tabelle Tipi-pesi'!U$3,"")&amp;IF(U40='Tabelle Tipi-pesi'!T$4,'Tabelle Tipi-pesi'!U$4,"")&amp;IF(U40='Tabelle Tipi-pesi'!T$5,'Tabelle Tipi-pesi'!U$5,"")&amp;IF(U40='Tabelle Tipi-pesi'!T$6,'Tabelle Tipi-pesi'!U$6,"")&amp;IF(U40='Tabelle Tipi-pesi'!T$7,'Tabelle Tipi-pesi'!U$7,"")&amp;IF(U40='Tabelle Tipi-pesi'!T$8,'Tabelle Tipi-pesi'!U$8,"")&amp;IF(U40='Tabelle Tipi-pesi'!T$9,'Tabelle Tipi-pesi'!U$9,"")&amp;IF(U40='Tabelle Tipi-pesi'!T$10,'Tabelle Tipi-pesi'!U$10,"")&amp;IF(U40='Tabelle Tipi-pesi'!T$11,'Tabelle Tipi-pesi'!U$11,"")&amp;IF(U40='Tabelle Tipi-pesi'!T$12,'Tabelle Tipi-pesi'!U$12,"")&amp;IF(U40='Tabelle Tipi-pesi'!T$13,'Tabelle Tipi-pesi'!U$13,"")&amp;IF(U40='Tabelle Tipi-pesi'!T$14,'Tabelle Tipi-pesi'!U$14,"")&amp;IF(U40='Tabelle Tipi-pesi'!T$15,'Tabelle Tipi-pesi'!U$15,"")&amp;IF(U40='Tabelle Tipi-pesi'!T$16,'Tabelle Tipi-pesi'!U$16,"")&amp;IF(U40='Tabelle Tipi-pesi'!T$17,'Tabelle Tipi-pesi'!U$17,"")&amp;IF(U40='Tabelle Tipi-pesi'!T$18,'Tabelle Tipi-pesi'!U$18,"")&amp;IF(U40='Tabelle Tipi-pesi'!T$19,'Tabelle Tipi-pesi'!U$19,"")&amp;IF(U40='Tabelle Tipi-pesi'!T$20,'Tabelle Tipi-pesi'!U$20,"")&amp;IF(U40='Tabelle Tipi-pesi'!T$21,'Tabelle Tipi-pesi'!U$21,"")&amp;IF(U40='Tabelle Tipi-pesi'!T$22,'Tabelle Tipi-pesi'!U$22,"")&amp;IF(U40='Tabelle Tipi-pesi'!T$23,'Tabelle Tipi-pesi'!U$23,"")))</f>
        <v>0</v>
      </c>
      <c r="W40" s="31"/>
      <c r="X40" s="32">
        <f>IF(W40="",0,VALUE(IF(W40='Tabelle Tipi-pesi'!V$2,'Tabelle Tipi-pesi'!W$2,"")&amp;IF(W40='Tabelle Tipi-pesi'!V$3,'Tabelle Tipi-pesi'!W$3,"")&amp;IF(W40='Tabelle Tipi-pesi'!V$4,'Tabelle Tipi-pesi'!W$4,"")&amp;IF(W40='Tabelle Tipi-pesi'!V$5,'Tabelle Tipi-pesi'!W$5,"")&amp;IF(W40='Tabelle Tipi-pesi'!V$6,'Tabelle Tipi-pesi'!W$6,"")&amp;IF(W40='Tabelle Tipi-pesi'!V$7,'Tabelle Tipi-pesi'!W$7,"")&amp;IF(W40='Tabelle Tipi-pesi'!V$8,'Tabelle Tipi-pesi'!W$8,"")&amp;IF(W40='Tabelle Tipi-pesi'!V$9,'Tabelle Tipi-pesi'!W$9,"")&amp;IF(W40='Tabelle Tipi-pesi'!V$10,'Tabelle Tipi-pesi'!W$10,"")&amp;IF(W40='Tabelle Tipi-pesi'!V$11,'Tabelle Tipi-pesi'!W$11,"")&amp;IF(W40='Tabelle Tipi-pesi'!V$12,'Tabelle Tipi-pesi'!W$12,"")&amp;IF(W40='Tabelle Tipi-pesi'!V$13,'Tabelle Tipi-pesi'!W$13,"")&amp;IF(W40='Tabelle Tipi-pesi'!V$14,'Tabelle Tipi-pesi'!W$14,"")&amp;IF(W40='Tabelle Tipi-pesi'!V$15,'Tabelle Tipi-pesi'!W$15,"")&amp;IF(W40='Tabelle Tipi-pesi'!V$16,'Tabelle Tipi-pesi'!W$16,"")&amp;IF(W40='Tabelle Tipi-pesi'!V$17,'Tabelle Tipi-pesi'!W$17,"")&amp;IF(W40='Tabelle Tipi-pesi'!V$18,'Tabelle Tipi-pesi'!W$18,"")&amp;IF(W40='Tabelle Tipi-pesi'!V$19,'Tabelle Tipi-pesi'!W$19,"")&amp;IF(W40='Tabelle Tipi-pesi'!V$20,'Tabelle Tipi-pesi'!W$20,"")&amp;IF(W40='Tabelle Tipi-pesi'!V$21,'Tabelle Tipi-pesi'!W$21,"")&amp;IF(W40='Tabelle Tipi-pesi'!V$22,'Tabelle Tipi-pesi'!W$22,"")&amp;IF(W40='Tabelle Tipi-pesi'!V$23,'Tabelle Tipi-pesi'!W$23,"")))</f>
        <v>0</v>
      </c>
      <c r="Z40" s="9">
        <f>IF(Y40="",0,VALUE(IF(Y40='Tabelle Tipi-pesi'!X$2,'Tabelle Tipi-pesi'!Y$2,"")&amp;IF(Y40='Tabelle Tipi-pesi'!X$3,'Tabelle Tipi-pesi'!Y$3,"")&amp;IF(Y40='Tabelle Tipi-pesi'!X$4,'Tabelle Tipi-pesi'!Y$4,"")&amp;IF(Y40='Tabelle Tipi-pesi'!X$5,'Tabelle Tipi-pesi'!Y$5,"")&amp;IF(Y40='Tabelle Tipi-pesi'!X$6,'Tabelle Tipi-pesi'!Y$6,"")&amp;IF(Y40='Tabelle Tipi-pesi'!X$7,'Tabelle Tipi-pesi'!Y$7,"")&amp;IF(Y40='Tabelle Tipi-pesi'!X$8,'Tabelle Tipi-pesi'!Y$8,"")&amp;IF(Y40='Tabelle Tipi-pesi'!X$9,'Tabelle Tipi-pesi'!Y$9,"")&amp;IF(Y40='Tabelle Tipi-pesi'!X$10,'Tabelle Tipi-pesi'!Y$10,"")&amp;IF(Y40='Tabelle Tipi-pesi'!X$11,'Tabelle Tipi-pesi'!Y$11,"")&amp;IF(Y40='Tabelle Tipi-pesi'!X$12,'Tabelle Tipi-pesi'!Y$12,"")&amp;IF(Y40='Tabelle Tipi-pesi'!X$13,'Tabelle Tipi-pesi'!Y$13,"")&amp;IF(Y40='Tabelle Tipi-pesi'!X$14,'Tabelle Tipi-pesi'!Y$14,"")&amp;IF(Y40='Tabelle Tipi-pesi'!X$15,'Tabelle Tipi-pesi'!Y$15,"")&amp;IF(Y40='Tabelle Tipi-pesi'!X$16,'Tabelle Tipi-pesi'!Y$16,"")&amp;IF(Y40='Tabelle Tipi-pesi'!X$17,'Tabelle Tipi-pesi'!Y$17,"")&amp;IF(Y40='Tabelle Tipi-pesi'!X$18,'Tabelle Tipi-pesi'!Y$18,"")&amp;IF(Y40='Tabelle Tipi-pesi'!X$19,'Tabelle Tipi-pesi'!Y$19,"")&amp;IF(Y40='Tabelle Tipi-pesi'!X$20,'Tabelle Tipi-pesi'!Y$20,"")&amp;IF(Y40='Tabelle Tipi-pesi'!X$21,'Tabelle Tipi-pesi'!Y$21,"")&amp;IF(Y40='Tabelle Tipi-pesi'!X$22,'Tabelle Tipi-pesi'!Y$22,"")&amp;IF(Y40='Tabelle Tipi-pesi'!X$23,'Tabelle Tipi-pesi'!Y$23,"")))</f>
        <v>0</v>
      </c>
      <c r="AA40" s="36"/>
      <c r="AB40" s="37">
        <f>IF(AA40="",0,VALUE(IF(AA40='Tabelle Tipi-pesi'!Z$2,'Tabelle Tipi-pesi'!AA$2,"")&amp;IF(AA40='Tabelle Tipi-pesi'!Z$3,'Tabelle Tipi-pesi'!AA$3,"")&amp;IF(AA40='Tabelle Tipi-pesi'!Z$4,'Tabelle Tipi-pesi'!AA$4,"")&amp;IF(AA40='Tabelle Tipi-pesi'!Z$5,'Tabelle Tipi-pesi'!AA$5,"")&amp;IF(AA40='Tabelle Tipi-pesi'!Z$6,'Tabelle Tipi-pesi'!AA$6,"")&amp;IF(AA40='Tabelle Tipi-pesi'!Z$7,'Tabelle Tipi-pesi'!AA$7,"")&amp;IF(AA40='Tabelle Tipi-pesi'!Z$8,'Tabelle Tipi-pesi'!AA$8,"")&amp;IF(AA40='Tabelle Tipi-pesi'!Z$9,'Tabelle Tipi-pesi'!AA$9,"")&amp;IF(AA40='Tabelle Tipi-pesi'!Z$10,'Tabelle Tipi-pesi'!AA$10,"")&amp;IF(AA40='Tabelle Tipi-pesi'!Z$11,'Tabelle Tipi-pesi'!AA$11,"")&amp;IF(AA40='Tabelle Tipi-pesi'!Z$12,'Tabelle Tipi-pesi'!AA$12,"")&amp;IF(AA40='Tabelle Tipi-pesi'!Z$13,'Tabelle Tipi-pesi'!AA$13,"")&amp;IF(AA40='Tabelle Tipi-pesi'!Z$14,'Tabelle Tipi-pesi'!AA$14,"")&amp;IF(AA40='Tabelle Tipi-pesi'!Z$15,'Tabelle Tipi-pesi'!AA$15,"")&amp;IF(AA40='Tabelle Tipi-pesi'!Z$16,'Tabelle Tipi-pesi'!AA$16,"")&amp;IF(AA40='Tabelle Tipi-pesi'!Z$17,'Tabelle Tipi-pesi'!AA$17,"")&amp;IF(AA40='Tabelle Tipi-pesi'!Z$18,'Tabelle Tipi-pesi'!AA$18,"")&amp;IF(AA40='Tabelle Tipi-pesi'!Z$19,'Tabelle Tipi-pesi'!AA$19,"")&amp;IF(AA40='Tabelle Tipi-pesi'!Z$20,'Tabelle Tipi-pesi'!AA$20,"")&amp;IF(AA40='Tabelle Tipi-pesi'!Z$21,'Tabelle Tipi-pesi'!AA$21,"")&amp;IF(AA40='Tabelle Tipi-pesi'!Z$22,'Tabelle Tipi-pesi'!AA$22,"")&amp;IF(AA40='Tabelle Tipi-pesi'!Z$23,'Tabelle Tipi-pesi'!AA$23,"")))</f>
        <v>0</v>
      </c>
      <c r="AD40" s="9">
        <f>IF(AC40="",0,VALUE(IF(AC40='Tabelle Tipi-pesi'!Z$2,'Tabelle Tipi-pesi'!AA$2,"")&amp;IF(AC40='Tabelle Tipi-pesi'!Z$3,'Tabelle Tipi-pesi'!AA$3,"")&amp;IF(AC40='Tabelle Tipi-pesi'!Z$4,'Tabelle Tipi-pesi'!AA$4,"")&amp;IF(AC40='Tabelle Tipi-pesi'!Z$5,'Tabelle Tipi-pesi'!AA$5,"")&amp;IF(AC40='Tabelle Tipi-pesi'!Z$6,'Tabelle Tipi-pesi'!AA$6,"")&amp;IF(AC40='Tabelle Tipi-pesi'!Z$7,'Tabelle Tipi-pesi'!AA$7,"")&amp;IF(AC40='Tabelle Tipi-pesi'!Z$8,'Tabelle Tipi-pesi'!AA$8,"")&amp;IF(AC40='Tabelle Tipi-pesi'!Z$9,'Tabelle Tipi-pesi'!AA$9,"")&amp;IF(AC40='Tabelle Tipi-pesi'!Z$10,'Tabelle Tipi-pesi'!AA$10,"")&amp;IF(AC40='Tabelle Tipi-pesi'!Z$11,'Tabelle Tipi-pesi'!AA$11,"")&amp;IF(AC40='Tabelle Tipi-pesi'!Z$12,'Tabelle Tipi-pesi'!AA$12,"")&amp;IF(AC40='Tabelle Tipi-pesi'!Z$13,'Tabelle Tipi-pesi'!AA$13,"")&amp;IF(AC40='Tabelle Tipi-pesi'!Z$14,'Tabelle Tipi-pesi'!AA$14,"")&amp;IF(AC40='Tabelle Tipi-pesi'!Z$15,'Tabelle Tipi-pesi'!AA$15,"")&amp;IF(AC40='Tabelle Tipi-pesi'!Z$16,'Tabelle Tipi-pesi'!AA$16,"")&amp;IF(AC40='Tabelle Tipi-pesi'!Z$17,'Tabelle Tipi-pesi'!AA$17,"")&amp;IF(AC40='Tabelle Tipi-pesi'!Z$18,'Tabelle Tipi-pesi'!AA$18,"")&amp;IF(AC40='Tabelle Tipi-pesi'!Z$19,'Tabelle Tipi-pesi'!AA$19,"")&amp;IF(AC40='Tabelle Tipi-pesi'!Z$20,'Tabelle Tipi-pesi'!AA$20,"")&amp;IF(AC40='Tabelle Tipi-pesi'!Z$21,'Tabelle Tipi-pesi'!AA$21,"")&amp;IF(AC40='Tabelle Tipi-pesi'!Z$22,'Tabelle Tipi-pesi'!AA$22,"")&amp;IF(AC40='Tabelle Tipi-pesi'!Z$23,'Tabelle Tipi-pesi'!AA$23,"")))</f>
        <v>0</v>
      </c>
      <c r="AE40" s="34"/>
      <c r="AF40" s="35">
        <f>IF(AE40="",0,VALUE(IF(AE40='Tabelle Tipi-pesi'!AB$2,'Tabelle Tipi-pesi'!AC$2,"")&amp;IF(AE40='Tabelle Tipi-pesi'!AB$3,'Tabelle Tipi-pesi'!AC$3,"")&amp;IF(AE40='Tabelle Tipi-pesi'!AB$4,'Tabelle Tipi-pesi'!AC$4,"")&amp;IF(AE40='Tabelle Tipi-pesi'!AB$5,'Tabelle Tipi-pesi'!AC$5,"")&amp;IF(AE40='Tabelle Tipi-pesi'!AB$6,'Tabelle Tipi-pesi'!AC$6,"")&amp;IF(AE40='Tabelle Tipi-pesi'!AB$7,'Tabelle Tipi-pesi'!AC$7,"")&amp;IF(AE40='Tabelle Tipi-pesi'!AB$8,'Tabelle Tipi-pesi'!AC$8,"")&amp;IF(AE40='Tabelle Tipi-pesi'!AB$9,'Tabelle Tipi-pesi'!AC$9,"")&amp;IF(AE40='Tabelle Tipi-pesi'!AB$10,'Tabelle Tipi-pesi'!AC$10,"")&amp;IF(AE40='Tabelle Tipi-pesi'!AB$11,'Tabelle Tipi-pesi'!AC$11,"")&amp;IF(AE40='Tabelle Tipi-pesi'!AB$12,'Tabelle Tipi-pesi'!AC$12,"")&amp;IF(AE40='Tabelle Tipi-pesi'!AB$13,'Tabelle Tipi-pesi'!AC$13,"")&amp;IF(AE40='Tabelle Tipi-pesi'!AB$14,'Tabelle Tipi-pesi'!AC$14,"")&amp;IF(AE40='Tabelle Tipi-pesi'!AB$15,'Tabelle Tipi-pesi'!AC$15,"")&amp;IF(AD40='Tabelle Tipi-pesi'!AB$16,'Tabelle Tipi-pesi'!AC$16,"")&amp;IF(AE40='Tabelle Tipi-pesi'!AB$17,'Tabelle Tipi-pesi'!AC$17,"")&amp;IF(AE40='Tabelle Tipi-pesi'!AB$18,'Tabelle Tipi-pesi'!AC$18,"")&amp;IF(AE40='Tabelle Tipi-pesi'!AB$19,'Tabelle Tipi-pesi'!AC$19,"")&amp;IF(AE40='Tabelle Tipi-pesi'!AB$20,'Tabelle Tipi-pesi'!AC$20,"")&amp;IF(AE40='Tabelle Tipi-pesi'!AB$21,'Tabelle Tipi-pesi'!AC$21,"")&amp;IF(AE40='Tabelle Tipi-pesi'!AB$22,'Tabelle Tipi-pesi'!AC$22,"")&amp;IF(AE40='Tabelle Tipi-pesi'!AB$23,'Tabelle Tipi-pesi'!AC$23,"")))</f>
        <v>0</v>
      </c>
      <c r="AH40" s="9">
        <f>IF(AG40="",0,VALUE(IF(AG40='Tabelle Tipi-pesi'!AD$2,'Tabelle Tipi-pesi'!AE$2,"")&amp;IF(AG40='Tabelle Tipi-pesi'!AD$3,'Tabelle Tipi-pesi'!AE$3,"")&amp;IF(AG40='Tabelle Tipi-pesi'!AD$4,'Tabelle Tipi-pesi'!AE$4,"")&amp;IF(AG40='Tabelle Tipi-pesi'!AD$5,'Tabelle Tipi-pesi'!AE$5,"")&amp;IF(AG40='Tabelle Tipi-pesi'!AD$6,'Tabelle Tipi-pesi'!AE$6,"")&amp;IF(AG40='Tabelle Tipi-pesi'!AD$7,'Tabelle Tipi-pesi'!AE$7,"")&amp;IF(AG40='Tabelle Tipi-pesi'!AD$8,'Tabelle Tipi-pesi'!AE$8,"")&amp;IF(AG40='Tabelle Tipi-pesi'!AD$9,'Tabelle Tipi-pesi'!AE$9,"")&amp;IF(AG40='Tabelle Tipi-pesi'!AD$10,'Tabelle Tipi-pesi'!AE$10,"")&amp;IF(AG40='Tabelle Tipi-pesi'!AD$11,'Tabelle Tipi-pesi'!AE$11,"")&amp;IF(AG40='Tabelle Tipi-pesi'!AD$12,'Tabelle Tipi-pesi'!AE$12,"")&amp;IF(AG40='Tabelle Tipi-pesi'!AD$13,'Tabelle Tipi-pesi'!AE$13,"")&amp;IF(AG40='Tabelle Tipi-pesi'!AD$14,'Tabelle Tipi-pesi'!AE$14,"")&amp;IF(AG40='Tabelle Tipi-pesi'!AD$15,'Tabelle Tipi-pesi'!AE$15,"")&amp;IF(AF40='Tabelle Tipi-pesi'!AD$16,'Tabelle Tipi-pesi'!AE$16,"")&amp;IF(AG40='Tabelle Tipi-pesi'!AD$17,'Tabelle Tipi-pesi'!AE$17,"")&amp;IF(AG40='Tabelle Tipi-pesi'!AD$18,'Tabelle Tipi-pesi'!AE$18,"")&amp;IF(AG40='Tabelle Tipi-pesi'!AD$19,'Tabelle Tipi-pesi'!AE$19,"")&amp;IF(AG40='Tabelle Tipi-pesi'!AD$20,'Tabelle Tipi-pesi'!AE$20,"")&amp;IF(AG40='Tabelle Tipi-pesi'!AD$21,'Tabelle Tipi-pesi'!AE$21,"")&amp;IF(AG40='Tabelle Tipi-pesi'!AD$22,'Tabelle Tipi-pesi'!AE$22,"")&amp;IF(AG40='Tabelle Tipi-pesi'!AD$23,'Tabelle Tipi-pesi'!AE$23,"")))</f>
        <v>0</v>
      </c>
      <c r="AJ40" s="26">
        <f t="shared" si="0"/>
        <v>1417</v>
      </c>
      <c r="AK40" s="55">
        <v>12</v>
      </c>
      <c r="AL40" s="12">
        <v>4445</v>
      </c>
      <c r="AM40" s="18"/>
      <c r="AN40" s="11">
        <f t="shared" si="1"/>
        <v>12</v>
      </c>
      <c r="AO40" s="11" t="str">
        <f t="shared" si="2"/>
        <v>2</v>
      </c>
      <c r="AP40" s="8">
        <v>880</v>
      </c>
      <c r="AQ40" s="14">
        <f t="shared" si="3"/>
        <v>22.225000000000001</v>
      </c>
      <c r="AR40" s="15">
        <f t="shared" si="4"/>
        <v>164.46500000000003</v>
      </c>
      <c r="AS40" s="16">
        <f t="shared" si="5"/>
        <v>116.06563161609034</v>
      </c>
      <c r="AT40" s="15">
        <f t="shared" si="6"/>
        <v>8.6158149150275118</v>
      </c>
      <c r="AU40" s="39"/>
    </row>
    <row r="41" spans="1:47" s="8" customFormat="1" ht="11.25" customHeight="1" x14ac:dyDescent="0.2">
      <c r="A41" s="8">
        <v>37</v>
      </c>
      <c r="B41" s="8">
        <v>4</v>
      </c>
      <c r="C41" s="20" t="s">
        <v>18</v>
      </c>
      <c r="D41" s="21">
        <f>IF(C41="",0,VALUE(IF(C41='Tabelle Tipi-pesi'!B$2,'Tabelle Tipi-pesi'!C$2,"")&amp;IF(C41='Tabelle Tipi-pesi'!B$3,'Tabelle Tipi-pesi'!C$3,"")&amp;IF(C41='Tabelle Tipi-pesi'!B$4,'Tabelle Tipi-pesi'!C$4,"")&amp;IF(C41='Tabelle Tipi-pesi'!B$5,'Tabelle Tipi-pesi'!C$5,"")&amp;IF(C41='Tabelle Tipi-pesi'!B$6,'Tabelle Tipi-pesi'!C$6,"")&amp;IF(C41='Tabelle Tipi-pesi'!B$7,'Tabelle Tipi-pesi'!C$7,"")&amp;IF(C41='Tabelle Tipi-pesi'!B$8,'Tabelle Tipi-pesi'!C$8,"")&amp;IF(C41='Tabelle Tipi-pesi'!B$9,'Tabelle Tipi-pesi'!C$9,"")&amp;IF(C41='Tabelle Tipi-pesi'!B$10,'Tabelle Tipi-pesi'!C$10,"")&amp;IF(C41='Tabelle Tipi-pesi'!B$11,'Tabelle Tipi-pesi'!C$11,"")&amp;IF(C41='Tabelle Tipi-pesi'!B$12,'Tabelle Tipi-pesi'!C$12,"")&amp;IF(C41='Tabelle Tipi-pesi'!B$13,'Tabelle Tipi-pesi'!C$13,"")&amp;IF(C41='Tabelle Tipi-pesi'!B$14,'Tabelle Tipi-pesi'!C$14,"")&amp;IF(C41='Tabelle Tipi-pesi'!B$15,'Tabelle Tipi-pesi'!C$15,"")&amp;IF(C41='Tabelle Tipi-pesi'!B$16,'Tabelle Tipi-pesi'!C$16,"")&amp;IF(C41='Tabelle Tipi-pesi'!B$17,'Tabelle Tipi-pesi'!C$17,"")&amp;IF(C41='Tabelle Tipi-pesi'!B$18,'Tabelle Tipi-pesi'!C$18,"")&amp;IF(C41='Tabelle Tipi-pesi'!B$19,'Tabelle Tipi-pesi'!C$19,"")&amp;IF(C41='Tabelle Tipi-pesi'!B$20,'Tabelle Tipi-pesi'!C$20,"")&amp;IF(C41='Tabelle Tipi-pesi'!B$21,'Tabelle Tipi-pesi'!C$21,"")&amp;IF(C41='Tabelle Tipi-pesi'!B$22,'Tabelle Tipi-pesi'!C$22,"")&amp;IF(C41='Tabelle Tipi-pesi'!B$23,'Tabelle Tipi-pesi'!C$23,"")))</f>
        <v>180</v>
      </c>
      <c r="E41" s="8" t="s">
        <v>22</v>
      </c>
      <c r="F41" s="7">
        <f>IF(E41="",0,VALUE(IF(E41='Tabelle Tipi-pesi'!D$2,'Tabelle Tipi-pesi'!E$2,"")&amp;IF(E41='Tabelle Tipi-pesi'!D$3,'Tabelle Tipi-pesi'!E$3,"")&amp;IF(E41='Tabelle Tipi-pesi'!D$4,'Tabelle Tipi-pesi'!E$4,"")&amp;IF(E41='Tabelle Tipi-pesi'!D$5,'Tabelle Tipi-pesi'!E$5,"")&amp;IF(E41='Tabelle Tipi-pesi'!D$6,'Tabelle Tipi-pesi'!E$6,"")&amp;IF(E41='Tabelle Tipi-pesi'!D$7,'Tabelle Tipi-pesi'!E$7,"")&amp;IF(E41='Tabelle Tipi-pesi'!D$8,'Tabelle Tipi-pesi'!E$8,"")&amp;IF(E41='Tabelle Tipi-pesi'!D$9,'Tabelle Tipi-pesi'!E$9,"")&amp;IF(E41='Tabelle Tipi-pesi'!D$10,'Tabelle Tipi-pesi'!E$10,"")&amp;IF(E41='Tabelle Tipi-pesi'!D$11,'Tabelle Tipi-pesi'!E$11,"")&amp;IF(E41='Tabelle Tipi-pesi'!D$12,'Tabelle Tipi-pesi'!E$12,"")&amp;IF(E41='Tabelle Tipi-pesi'!D$13,'Tabelle Tipi-pesi'!E$13,"")&amp;IF(E41='Tabelle Tipi-pesi'!D$14,'Tabelle Tipi-pesi'!E$14,"")&amp;IF(E41='Tabelle Tipi-pesi'!D$15,'Tabelle Tipi-pesi'!E$15,"")&amp;IF(E41='Tabelle Tipi-pesi'!D$16,'Tabelle Tipi-pesi'!E$16,"")&amp;IF(E41='Tabelle Tipi-pesi'!D$17,'Tabelle Tipi-pesi'!E$17,"")&amp;IF(E41='Tabelle Tipi-pesi'!D$18,'Tabelle Tipi-pesi'!E$18,"")&amp;IF(E41='Tabelle Tipi-pesi'!D$19,'Tabelle Tipi-pesi'!E$19,"")&amp;IF(E41='Tabelle Tipi-pesi'!D$20,'Tabelle Tipi-pesi'!E$20,"")&amp;IF(E41='Tabelle Tipi-pesi'!D$21,'Tabelle Tipi-pesi'!E$21,"")&amp;IF(E41='Tabelle Tipi-pesi'!D$22,'Tabelle Tipi-pesi'!E$22,"")&amp;IF(E41='Tabelle Tipi-pesi'!D$23,'Tabelle Tipi-pesi'!E$23,"")))/4*B41</f>
        <v>60</v>
      </c>
      <c r="G41" s="22" t="s">
        <v>38</v>
      </c>
      <c r="H41" s="23">
        <f>$B41*IF(G41="",0,VALUE(IF(G41='Tabelle Tipi-pesi'!F$2,'Tabelle Tipi-pesi'!G$2,"")&amp;IF(G41='Tabelle Tipi-pesi'!F$3,'Tabelle Tipi-pesi'!G$3,"")&amp;IF(G41='Tabelle Tipi-pesi'!F$4,'Tabelle Tipi-pesi'!G$4,"")&amp;IF(G41='Tabelle Tipi-pesi'!F$5,'Tabelle Tipi-pesi'!G$5,"")&amp;IF(G41='Tabelle Tipi-pesi'!F$6,'Tabelle Tipi-pesi'!G$6,"")&amp;IF(G41='Tabelle Tipi-pesi'!F$7,'Tabelle Tipi-pesi'!G$7,"")&amp;IF(G41='Tabelle Tipi-pesi'!F$8,'Tabelle Tipi-pesi'!G$8,"")&amp;IF(G41='Tabelle Tipi-pesi'!F$9,'Tabelle Tipi-pesi'!G$9,"")&amp;IF(G41='Tabelle Tipi-pesi'!F$10,'Tabelle Tipi-pesi'!G$10,"")&amp;IF(G41='Tabelle Tipi-pesi'!F$11,'Tabelle Tipi-pesi'!G$11,"")&amp;IF(G41='Tabelle Tipi-pesi'!F$12,'Tabelle Tipi-pesi'!G$12,"")&amp;IF(G41='Tabelle Tipi-pesi'!F$13,'Tabelle Tipi-pesi'!G$13,"")&amp;IF(G41='Tabelle Tipi-pesi'!F$14,'Tabelle Tipi-pesi'!G$14,"")&amp;IF(G41='Tabelle Tipi-pesi'!F$15,'Tabelle Tipi-pesi'!G$15,"")&amp;IF(G41='Tabelle Tipi-pesi'!F$16,'Tabelle Tipi-pesi'!G$16,"")&amp;IF(G41='Tabelle Tipi-pesi'!F$17,'Tabelle Tipi-pesi'!G$17,"")&amp;IF(G41='Tabelle Tipi-pesi'!F$18,'Tabelle Tipi-pesi'!G$18,"")&amp;IF(G41='Tabelle Tipi-pesi'!F$19,'Tabelle Tipi-pesi'!G$19,"")&amp;IF(G41='Tabelle Tipi-pesi'!F$20,'Tabelle Tipi-pesi'!G$20,"")&amp;IF(G41='Tabelle Tipi-pesi'!F$21,'Tabelle Tipi-pesi'!G$21,"")&amp;IF(G41='Tabelle Tipi-pesi'!F$22,'Tabelle Tipi-pesi'!G$22,"")&amp;IF(G41='Tabelle Tipi-pesi'!F$23,'Tabelle Tipi-pesi'!G$23,"")))</f>
        <v>80</v>
      </c>
      <c r="I41" s="8" t="s">
        <v>47</v>
      </c>
      <c r="J41" s="9">
        <f>IF(I41="",0,VALUE(IF(I41='Tabelle Tipi-pesi'!H$2,'Tabelle Tipi-pesi'!I$2,"")&amp;IF(I41='Tabelle Tipi-pesi'!H$3,'Tabelle Tipi-pesi'!I$3,"")&amp;IF(I41='Tabelle Tipi-pesi'!H$4,'Tabelle Tipi-pesi'!I$4,"")&amp;IF(I41='Tabelle Tipi-pesi'!H$5,'Tabelle Tipi-pesi'!I$5,"")&amp;IF(I41='Tabelle Tipi-pesi'!H$6,'Tabelle Tipi-pesi'!I$6,"")&amp;IF(I41='Tabelle Tipi-pesi'!H$7,'Tabelle Tipi-pesi'!I$7,"")&amp;IF(I41='Tabelle Tipi-pesi'!H$8,'Tabelle Tipi-pesi'!I$8,"")&amp;IF(I41='Tabelle Tipi-pesi'!H$9,'Tabelle Tipi-pesi'!I$9,"")&amp;IF(I41='Tabelle Tipi-pesi'!H$10,'Tabelle Tipi-pesi'!I$10,"")&amp;IF(I41='Tabelle Tipi-pesi'!H$11,'Tabelle Tipi-pesi'!I$11,"")&amp;IF(I41='Tabelle Tipi-pesi'!H$12,'Tabelle Tipi-pesi'!I$12,"")&amp;IF(I41='Tabelle Tipi-pesi'!H$13,'Tabelle Tipi-pesi'!I$13,"")&amp;IF(I41='Tabelle Tipi-pesi'!H$14,'Tabelle Tipi-pesi'!I$14,"")&amp;IF(I41='Tabelle Tipi-pesi'!H$15,'Tabelle Tipi-pesi'!I$15,"")&amp;IF(I41='Tabelle Tipi-pesi'!H$16,'Tabelle Tipi-pesi'!I$16,"")&amp;IF(I41='Tabelle Tipi-pesi'!H$17,'Tabelle Tipi-pesi'!I$17,"")&amp;IF(I41='Tabelle Tipi-pesi'!H$18,'Tabelle Tipi-pesi'!I$18,"")&amp;IF(I41='Tabelle Tipi-pesi'!H$19,'Tabelle Tipi-pesi'!I$19,"")&amp;IF(I41='Tabelle Tipi-pesi'!H$20,'Tabelle Tipi-pesi'!I$20,"")&amp;IF(I41='Tabelle Tipi-pesi'!H$21,'Tabelle Tipi-pesi'!I$21,"")&amp;IF(I41='Tabelle Tipi-pesi'!H$22,'Tabelle Tipi-pesi'!I$22,"")&amp;IF(I41='Tabelle Tipi-pesi'!H$23,'Tabelle Tipi-pesi'!I$23,"")))</f>
        <v>145</v>
      </c>
      <c r="K41" s="24" t="s">
        <v>50</v>
      </c>
      <c r="L41" s="25">
        <f>IF(K41="",0,VALUE(IF(K41='Tabelle Tipi-pesi'!J$2,'Tabelle Tipi-pesi'!K$2,"")&amp;IF(K41='Tabelle Tipi-pesi'!J$3,'Tabelle Tipi-pesi'!K$3,"")&amp;IF(K41='Tabelle Tipi-pesi'!J$4,'Tabelle Tipi-pesi'!K$4,"")&amp;IF(K41='Tabelle Tipi-pesi'!J$5,'Tabelle Tipi-pesi'!K$5,"")&amp;IF(K41='Tabelle Tipi-pesi'!J$6,'Tabelle Tipi-pesi'!K$6,"")&amp;IF(K41='Tabelle Tipi-pesi'!J$7,'Tabelle Tipi-pesi'!K$7,"")&amp;IF(K41='Tabelle Tipi-pesi'!J$8,'Tabelle Tipi-pesi'!K$8,"")&amp;IF(K41='Tabelle Tipi-pesi'!J$9,'Tabelle Tipi-pesi'!K$9,"")&amp;IF(K41='Tabelle Tipi-pesi'!J$10,'Tabelle Tipi-pesi'!K$10,"")&amp;IF(K41='Tabelle Tipi-pesi'!J$11,'Tabelle Tipi-pesi'!K$11,"")&amp;IF(K41='Tabelle Tipi-pesi'!J$12,'Tabelle Tipi-pesi'!K$12,"")&amp;IF(K41='Tabelle Tipi-pesi'!J$13,'Tabelle Tipi-pesi'!K$13,"")&amp;IF(K41='Tabelle Tipi-pesi'!J$14,'Tabelle Tipi-pesi'!K$14,"")&amp;IF(K41='Tabelle Tipi-pesi'!J$15,'Tabelle Tipi-pesi'!K$15,"")&amp;IF(K41='Tabelle Tipi-pesi'!J$16,'Tabelle Tipi-pesi'!K$16,"")&amp;IF(K41='Tabelle Tipi-pesi'!J$17,'Tabelle Tipi-pesi'!K$17,"")&amp;IF(K41='Tabelle Tipi-pesi'!J$18,'Tabelle Tipi-pesi'!K$18,"")&amp;IF(K41='Tabelle Tipi-pesi'!J$19,'Tabelle Tipi-pesi'!K$19,"")&amp;IF(K41='Tabelle Tipi-pesi'!J$20,'Tabelle Tipi-pesi'!K$20,"")&amp;IF(K41='Tabelle Tipi-pesi'!J$21,'Tabelle Tipi-pesi'!K$21,"")&amp;IF(K41='Tabelle Tipi-pesi'!J$22,'Tabelle Tipi-pesi'!K$22,"")&amp;IF(K41='Tabelle Tipi-pesi'!J$23,'Tabelle Tipi-pesi'!K$23,"")))</f>
        <v>7</v>
      </c>
      <c r="M41" s="8" t="s">
        <v>53</v>
      </c>
      <c r="N41" s="9">
        <f>$B41*IF(M41="",0,VALUE(IF(M41='Tabelle Tipi-pesi'!L$2,'Tabelle Tipi-pesi'!M$2,"")&amp;IF(M41='Tabelle Tipi-pesi'!L$3,'Tabelle Tipi-pesi'!M$3,"")&amp;IF(M41='Tabelle Tipi-pesi'!L$4,'Tabelle Tipi-pesi'!M$4,"")&amp;IF(M41='Tabelle Tipi-pesi'!L$5,'Tabelle Tipi-pesi'!M$5,"")&amp;IF(M41='Tabelle Tipi-pesi'!L$6,'Tabelle Tipi-pesi'!M$6,"")&amp;IF(M41='Tabelle Tipi-pesi'!L$7,'Tabelle Tipi-pesi'!M$7,"")&amp;IF(M41='Tabelle Tipi-pesi'!L$8,'Tabelle Tipi-pesi'!M$8,"")&amp;IF(M41='Tabelle Tipi-pesi'!L$9,'Tabelle Tipi-pesi'!M$9,"")&amp;IF(M41='Tabelle Tipi-pesi'!L$10,'Tabelle Tipi-pesi'!M$10,"")&amp;IF(M41='Tabelle Tipi-pesi'!L$11,'Tabelle Tipi-pesi'!M$11,"")&amp;IF(M41='Tabelle Tipi-pesi'!L$12,'Tabelle Tipi-pesi'!M$12,"")&amp;IF(M41='Tabelle Tipi-pesi'!L$13,'Tabelle Tipi-pesi'!M$13,"")&amp;IF(M41='Tabelle Tipi-pesi'!L$14,'Tabelle Tipi-pesi'!M$14,"")&amp;IF(M41='Tabelle Tipi-pesi'!L$15,'Tabelle Tipi-pesi'!M$15,"")&amp;IF(M41='Tabelle Tipi-pesi'!L$16,'Tabelle Tipi-pesi'!M$16,"")&amp;IF(M41='Tabelle Tipi-pesi'!L$17,'Tabelle Tipi-pesi'!M$17,"")&amp;IF(M41='Tabelle Tipi-pesi'!L$18,'Tabelle Tipi-pesi'!M$18,"")&amp;IF(M41='Tabelle Tipi-pesi'!L$19,'Tabelle Tipi-pesi'!M$19,"")&amp;IF(M41='Tabelle Tipi-pesi'!L$20,'Tabelle Tipi-pesi'!M$20,"")&amp;IF(M41='Tabelle Tipi-pesi'!L$21,'Tabelle Tipi-pesi'!M$21,"")&amp;IF(M41='Tabelle Tipi-pesi'!L$22,'Tabelle Tipi-pesi'!M$22,"")&amp;IF(M41='Tabelle Tipi-pesi'!L$23,'Tabelle Tipi-pesi'!M$23,"")))</f>
        <v>200</v>
      </c>
      <c r="O41" s="27" t="s">
        <v>81</v>
      </c>
      <c r="P41" s="28">
        <f>IF(O41="",0,VALUE(IF(O41='Tabelle Tipi-pesi'!N$2,'Tabelle Tipi-pesi'!O$2,"")&amp;IF(O41='Tabelle Tipi-pesi'!N$3,'Tabelle Tipi-pesi'!O$3,"")&amp;IF(O41='Tabelle Tipi-pesi'!N$4,'Tabelle Tipi-pesi'!O$4,"")&amp;IF(O41='Tabelle Tipi-pesi'!N$5,'Tabelle Tipi-pesi'!O$5,"")&amp;IF(O41='Tabelle Tipi-pesi'!N$6,'Tabelle Tipi-pesi'!O$6,"")&amp;IF(O41='Tabelle Tipi-pesi'!N$7,'Tabelle Tipi-pesi'!O$7,"")&amp;IF(O41='Tabelle Tipi-pesi'!N$8,'Tabelle Tipi-pesi'!O$8,"")&amp;IF(O41='Tabelle Tipi-pesi'!N$9,'Tabelle Tipi-pesi'!O$9,"")&amp;IF(O41='Tabelle Tipi-pesi'!N$10,'Tabelle Tipi-pesi'!O$10,"")&amp;IF(O41='Tabelle Tipi-pesi'!N$11,'Tabelle Tipi-pesi'!O$11,"")&amp;IF(O41='Tabelle Tipi-pesi'!N$12,'Tabelle Tipi-pesi'!O$12,"")&amp;IF(O41='Tabelle Tipi-pesi'!N$13,'Tabelle Tipi-pesi'!O$13,"")&amp;IF(O41='Tabelle Tipi-pesi'!N$14,'Tabelle Tipi-pesi'!O$14,"")&amp;IF(O41='Tabelle Tipi-pesi'!N$15,'Tabelle Tipi-pesi'!O$15,"")&amp;IF(O41='Tabelle Tipi-pesi'!N$16,'Tabelle Tipi-pesi'!O$16,"")&amp;IF(O41='Tabelle Tipi-pesi'!N$17,'Tabelle Tipi-pesi'!O$17,"")&amp;IF(O41='Tabelle Tipi-pesi'!N$18,'Tabelle Tipi-pesi'!O$18,"")&amp;IF(O41='Tabelle Tipi-pesi'!N$19,'Tabelle Tipi-pesi'!O$19,"")&amp;IF(O41='Tabelle Tipi-pesi'!N$20,'Tabelle Tipi-pesi'!O$20,"")&amp;IF(O41='Tabelle Tipi-pesi'!N$21,'Tabelle Tipi-pesi'!O$21,"")&amp;IF(O41='Tabelle Tipi-pesi'!N$22,'Tabelle Tipi-pesi'!O$22,"")&amp;IF(O41='Tabelle Tipi-pesi'!N$23,'Tabelle Tipi-pesi'!O$23,"")))</f>
        <v>285</v>
      </c>
      <c r="Q41" s="8" t="s">
        <v>120</v>
      </c>
      <c r="R41" s="9">
        <f>IF(Q41="",0,VALUE(IF(Q41='Tabelle Tipi-pesi'!P$2,'Tabelle Tipi-pesi'!Q$2,"")&amp;IF(Q41='Tabelle Tipi-pesi'!P$3,'Tabelle Tipi-pesi'!Q$3,"")&amp;IF(Q41='Tabelle Tipi-pesi'!P$4,'Tabelle Tipi-pesi'!Q$4,"")&amp;IF(Q41='Tabelle Tipi-pesi'!P$5,'Tabelle Tipi-pesi'!Q$5,"")&amp;IF(Q41='Tabelle Tipi-pesi'!P$6,'Tabelle Tipi-pesi'!Q$6,"")&amp;IF(Q41='Tabelle Tipi-pesi'!P$7,'Tabelle Tipi-pesi'!Q$7,"")&amp;IF(Q41='Tabelle Tipi-pesi'!P$8,'Tabelle Tipi-pesi'!Q$8,"")&amp;IF(Q41='Tabelle Tipi-pesi'!P$9,'Tabelle Tipi-pesi'!Q$9,"")&amp;IF(Q41='Tabelle Tipi-pesi'!P$10,'Tabelle Tipi-pesi'!Q$10,"")&amp;IF(Q41='Tabelle Tipi-pesi'!P$11,'Tabelle Tipi-pesi'!Q$11,"")&amp;IF(Q41='Tabelle Tipi-pesi'!P$12,'Tabelle Tipi-pesi'!Q$12,"")&amp;IF(Q41='Tabelle Tipi-pesi'!P$13,'Tabelle Tipi-pesi'!Q$13,"")&amp;IF(Q41='Tabelle Tipi-pesi'!P$14,'Tabelle Tipi-pesi'!Q$14,"")&amp;IF(Q41='Tabelle Tipi-pesi'!P$15,'Tabelle Tipi-pesi'!Q$15,"")&amp;IF(Q41='Tabelle Tipi-pesi'!P$16,'Tabelle Tipi-pesi'!Q$16,"")&amp;IF(Q41='Tabelle Tipi-pesi'!P$17,'Tabelle Tipi-pesi'!Q$17,"")&amp;IF(Q41='Tabelle Tipi-pesi'!P$18,'Tabelle Tipi-pesi'!Q$18,"")&amp;IF(Q41='Tabelle Tipi-pesi'!P$19,'Tabelle Tipi-pesi'!Q$19,"")&amp;IF(Q41='Tabelle Tipi-pesi'!P$20,'Tabelle Tipi-pesi'!Q$20,"")&amp;IF(Q41='Tabelle Tipi-pesi'!P$21,'Tabelle Tipi-pesi'!Q$21,"")&amp;IF(Q41='Tabelle Tipi-pesi'!P$22,'Tabelle Tipi-pesi'!Q$22,"")&amp;IF(Q41='Tabelle Tipi-pesi'!P$23,'Tabelle Tipi-pesi'!Q$23,"")))</f>
        <v>20</v>
      </c>
      <c r="S41" s="29" t="s">
        <v>114</v>
      </c>
      <c r="T41" s="30">
        <f>IF(S41="",0,VALUE(IF(S41='Tabelle Tipi-pesi'!R$2,'Tabelle Tipi-pesi'!S$2,"")&amp;IF(S41='Tabelle Tipi-pesi'!R$3,'Tabelle Tipi-pesi'!S$3,"")&amp;IF(S41='Tabelle Tipi-pesi'!R$4,'Tabelle Tipi-pesi'!S$4,"")&amp;IF(S41='Tabelle Tipi-pesi'!R$5,'Tabelle Tipi-pesi'!S$5,"")&amp;IF(S41='Tabelle Tipi-pesi'!R$6,'Tabelle Tipi-pesi'!S$6,"")&amp;IF(S41='Tabelle Tipi-pesi'!R$7,'Tabelle Tipi-pesi'!S$7,"")&amp;IF(S41='Tabelle Tipi-pesi'!R$8,'Tabelle Tipi-pesi'!S$8,"")&amp;IF(S41='Tabelle Tipi-pesi'!R$9,'Tabelle Tipi-pesi'!S$9,"")&amp;IF(S41='Tabelle Tipi-pesi'!R$10,'Tabelle Tipi-pesi'!S$10,"")&amp;IF(S41='Tabelle Tipi-pesi'!R$11,'Tabelle Tipi-pesi'!S$11,"")&amp;IF(S41='Tabelle Tipi-pesi'!R$12,'Tabelle Tipi-pesi'!S$12,"")&amp;IF(S41='Tabelle Tipi-pesi'!R$13,'Tabelle Tipi-pesi'!S$13,"")&amp;IF(S41='Tabelle Tipi-pesi'!R$14,'Tabelle Tipi-pesi'!S$14,"")&amp;IF(S41='Tabelle Tipi-pesi'!R$15,'Tabelle Tipi-pesi'!S$15,"")&amp;IF(S41='Tabelle Tipi-pesi'!R$16,'Tabelle Tipi-pesi'!S$16,"")&amp;IF(S41='Tabelle Tipi-pesi'!R$17,'Tabelle Tipi-pesi'!S$17,"")&amp;IF(S41='Tabelle Tipi-pesi'!R$18,'Tabelle Tipi-pesi'!S$18,"")&amp;IF(S41='Tabelle Tipi-pesi'!R$19,'Tabelle Tipi-pesi'!S$19,"")&amp;IF(S41='Tabelle Tipi-pesi'!R$20,'Tabelle Tipi-pesi'!S$20,"")&amp;IF(S41='Tabelle Tipi-pesi'!R$21,'Tabelle Tipi-pesi'!S$21,"")&amp;IF(S41='Tabelle Tipi-pesi'!R$22,'Tabelle Tipi-pesi'!S$22,"")&amp;IF(S41='Tabelle Tipi-pesi'!R$23,'Tabelle Tipi-pesi'!S$23,"")))</f>
        <v>25</v>
      </c>
      <c r="V41" s="9">
        <f>IF(U41="",0,VALUE(IF(U41='Tabelle Tipi-pesi'!T$2,'Tabelle Tipi-pesi'!U$2,"")&amp;IF(U41='Tabelle Tipi-pesi'!T$3,'Tabelle Tipi-pesi'!U$3,"")&amp;IF(U41='Tabelle Tipi-pesi'!T$4,'Tabelle Tipi-pesi'!U$4,"")&amp;IF(U41='Tabelle Tipi-pesi'!T$5,'Tabelle Tipi-pesi'!U$5,"")&amp;IF(U41='Tabelle Tipi-pesi'!T$6,'Tabelle Tipi-pesi'!U$6,"")&amp;IF(U41='Tabelle Tipi-pesi'!T$7,'Tabelle Tipi-pesi'!U$7,"")&amp;IF(U41='Tabelle Tipi-pesi'!T$8,'Tabelle Tipi-pesi'!U$8,"")&amp;IF(U41='Tabelle Tipi-pesi'!T$9,'Tabelle Tipi-pesi'!U$9,"")&amp;IF(U41='Tabelle Tipi-pesi'!T$10,'Tabelle Tipi-pesi'!U$10,"")&amp;IF(U41='Tabelle Tipi-pesi'!T$11,'Tabelle Tipi-pesi'!U$11,"")&amp;IF(U41='Tabelle Tipi-pesi'!T$12,'Tabelle Tipi-pesi'!U$12,"")&amp;IF(U41='Tabelle Tipi-pesi'!T$13,'Tabelle Tipi-pesi'!U$13,"")&amp;IF(U41='Tabelle Tipi-pesi'!T$14,'Tabelle Tipi-pesi'!U$14,"")&amp;IF(U41='Tabelle Tipi-pesi'!T$15,'Tabelle Tipi-pesi'!U$15,"")&amp;IF(U41='Tabelle Tipi-pesi'!T$16,'Tabelle Tipi-pesi'!U$16,"")&amp;IF(U41='Tabelle Tipi-pesi'!T$17,'Tabelle Tipi-pesi'!U$17,"")&amp;IF(U41='Tabelle Tipi-pesi'!T$18,'Tabelle Tipi-pesi'!U$18,"")&amp;IF(U41='Tabelle Tipi-pesi'!T$19,'Tabelle Tipi-pesi'!U$19,"")&amp;IF(U41='Tabelle Tipi-pesi'!T$20,'Tabelle Tipi-pesi'!U$20,"")&amp;IF(U41='Tabelle Tipi-pesi'!T$21,'Tabelle Tipi-pesi'!U$21,"")&amp;IF(U41='Tabelle Tipi-pesi'!T$22,'Tabelle Tipi-pesi'!U$22,"")&amp;IF(U41='Tabelle Tipi-pesi'!T$23,'Tabelle Tipi-pesi'!U$23,"")))</f>
        <v>0</v>
      </c>
      <c r="W41" s="31"/>
      <c r="X41" s="32">
        <f>IF(W41="",0,VALUE(IF(W41='Tabelle Tipi-pesi'!V$2,'Tabelle Tipi-pesi'!W$2,"")&amp;IF(W41='Tabelle Tipi-pesi'!V$3,'Tabelle Tipi-pesi'!W$3,"")&amp;IF(W41='Tabelle Tipi-pesi'!V$4,'Tabelle Tipi-pesi'!W$4,"")&amp;IF(W41='Tabelle Tipi-pesi'!V$5,'Tabelle Tipi-pesi'!W$5,"")&amp;IF(W41='Tabelle Tipi-pesi'!V$6,'Tabelle Tipi-pesi'!W$6,"")&amp;IF(W41='Tabelle Tipi-pesi'!V$7,'Tabelle Tipi-pesi'!W$7,"")&amp;IF(W41='Tabelle Tipi-pesi'!V$8,'Tabelle Tipi-pesi'!W$8,"")&amp;IF(W41='Tabelle Tipi-pesi'!V$9,'Tabelle Tipi-pesi'!W$9,"")&amp;IF(W41='Tabelle Tipi-pesi'!V$10,'Tabelle Tipi-pesi'!W$10,"")&amp;IF(W41='Tabelle Tipi-pesi'!V$11,'Tabelle Tipi-pesi'!W$11,"")&amp;IF(W41='Tabelle Tipi-pesi'!V$12,'Tabelle Tipi-pesi'!W$12,"")&amp;IF(W41='Tabelle Tipi-pesi'!V$13,'Tabelle Tipi-pesi'!W$13,"")&amp;IF(W41='Tabelle Tipi-pesi'!V$14,'Tabelle Tipi-pesi'!W$14,"")&amp;IF(W41='Tabelle Tipi-pesi'!V$15,'Tabelle Tipi-pesi'!W$15,"")&amp;IF(W41='Tabelle Tipi-pesi'!V$16,'Tabelle Tipi-pesi'!W$16,"")&amp;IF(W41='Tabelle Tipi-pesi'!V$17,'Tabelle Tipi-pesi'!W$17,"")&amp;IF(W41='Tabelle Tipi-pesi'!V$18,'Tabelle Tipi-pesi'!W$18,"")&amp;IF(W41='Tabelle Tipi-pesi'!V$19,'Tabelle Tipi-pesi'!W$19,"")&amp;IF(W41='Tabelle Tipi-pesi'!V$20,'Tabelle Tipi-pesi'!W$20,"")&amp;IF(W41='Tabelle Tipi-pesi'!V$21,'Tabelle Tipi-pesi'!W$21,"")&amp;IF(W41='Tabelle Tipi-pesi'!V$22,'Tabelle Tipi-pesi'!W$22,"")&amp;IF(W41='Tabelle Tipi-pesi'!V$23,'Tabelle Tipi-pesi'!W$23,"")))</f>
        <v>0</v>
      </c>
      <c r="Z41" s="9">
        <f>IF(Y41="",0,VALUE(IF(Y41='Tabelle Tipi-pesi'!X$2,'Tabelle Tipi-pesi'!Y$2,"")&amp;IF(Y41='Tabelle Tipi-pesi'!X$3,'Tabelle Tipi-pesi'!Y$3,"")&amp;IF(Y41='Tabelle Tipi-pesi'!X$4,'Tabelle Tipi-pesi'!Y$4,"")&amp;IF(Y41='Tabelle Tipi-pesi'!X$5,'Tabelle Tipi-pesi'!Y$5,"")&amp;IF(Y41='Tabelle Tipi-pesi'!X$6,'Tabelle Tipi-pesi'!Y$6,"")&amp;IF(Y41='Tabelle Tipi-pesi'!X$7,'Tabelle Tipi-pesi'!Y$7,"")&amp;IF(Y41='Tabelle Tipi-pesi'!X$8,'Tabelle Tipi-pesi'!Y$8,"")&amp;IF(Y41='Tabelle Tipi-pesi'!X$9,'Tabelle Tipi-pesi'!Y$9,"")&amp;IF(Y41='Tabelle Tipi-pesi'!X$10,'Tabelle Tipi-pesi'!Y$10,"")&amp;IF(Y41='Tabelle Tipi-pesi'!X$11,'Tabelle Tipi-pesi'!Y$11,"")&amp;IF(Y41='Tabelle Tipi-pesi'!X$12,'Tabelle Tipi-pesi'!Y$12,"")&amp;IF(Y41='Tabelle Tipi-pesi'!X$13,'Tabelle Tipi-pesi'!Y$13,"")&amp;IF(Y41='Tabelle Tipi-pesi'!X$14,'Tabelle Tipi-pesi'!Y$14,"")&amp;IF(Y41='Tabelle Tipi-pesi'!X$15,'Tabelle Tipi-pesi'!Y$15,"")&amp;IF(Y41='Tabelle Tipi-pesi'!X$16,'Tabelle Tipi-pesi'!Y$16,"")&amp;IF(Y41='Tabelle Tipi-pesi'!X$17,'Tabelle Tipi-pesi'!Y$17,"")&amp;IF(Y41='Tabelle Tipi-pesi'!X$18,'Tabelle Tipi-pesi'!Y$18,"")&amp;IF(Y41='Tabelle Tipi-pesi'!X$19,'Tabelle Tipi-pesi'!Y$19,"")&amp;IF(Y41='Tabelle Tipi-pesi'!X$20,'Tabelle Tipi-pesi'!Y$20,"")&amp;IF(Y41='Tabelle Tipi-pesi'!X$21,'Tabelle Tipi-pesi'!Y$21,"")&amp;IF(Y41='Tabelle Tipi-pesi'!X$22,'Tabelle Tipi-pesi'!Y$22,"")&amp;IF(Y41='Tabelle Tipi-pesi'!X$23,'Tabelle Tipi-pesi'!Y$23,"")))</f>
        <v>0</v>
      </c>
      <c r="AA41" s="36"/>
      <c r="AB41" s="37">
        <f>IF(AA41="",0,VALUE(IF(AA41='Tabelle Tipi-pesi'!Z$2,'Tabelle Tipi-pesi'!AA$2,"")&amp;IF(AA41='Tabelle Tipi-pesi'!Z$3,'Tabelle Tipi-pesi'!AA$3,"")&amp;IF(AA41='Tabelle Tipi-pesi'!Z$4,'Tabelle Tipi-pesi'!AA$4,"")&amp;IF(AA41='Tabelle Tipi-pesi'!Z$5,'Tabelle Tipi-pesi'!AA$5,"")&amp;IF(AA41='Tabelle Tipi-pesi'!Z$6,'Tabelle Tipi-pesi'!AA$6,"")&amp;IF(AA41='Tabelle Tipi-pesi'!Z$7,'Tabelle Tipi-pesi'!AA$7,"")&amp;IF(AA41='Tabelle Tipi-pesi'!Z$8,'Tabelle Tipi-pesi'!AA$8,"")&amp;IF(AA41='Tabelle Tipi-pesi'!Z$9,'Tabelle Tipi-pesi'!AA$9,"")&amp;IF(AA41='Tabelle Tipi-pesi'!Z$10,'Tabelle Tipi-pesi'!AA$10,"")&amp;IF(AA41='Tabelle Tipi-pesi'!Z$11,'Tabelle Tipi-pesi'!AA$11,"")&amp;IF(AA41='Tabelle Tipi-pesi'!Z$12,'Tabelle Tipi-pesi'!AA$12,"")&amp;IF(AA41='Tabelle Tipi-pesi'!Z$13,'Tabelle Tipi-pesi'!AA$13,"")&amp;IF(AA41='Tabelle Tipi-pesi'!Z$14,'Tabelle Tipi-pesi'!AA$14,"")&amp;IF(AA41='Tabelle Tipi-pesi'!Z$15,'Tabelle Tipi-pesi'!AA$15,"")&amp;IF(AA41='Tabelle Tipi-pesi'!Z$16,'Tabelle Tipi-pesi'!AA$16,"")&amp;IF(AA41='Tabelle Tipi-pesi'!Z$17,'Tabelle Tipi-pesi'!AA$17,"")&amp;IF(AA41='Tabelle Tipi-pesi'!Z$18,'Tabelle Tipi-pesi'!AA$18,"")&amp;IF(AA41='Tabelle Tipi-pesi'!Z$19,'Tabelle Tipi-pesi'!AA$19,"")&amp;IF(AA41='Tabelle Tipi-pesi'!Z$20,'Tabelle Tipi-pesi'!AA$20,"")&amp;IF(AA41='Tabelle Tipi-pesi'!Z$21,'Tabelle Tipi-pesi'!AA$21,"")&amp;IF(AA41='Tabelle Tipi-pesi'!Z$22,'Tabelle Tipi-pesi'!AA$22,"")&amp;IF(AA41='Tabelle Tipi-pesi'!Z$23,'Tabelle Tipi-pesi'!AA$23,"")))</f>
        <v>0</v>
      </c>
      <c r="AD41" s="9">
        <f>IF(AC41="",0,VALUE(IF(AC41='Tabelle Tipi-pesi'!Z$2,'Tabelle Tipi-pesi'!AA$2,"")&amp;IF(AC41='Tabelle Tipi-pesi'!Z$3,'Tabelle Tipi-pesi'!AA$3,"")&amp;IF(AC41='Tabelle Tipi-pesi'!Z$4,'Tabelle Tipi-pesi'!AA$4,"")&amp;IF(AC41='Tabelle Tipi-pesi'!Z$5,'Tabelle Tipi-pesi'!AA$5,"")&amp;IF(AC41='Tabelle Tipi-pesi'!Z$6,'Tabelle Tipi-pesi'!AA$6,"")&amp;IF(AC41='Tabelle Tipi-pesi'!Z$7,'Tabelle Tipi-pesi'!AA$7,"")&amp;IF(AC41='Tabelle Tipi-pesi'!Z$8,'Tabelle Tipi-pesi'!AA$8,"")&amp;IF(AC41='Tabelle Tipi-pesi'!Z$9,'Tabelle Tipi-pesi'!AA$9,"")&amp;IF(AC41='Tabelle Tipi-pesi'!Z$10,'Tabelle Tipi-pesi'!AA$10,"")&amp;IF(AC41='Tabelle Tipi-pesi'!Z$11,'Tabelle Tipi-pesi'!AA$11,"")&amp;IF(AC41='Tabelle Tipi-pesi'!Z$12,'Tabelle Tipi-pesi'!AA$12,"")&amp;IF(AC41='Tabelle Tipi-pesi'!Z$13,'Tabelle Tipi-pesi'!AA$13,"")&amp;IF(AC41='Tabelle Tipi-pesi'!Z$14,'Tabelle Tipi-pesi'!AA$14,"")&amp;IF(AC41='Tabelle Tipi-pesi'!Z$15,'Tabelle Tipi-pesi'!AA$15,"")&amp;IF(AC41='Tabelle Tipi-pesi'!Z$16,'Tabelle Tipi-pesi'!AA$16,"")&amp;IF(AC41='Tabelle Tipi-pesi'!Z$17,'Tabelle Tipi-pesi'!AA$17,"")&amp;IF(AC41='Tabelle Tipi-pesi'!Z$18,'Tabelle Tipi-pesi'!AA$18,"")&amp;IF(AC41='Tabelle Tipi-pesi'!Z$19,'Tabelle Tipi-pesi'!AA$19,"")&amp;IF(AC41='Tabelle Tipi-pesi'!Z$20,'Tabelle Tipi-pesi'!AA$20,"")&amp;IF(AC41='Tabelle Tipi-pesi'!Z$21,'Tabelle Tipi-pesi'!AA$21,"")&amp;IF(AC41='Tabelle Tipi-pesi'!Z$22,'Tabelle Tipi-pesi'!AA$22,"")&amp;IF(AC41='Tabelle Tipi-pesi'!Z$23,'Tabelle Tipi-pesi'!AA$23,"")))</f>
        <v>0</v>
      </c>
      <c r="AE41" s="34"/>
      <c r="AF41" s="35">
        <f>IF(AE41="",0,VALUE(IF(AE41='Tabelle Tipi-pesi'!AB$2,'Tabelle Tipi-pesi'!AC$2,"")&amp;IF(AE41='Tabelle Tipi-pesi'!AB$3,'Tabelle Tipi-pesi'!AC$3,"")&amp;IF(AE41='Tabelle Tipi-pesi'!AB$4,'Tabelle Tipi-pesi'!AC$4,"")&amp;IF(AE41='Tabelle Tipi-pesi'!AB$5,'Tabelle Tipi-pesi'!AC$5,"")&amp;IF(AE41='Tabelle Tipi-pesi'!AB$6,'Tabelle Tipi-pesi'!AC$6,"")&amp;IF(AE41='Tabelle Tipi-pesi'!AB$7,'Tabelle Tipi-pesi'!AC$7,"")&amp;IF(AE41='Tabelle Tipi-pesi'!AB$8,'Tabelle Tipi-pesi'!AC$8,"")&amp;IF(AE41='Tabelle Tipi-pesi'!AB$9,'Tabelle Tipi-pesi'!AC$9,"")&amp;IF(AE41='Tabelle Tipi-pesi'!AB$10,'Tabelle Tipi-pesi'!AC$10,"")&amp;IF(AE41='Tabelle Tipi-pesi'!AB$11,'Tabelle Tipi-pesi'!AC$11,"")&amp;IF(AE41='Tabelle Tipi-pesi'!AB$12,'Tabelle Tipi-pesi'!AC$12,"")&amp;IF(AE41='Tabelle Tipi-pesi'!AB$13,'Tabelle Tipi-pesi'!AC$13,"")&amp;IF(AE41='Tabelle Tipi-pesi'!AB$14,'Tabelle Tipi-pesi'!AC$14,"")&amp;IF(AE41='Tabelle Tipi-pesi'!AB$15,'Tabelle Tipi-pesi'!AC$15,"")&amp;IF(AD41='Tabelle Tipi-pesi'!AB$16,'Tabelle Tipi-pesi'!AC$16,"")&amp;IF(AE41='Tabelle Tipi-pesi'!AB$17,'Tabelle Tipi-pesi'!AC$17,"")&amp;IF(AE41='Tabelle Tipi-pesi'!AB$18,'Tabelle Tipi-pesi'!AC$18,"")&amp;IF(AE41='Tabelle Tipi-pesi'!AB$19,'Tabelle Tipi-pesi'!AC$19,"")&amp;IF(AE41='Tabelle Tipi-pesi'!AB$20,'Tabelle Tipi-pesi'!AC$20,"")&amp;IF(AE41='Tabelle Tipi-pesi'!AB$21,'Tabelle Tipi-pesi'!AC$21,"")&amp;IF(AE41='Tabelle Tipi-pesi'!AB$22,'Tabelle Tipi-pesi'!AC$22,"")&amp;IF(AE41='Tabelle Tipi-pesi'!AB$23,'Tabelle Tipi-pesi'!AC$23,"")))</f>
        <v>0</v>
      </c>
      <c r="AH41" s="9">
        <f>IF(AG41="",0,VALUE(IF(AG41='Tabelle Tipi-pesi'!AD$2,'Tabelle Tipi-pesi'!AE$2,"")&amp;IF(AG41='Tabelle Tipi-pesi'!AD$3,'Tabelle Tipi-pesi'!AE$3,"")&amp;IF(AG41='Tabelle Tipi-pesi'!AD$4,'Tabelle Tipi-pesi'!AE$4,"")&amp;IF(AG41='Tabelle Tipi-pesi'!AD$5,'Tabelle Tipi-pesi'!AE$5,"")&amp;IF(AG41='Tabelle Tipi-pesi'!AD$6,'Tabelle Tipi-pesi'!AE$6,"")&amp;IF(AG41='Tabelle Tipi-pesi'!AD$7,'Tabelle Tipi-pesi'!AE$7,"")&amp;IF(AG41='Tabelle Tipi-pesi'!AD$8,'Tabelle Tipi-pesi'!AE$8,"")&amp;IF(AG41='Tabelle Tipi-pesi'!AD$9,'Tabelle Tipi-pesi'!AE$9,"")&amp;IF(AG41='Tabelle Tipi-pesi'!AD$10,'Tabelle Tipi-pesi'!AE$10,"")&amp;IF(AG41='Tabelle Tipi-pesi'!AD$11,'Tabelle Tipi-pesi'!AE$11,"")&amp;IF(AG41='Tabelle Tipi-pesi'!AD$12,'Tabelle Tipi-pesi'!AE$12,"")&amp;IF(AG41='Tabelle Tipi-pesi'!AD$13,'Tabelle Tipi-pesi'!AE$13,"")&amp;IF(AG41='Tabelle Tipi-pesi'!AD$14,'Tabelle Tipi-pesi'!AE$14,"")&amp;IF(AG41='Tabelle Tipi-pesi'!AD$15,'Tabelle Tipi-pesi'!AE$15,"")&amp;IF(AF41='Tabelle Tipi-pesi'!AD$16,'Tabelle Tipi-pesi'!AE$16,"")&amp;IF(AG41='Tabelle Tipi-pesi'!AD$17,'Tabelle Tipi-pesi'!AE$17,"")&amp;IF(AG41='Tabelle Tipi-pesi'!AD$18,'Tabelle Tipi-pesi'!AE$18,"")&amp;IF(AG41='Tabelle Tipi-pesi'!AD$19,'Tabelle Tipi-pesi'!AE$19,"")&amp;IF(AG41='Tabelle Tipi-pesi'!AD$20,'Tabelle Tipi-pesi'!AE$20,"")&amp;IF(AG41='Tabelle Tipi-pesi'!AD$21,'Tabelle Tipi-pesi'!AE$21,"")&amp;IF(AG41='Tabelle Tipi-pesi'!AD$22,'Tabelle Tipi-pesi'!AE$22,"")&amp;IF(AG41='Tabelle Tipi-pesi'!AD$23,'Tabelle Tipi-pesi'!AE$23,"")))</f>
        <v>0</v>
      </c>
      <c r="AJ41" s="26">
        <f t="shared" si="0"/>
        <v>1002</v>
      </c>
      <c r="AK41" s="55">
        <v>12</v>
      </c>
      <c r="AL41" s="12">
        <v>4565</v>
      </c>
      <c r="AM41" s="18"/>
      <c r="AN41" s="11">
        <f t="shared" si="1"/>
        <v>8</v>
      </c>
      <c r="AO41" s="11" t="str">
        <f t="shared" si="2"/>
        <v>2</v>
      </c>
      <c r="AP41" s="8">
        <v>1440</v>
      </c>
      <c r="AQ41" s="14">
        <f t="shared" si="3"/>
        <v>22.824999999999999</v>
      </c>
      <c r="AR41" s="15">
        <f t="shared" si="4"/>
        <v>168.905</v>
      </c>
      <c r="AS41" s="16">
        <f t="shared" si="5"/>
        <v>168.5678642714571</v>
      </c>
      <c r="AT41" s="15">
        <f t="shared" si="6"/>
        <v>5.9323288238950891</v>
      </c>
      <c r="AU41" s="39"/>
    </row>
    <row r="42" spans="1:47" s="8" customFormat="1" ht="11.25" customHeight="1" x14ac:dyDescent="0.2">
      <c r="A42" s="8">
        <v>38</v>
      </c>
      <c r="B42" s="8">
        <v>4</v>
      </c>
      <c r="C42" s="20" t="s">
        <v>13</v>
      </c>
      <c r="D42" s="21">
        <f>IF(C42="",0,VALUE(IF(C42='Tabelle Tipi-pesi'!B$2,'Tabelle Tipi-pesi'!C$2,"")&amp;IF(C42='Tabelle Tipi-pesi'!B$3,'Tabelle Tipi-pesi'!C$3,"")&amp;IF(C42='Tabelle Tipi-pesi'!B$4,'Tabelle Tipi-pesi'!C$4,"")&amp;IF(C42='Tabelle Tipi-pesi'!B$5,'Tabelle Tipi-pesi'!C$5,"")&amp;IF(C42='Tabelle Tipi-pesi'!B$6,'Tabelle Tipi-pesi'!C$6,"")&amp;IF(C42='Tabelle Tipi-pesi'!B$7,'Tabelle Tipi-pesi'!C$7,"")&amp;IF(C42='Tabelle Tipi-pesi'!B$8,'Tabelle Tipi-pesi'!C$8,"")&amp;IF(C42='Tabelle Tipi-pesi'!B$9,'Tabelle Tipi-pesi'!C$9,"")&amp;IF(C42='Tabelle Tipi-pesi'!B$10,'Tabelle Tipi-pesi'!C$10,"")&amp;IF(C42='Tabelle Tipi-pesi'!B$11,'Tabelle Tipi-pesi'!C$11,"")&amp;IF(C42='Tabelle Tipi-pesi'!B$12,'Tabelle Tipi-pesi'!C$12,"")&amp;IF(C42='Tabelle Tipi-pesi'!B$13,'Tabelle Tipi-pesi'!C$13,"")&amp;IF(C42='Tabelle Tipi-pesi'!B$14,'Tabelle Tipi-pesi'!C$14,"")&amp;IF(C42='Tabelle Tipi-pesi'!B$15,'Tabelle Tipi-pesi'!C$15,"")&amp;IF(C42='Tabelle Tipi-pesi'!B$16,'Tabelle Tipi-pesi'!C$16,"")&amp;IF(C42='Tabelle Tipi-pesi'!B$17,'Tabelle Tipi-pesi'!C$17,"")&amp;IF(C42='Tabelle Tipi-pesi'!B$18,'Tabelle Tipi-pesi'!C$18,"")&amp;IF(C42='Tabelle Tipi-pesi'!B$19,'Tabelle Tipi-pesi'!C$19,"")&amp;IF(C42='Tabelle Tipi-pesi'!B$20,'Tabelle Tipi-pesi'!C$20,"")&amp;IF(C42='Tabelle Tipi-pesi'!B$21,'Tabelle Tipi-pesi'!C$21,"")&amp;IF(C42='Tabelle Tipi-pesi'!B$22,'Tabelle Tipi-pesi'!C$22,"")&amp;IF(C42='Tabelle Tipi-pesi'!B$23,'Tabelle Tipi-pesi'!C$23,"")))</f>
        <v>120</v>
      </c>
      <c r="E42" s="8" t="s">
        <v>26</v>
      </c>
      <c r="F42" s="7">
        <f>IF(E42="",0,VALUE(IF(E42='Tabelle Tipi-pesi'!D$2,'Tabelle Tipi-pesi'!E$2,"")&amp;IF(E42='Tabelle Tipi-pesi'!D$3,'Tabelle Tipi-pesi'!E$3,"")&amp;IF(E42='Tabelle Tipi-pesi'!D$4,'Tabelle Tipi-pesi'!E$4,"")&amp;IF(E42='Tabelle Tipi-pesi'!D$5,'Tabelle Tipi-pesi'!E$5,"")&amp;IF(E42='Tabelle Tipi-pesi'!D$6,'Tabelle Tipi-pesi'!E$6,"")&amp;IF(E42='Tabelle Tipi-pesi'!D$7,'Tabelle Tipi-pesi'!E$7,"")&amp;IF(E42='Tabelle Tipi-pesi'!D$8,'Tabelle Tipi-pesi'!E$8,"")&amp;IF(E42='Tabelle Tipi-pesi'!D$9,'Tabelle Tipi-pesi'!E$9,"")&amp;IF(E42='Tabelle Tipi-pesi'!D$10,'Tabelle Tipi-pesi'!E$10,"")&amp;IF(E42='Tabelle Tipi-pesi'!D$11,'Tabelle Tipi-pesi'!E$11,"")&amp;IF(E42='Tabelle Tipi-pesi'!D$12,'Tabelle Tipi-pesi'!E$12,"")&amp;IF(E42='Tabelle Tipi-pesi'!D$13,'Tabelle Tipi-pesi'!E$13,"")&amp;IF(E42='Tabelle Tipi-pesi'!D$14,'Tabelle Tipi-pesi'!E$14,"")&amp;IF(E42='Tabelle Tipi-pesi'!D$15,'Tabelle Tipi-pesi'!E$15,"")&amp;IF(E42='Tabelle Tipi-pesi'!D$16,'Tabelle Tipi-pesi'!E$16,"")&amp;IF(E42='Tabelle Tipi-pesi'!D$17,'Tabelle Tipi-pesi'!E$17,"")&amp;IF(E42='Tabelle Tipi-pesi'!D$18,'Tabelle Tipi-pesi'!E$18,"")&amp;IF(E42='Tabelle Tipi-pesi'!D$19,'Tabelle Tipi-pesi'!E$19,"")&amp;IF(E42='Tabelle Tipi-pesi'!D$20,'Tabelle Tipi-pesi'!E$20,"")&amp;IF(E42='Tabelle Tipi-pesi'!D$21,'Tabelle Tipi-pesi'!E$21,"")&amp;IF(E42='Tabelle Tipi-pesi'!D$22,'Tabelle Tipi-pesi'!E$22,"")&amp;IF(E42='Tabelle Tipi-pesi'!D$23,'Tabelle Tipi-pesi'!E$23,"")))/4*B42</f>
        <v>70</v>
      </c>
      <c r="G42" s="22" t="s">
        <v>39</v>
      </c>
      <c r="H42" s="23">
        <f>$B42*IF(G42="",0,VALUE(IF(G42='Tabelle Tipi-pesi'!F$2,'Tabelle Tipi-pesi'!G$2,"")&amp;IF(G42='Tabelle Tipi-pesi'!F$3,'Tabelle Tipi-pesi'!G$3,"")&amp;IF(G42='Tabelle Tipi-pesi'!F$4,'Tabelle Tipi-pesi'!G$4,"")&amp;IF(G42='Tabelle Tipi-pesi'!F$5,'Tabelle Tipi-pesi'!G$5,"")&amp;IF(G42='Tabelle Tipi-pesi'!F$6,'Tabelle Tipi-pesi'!G$6,"")&amp;IF(G42='Tabelle Tipi-pesi'!F$7,'Tabelle Tipi-pesi'!G$7,"")&amp;IF(G42='Tabelle Tipi-pesi'!F$8,'Tabelle Tipi-pesi'!G$8,"")&amp;IF(G42='Tabelle Tipi-pesi'!F$9,'Tabelle Tipi-pesi'!G$9,"")&amp;IF(G42='Tabelle Tipi-pesi'!F$10,'Tabelle Tipi-pesi'!G$10,"")&amp;IF(G42='Tabelle Tipi-pesi'!F$11,'Tabelle Tipi-pesi'!G$11,"")&amp;IF(G42='Tabelle Tipi-pesi'!F$12,'Tabelle Tipi-pesi'!G$12,"")&amp;IF(G42='Tabelle Tipi-pesi'!F$13,'Tabelle Tipi-pesi'!G$13,"")&amp;IF(G42='Tabelle Tipi-pesi'!F$14,'Tabelle Tipi-pesi'!G$14,"")&amp;IF(G42='Tabelle Tipi-pesi'!F$15,'Tabelle Tipi-pesi'!G$15,"")&amp;IF(G42='Tabelle Tipi-pesi'!F$16,'Tabelle Tipi-pesi'!G$16,"")&amp;IF(G42='Tabelle Tipi-pesi'!F$17,'Tabelle Tipi-pesi'!G$17,"")&amp;IF(G42='Tabelle Tipi-pesi'!F$18,'Tabelle Tipi-pesi'!G$18,"")&amp;IF(G42='Tabelle Tipi-pesi'!F$19,'Tabelle Tipi-pesi'!G$19,"")&amp;IF(G42='Tabelle Tipi-pesi'!F$20,'Tabelle Tipi-pesi'!G$20,"")&amp;IF(G42='Tabelle Tipi-pesi'!F$21,'Tabelle Tipi-pesi'!G$21,"")&amp;IF(G42='Tabelle Tipi-pesi'!F$22,'Tabelle Tipi-pesi'!G$22,"")&amp;IF(G42='Tabelle Tipi-pesi'!F$23,'Tabelle Tipi-pesi'!G$23,"")))</f>
        <v>120</v>
      </c>
      <c r="I42" s="8" t="s">
        <v>47</v>
      </c>
      <c r="J42" s="9">
        <f>IF(I42="",0,VALUE(IF(I42='Tabelle Tipi-pesi'!H$2,'Tabelle Tipi-pesi'!I$2,"")&amp;IF(I42='Tabelle Tipi-pesi'!H$3,'Tabelle Tipi-pesi'!I$3,"")&amp;IF(I42='Tabelle Tipi-pesi'!H$4,'Tabelle Tipi-pesi'!I$4,"")&amp;IF(I42='Tabelle Tipi-pesi'!H$5,'Tabelle Tipi-pesi'!I$5,"")&amp;IF(I42='Tabelle Tipi-pesi'!H$6,'Tabelle Tipi-pesi'!I$6,"")&amp;IF(I42='Tabelle Tipi-pesi'!H$7,'Tabelle Tipi-pesi'!I$7,"")&amp;IF(I42='Tabelle Tipi-pesi'!H$8,'Tabelle Tipi-pesi'!I$8,"")&amp;IF(I42='Tabelle Tipi-pesi'!H$9,'Tabelle Tipi-pesi'!I$9,"")&amp;IF(I42='Tabelle Tipi-pesi'!H$10,'Tabelle Tipi-pesi'!I$10,"")&amp;IF(I42='Tabelle Tipi-pesi'!H$11,'Tabelle Tipi-pesi'!I$11,"")&amp;IF(I42='Tabelle Tipi-pesi'!H$12,'Tabelle Tipi-pesi'!I$12,"")&amp;IF(I42='Tabelle Tipi-pesi'!H$13,'Tabelle Tipi-pesi'!I$13,"")&amp;IF(I42='Tabelle Tipi-pesi'!H$14,'Tabelle Tipi-pesi'!I$14,"")&amp;IF(I42='Tabelle Tipi-pesi'!H$15,'Tabelle Tipi-pesi'!I$15,"")&amp;IF(I42='Tabelle Tipi-pesi'!H$16,'Tabelle Tipi-pesi'!I$16,"")&amp;IF(I42='Tabelle Tipi-pesi'!H$17,'Tabelle Tipi-pesi'!I$17,"")&amp;IF(I42='Tabelle Tipi-pesi'!H$18,'Tabelle Tipi-pesi'!I$18,"")&amp;IF(I42='Tabelle Tipi-pesi'!H$19,'Tabelle Tipi-pesi'!I$19,"")&amp;IF(I42='Tabelle Tipi-pesi'!H$20,'Tabelle Tipi-pesi'!I$20,"")&amp;IF(I42='Tabelle Tipi-pesi'!H$21,'Tabelle Tipi-pesi'!I$21,"")&amp;IF(I42='Tabelle Tipi-pesi'!H$22,'Tabelle Tipi-pesi'!I$22,"")&amp;IF(I42='Tabelle Tipi-pesi'!H$23,'Tabelle Tipi-pesi'!I$23,"")))</f>
        <v>145</v>
      </c>
      <c r="K42" s="24" t="s">
        <v>50</v>
      </c>
      <c r="L42" s="25">
        <f>IF(K42="",0,VALUE(IF(K42='Tabelle Tipi-pesi'!J$2,'Tabelle Tipi-pesi'!K$2,"")&amp;IF(K42='Tabelle Tipi-pesi'!J$3,'Tabelle Tipi-pesi'!K$3,"")&amp;IF(K42='Tabelle Tipi-pesi'!J$4,'Tabelle Tipi-pesi'!K$4,"")&amp;IF(K42='Tabelle Tipi-pesi'!J$5,'Tabelle Tipi-pesi'!K$5,"")&amp;IF(K42='Tabelle Tipi-pesi'!J$6,'Tabelle Tipi-pesi'!K$6,"")&amp;IF(K42='Tabelle Tipi-pesi'!J$7,'Tabelle Tipi-pesi'!K$7,"")&amp;IF(K42='Tabelle Tipi-pesi'!J$8,'Tabelle Tipi-pesi'!K$8,"")&amp;IF(K42='Tabelle Tipi-pesi'!J$9,'Tabelle Tipi-pesi'!K$9,"")&amp;IF(K42='Tabelle Tipi-pesi'!J$10,'Tabelle Tipi-pesi'!K$10,"")&amp;IF(K42='Tabelle Tipi-pesi'!J$11,'Tabelle Tipi-pesi'!K$11,"")&amp;IF(K42='Tabelle Tipi-pesi'!J$12,'Tabelle Tipi-pesi'!K$12,"")&amp;IF(K42='Tabelle Tipi-pesi'!J$13,'Tabelle Tipi-pesi'!K$13,"")&amp;IF(K42='Tabelle Tipi-pesi'!J$14,'Tabelle Tipi-pesi'!K$14,"")&amp;IF(K42='Tabelle Tipi-pesi'!J$15,'Tabelle Tipi-pesi'!K$15,"")&amp;IF(K42='Tabelle Tipi-pesi'!J$16,'Tabelle Tipi-pesi'!K$16,"")&amp;IF(K42='Tabelle Tipi-pesi'!J$17,'Tabelle Tipi-pesi'!K$17,"")&amp;IF(K42='Tabelle Tipi-pesi'!J$18,'Tabelle Tipi-pesi'!K$18,"")&amp;IF(K42='Tabelle Tipi-pesi'!J$19,'Tabelle Tipi-pesi'!K$19,"")&amp;IF(K42='Tabelle Tipi-pesi'!J$20,'Tabelle Tipi-pesi'!K$20,"")&amp;IF(K42='Tabelle Tipi-pesi'!J$21,'Tabelle Tipi-pesi'!K$21,"")&amp;IF(K42='Tabelle Tipi-pesi'!J$22,'Tabelle Tipi-pesi'!K$22,"")&amp;IF(K42='Tabelle Tipi-pesi'!J$23,'Tabelle Tipi-pesi'!K$23,"")))</f>
        <v>7</v>
      </c>
      <c r="M42" s="8" t="s">
        <v>52</v>
      </c>
      <c r="N42" s="9">
        <f>$B42*IF(M42="",0,VALUE(IF(M42='Tabelle Tipi-pesi'!L$2,'Tabelle Tipi-pesi'!M$2,"")&amp;IF(M42='Tabelle Tipi-pesi'!L$3,'Tabelle Tipi-pesi'!M$3,"")&amp;IF(M42='Tabelle Tipi-pesi'!L$4,'Tabelle Tipi-pesi'!M$4,"")&amp;IF(M42='Tabelle Tipi-pesi'!L$5,'Tabelle Tipi-pesi'!M$5,"")&amp;IF(M42='Tabelle Tipi-pesi'!L$6,'Tabelle Tipi-pesi'!M$6,"")&amp;IF(M42='Tabelle Tipi-pesi'!L$7,'Tabelle Tipi-pesi'!M$7,"")&amp;IF(M42='Tabelle Tipi-pesi'!L$8,'Tabelle Tipi-pesi'!M$8,"")&amp;IF(M42='Tabelle Tipi-pesi'!L$9,'Tabelle Tipi-pesi'!M$9,"")&amp;IF(M42='Tabelle Tipi-pesi'!L$10,'Tabelle Tipi-pesi'!M$10,"")&amp;IF(M42='Tabelle Tipi-pesi'!L$11,'Tabelle Tipi-pesi'!M$11,"")&amp;IF(M42='Tabelle Tipi-pesi'!L$12,'Tabelle Tipi-pesi'!M$12,"")&amp;IF(M42='Tabelle Tipi-pesi'!L$13,'Tabelle Tipi-pesi'!M$13,"")&amp;IF(M42='Tabelle Tipi-pesi'!L$14,'Tabelle Tipi-pesi'!M$14,"")&amp;IF(M42='Tabelle Tipi-pesi'!L$15,'Tabelle Tipi-pesi'!M$15,"")&amp;IF(M42='Tabelle Tipi-pesi'!L$16,'Tabelle Tipi-pesi'!M$16,"")&amp;IF(M42='Tabelle Tipi-pesi'!L$17,'Tabelle Tipi-pesi'!M$17,"")&amp;IF(M42='Tabelle Tipi-pesi'!L$18,'Tabelle Tipi-pesi'!M$18,"")&amp;IF(M42='Tabelle Tipi-pesi'!L$19,'Tabelle Tipi-pesi'!M$19,"")&amp;IF(M42='Tabelle Tipi-pesi'!L$20,'Tabelle Tipi-pesi'!M$20,"")&amp;IF(M42='Tabelle Tipi-pesi'!L$21,'Tabelle Tipi-pesi'!M$21,"")&amp;IF(M42='Tabelle Tipi-pesi'!L$22,'Tabelle Tipi-pesi'!M$22,"")&amp;IF(M42='Tabelle Tipi-pesi'!L$23,'Tabelle Tipi-pesi'!M$23,"")))</f>
        <v>360</v>
      </c>
      <c r="O42" s="27" t="s">
        <v>81</v>
      </c>
      <c r="P42" s="28">
        <f>IF(O42="",0,VALUE(IF(O42='Tabelle Tipi-pesi'!N$2,'Tabelle Tipi-pesi'!O$2,"")&amp;IF(O42='Tabelle Tipi-pesi'!N$3,'Tabelle Tipi-pesi'!O$3,"")&amp;IF(O42='Tabelle Tipi-pesi'!N$4,'Tabelle Tipi-pesi'!O$4,"")&amp;IF(O42='Tabelle Tipi-pesi'!N$5,'Tabelle Tipi-pesi'!O$5,"")&amp;IF(O42='Tabelle Tipi-pesi'!N$6,'Tabelle Tipi-pesi'!O$6,"")&amp;IF(O42='Tabelle Tipi-pesi'!N$7,'Tabelle Tipi-pesi'!O$7,"")&amp;IF(O42='Tabelle Tipi-pesi'!N$8,'Tabelle Tipi-pesi'!O$8,"")&amp;IF(O42='Tabelle Tipi-pesi'!N$9,'Tabelle Tipi-pesi'!O$9,"")&amp;IF(O42='Tabelle Tipi-pesi'!N$10,'Tabelle Tipi-pesi'!O$10,"")&amp;IF(O42='Tabelle Tipi-pesi'!N$11,'Tabelle Tipi-pesi'!O$11,"")&amp;IF(O42='Tabelle Tipi-pesi'!N$12,'Tabelle Tipi-pesi'!O$12,"")&amp;IF(O42='Tabelle Tipi-pesi'!N$13,'Tabelle Tipi-pesi'!O$13,"")&amp;IF(O42='Tabelle Tipi-pesi'!N$14,'Tabelle Tipi-pesi'!O$14,"")&amp;IF(O42='Tabelle Tipi-pesi'!N$15,'Tabelle Tipi-pesi'!O$15,"")&amp;IF(O42='Tabelle Tipi-pesi'!N$16,'Tabelle Tipi-pesi'!O$16,"")&amp;IF(O42='Tabelle Tipi-pesi'!N$17,'Tabelle Tipi-pesi'!O$17,"")&amp;IF(O42='Tabelle Tipi-pesi'!N$18,'Tabelle Tipi-pesi'!O$18,"")&amp;IF(O42='Tabelle Tipi-pesi'!N$19,'Tabelle Tipi-pesi'!O$19,"")&amp;IF(O42='Tabelle Tipi-pesi'!N$20,'Tabelle Tipi-pesi'!O$20,"")&amp;IF(O42='Tabelle Tipi-pesi'!N$21,'Tabelle Tipi-pesi'!O$21,"")&amp;IF(O42='Tabelle Tipi-pesi'!N$22,'Tabelle Tipi-pesi'!O$22,"")&amp;IF(O42='Tabelle Tipi-pesi'!N$23,'Tabelle Tipi-pesi'!O$23,"")))</f>
        <v>285</v>
      </c>
      <c r="Q42" s="8" t="s">
        <v>108</v>
      </c>
      <c r="R42" s="9">
        <f>IF(Q42="",0,VALUE(IF(Q42='Tabelle Tipi-pesi'!P$2,'Tabelle Tipi-pesi'!Q$2,"")&amp;IF(Q42='Tabelle Tipi-pesi'!P$3,'Tabelle Tipi-pesi'!Q$3,"")&amp;IF(Q42='Tabelle Tipi-pesi'!P$4,'Tabelle Tipi-pesi'!Q$4,"")&amp;IF(Q42='Tabelle Tipi-pesi'!P$5,'Tabelle Tipi-pesi'!Q$5,"")&amp;IF(Q42='Tabelle Tipi-pesi'!P$6,'Tabelle Tipi-pesi'!Q$6,"")&amp;IF(Q42='Tabelle Tipi-pesi'!P$7,'Tabelle Tipi-pesi'!Q$7,"")&amp;IF(Q42='Tabelle Tipi-pesi'!P$8,'Tabelle Tipi-pesi'!Q$8,"")&amp;IF(Q42='Tabelle Tipi-pesi'!P$9,'Tabelle Tipi-pesi'!Q$9,"")&amp;IF(Q42='Tabelle Tipi-pesi'!P$10,'Tabelle Tipi-pesi'!Q$10,"")&amp;IF(Q42='Tabelle Tipi-pesi'!P$11,'Tabelle Tipi-pesi'!Q$11,"")&amp;IF(Q42='Tabelle Tipi-pesi'!P$12,'Tabelle Tipi-pesi'!Q$12,"")&amp;IF(Q42='Tabelle Tipi-pesi'!P$13,'Tabelle Tipi-pesi'!Q$13,"")&amp;IF(Q42='Tabelle Tipi-pesi'!P$14,'Tabelle Tipi-pesi'!Q$14,"")&amp;IF(Q42='Tabelle Tipi-pesi'!P$15,'Tabelle Tipi-pesi'!Q$15,"")&amp;IF(Q42='Tabelle Tipi-pesi'!P$16,'Tabelle Tipi-pesi'!Q$16,"")&amp;IF(Q42='Tabelle Tipi-pesi'!P$17,'Tabelle Tipi-pesi'!Q$17,"")&amp;IF(Q42='Tabelle Tipi-pesi'!P$18,'Tabelle Tipi-pesi'!Q$18,"")&amp;IF(Q42='Tabelle Tipi-pesi'!P$19,'Tabelle Tipi-pesi'!Q$19,"")&amp;IF(Q42='Tabelle Tipi-pesi'!P$20,'Tabelle Tipi-pesi'!Q$20,"")&amp;IF(Q42='Tabelle Tipi-pesi'!P$21,'Tabelle Tipi-pesi'!Q$21,"")&amp;IF(Q42='Tabelle Tipi-pesi'!P$22,'Tabelle Tipi-pesi'!Q$22,"")&amp;IF(Q42='Tabelle Tipi-pesi'!P$23,'Tabelle Tipi-pesi'!Q$23,"")))</f>
        <v>30</v>
      </c>
      <c r="S42" s="29" t="s">
        <v>113</v>
      </c>
      <c r="T42" s="30">
        <f>IF(S42="",0,VALUE(IF(S42='Tabelle Tipi-pesi'!R$2,'Tabelle Tipi-pesi'!S$2,"")&amp;IF(S42='Tabelle Tipi-pesi'!R$3,'Tabelle Tipi-pesi'!S$3,"")&amp;IF(S42='Tabelle Tipi-pesi'!R$4,'Tabelle Tipi-pesi'!S$4,"")&amp;IF(S42='Tabelle Tipi-pesi'!R$5,'Tabelle Tipi-pesi'!S$5,"")&amp;IF(S42='Tabelle Tipi-pesi'!R$6,'Tabelle Tipi-pesi'!S$6,"")&amp;IF(S42='Tabelle Tipi-pesi'!R$7,'Tabelle Tipi-pesi'!S$7,"")&amp;IF(S42='Tabelle Tipi-pesi'!R$8,'Tabelle Tipi-pesi'!S$8,"")&amp;IF(S42='Tabelle Tipi-pesi'!R$9,'Tabelle Tipi-pesi'!S$9,"")&amp;IF(S42='Tabelle Tipi-pesi'!R$10,'Tabelle Tipi-pesi'!S$10,"")&amp;IF(S42='Tabelle Tipi-pesi'!R$11,'Tabelle Tipi-pesi'!S$11,"")&amp;IF(S42='Tabelle Tipi-pesi'!R$12,'Tabelle Tipi-pesi'!S$12,"")&amp;IF(S42='Tabelle Tipi-pesi'!R$13,'Tabelle Tipi-pesi'!S$13,"")&amp;IF(S42='Tabelle Tipi-pesi'!R$14,'Tabelle Tipi-pesi'!S$14,"")&amp;IF(S42='Tabelle Tipi-pesi'!R$15,'Tabelle Tipi-pesi'!S$15,"")&amp;IF(S42='Tabelle Tipi-pesi'!R$16,'Tabelle Tipi-pesi'!S$16,"")&amp;IF(S42='Tabelle Tipi-pesi'!R$17,'Tabelle Tipi-pesi'!S$17,"")&amp;IF(S42='Tabelle Tipi-pesi'!R$18,'Tabelle Tipi-pesi'!S$18,"")&amp;IF(S42='Tabelle Tipi-pesi'!R$19,'Tabelle Tipi-pesi'!S$19,"")&amp;IF(S42='Tabelle Tipi-pesi'!R$20,'Tabelle Tipi-pesi'!S$20,"")&amp;IF(S42='Tabelle Tipi-pesi'!R$21,'Tabelle Tipi-pesi'!S$21,"")&amp;IF(S42='Tabelle Tipi-pesi'!R$22,'Tabelle Tipi-pesi'!S$22,"")&amp;IF(S42='Tabelle Tipi-pesi'!R$23,'Tabelle Tipi-pesi'!S$23,"")))</f>
        <v>30</v>
      </c>
      <c r="U42" s="8" t="s">
        <v>93</v>
      </c>
      <c r="V42" s="9">
        <f>IF(U42="",0,VALUE(IF(U42='Tabelle Tipi-pesi'!T$2,'Tabelle Tipi-pesi'!U$2,"")&amp;IF(U42='Tabelle Tipi-pesi'!T$3,'Tabelle Tipi-pesi'!U$3,"")&amp;IF(U42='Tabelle Tipi-pesi'!T$4,'Tabelle Tipi-pesi'!U$4,"")&amp;IF(U42='Tabelle Tipi-pesi'!T$5,'Tabelle Tipi-pesi'!U$5,"")&amp;IF(U42='Tabelle Tipi-pesi'!T$6,'Tabelle Tipi-pesi'!U$6,"")&amp;IF(U42='Tabelle Tipi-pesi'!T$7,'Tabelle Tipi-pesi'!U$7,"")&amp;IF(U42='Tabelle Tipi-pesi'!T$8,'Tabelle Tipi-pesi'!U$8,"")&amp;IF(U42='Tabelle Tipi-pesi'!T$9,'Tabelle Tipi-pesi'!U$9,"")&amp;IF(U42='Tabelle Tipi-pesi'!T$10,'Tabelle Tipi-pesi'!U$10,"")&amp;IF(U42='Tabelle Tipi-pesi'!T$11,'Tabelle Tipi-pesi'!U$11,"")&amp;IF(U42='Tabelle Tipi-pesi'!T$12,'Tabelle Tipi-pesi'!U$12,"")&amp;IF(U42='Tabelle Tipi-pesi'!T$13,'Tabelle Tipi-pesi'!U$13,"")&amp;IF(U42='Tabelle Tipi-pesi'!T$14,'Tabelle Tipi-pesi'!U$14,"")&amp;IF(U42='Tabelle Tipi-pesi'!T$15,'Tabelle Tipi-pesi'!U$15,"")&amp;IF(U42='Tabelle Tipi-pesi'!T$16,'Tabelle Tipi-pesi'!U$16,"")&amp;IF(U42='Tabelle Tipi-pesi'!T$17,'Tabelle Tipi-pesi'!U$17,"")&amp;IF(U42='Tabelle Tipi-pesi'!T$18,'Tabelle Tipi-pesi'!U$18,"")&amp;IF(U42='Tabelle Tipi-pesi'!T$19,'Tabelle Tipi-pesi'!U$19,"")&amp;IF(U42='Tabelle Tipi-pesi'!T$20,'Tabelle Tipi-pesi'!U$20,"")&amp;IF(U42='Tabelle Tipi-pesi'!T$21,'Tabelle Tipi-pesi'!U$21,"")&amp;IF(U42='Tabelle Tipi-pesi'!T$22,'Tabelle Tipi-pesi'!U$22,"")&amp;IF(U42='Tabelle Tipi-pesi'!T$23,'Tabelle Tipi-pesi'!U$23,"")))</f>
        <v>80</v>
      </c>
      <c r="W42" s="31"/>
      <c r="X42" s="32">
        <f>IF(W42="",0,VALUE(IF(W42='Tabelle Tipi-pesi'!V$2,'Tabelle Tipi-pesi'!W$2,"")&amp;IF(W42='Tabelle Tipi-pesi'!V$3,'Tabelle Tipi-pesi'!W$3,"")&amp;IF(W42='Tabelle Tipi-pesi'!V$4,'Tabelle Tipi-pesi'!W$4,"")&amp;IF(W42='Tabelle Tipi-pesi'!V$5,'Tabelle Tipi-pesi'!W$5,"")&amp;IF(W42='Tabelle Tipi-pesi'!V$6,'Tabelle Tipi-pesi'!W$6,"")&amp;IF(W42='Tabelle Tipi-pesi'!V$7,'Tabelle Tipi-pesi'!W$7,"")&amp;IF(W42='Tabelle Tipi-pesi'!V$8,'Tabelle Tipi-pesi'!W$8,"")&amp;IF(W42='Tabelle Tipi-pesi'!V$9,'Tabelle Tipi-pesi'!W$9,"")&amp;IF(W42='Tabelle Tipi-pesi'!V$10,'Tabelle Tipi-pesi'!W$10,"")&amp;IF(W42='Tabelle Tipi-pesi'!V$11,'Tabelle Tipi-pesi'!W$11,"")&amp;IF(W42='Tabelle Tipi-pesi'!V$12,'Tabelle Tipi-pesi'!W$12,"")&amp;IF(W42='Tabelle Tipi-pesi'!V$13,'Tabelle Tipi-pesi'!W$13,"")&amp;IF(W42='Tabelle Tipi-pesi'!V$14,'Tabelle Tipi-pesi'!W$14,"")&amp;IF(W42='Tabelle Tipi-pesi'!V$15,'Tabelle Tipi-pesi'!W$15,"")&amp;IF(W42='Tabelle Tipi-pesi'!V$16,'Tabelle Tipi-pesi'!W$16,"")&amp;IF(W42='Tabelle Tipi-pesi'!V$17,'Tabelle Tipi-pesi'!W$17,"")&amp;IF(W42='Tabelle Tipi-pesi'!V$18,'Tabelle Tipi-pesi'!W$18,"")&amp;IF(W42='Tabelle Tipi-pesi'!V$19,'Tabelle Tipi-pesi'!W$19,"")&amp;IF(W42='Tabelle Tipi-pesi'!V$20,'Tabelle Tipi-pesi'!W$20,"")&amp;IF(W42='Tabelle Tipi-pesi'!V$21,'Tabelle Tipi-pesi'!W$21,"")&amp;IF(W42='Tabelle Tipi-pesi'!V$22,'Tabelle Tipi-pesi'!W$22,"")&amp;IF(W42='Tabelle Tipi-pesi'!V$23,'Tabelle Tipi-pesi'!W$23,"")))</f>
        <v>0</v>
      </c>
      <c r="Y42" s="8" t="s">
        <v>100</v>
      </c>
      <c r="Z42" s="9">
        <f>IF(Y42="",0,VALUE(IF(Y42='Tabelle Tipi-pesi'!X$2,'Tabelle Tipi-pesi'!Y$2,"")&amp;IF(Y42='Tabelle Tipi-pesi'!X$3,'Tabelle Tipi-pesi'!Y$3,"")&amp;IF(Y42='Tabelle Tipi-pesi'!X$4,'Tabelle Tipi-pesi'!Y$4,"")&amp;IF(Y42='Tabelle Tipi-pesi'!X$5,'Tabelle Tipi-pesi'!Y$5,"")&amp;IF(Y42='Tabelle Tipi-pesi'!X$6,'Tabelle Tipi-pesi'!Y$6,"")&amp;IF(Y42='Tabelle Tipi-pesi'!X$7,'Tabelle Tipi-pesi'!Y$7,"")&amp;IF(Y42='Tabelle Tipi-pesi'!X$8,'Tabelle Tipi-pesi'!Y$8,"")&amp;IF(Y42='Tabelle Tipi-pesi'!X$9,'Tabelle Tipi-pesi'!Y$9,"")&amp;IF(Y42='Tabelle Tipi-pesi'!X$10,'Tabelle Tipi-pesi'!Y$10,"")&amp;IF(Y42='Tabelle Tipi-pesi'!X$11,'Tabelle Tipi-pesi'!Y$11,"")&amp;IF(Y42='Tabelle Tipi-pesi'!X$12,'Tabelle Tipi-pesi'!Y$12,"")&amp;IF(Y42='Tabelle Tipi-pesi'!X$13,'Tabelle Tipi-pesi'!Y$13,"")&amp;IF(Y42='Tabelle Tipi-pesi'!X$14,'Tabelle Tipi-pesi'!Y$14,"")&amp;IF(Y42='Tabelle Tipi-pesi'!X$15,'Tabelle Tipi-pesi'!Y$15,"")&amp;IF(Y42='Tabelle Tipi-pesi'!X$16,'Tabelle Tipi-pesi'!Y$16,"")&amp;IF(Y42='Tabelle Tipi-pesi'!X$17,'Tabelle Tipi-pesi'!Y$17,"")&amp;IF(Y42='Tabelle Tipi-pesi'!X$18,'Tabelle Tipi-pesi'!Y$18,"")&amp;IF(Y42='Tabelle Tipi-pesi'!X$19,'Tabelle Tipi-pesi'!Y$19,"")&amp;IF(Y42='Tabelle Tipi-pesi'!X$20,'Tabelle Tipi-pesi'!Y$20,"")&amp;IF(Y42='Tabelle Tipi-pesi'!X$21,'Tabelle Tipi-pesi'!Y$21,"")&amp;IF(Y42='Tabelle Tipi-pesi'!X$22,'Tabelle Tipi-pesi'!Y$22,"")&amp;IF(Y42='Tabelle Tipi-pesi'!X$23,'Tabelle Tipi-pesi'!Y$23,"")))</f>
        <v>190</v>
      </c>
      <c r="AA42" s="36" t="s">
        <v>105</v>
      </c>
      <c r="AB42" s="37">
        <f>IF(AA42="",0,VALUE(IF(AA42='Tabelle Tipi-pesi'!Z$2,'Tabelle Tipi-pesi'!AA$2,"")&amp;IF(AA42='Tabelle Tipi-pesi'!Z$3,'Tabelle Tipi-pesi'!AA$3,"")&amp;IF(AA42='Tabelle Tipi-pesi'!Z$4,'Tabelle Tipi-pesi'!AA$4,"")&amp;IF(AA42='Tabelle Tipi-pesi'!Z$5,'Tabelle Tipi-pesi'!AA$5,"")&amp;IF(AA42='Tabelle Tipi-pesi'!Z$6,'Tabelle Tipi-pesi'!AA$6,"")&amp;IF(AA42='Tabelle Tipi-pesi'!Z$7,'Tabelle Tipi-pesi'!AA$7,"")&amp;IF(AA42='Tabelle Tipi-pesi'!Z$8,'Tabelle Tipi-pesi'!AA$8,"")&amp;IF(AA42='Tabelle Tipi-pesi'!Z$9,'Tabelle Tipi-pesi'!AA$9,"")&amp;IF(AA42='Tabelle Tipi-pesi'!Z$10,'Tabelle Tipi-pesi'!AA$10,"")&amp;IF(AA42='Tabelle Tipi-pesi'!Z$11,'Tabelle Tipi-pesi'!AA$11,"")&amp;IF(AA42='Tabelle Tipi-pesi'!Z$12,'Tabelle Tipi-pesi'!AA$12,"")&amp;IF(AA42='Tabelle Tipi-pesi'!Z$13,'Tabelle Tipi-pesi'!AA$13,"")&amp;IF(AA42='Tabelle Tipi-pesi'!Z$14,'Tabelle Tipi-pesi'!AA$14,"")&amp;IF(AA42='Tabelle Tipi-pesi'!Z$15,'Tabelle Tipi-pesi'!AA$15,"")&amp;IF(AA42='Tabelle Tipi-pesi'!Z$16,'Tabelle Tipi-pesi'!AA$16,"")&amp;IF(AA42='Tabelle Tipi-pesi'!Z$17,'Tabelle Tipi-pesi'!AA$17,"")&amp;IF(AA42='Tabelle Tipi-pesi'!Z$18,'Tabelle Tipi-pesi'!AA$18,"")&amp;IF(AA42='Tabelle Tipi-pesi'!Z$19,'Tabelle Tipi-pesi'!AA$19,"")&amp;IF(AA42='Tabelle Tipi-pesi'!Z$20,'Tabelle Tipi-pesi'!AA$20,"")&amp;IF(AA42='Tabelle Tipi-pesi'!Z$21,'Tabelle Tipi-pesi'!AA$21,"")&amp;IF(AA42='Tabelle Tipi-pesi'!Z$22,'Tabelle Tipi-pesi'!AA$22,"")&amp;IF(AA42='Tabelle Tipi-pesi'!Z$23,'Tabelle Tipi-pesi'!AA$23,"")))</f>
        <v>75</v>
      </c>
      <c r="AD42" s="9">
        <f>IF(AC42="",0,VALUE(IF(AC42='Tabelle Tipi-pesi'!Z$2,'Tabelle Tipi-pesi'!AA$2,"")&amp;IF(AC42='Tabelle Tipi-pesi'!Z$3,'Tabelle Tipi-pesi'!AA$3,"")&amp;IF(AC42='Tabelle Tipi-pesi'!Z$4,'Tabelle Tipi-pesi'!AA$4,"")&amp;IF(AC42='Tabelle Tipi-pesi'!Z$5,'Tabelle Tipi-pesi'!AA$5,"")&amp;IF(AC42='Tabelle Tipi-pesi'!Z$6,'Tabelle Tipi-pesi'!AA$6,"")&amp;IF(AC42='Tabelle Tipi-pesi'!Z$7,'Tabelle Tipi-pesi'!AA$7,"")&amp;IF(AC42='Tabelle Tipi-pesi'!Z$8,'Tabelle Tipi-pesi'!AA$8,"")&amp;IF(AC42='Tabelle Tipi-pesi'!Z$9,'Tabelle Tipi-pesi'!AA$9,"")&amp;IF(AC42='Tabelle Tipi-pesi'!Z$10,'Tabelle Tipi-pesi'!AA$10,"")&amp;IF(AC42='Tabelle Tipi-pesi'!Z$11,'Tabelle Tipi-pesi'!AA$11,"")&amp;IF(AC42='Tabelle Tipi-pesi'!Z$12,'Tabelle Tipi-pesi'!AA$12,"")&amp;IF(AC42='Tabelle Tipi-pesi'!Z$13,'Tabelle Tipi-pesi'!AA$13,"")&amp;IF(AC42='Tabelle Tipi-pesi'!Z$14,'Tabelle Tipi-pesi'!AA$14,"")&amp;IF(AC42='Tabelle Tipi-pesi'!Z$15,'Tabelle Tipi-pesi'!AA$15,"")&amp;IF(AC42='Tabelle Tipi-pesi'!Z$16,'Tabelle Tipi-pesi'!AA$16,"")&amp;IF(AC42='Tabelle Tipi-pesi'!Z$17,'Tabelle Tipi-pesi'!AA$17,"")&amp;IF(AC42='Tabelle Tipi-pesi'!Z$18,'Tabelle Tipi-pesi'!AA$18,"")&amp;IF(AC42='Tabelle Tipi-pesi'!Z$19,'Tabelle Tipi-pesi'!AA$19,"")&amp;IF(AC42='Tabelle Tipi-pesi'!Z$20,'Tabelle Tipi-pesi'!AA$20,"")&amp;IF(AC42='Tabelle Tipi-pesi'!Z$21,'Tabelle Tipi-pesi'!AA$21,"")&amp;IF(AC42='Tabelle Tipi-pesi'!Z$22,'Tabelle Tipi-pesi'!AA$22,"")&amp;IF(AC42='Tabelle Tipi-pesi'!Z$23,'Tabelle Tipi-pesi'!AA$23,"")))</f>
        <v>0</v>
      </c>
      <c r="AE42" s="34" t="s">
        <v>118</v>
      </c>
      <c r="AF42" s="35">
        <f>IF(AE42="",0,VALUE(IF(AE42='Tabelle Tipi-pesi'!AB$2,'Tabelle Tipi-pesi'!AC$2,"")&amp;IF(AE42='Tabelle Tipi-pesi'!AB$3,'Tabelle Tipi-pesi'!AC$3,"")&amp;IF(AE42='Tabelle Tipi-pesi'!AB$4,'Tabelle Tipi-pesi'!AC$4,"")&amp;IF(AE42='Tabelle Tipi-pesi'!AB$5,'Tabelle Tipi-pesi'!AC$5,"")&amp;IF(AE42='Tabelle Tipi-pesi'!AB$6,'Tabelle Tipi-pesi'!AC$6,"")&amp;IF(AE42='Tabelle Tipi-pesi'!AB$7,'Tabelle Tipi-pesi'!AC$7,"")&amp;IF(AE42='Tabelle Tipi-pesi'!AB$8,'Tabelle Tipi-pesi'!AC$8,"")&amp;IF(AE42='Tabelle Tipi-pesi'!AB$9,'Tabelle Tipi-pesi'!AC$9,"")&amp;IF(AE42='Tabelle Tipi-pesi'!AB$10,'Tabelle Tipi-pesi'!AC$10,"")&amp;IF(AE42='Tabelle Tipi-pesi'!AB$11,'Tabelle Tipi-pesi'!AC$11,"")&amp;IF(AE42='Tabelle Tipi-pesi'!AB$12,'Tabelle Tipi-pesi'!AC$12,"")&amp;IF(AE42='Tabelle Tipi-pesi'!AB$13,'Tabelle Tipi-pesi'!AC$13,"")&amp;IF(AE42='Tabelle Tipi-pesi'!AB$14,'Tabelle Tipi-pesi'!AC$14,"")&amp;IF(AE42='Tabelle Tipi-pesi'!AB$15,'Tabelle Tipi-pesi'!AC$15,"")&amp;IF(AD42='Tabelle Tipi-pesi'!AB$16,'Tabelle Tipi-pesi'!AC$16,"")&amp;IF(AE42='Tabelle Tipi-pesi'!AB$17,'Tabelle Tipi-pesi'!AC$17,"")&amp;IF(AE42='Tabelle Tipi-pesi'!AB$18,'Tabelle Tipi-pesi'!AC$18,"")&amp;IF(AE42='Tabelle Tipi-pesi'!AB$19,'Tabelle Tipi-pesi'!AC$19,"")&amp;IF(AE42='Tabelle Tipi-pesi'!AB$20,'Tabelle Tipi-pesi'!AC$20,"")&amp;IF(AE42='Tabelle Tipi-pesi'!AB$21,'Tabelle Tipi-pesi'!AC$21,"")&amp;IF(AE42='Tabelle Tipi-pesi'!AB$22,'Tabelle Tipi-pesi'!AC$22,"")&amp;IF(AE42='Tabelle Tipi-pesi'!AB$23,'Tabelle Tipi-pesi'!AC$23,"")))</f>
        <v>10</v>
      </c>
      <c r="AH42" s="9">
        <f>IF(AG42="",0,VALUE(IF(AG42='Tabelle Tipi-pesi'!AD$2,'Tabelle Tipi-pesi'!AE$2,"")&amp;IF(AG42='Tabelle Tipi-pesi'!AD$3,'Tabelle Tipi-pesi'!AE$3,"")&amp;IF(AG42='Tabelle Tipi-pesi'!AD$4,'Tabelle Tipi-pesi'!AE$4,"")&amp;IF(AG42='Tabelle Tipi-pesi'!AD$5,'Tabelle Tipi-pesi'!AE$5,"")&amp;IF(AG42='Tabelle Tipi-pesi'!AD$6,'Tabelle Tipi-pesi'!AE$6,"")&amp;IF(AG42='Tabelle Tipi-pesi'!AD$7,'Tabelle Tipi-pesi'!AE$7,"")&amp;IF(AG42='Tabelle Tipi-pesi'!AD$8,'Tabelle Tipi-pesi'!AE$8,"")&amp;IF(AG42='Tabelle Tipi-pesi'!AD$9,'Tabelle Tipi-pesi'!AE$9,"")&amp;IF(AG42='Tabelle Tipi-pesi'!AD$10,'Tabelle Tipi-pesi'!AE$10,"")&amp;IF(AG42='Tabelle Tipi-pesi'!AD$11,'Tabelle Tipi-pesi'!AE$11,"")&amp;IF(AG42='Tabelle Tipi-pesi'!AD$12,'Tabelle Tipi-pesi'!AE$12,"")&amp;IF(AG42='Tabelle Tipi-pesi'!AD$13,'Tabelle Tipi-pesi'!AE$13,"")&amp;IF(AG42='Tabelle Tipi-pesi'!AD$14,'Tabelle Tipi-pesi'!AE$14,"")&amp;IF(AG42='Tabelle Tipi-pesi'!AD$15,'Tabelle Tipi-pesi'!AE$15,"")&amp;IF(AF42='Tabelle Tipi-pesi'!AD$16,'Tabelle Tipi-pesi'!AE$16,"")&amp;IF(AG42='Tabelle Tipi-pesi'!AD$17,'Tabelle Tipi-pesi'!AE$17,"")&amp;IF(AG42='Tabelle Tipi-pesi'!AD$18,'Tabelle Tipi-pesi'!AE$18,"")&amp;IF(AG42='Tabelle Tipi-pesi'!AD$19,'Tabelle Tipi-pesi'!AE$19,"")&amp;IF(AG42='Tabelle Tipi-pesi'!AD$20,'Tabelle Tipi-pesi'!AE$20,"")&amp;IF(AG42='Tabelle Tipi-pesi'!AD$21,'Tabelle Tipi-pesi'!AE$21,"")&amp;IF(AG42='Tabelle Tipi-pesi'!AD$22,'Tabelle Tipi-pesi'!AE$22,"")&amp;IF(AG42='Tabelle Tipi-pesi'!AD$23,'Tabelle Tipi-pesi'!AE$23,"")))</f>
        <v>0</v>
      </c>
      <c r="AJ42" s="26">
        <f t="shared" si="0"/>
        <v>1522</v>
      </c>
      <c r="AK42" s="55">
        <v>9</v>
      </c>
      <c r="AL42" s="12">
        <v>3470</v>
      </c>
      <c r="AM42" s="18"/>
      <c r="AN42" s="11">
        <f t="shared" si="1"/>
        <v>12</v>
      </c>
      <c r="AO42" s="11" t="str">
        <f t="shared" si="2"/>
        <v>2</v>
      </c>
      <c r="AP42" s="8">
        <v>880</v>
      </c>
      <c r="AQ42" s="14">
        <f t="shared" si="3"/>
        <v>23.133333333333333</v>
      </c>
      <c r="AR42" s="15">
        <f t="shared" si="4"/>
        <v>171.18666666666667</v>
      </c>
      <c r="AS42" s="16">
        <f t="shared" si="5"/>
        <v>112.4748138414367</v>
      </c>
      <c r="AT42" s="15">
        <f t="shared" si="6"/>
        <v>8.8908793519744531</v>
      </c>
      <c r="AU42" s="39"/>
    </row>
    <row r="43" spans="1:47" s="8" customFormat="1" ht="11.25" customHeight="1" x14ac:dyDescent="0.2">
      <c r="A43" s="8">
        <v>39</v>
      </c>
      <c r="B43" s="8">
        <v>4</v>
      </c>
      <c r="C43" s="20" t="s">
        <v>17</v>
      </c>
      <c r="D43" s="21">
        <f>IF(C43="",0,VALUE(IF(C43='Tabelle Tipi-pesi'!B$2,'Tabelle Tipi-pesi'!C$2,"")&amp;IF(C43='Tabelle Tipi-pesi'!B$3,'Tabelle Tipi-pesi'!C$3,"")&amp;IF(C43='Tabelle Tipi-pesi'!B$4,'Tabelle Tipi-pesi'!C$4,"")&amp;IF(C43='Tabelle Tipi-pesi'!B$5,'Tabelle Tipi-pesi'!C$5,"")&amp;IF(C43='Tabelle Tipi-pesi'!B$6,'Tabelle Tipi-pesi'!C$6,"")&amp;IF(C43='Tabelle Tipi-pesi'!B$7,'Tabelle Tipi-pesi'!C$7,"")&amp;IF(C43='Tabelle Tipi-pesi'!B$8,'Tabelle Tipi-pesi'!C$8,"")&amp;IF(C43='Tabelle Tipi-pesi'!B$9,'Tabelle Tipi-pesi'!C$9,"")&amp;IF(C43='Tabelle Tipi-pesi'!B$10,'Tabelle Tipi-pesi'!C$10,"")&amp;IF(C43='Tabelle Tipi-pesi'!B$11,'Tabelle Tipi-pesi'!C$11,"")&amp;IF(C43='Tabelle Tipi-pesi'!B$12,'Tabelle Tipi-pesi'!C$12,"")&amp;IF(C43='Tabelle Tipi-pesi'!B$13,'Tabelle Tipi-pesi'!C$13,"")&amp;IF(C43='Tabelle Tipi-pesi'!B$14,'Tabelle Tipi-pesi'!C$14,"")&amp;IF(C43='Tabelle Tipi-pesi'!B$15,'Tabelle Tipi-pesi'!C$15,"")&amp;IF(C43='Tabelle Tipi-pesi'!B$16,'Tabelle Tipi-pesi'!C$16,"")&amp;IF(C43='Tabelle Tipi-pesi'!B$17,'Tabelle Tipi-pesi'!C$17,"")&amp;IF(C43='Tabelle Tipi-pesi'!B$18,'Tabelle Tipi-pesi'!C$18,"")&amp;IF(C43='Tabelle Tipi-pesi'!B$19,'Tabelle Tipi-pesi'!C$19,"")&amp;IF(C43='Tabelle Tipi-pesi'!B$20,'Tabelle Tipi-pesi'!C$20,"")&amp;IF(C43='Tabelle Tipi-pesi'!B$21,'Tabelle Tipi-pesi'!C$21,"")&amp;IF(C43='Tabelle Tipi-pesi'!B$22,'Tabelle Tipi-pesi'!C$22,"")&amp;IF(C43='Tabelle Tipi-pesi'!B$23,'Tabelle Tipi-pesi'!C$23,"")))</f>
        <v>130</v>
      </c>
      <c r="E43" s="8" t="s">
        <v>22</v>
      </c>
      <c r="F43" s="7">
        <f>IF(E43="",0,VALUE(IF(E43='Tabelle Tipi-pesi'!D$2,'Tabelle Tipi-pesi'!E$2,"")&amp;IF(E43='Tabelle Tipi-pesi'!D$3,'Tabelle Tipi-pesi'!E$3,"")&amp;IF(E43='Tabelle Tipi-pesi'!D$4,'Tabelle Tipi-pesi'!E$4,"")&amp;IF(E43='Tabelle Tipi-pesi'!D$5,'Tabelle Tipi-pesi'!E$5,"")&amp;IF(E43='Tabelle Tipi-pesi'!D$6,'Tabelle Tipi-pesi'!E$6,"")&amp;IF(E43='Tabelle Tipi-pesi'!D$7,'Tabelle Tipi-pesi'!E$7,"")&amp;IF(E43='Tabelle Tipi-pesi'!D$8,'Tabelle Tipi-pesi'!E$8,"")&amp;IF(E43='Tabelle Tipi-pesi'!D$9,'Tabelle Tipi-pesi'!E$9,"")&amp;IF(E43='Tabelle Tipi-pesi'!D$10,'Tabelle Tipi-pesi'!E$10,"")&amp;IF(E43='Tabelle Tipi-pesi'!D$11,'Tabelle Tipi-pesi'!E$11,"")&amp;IF(E43='Tabelle Tipi-pesi'!D$12,'Tabelle Tipi-pesi'!E$12,"")&amp;IF(E43='Tabelle Tipi-pesi'!D$13,'Tabelle Tipi-pesi'!E$13,"")&amp;IF(E43='Tabelle Tipi-pesi'!D$14,'Tabelle Tipi-pesi'!E$14,"")&amp;IF(E43='Tabelle Tipi-pesi'!D$15,'Tabelle Tipi-pesi'!E$15,"")&amp;IF(E43='Tabelle Tipi-pesi'!D$16,'Tabelle Tipi-pesi'!E$16,"")&amp;IF(E43='Tabelle Tipi-pesi'!D$17,'Tabelle Tipi-pesi'!E$17,"")&amp;IF(E43='Tabelle Tipi-pesi'!D$18,'Tabelle Tipi-pesi'!E$18,"")&amp;IF(E43='Tabelle Tipi-pesi'!D$19,'Tabelle Tipi-pesi'!E$19,"")&amp;IF(E43='Tabelle Tipi-pesi'!D$20,'Tabelle Tipi-pesi'!E$20,"")&amp;IF(E43='Tabelle Tipi-pesi'!D$21,'Tabelle Tipi-pesi'!E$21,"")&amp;IF(E43='Tabelle Tipi-pesi'!D$22,'Tabelle Tipi-pesi'!E$22,"")&amp;IF(E43='Tabelle Tipi-pesi'!D$23,'Tabelle Tipi-pesi'!E$23,"")))/4*B43</f>
        <v>60</v>
      </c>
      <c r="G43" s="22" t="s">
        <v>38</v>
      </c>
      <c r="H43" s="23">
        <f>$B43*IF(G43="",0,VALUE(IF(G43='Tabelle Tipi-pesi'!F$2,'Tabelle Tipi-pesi'!G$2,"")&amp;IF(G43='Tabelle Tipi-pesi'!F$3,'Tabelle Tipi-pesi'!G$3,"")&amp;IF(G43='Tabelle Tipi-pesi'!F$4,'Tabelle Tipi-pesi'!G$4,"")&amp;IF(G43='Tabelle Tipi-pesi'!F$5,'Tabelle Tipi-pesi'!G$5,"")&amp;IF(G43='Tabelle Tipi-pesi'!F$6,'Tabelle Tipi-pesi'!G$6,"")&amp;IF(G43='Tabelle Tipi-pesi'!F$7,'Tabelle Tipi-pesi'!G$7,"")&amp;IF(G43='Tabelle Tipi-pesi'!F$8,'Tabelle Tipi-pesi'!G$8,"")&amp;IF(G43='Tabelle Tipi-pesi'!F$9,'Tabelle Tipi-pesi'!G$9,"")&amp;IF(G43='Tabelle Tipi-pesi'!F$10,'Tabelle Tipi-pesi'!G$10,"")&amp;IF(G43='Tabelle Tipi-pesi'!F$11,'Tabelle Tipi-pesi'!G$11,"")&amp;IF(G43='Tabelle Tipi-pesi'!F$12,'Tabelle Tipi-pesi'!G$12,"")&amp;IF(G43='Tabelle Tipi-pesi'!F$13,'Tabelle Tipi-pesi'!G$13,"")&amp;IF(G43='Tabelle Tipi-pesi'!F$14,'Tabelle Tipi-pesi'!G$14,"")&amp;IF(G43='Tabelle Tipi-pesi'!F$15,'Tabelle Tipi-pesi'!G$15,"")&amp;IF(G43='Tabelle Tipi-pesi'!F$16,'Tabelle Tipi-pesi'!G$16,"")&amp;IF(G43='Tabelle Tipi-pesi'!F$17,'Tabelle Tipi-pesi'!G$17,"")&amp;IF(G43='Tabelle Tipi-pesi'!F$18,'Tabelle Tipi-pesi'!G$18,"")&amp;IF(G43='Tabelle Tipi-pesi'!F$19,'Tabelle Tipi-pesi'!G$19,"")&amp;IF(G43='Tabelle Tipi-pesi'!F$20,'Tabelle Tipi-pesi'!G$20,"")&amp;IF(G43='Tabelle Tipi-pesi'!F$21,'Tabelle Tipi-pesi'!G$21,"")&amp;IF(G43='Tabelle Tipi-pesi'!F$22,'Tabelle Tipi-pesi'!G$22,"")&amp;IF(G43='Tabelle Tipi-pesi'!F$23,'Tabelle Tipi-pesi'!G$23,"")))</f>
        <v>80</v>
      </c>
      <c r="I43" s="8" t="s">
        <v>44</v>
      </c>
      <c r="J43" s="9">
        <f>IF(I43="",0,VALUE(IF(I43='Tabelle Tipi-pesi'!H$2,'Tabelle Tipi-pesi'!I$2,"")&amp;IF(I43='Tabelle Tipi-pesi'!H$3,'Tabelle Tipi-pesi'!I$3,"")&amp;IF(I43='Tabelle Tipi-pesi'!H$4,'Tabelle Tipi-pesi'!I$4,"")&amp;IF(I43='Tabelle Tipi-pesi'!H$5,'Tabelle Tipi-pesi'!I$5,"")&amp;IF(I43='Tabelle Tipi-pesi'!H$6,'Tabelle Tipi-pesi'!I$6,"")&amp;IF(I43='Tabelle Tipi-pesi'!H$7,'Tabelle Tipi-pesi'!I$7,"")&amp;IF(I43='Tabelle Tipi-pesi'!H$8,'Tabelle Tipi-pesi'!I$8,"")&amp;IF(I43='Tabelle Tipi-pesi'!H$9,'Tabelle Tipi-pesi'!I$9,"")&amp;IF(I43='Tabelle Tipi-pesi'!H$10,'Tabelle Tipi-pesi'!I$10,"")&amp;IF(I43='Tabelle Tipi-pesi'!H$11,'Tabelle Tipi-pesi'!I$11,"")&amp;IF(I43='Tabelle Tipi-pesi'!H$12,'Tabelle Tipi-pesi'!I$12,"")&amp;IF(I43='Tabelle Tipi-pesi'!H$13,'Tabelle Tipi-pesi'!I$13,"")&amp;IF(I43='Tabelle Tipi-pesi'!H$14,'Tabelle Tipi-pesi'!I$14,"")&amp;IF(I43='Tabelle Tipi-pesi'!H$15,'Tabelle Tipi-pesi'!I$15,"")&amp;IF(I43='Tabelle Tipi-pesi'!H$16,'Tabelle Tipi-pesi'!I$16,"")&amp;IF(I43='Tabelle Tipi-pesi'!H$17,'Tabelle Tipi-pesi'!I$17,"")&amp;IF(I43='Tabelle Tipi-pesi'!H$18,'Tabelle Tipi-pesi'!I$18,"")&amp;IF(I43='Tabelle Tipi-pesi'!H$19,'Tabelle Tipi-pesi'!I$19,"")&amp;IF(I43='Tabelle Tipi-pesi'!H$20,'Tabelle Tipi-pesi'!I$20,"")&amp;IF(I43='Tabelle Tipi-pesi'!H$21,'Tabelle Tipi-pesi'!I$21,"")&amp;IF(I43='Tabelle Tipi-pesi'!H$22,'Tabelle Tipi-pesi'!I$22,"")&amp;IF(I43='Tabelle Tipi-pesi'!H$23,'Tabelle Tipi-pesi'!I$23,"")))</f>
        <v>80</v>
      </c>
      <c r="K43" s="24" t="s">
        <v>49</v>
      </c>
      <c r="L43" s="25">
        <f>IF(K43="",0,VALUE(IF(K43='Tabelle Tipi-pesi'!J$2,'Tabelle Tipi-pesi'!K$2,"")&amp;IF(K43='Tabelle Tipi-pesi'!J$3,'Tabelle Tipi-pesi'!K$3,"")&amp;IF(K43='Tabelle Tipi-pesi'!J$4,'Tabelle Tipi-pesi'!K$4,"")&amp;IF(K43='Tabelle Tipi-pesi'!J$5,'Tabelle Tipi-pesi'!K$5,"")&amp;IF(K43='Tabelle Tipi-pesi'!J$6,'Tabelle Tipi-pesi'!K$6,"")&amp;IF(K43='Tabelle Tipi-pesi'!J$7,'Tabelle Tipi-pesi'!K$7,"")&amp;IF(K43='Tabelle Tipi-pesi'!J$8,'Tabelle Tipi-pesi'!K$8,"")&amp;IF(K43='Tabelle Tipi-pesi'!J$9,'Tabelle Tipi-pesi'!K$9,"")&amp;IF(K43='Tabelle Tipi-pesi'!J$10,'Tabelle Tipi-pesi'!K$10,"")&amp;IF(K43='Tabelle Tipi-pesi'!J$11,'Tabelle Tipi-pesi'!K$11,"")&amp;IF(K43='Tabelle Tipi-pesi'!J$12,'Tabelle Tipi-pesi'!K$12,"")&amp;IF(K43='Tabelle Tipi-pesi'!J$13,'Tabelle Tipi-pesi'!K$13,"")&amp;IF(K43='Tabelle Tipi-pesi'!J$14,'Tabelle Tipi-pesi'!K$14,"")&amp;IF(K43='Tabelle Tipi-pesi'!J$15,'Tabelle Tipi-pesi'!K$15,"")&amp;IF(K43='Tabelle Tipi-pesi'!J$16,'Tabelle Tipi-pesi'!K$16,"")&amp;IF(K43='Tabelle Tipi-pesi'!J$17,'Tabelle Tipi-pesi'!K$17,"")&amp;IF(K43='Tabelle Tipi-pesi'!J$18,'Tabelle Tipi-pesi'!K$18,"")&amp;IF(K43='Tabelle Tipi-pesi'!J$19,'Tabelle Tipi-pesi'!K$19,"")&amp;IF(K43='Tabelle Tipi-pesi'!J$20,'Tabelle Tipi-pesi'!K$20,"")&amp;IF(K43='Tabelle Tipi-pesi'!J$21,'Tabelle Tipi-pesi'!K$21,"")&amp;IF(K43='Tabelle Tipi-pesi'!J$22,'Tabelle Tipi-pesi'!K$22,"")&amp;IF(K43='Tabelle Tipi-pesi'!J$23,'Tabelle Tipi-pesi'!K$23,"")))</f>
        <v>25</v>
      </c>
      <c r="M43" s="8" t="s">
        <v>53</v>
      </c>
      <c r="N43" s="9">
        <f>$B43*IF(M43="",0,VALUE(IF(M43='Tabelle Tipi-pesi'!L$2,'Tabelle Tipi-pesi'!M$2,"")&amp;IF(M43='Tabelle Tipi-pesi'!L$3,'Tabelle Tipi-pesi'!M$3,"")&amp;IF(M43='Tabelle Tipi-pesi'!L$4,'Tabelle Tipi-pesi'!M$4,"")&amp;IF(M43='Tabelle Tipi-pesi'!L$5,'Tabelle Tipi-pesi'!M$5,"")&amp;IF(M43='Tabelle Tipi-pesi'!L$6,'Tabelle Tipi-pesi'!M$6,"")&amp;IF(M43='Tabelle Tipi-pesi'!L$7,'Tabelle Tipi-pesi'!M$7,"")&amp;IF(M43='Tabelle Tipi-pesi'!L$8,'Tabelle Tipi-pesi'!M$8,"")&amp;IF(M43='Tabelle Tipi-pesi'!L$9,'Tabelle Tipi-pesi'!M$9,"")&amp;IF(M43='Tabelle Tipi-pesi'!L$10,'Tabelle Tipi-pesi'!M$10,"")&amp;IF(M43='Tabelle Tipi-pesi'!L$11,'Tabelle Tipi-pesi'!M$11,"")&amp;IF(M43='Tabelle Tipi-pesi'!L$12,'Tabelle Tipi-pesi'!M$12,"")&amp;IF(M43='Tabelle Tipi-pesi'!L$13,'Tabelle Tipi-pesi'!M$13,"")&amp;IF(M43='Tabelle Tipi-pesi'!L$14,'Tabelle Tipi-pesi'!M$14,"")&amp;IF(M43='Tabelle Tipi-pesi'!L$15,'Tabelle Tipi-pesi'!M$15,"")&amp;IF(M43='Tabelle Tipi-pesi'!L$16,'Tabelle Tipi-pesi'!M$16,"")&amp;IF(M43='Tabelle Tipi-pesi'!L$17,'Tabelle Tipi-pesi'!M$17,"")&amp;IF(M43='Tabelle Tipi-pesi'!L$18,'Tabelle Tipi-pesi'!M$18,"")&amp;IF(M43='Tabelle Tipi-pesi'!L$19,'Tabelle Tipi-pesi'!M$19,"")&amp;IF(M43='Tabelle Tipi-pesi'!L$20,'Tabelle Tipi-pesi'!M$20,"")&amp;IF(M43='Tabelle Tipi-pesi'!L$21,'Tabelle Tipi-pesi'!M$21,"")&amp;IF(M43='Tabelle Tipi-pesi'!L$22,'Tabelle Tipi-pesi'!M$22,"")&amp;IF(M43='Tabelle Tipi-pesi'!L$23,'Tabelle Tipi-pesi'!M$23,"")))</f>
        <v>200</v>
      </c>
      <c r="O43" s="27" t="s">
        <v>86</v>
      </c>
      <c r="P43" s="28">
        <f>IF(O43="",0,VALUE(IF(O43='Tabelle Tipi-pesi'!N$2,'Tabelle Tipi-pesi'!O$2,"")&amp;IF(O43='Tabelle Tipi-pesi'!N$3,'Tabelle Tipi-pesi'!O$3,"")&amp;IF(O43='Tabelle Tipi-pesi'!N$4,'Tabelle Tipi-pesi'!O$4,"")&amp;IF(O43='Tabelle Tipi-pesi'!N$5,'Tabelle Tipi-pesi'!O$5,"")&amp;IF(O43='Tabelle Tipi-pesi'!N$6,'Tabelle Tipi-pesi'!O$6,"")&amp;IF(O43='Tabelle Tipi-pesi'!N$7,'Tabelle Tipi-pesi'!O$7,"")&amp;IF(O43='Tabelle Tipi-pesi'!N$8,'Tabelle Tipi-pesi'!O$8,"")&amp;IF(O43='Tabelle Tipi-pesi'!N$9,'Tabelle Tipi-pesi'!O$9,"")&amp;IF(O43='Tabelle Tipi-pesi'!N$10,'Tabelle Tipi-pesi'!O$10,"")&amp;IF(O43='Tabelle Tipi-pesi'!N$11,'Tabelle Tipi-pesi'!O$11,"")&amp;IF(O43='Tabelle Tipi-pesi'!N$12,'Tabelle Tipi-pesi'!O$12,"")&amp;IF(O43='Tabelle Tipi-pesi'!N$13,'Tabelle Tipi-pesi'!O$13,"")&amp;IF(O43='Tabelle Tipi-pesi'!N$14,'Tabelle Tipi-pesi'!O$14,"")&amp;IF(O43='Tabelle Tipi-pesi'!N$15,'Tabelle Tipi-pesi'!O$15,"")&amp;IF(O43='Tabelle Tipi-pesi'!N$16,'Tabelle Tipi-pesi'!O$16,"")&amp;IF(O43='Tabelle Tipi-pesi'!N$17,'Tabelle Tipi-pesi'!O$17,"")&amp;IF(O43='Tabelle Tipi-pesi'!N$18,'Tabelle Tipi-pesi'!O$18,"")&amp;IF(O43='Tabelle Tipi-pesi'!N$19,'Tabelle Tipi-pesi'!O$19,"")&amp;IF(O43='Tabelle Tipi-pesi'!N$20,'Tabelle Tipi-pesi'!O$20,"")&amp;IF(O43='Tabelle Tipi-pesi'!N$21,'Tabelle Tipi-pesi'!O$21,"")&amp;IF(O43='Tabelle Tipi-pesi'!N$22,'Tabelle Tipi-pesi'!O$22,"")&amp;IF(O43='Tabelle Tipi-pesi'!N$23,'Tabelle Tipi-pesi'!O$23,"")))</f>
        <v>317</v>
      </c>
      <c r="R43" s="9">
        <f>IF(Q43="",0,VALUE(IF(Q43='Tabelle Tipi-pesi'!P$2,'Tabelle Tipi-pesi'!Q$2,"")&amp;IF(Q43='Tabelle Tipi-pesi'!P$3,'Tabelle Tipi-pesi'!Q$3,"")&amp;IF(Q43='Tabelle Tipi-pesi'!P$4,'Tabelle Tipi-pesi'!Q$4,"")&amp;IF(Q43='Tabelle Tipi-pesi'!P$5,'Tabelle Tipi-pesi'!Q$5,"")&amp;IF(Q43='Tabelle Tipi-pesi'!P$6,'Tabelle Tipi-pesi'!Q$6,"")&amp;IF(Q43='Tabelle Tipi-pesi'!P$7,'Tabelle Tipi-pesi'!Q$7,"")&amp;IF(Q43='Tabelle Tipi-pesi'!P$8,'Tabelle Tipi-pesi'!Q$8,"")&amp;IF(Q43='Tabelle Tipi-pesi'!P$9,'Tabelle Tipi-pesi'!Q$9,"")&amp;IF(Q43='Tabelle Tipi-pesi'!P$10,'Tabelle Tipi-pesi'!Q$10,"")&amp;IF(Q43='Tabelle Tipi-pesi'!P$11,'Tabelle Tipi-pesi'!Q$11,"")&amp;IF(Q43='Tabelle Tipi-pesi'!P$12,'Tabelle Tipi-pesi'!Q$12,"")&amp;IF(Q43='Tabelle Tipi-pesi'!P$13,'Tabelle Tipi-pesi'!Q$13,"")&amp;IF(Q43='Tabelle Tipi-pesi'!P$14,'Tabelle Tipi-pesi'!Q$14,"")&amp;IF(Q43='Tabelle Tipi-pesi'!P$15,'Tabelle Tipi-pesi'!Q$15,"")&amp;IF(Q43='Tabelle Tipi-pesi'!P$16,'Tabelle Tipi-pesi'!Q$16,"")&amp;IF(Q43='Tabelle Tipi-pesi'!P$17,'Tabelle Tipi-pesi'!Q$17,"")&amp;IF(Q43='Tabelle Tipi-pesi'!P$18,'Tabelle Tipi-pesi'!Q$18,"")&amp;IF(Q43='Tabelle Tipi-pesi'!P$19,'Tabelle Tipi-pesi'!Q$19,"")&amp;IF(Q43='Tabelle Tipi-pesi'!P$20,'Tabelle Tipi-pesi'!Q$20,"")&amp;IF(Q43='Tabelle Tipi-pesi'!P$21,'Tabelle Tipi-pesi'!Q$21,"")&amp;IF(Q43='Tabelle Tipi-pesi'!P$22,'Tabelle Tipi-pesi'!Q$22,"")&amp;IF(Q43='Tabelle Tipi-pesi'!P$23,'Tabelle Tipi-pesi'!Q$23,"")))</f>
        <v>0</v>
      </c>
      <c r="S43" s="29" t="s">
        <v>114</v>
      </c>
      <c r="T43" s="30">
        <f>IF(S43="",0,VALUE(IF(S43='Tabelle Tipi-pesi'!R$2,'Tabelle Tipi-pesi'!S$2,"")&amp;IF(S43='Tabelle Tipi-pesi'!R$3,'Tabelle Tipi-pesi'!S$3,"")&amp;IF(S43='Tabelle Tipi-pesi'!R$4,'Tabelle Tipi-pesi'!S$4,"")&amp;IF(S43='Tabelle Tipi-pesi'!R$5,'Tabelle Tipi-pesi'!S$5,"")&amp;IF(S43='Tabelle Tipi-pesi'!R$6,'Tabelle Tipi-pesi'!S$6,"")&amp;IF(S43='Tabelle Tipi-pesi'!R$7,'Tabelle Tipi-pesi'!S$7,"")&amp;IF(S43='Tabelle Tipi-pesi'!R$8,'Tabelle Tipi-pesi'!S$8,"")&amp;IF(S43='Tabelle Tipi-pesi'!R$9,'Tabelle Tipi-pesi'!S$9,"")&amp;IF(S43='Tabelle Tipi-pesi'!R$10,'Tabelle Tipi-pesi'!S$10,"")&amp;IF(S43='Tabelle Tipi-pesi'!R$11,'Tabelle Tipi-pesi'!S$11,"")&amp;IF(S43='Tabelle Tipi-pesi'!R$12,'Tabelle Tipi-pesi'!S$12,"")&amp;IF(S43='Tabelle Tipi-pesi'!R$13,'Tabelle Tipi-pesi'!S$13,"")&amp;IF(S43='Tabelle Tipi-pesi'!R$14,'Tabelle Tipi-pesi'!S$14,"")&amp;IF(S43='Tabelle Tipi-pesi'!R$15,'Tabelle Tipi-pesi'!S$15,"")&amp;IF(S43='Tabelle Tipi-pesi'!R$16,'Tabelle Tipi-pesi'!S$16,"")&amp;IF(S43='Tabelle Tipi-pesi'!R$17,'Tabelle Tipi-pesi'!S$17,"")&amp;IF(S43='Tabelle Tipi-pesi'!R$18,'Tabelle Tipi-pesi'!S$18,"")&amp;IF(S43='Tabelle Tipi-pesi'!R$19,'Tabelle Tipi-pesi'!S$19,"")&amp;IF(S43='Tabelle Tipi-pesi'!R$20,'Tabelle Tipi-pesi'!S$20,"")&amp;IF(S43='Tabelle Tipi-pesi'!R$21,'Tabelle Tipi-pesi'!S$21,"")&amp;IF(S43='Tabelle Tipi-pesi'!R$22,'Tabelle Tipi-pesi'!S$22,"")&amp;IF(S43='Tabelle Tipi-pesi'!R$23,'Tabelle Tipi-pesi'!S$23,"")))</f>
        <v>25</v>
      </c>
      <c r="V43" s="9">
        <f>IF(U43="",0,VALUE(IF(U43='Tabelle Tipi-pesi'!T$2,'Tabelle Tipi-pesi'!U$2,"")&amp;IF(U43='Tabelle Tipi-pesi'!T$3,'Tabelle Tipi-pesi'!U$3,"")&amp;IF(U43='Tabelle Tipi-pesi'!T$4,'Tabelle Tipi-pesi'!U$4,"")&amp;IF(U43='Tabelle Tipi-pesi'!T$5,'Tabelle Tipi-pesi'!U$5,"")&amp;IF(U43='Tabelle Tipi-pesi'!T$6,'Tabelle Tipi-pesi'!U$6,"")&amp;IF(U43='Tabelle Tipi-pesi'!T$7,'Tabelle Tipi-pesi'!U$7,"")&amp;IF(U43='Tabelle Tipi-pesi'!T$8,'Tabelle Tipi-pesi'!U$8,"")&amp;IF(U43='Tabelle Tipi-pesi'!T$9,'Tabelle Tipi-pesi'!U$9,"")&amp;IF(U43='Tabelle Tipi-pesi'!T$10,'Tabelle Tipi-pesi'!U$10,"")&amp;IF(U43='Tabelle Tipi-pesi'!T$11,'Tabelle Tipi-pesi'!U$11,"")&amp;IF(U43='Tabelle Tipi-pesi'!T$12,'Tabelle Tipi-pesi'!U$12,"")&amp;IF(U43='Tabelle Tipi-pesi'!T$13,'Tabelle Tipi-pesi'!U$13,"")&amp;IF(U43='Tabelle Tipi-pesi'!T$14,'Tabelle Tipi-pesi'!U$14,"")&amp;IF(U43='Tabelle Tipi-pesi'!T$15,'Tabelle Tipi-pesi'!U$15,"")&amp;IF(U43='Tabelle Tipi-pesi'!T$16,'Tabelle Tipi-pesi'!U$16,"")&amp;IF(U43='Tabelle Tipi-pesi'!T$17,'Tabelle Tipi-pesi'!U$17,"")&amp;IF(U43='Tabelle Tipi-pesi'!T$18,'Tabelle Tipi-pesi'!U$18,"")&amp;IF(U43='Tabelle Tipi-pesi'!T$19,'Tabelle Tipi-pesi'!U$19,"")&amp;IF(U43='Tabelle Tipi-pesi'!T$20,'Tabelle Tipi-pesi'!U$20,"")&amp;IF(U43='Tabelle Tipi-pesi'!T$21,'Tabelle Tipi-pesi'!U$21,"")&amp;IF(U43='Tabelle Tipi-pesi'!T$22,'Tabelle Tipi-pesi'!U$22,"")&amp;IF(U43='Tabelle Tipi-pesi'!T$23,'Tabelle Tipi-pesi'!U$23,"")))</f>
        <v>0</v>
      </c>
      <c r="W43" s="31"/>
      <c r="X43" s="32">
        <f>IF(W43="",0,VALUE(IF(W43='Tabelle Tipi-pesi'!V$2,'Tabelle Tipi-pesi'!W$2,"")&amp;IF(W43='Tabelle Tipi-pesi'!V$3,'Tabelle Tipi-pesi'!W$3,"")&amp;IF(W43='Tabelle Tipi-pesi'!V$4,'Tabelle Tipi-pesi'!W$4,"")&amp;IF(W43='Tabelle Tipi-pesi'!V$5,'Tabelle Tipi-pesi'!W$5,"")&amp;IF(W43='Tabelle Tipi-pesi'!V$6,'Tabelle Tipi-pesi'!W$6,"")&amp;IF(W43='Tabelle Tipi-pesi'!V$7,'Tabelle Tipi-pesi'!W$7,"")&amp;IF(W43='Tabelle Tipi-pesi'!V$8,'Tabelle Tipi-pesi'!W$8,"")&amp;IF(W43='Tabelle Tipi-pesi'!V$9,'Tabelle Tipi-pesi'!W$9,"")&amp;IF(W43='Tabelle Tipi-pesi'!V$10,'Tabelle Tipi-pesi'!W$10,"")&amp;IF(W43='Tabelle Tipi-pesi'!V$11,'Tabelle Tipi-pesi'!W$11,"")&amp;IF(W43='Tabelle Tipi-pesi'!V$12,'Tabelle Tipi-pesi'!W$12,"")&amp;IF(W43='Tabelle Tipi-pesi'!V$13,'Tabelle Tipi-pesi'!W$13,"")&amp;IF(W43='Tabelle Tipi-pesi'!V$14,'Tabelle Tipi-pesi'!W$14,"")&amp;IF(W43='Tabelle Tipi-pesi'!V$15,'Tabelle Tipi-pesi'!W$15,"")&amp;IF(W43='Tabelle Tipi-pesi'!V$16,'Tabelle Tipi-pesi'!W$16,"")&amp;IF(W43='Tabelle Tipi-pesi'!V$17,'Tabelle Tipi-pesi'!W$17,"")&amp;IF(W43='Tabelle Tipi-pesi'!V$18,'Tabelle Tipi-pesi'!W$18,"")&amp;IF(W43='Tabelle Tipi-pesi'!V$19,'Tabelle Tipi-pesi'!W$19,"")&amp;IF(W43='Tabelle Tipi-pesi'!V$20,'Tabelle Tipi-pesi'!W$20,"")&amp;IF(W43='Tabelle Tipi-pesi'!V$21,'Tabelle Tipi-pesi'!W$21,"")&amp;IF(W43='Tabelle Tipi-pesi'!V$22,'Tabelle Tipi-pesi'!W$22,"")&amp;IF(W43='Tabelle Tipi-pesi'!V$23,'Tabelle Tipi-pesi'!W$23,"")))</f>
        <v>0</v>
      </c>
      <c r="Z43" s="9">
        <f>IF(Y43="",0,VALUE(IF(Y43='Tabelle Tipi-pesi'!X$2,'Tabelle Tipi-pesi'!Y$2,"")&amp;IF(Y43='Tabelle Tipi-pesi'!X$3,'Tabelle Tipi-pesi'!Y$3,"")&amp;IF(Y43='Tabelle Tipi-pesi'!X$4,'Tabelle Tipi-pesi'!Y$4,"")&amp;IF(Y43='Tabelle Tipi-pesi'!X$5,'Tabelle Tipi-pesi'!Y$5,"")&amp;IF(Y43='Tabelle Tipi-pesi'!X$6,'Tabelle Tipi-pesi'!Y$6,"")&amp;IF(Y43='Tabelle Tipi-pesi'!X$7,'Tabelle Tipi-pesi'!Y$7,"")&amp;IF(Y43='Tabelle Tipi-pesi'!X$8,'Tabelle Tipi-pesi'!Y$8,"")&amp;IF(Y43='Tabelle Tipi-pesi'!X$9,'Tabelle Tipi-pesi'!Y$9,"")&amp;IF(Y43='Tabelle Tipi-pesi'!X$10,'Tabelle Tipi-pesi'!Y$10,"")&amp;IF(Y43='Tabelle Tipi-pesi'!X$11,'Tabelle Tipi-pesi'!Y$11,"")&amp;IF(Y43='Tabelle Tipi-pesi'!X$12,'Tabelle Tipi-pesi'!Y$12,"")&amp;IF(Y43='Tabelle Tipi-pesi'!X$13,'Tabelle Tipi-pesi'!Y$13,"")&amp;IF(Y43='Tabelle Tipi-pesi'!X$14,'Tabelle Tipi-pesi'!Y$14,"")&amp;IF(Y43='Tabelle Tipi-pesi'!X$15,'Tabelle Tipi-pesi'!Y$15,"")&amp;IF(Y43='Tabelle Tipi-pesi'!X$16,'Tabelle Tipi-pesi'!Y$16,"")&amp;IF(Y43='Tabelle Tipi-pesi'!X$17,'Tabelle Tipi-pesi'!Y$17,"")&amp;IF(Y43='Tabelle Tipi-pesi'!X$18,'Tabelle Tipi-pesi'!Y$18,"")&amp;IF(Y43='Tabelle Tipi-pesi'!X$19,'Tabelle Tipi-pesi'!Y$19,"")&amp;IF(Y43='Tabelle Tipi-pesi'!X$20,'Tabelle Tipi-pesi'!Y$20,"")&amp;IF(Y43='Tabelle Tipi-pesi'!X$21,'Tabelle Tipi-pesi'!Y$21,"")&amp;IF(Y43='Tabelle Tipi-pesi'!X$22,'Tabelle Tipi-pesi'!Y$22,"")&amp;IF(Y43='Tabelle Tipi-pesi'!X$23,'Tabelle Tipi-pesi'!Y$23,"")))</f>
        <v>0</v>
      </c>
      <c r="AA43" s="36"/>
      <c r="AB43" s="37">
        <f>IF(AA43="",0,VALUE(IF(AA43='Tabelle Tipi-pesi'!Z$2,'Tabelle Tipi-pesi'!AA$2,"")&amp;IF(AA43='Tabelle Tipi-pesi'!Z$3,'Tabelle Tipi-pesi'!AA$3,"")&amp;IF(AA43='Tabelle Tipi-pesi'!Z$4,'Tabelle Tipi-pesi'!AA$4,"")&amp;IF(AA43='Tabelle Tipi-pesi'!Z$5,'Tabelle Tipi-pesi'!AA$5,"")&amp;IF(AA43='Tabelle Tipi-pesi'!Z$6,'Tabelle Tipi-pesi'!AA$6,"")&amp;IF(AA43='Tabelle Tipi-pesi'!Z$7,'Tabelle Tipi-pesi'!AA$7,"")&amp;IF(AA43='Tabelle Tipi-pesi'!Z$8,'Tabelle Tipi-pesi'!AA$8,"")&amp;IF(AA43='Tabelle Tipi-pesi'!Z$9,'Tabelle Tipi-pesi'!AA$9,"")&amp;IF(AA43='Tabelle Tipi-pesi'!Z$10,'Tabelle Tipi-pesi'!AA$10,"")&amp;IF(AA43='Tabelle Tipi-pesi'!Z$11,'Tabelle Tipi-pesi'!AA$11,"")&amp;IF(AA43='Tabelle Tipi-pesi'!Z$12,'Tabelle Tipi-pesi'!AA$12,"")&amp;IF(AA43='Tabelle Tipi-pesi'!Z$13,'Tabelle Tipi-pesi'!AA$13,"")&amp;IF(AA43='Tabelle Tipi-pesi'!Z$14,'Tabelle Tipi-pesi'!AA$14,"")&amp;IF(AA43='Tabelle Tipi-pesi'!Z$15,'Tabelle Tipi-pesi'!AA$15,"")&amp;IF(AA43='Tabelle Tipi-pesi'!Z$16,'Tabelle Tipi-pesi'!AA$16,"")&amp;IF(AA43='Tabelle Tipi-pesi'!Z$17,'Tabelle Tipi-pesi'!AA$17,"")&amp;IF(AA43='Tabelle Tipi-pesi'!Z$18,'Tabelle Tipi-pesi'!AA$18,"")&amp;IF(AA43='Tabelle Tipi-pesi'!Z$19,'Tabelle Tipi-pesi'!AA$19,"")&amp;IF(AA43='Tabelle Tipi-pesi'!Z$20,'Tabelle Tipi-pesi'!AA$20,"")&amp;IF(AA43='Tabelle Tipi-pesi'!Z$21,'Tabelle Tipi-pesi'!AA$21,"")&amp;IF(AA43='Tabelle Tipi-pesi'!Z$22,'Tabelle Tipi-pesi'!AA$22,"")&amp;IF(AA43='Tabelle Tipi-pesi'!Z$23,'Tabelle Tipi-pesi'!AA$23,"")))</f>
        <v>0</v>
      </c>
      <c r="AD43" s="9">
        <f>IF(AC43="",0,VALUE(IF(AC43='Tabelle Tipi-pesi'!Z$2,'Tabelle Tipi-pesi'!AA$2,"")&amp;IF(AC43='Tabelle Tipi-pesi'!Z$3,'Tabelle Tipi-pesi'!AA$3,"")&amp;IF(AC43='Tabelle Tipi-pesi'!Z$4,'Tabelle Tipi-pesi'!AA$4,"")&amp;IF(AC43='Tabelle Tipi-pesi'!Z$5,'Tabelle Tipi-pesi'!AA$5,"")&amp;IF(AC43='Tabelle Tipi-pesi'!Z$6,'Tabelle Tipi-pesi'!AA$6,"")&amp;IF(AC43='Tabelle Tipi-pesi'!Z$7,'Tabelle Tipi-pesi'!AA$7,"")&amp;IF(AC43='Tabelle Tipi-pesi'!Z$8,'Tabelle Tipi-pesi'!AA$8,"")&amp;IF(AC43='Tabelle Tipi-pesi'!Z$9,'Tabelle Tipi-pesi'!AA$9,"")&amp;IF(AC43='Tabelle Tipi-pesi'!Z$10,'Tabelle Tipi-pesi'!AA$10,"")&amp;IF(AC43='Tabelle Tipi-pesi'!Z$11,'Tabelle Tipi-pesi'!AA$11,"")&amp;IF(AC43='Tabelle Tipi-pesi'!Z$12,'Tabelle Tipi-pesi'!AA$12,"")&amp;IF(AC43='Tabelle Tipi-pesi'!Z$13,'Tabelle Tipi-pesi'!AA$13,"")&amp;IF(AC43='Tabelle Tipi-pesi'!Z$14,'Tabelle Tipi-pesi'!AA$14,"")&amp;IF(AC43='Tabelle Tipi-pesi'!Z$15,'Tabelle Tipi-pesi'!AA$15,"")&amp;IF(AC43='Tabelle Tipi-pesi'!Z$16,'Tabelle Tipi-pesi'!AA$16,"")&amp;IF(AC43='Tabelle Tipi-pesi'!Z$17,'Tabelle Tipi-pesi'!AA$17,"")&amp;IF(AC43='Tabelle Tipi-pesi'!Z$18,'Tabelle Tipi-pesi'!AA$18,"")&amp;IF(AC43='Tabelle Tipi-pesi'!Z$19,'Tabelle Tipi-pesi'!AA$19,"")&amp;IF(AC43='Tabelle Tipi-pesi'!Z$20,'Tabelle Tipi-pesi'!AA$20,"")&amp;IF(AC43='Tabelle Tipi-pesi'!Z$21,'Tabelle Tipi-pesi'!AA$21,"")&amp;IF(AC43='Tabelle Tipi-pesi'!Z$22,'Tabelle Tipi-pesi'!AA$22,"")&amp;IF(AC43='Tabelle Tipi-pesi'!Z$23,'Tabelle Tipi-pesi'!AA$23,"")))</f>
        <v>0</v>
      </c>
      <c r="AE43" s="34"/>
      <c r="AF43" s="35">
        <f>IF(AE43="",0,VALUE(IF(AE43='Tabelle Tipi-pesi'!AB$2,'Tabelle Tipi-pesi'!AC$2,"")&amp;IF(AE43='Tabelle Tipi-pesi'!AB$3,'Tabelle Tipi-pesi'!AC$3,"")&amp;IF(AE43='Tabelle Tipi-pesi'!AB$4,'Tabelle Tipi-pesi'!AC$4,"")&amp;IF(AE43='Tabelle Tipi-pesi'!AB$5,'Tabelle Tipi-pesi'!AC$5,"")&amp;IF(AE43='Tabelle Tipi-pesi'!AB$6,'Tabelle Tipi-pesi'!AC$6,"")&amp;IF(AE43='Tabelle Tipi-pesi'!AB$7,'Tabelle Tipi-pesi'!AC$7,"")&amp;IF(AE43='Tabelle Tipi-pesi'!AB$8,'Tabelle Tipi-pesi'!AC$8,"")&amp;IF(AE43='Tabelle Tipi-pesi'!AB$9,'Tabelle Tipi-pesi'!AC$9,"")&amp;IF(AE43='Tabelle Tipi-pesi'!AB$10,'Tabelle Tipi-pesi'!AC$10,"")&amp;IF(AE43='Tabelle Tipi-pesi'!AB$11,'Tabelle Tipi-pesi'!AC$11,"")&amp;IF(AE43='Tabelle Tipi-pesi'!AB$12,'Tabelle Tipi-pesi'!AC$12,"")&amp;IF(AE43='Tabelle Tipi-pesi'!AB$13,'Tabelle Tipi-pesi'!AC$13,"")&amp;IF(AE43='Tabelle Tipi-pesi'!AB$14,'Tabelle Tipi-pesi'!AC$14,"")&amp;IF(AE43='Tabelle Tipi-pesi'!AB$15,'Tabelle Tipi-pesi'!AC$15,"")&amp;IF(AD43='Tabelle Tipi-pesi'!AB$16,'Tabelle Tipi-pesi'!AC$16,"")&amp;IF(AE43='Tabelle Tipi-pesi'!AB$17,'Tabelle Tipi-pesi'!AC$17,"")&amp;IF(AE43='Tabelle Tipi-pesi'!AB$18,'Tabelle Tipi-pesi'!AC$18,"")&amp;IF(AE43='Tabelle Tipi-pesi'!AB$19,'Tabelle Tipi-pesi'!AC$19,"")&amp;IF(AE43='Tabelle Tipi-pesi'!AB$20,'Tabelle Tipi-pesi'!AC$20,"")&amp;IF(AE43='Tabelle Tipi-pesi'!AB$21,'Tabelle Tipi-pesi'!AC$21,"")&amp;IF(AE43='Tabelle Tipi-pesi'!AB$22,'Tabelle Tipi-pesi'!AC$22,"")&amp;IF(AE43='Tabelle Tipi-pesi'!AB$23,'Tabelle Tipi-pesi'!AC$23,"")))</f>
        <v>0</v>
      </c>
      <c r="AH43" s="9">
        <f>IF(AG43="",0,VALUE(IF(AG43='Tabelle Tipi-pesi'!AD$2,'Tabelle Tipi-pesi'!AE$2,"")&amp;IF(AG43='Tabelle Tipi-pesi'!AD$3,'Tabelle Tipi-pesi'!AE$3,"")&amp;IF(AG43='Tabelle Tipi-pesi'!AD$4,'Tabelle Tipi-pesi'!AE$4,"")&amp;IF(AG43='Tabelle Tipi-pesi'!AD$5,'Tabelle Tipi-pesi'!AE$5,"")&amp;IF(AG43='Tabelle Tipi-pesi'!AD$6,'Tabelle Tipi-pesi'!AE$6,"")&amp;IF(AG43='Tabelle Tipi-pesi'!AD$7,'Tabelle Tipi-pesi'!AE$7,"")&amp;IF(AG43='Tabelle Tipi-pesi'!AD$8,'Tabelle Tipi-pesi'!AE$8,"")&amp;IF(AG43='Tabelle Tipi-pesi'!AD$9,'Tabelle Tipi-pesi'!AE$9,"")&amp;IF(AG43='Tabelle Tipi-pesi'!AD$10,'Tabelle Tipi-pesi'!AE$10,"")&amp;IF(AG43='Tabelle Tipi-pesi'!AD$11,'Tabelle Tipi-pesi'!AE$11,"")&amp;IF(AG43='Tabelle Tipi-pesi'!AD$12,'Tabelle Tipi-pesi'!AE$12,"")&amp;IF(AG43='Tabelle Tipi-pesi'!AD$13,'Tabelle Tipi-pesi'!AE$13,"")&amp;IF(AG43='Tabelle Tipi-pesi'!AD$14,'Tabelle Tipi-pesi'!AE$14,"")&amp;IF(AG43='Tabelle Tipi-pesi'!AD$15,'Tabelle Tipi-pesi'!AE$15,"")&amp;IF(AF43='Tabelle Tipi-pesi'!AD$16,'Tabelle Tipi-pesi'!AE$16,"")&amp;IF(AG43='Tabelle Tipi-pesi'!AD$17,'Tabelle Tipi-pesi'!AE$17,"")&amp;IF(AG43='Tabelle Tipi-pesi'!AD$18,'Tabelle Tipi-pesi'!AE$18,"")&amp;IF(AG43='Tabelle Tipi-pesi'!AD$19,'Tabelle Tipi-pesi'!AE$19,"")&amp;IF(AG43='Tabelle Tipi-pesi'!AD$20,'Tabelle Tipi-pesi'!AE$20,"")&amp;IF(AG43='Tabelle Tipi-pesi'!AD$21,'Tabelle Tipi-pesi'!AE$21,"")&amp;IF(AG43='Tabelle Tipi-pesi'!AD$22,'Tabelle Tipi-pesi'!AE$22,"")&amp;IF(AG43='Tabelle Tipi-pesi'!AD$23,'Tabelle Tipi-pesi'!AE$23,"")))</f>
        <v>0</v>
      </c>
      <c r="AJ43" s="26">
        <f t="shared" si="0"/>
        <v>917</v>
      </c>
      <c r="AK43" s="55">
        <v>12</v>
      </c>
      <c r="AL43" s="12">
        <v>4735</v>
      </c>
      <c r="AM43" s="18"/>
      <c r="AN43" s="11">
        <f t="shared" si="1"/>
        <v>8</v>
      </c>
      <c r="AO43" s="11" t="str">
        <f t="shared" si="2"/>
        <v>2</v>
      </c>
      <c r="AP43" s="8">
        <v>1440</v>
      </c>
      <c r="AQ43" s="14">
        <f t="shared" si="3"/>
        <v>23.675000000000001</v>
      </c>
      <c r="AR43" s="15">
        <f t="shared" si="4"/>
        <v>175.19500000000002</v>
      </c>
      <c r="AS43" s="16">
        <f t="shared" si="5"/>
        <v>191.05234460196294</v>
      </c>
      <c r="AT43" s="15">
        <f t="shared" si="6"/>
        <v>5.2341676417705978</v>
      </c>
      <c r="AU43" s="39"/>
    </row>
    <row r="44" spans="1:47" s="8" customFormat="1" ht="11.25" customHeight="1" x14ac:dyDescent="0.2">
      <c r="A44" s="8">
        <v>40</v>
      </c>
      <c r="B44" s="8">
        <v>4</v>
      </c>
      <c r="C44" s="20" t="s">
        <v>13</v>
      </c>
      <c r="D44" s="21">
        <f>IF(C44="",0,VALUE(IF(C44='Tabelle Tipi-pesi'!B$2,'Tabelle Tipi-pesi'!C$2,"")&amp;IF(C44='Tabelle Tipi-pesi'!B$3,'Tabelle Tipi-pesi'!C$3,"")&amp;IF(C44='Tabelle Tipi-pesi'!B$4,'Tabelle Tipi-pesi'!C$4,"")&amp;IF(C44='Tabelle Tipi-pesi'!B$5,'Tabelle Tipi-pesi'!C$5,"")&amp;IF(C44='Tabelle Tipi-pesi'!B$6,'Tabelle Tipi-pesi'!C$6,"")&amp;IF(C44='Tabelle Tipi-pesi'!B$7,'Tabelle Tipi-pesi'!C$7,"")&amp;IF(C44='Tabelle Tipi-pesi'!B$8,'Tabelle Tipi-pesi'!C$8,"")&amp;IF(C44='Tabelle Tipi-pesi'!B$9,'Tabelle Tipi-pesi'!C$9,"")&amp;IF(C44='Tabelle Tipi-pesi'!B$10,'Tabelle Tipi-pesi'!C$10,"")&amp;IF(C44='Tabelle Tipi-pesi'!B$11,'Tabelle Tipi-pesi'!C$11,"")&amp;IF(C44='Tabelle Tipi-pesi'!B$12,'Tabelle Tipi-pesi'!C$12,"")&amp;IF(C44='Tabelle Tipi-pesi'!B$13,'Tabelle Tipi-pesi'!C$13,"")&amp;IF(C44='Tabelle Tipi-pesi'!B$14,'Tabelle Tipi-pesi'!C$14,"")&amp;IF(C44='Tabelle Tipi-pesi'!B$15,'Tabelle Tipi-pesi'!C$15,"")&amp;IF(C44='Tabelle Tipi-pesi'!B$16,'Tabelle Tipi-pesi'!C$16,"")&amp;IF(C44='Tabelle Tipi-pesi'!B$17,'Tabelle Tipi-pesi'!C$17,"")&amp;IF(C44='Tabelle Tipi-pesi'!B$18,'Tabelle Tipi-pesi'!C$18,"")&amp;IF(C44='Tabelle Tipi-pesi'!B$19,'Tabelle Tipi-pesi'!C$19,"")&amp;IF(C44='Tabelle Tipi-pesi'!B$20,'Tabelle Tipi-pesi'!C$20,"")&amp;IF(C44='Tabelle Tipi-pesi'!B$21,'Tabelle Tipi-pesi'!C$21,"")&amp;IF(C44='Tabelle Tipi-pesi'!B$22,'Tabelle Tipi-pesi'!C$22,"")&amp;IF(C44='Tabelle Tipi-pesi'!B$23,'Tabelle Tipi-pesi'!C$23,"")))</f>
        <v>120</v>
      </c>
      <c r="E44" s="8" t="s">
        <v>25</v>
      </c>
      <c r="F44" s="7">
        <f>IF(E44="",0,VALUE(IF(E44='Tabelle Tipi-pesi'!D$2,'Tabelle Tipi-pesi'!E$2,"")&amp;IF(E44='Tabelle Tipi-pesi'!D$3,'Tabelle Tipi-pesi'!E$3,"")&amp;IF(E44='Tabelle Tipi-pesi'!D$4,'Tabelle Tipi-pesi'!E$4,"")&amp;IF(E44='Tabelle Tipi-pesi'!D$5,'Tabelle Tipi-pesi'!E$5,"")&amp;IF(E44='Tabelle Tipi-pesi'!D$6,'Tabelle Tipi-pesi'!E$6,"")&amp;IF(E44='Tabelle Tipi-pesi'!D$7,'Tabelle Tipi-pesi'!E$7,"")&amp;IF(E44='Tabelle Tipi-pesi'!D$8,'Tabelle Tipi-pesi'!E$8,"")&amp;IF(E44='Tabelle Tipi-pesi'!D$9,'Tabelle Tipi-pesi'!E$9,"")&amp;IF(E44='Tabelle Tipi-pesi'!D$10,'Tabelle Tipi-pesi'!E$10,"")&amp;IF(E44='Tabelle Tipi-pesi'!D$11,'Tabelle Tipi-pesi'!E$11,"")&amp;IF(E44='Tabelle Tipi-pesi'!D$12,'Tabelle Tipi-pesi'!E$12,"")&amp;IF(E44='Tabelle Tipi-pesi'!D$13,'Tabelle Tipi-pesi'!E$13,"")&amp;IF(E44='Tabelle Tipi-pesi'!D$14,'Tabelle Tipi-pesi'!E$14,"")&amp;IF(E44='Tabelle Tipi-pesi'!D$15,'Tabelle Tipi-pesi'!E$15,"")&amp;IF(E44='Tabelle Tipi-pesi'!D$16,'Tabelle Tipi-pesi'!E$16,"")&amp;IF(E44='Tabelle Tipi-pesi'!D$17,'Tabelle Tipi-pesi'!E$17,"")&amp;IF(E44='Tabelle Tipi-pesi'!D$18,'Tabelle Tipi-pesi'!E$18,"")&amp;IF(E44='Tabelle Tipi-pesi'!D$19,'Tabelle Tipi-pesi'!E$19,"")&amp;IF(E44='Tabelle Tipi-pesi'!D$20,'Tabelle Tipi-pesi'!E$20,"")&amp;IF(E44='Tabelle Tipi-pesi'!D$21,'Tabelle Tipi-pesi'!E$21,"")&amp;IF(E44='Tabelle Tipi-pesi'!D$22,'Tabelle Tipi-pesi'!E$22,"")&amp;IF(E44='Tabelle Tipi-pesi'!D$23,'Tabelle Tipi-pesi'!E$23,"")))/4*B44</f>
        <v>63</v>
      </c>
      <c r="G44" s="22" t="s">
        <v>39</v>
      </c>
      <c r="H44" s="23">
        <f>$B44*IF(G44="",0,VALUE(IF(G44='Tabelle Tipi-pesi'!F$2,'Tabelle Tipi-pesi'!G$2,"")&amp;IF(G44='Tabelle Tipi-pesi'!F$3,'Tabelle Tipi-pesi'!G$3,"")&amp;IF(G44='Tabelle Tipi-pesi'!F$4,'Tabelle Tipi-pesi'!G$4,"")&amp;IF(G44='Tabelle Tipi-pesi'!F$5,'Tabelle Tipi-pesi'!G$5,"")&amp;IF(G44='Tabelle Tipi-pesi'!F$6,'Tabelle Tipi-pesi'!G$6,"")&amp;IF(G44='Tabelle Tipi-pesi'!F$7,'Tabelle Tipi-pesi'!G$7,"")&amp;IF(G44='Tabelle Tipi-pesi'!F$8,'Tabelle Tipi-pesi'!G$8,"")&amp;IF(G44='Tabelle Tipi-pesi'!F$9,'Tabelle Tipi-pesi'!G$9,"")&amp;IF(G44='Tabelle Tipi-pesi'!F$10,'Tabelle Tipi-pesi'!G$10,"")&amp;IF(G44='Tabelle Tipi-pesi'!F$11,'Tabelle Tipi-pesi'!G$11,"")&amp;IF(G44='Tabelle Tipi-pesi'!F$12,'Tabelle Tipi-pesi'!G$12,"")&amp;IF(G44='Tabelle Tipi-pesi'!F$13,'Tabelle Tipi-pesi'!G$13,"")&amp;IF(G44='Tabelle Tipi-pesi'!F$14,'Tabelle Tipi-pesi'!G$14,"")&amp;IF(G44='Tabelle Tipi-pesi'!F$15,'Tabelle Tipi-pesi'!G$15,"")&amp;IF(G44='Tabelle Tipi-pesi'!F$16,'Tabelle Tipi-pesi'!G$16,"")&amp;IF(G44='Tabelle Tipi-pesi'!F$17,'Tabelle Tipi-pesi'!G$17,"")&amp;IF(G44='Tabelle Tipi-pesi'!F$18,'Tabelle Tipi-pesi'!G$18,"")&amp;IF(G44='Tabelle Tipi-pesi'!F$19,'Tabelle Tipi-pesi'!G$19,"")&amp;IF(G44='Tabelle Tipi-pesi'!F$20,'Tabelle Tipi-pesi'!G$20,"")&amp;IF(G44='Tabelle Tipi-pesi'!F$21,'Tabelle Tipi-pesi'!G$21,"")&amp;IF(G44='Tabelle Tipi-pesi'!F$22,'Tabelle Tipi-pesi'!G$22,"")&amp;IF(G44='Tabelle Tipi-pesi'!F$23,'Tabelle Tipi-pesi'!G$23,"")))</f>
        <v>120</v>
      </c>
      <c r="I44" s="8" t="s">
        <v>47</v>
      </c>
      <c r="J44" s="9">
        <f>IF(I44="",0,VALUE(IF(I44='Tabelle Tipi-pesi'!H$2,'Tabelle Tipi-pesi'!I$2,"")&amp;IF(I44='Tabelle Tipi-pesi'!H$3,'Tabelle Tipi-pesi'!I$3,"")&amp;IF(I44='Tabelle Tipi-pesi'!H$4,'Tabelle Tipi-pesi'!I$4,"")&amp;IF(I44='Tabelle Tipi-pesi'!H$5,'Tabelle Tipi-pesi'!I$5,"")&amp;IF(I44='Tabelle Tipi-pesi'!H$6,'Tabelle Tipi-pesi'!I$6,"")&amp;IF(I44='Tabelle Tipi-pesi'!H$7,'Tabelle Tipi-pesi'!I$7,"")&amp;IF(I44='Tabelle Tipi-pesi'!H$8,'Tabelle Tipi-pesi'!I$8,"")&amp;IF(I44='Tabelle Tipi-pesi'!H$9,'Tabelle Tipi-pesi'!I$9,"")&amp;IF(I44='Tabelle Tipi-pesi'!H$10,'Tabelle Tipi-pesi'!I$10,"")&amp;IF(I44='Tabelle Tipi-pesi'!H$11,'Tabelle Tipi-pesi'!I$11,"")&amp;IF(I44='Tabelle Tipi-pesi'!H$12,'Tabelle Tipi-pesi'!I$12,"")&amp;IF(I44='Tabelle Tipi-pesi'!H$13,'Tabelle Tipi-pesi'!I$13,"")&amp;IF(I44='Tabelle Tipi-pesi'!H$14,'Tabelle Tipi-pesi'!I$14,"")&amp;IF(I44='Tabelle Tipi-pesi'!H$15,'Tabelle Tipi-pesi'!I$15,"")&amp;IF(I44='Tabelle Tipi-pesi'!H$16,'Tabelle Tipi-pesi'!I$16,"")&amp;IF(I44='Tabelle Tipi-pesi'!H$17,'Tabelle Tipi-pesi'!I$17,"")&amp;IF(I44='Tabelle Tipi-pesi'!H$18,'Tabelle Tipi-pesi'!I$18,"")&amp;IF(I44='Tabelle Tipi-pesi'!H$19,'Tabelle Tipi-pesi'!I$19,"")&amp;IF(I44='Tabelle Tipi-pesi'!H$20,'Tabelle Tipi-pesi'!I$20,"")&amp;IF(I44='Tabelle Tipi-pesi'!H$21,'Tabelle Tipi-pesi'!I$21,"")&amp;IF(I44='Tabelle Tipi-pesi'!H$22,'Tabelle Tipi-pesi'!I$22,"")&amp;IF(I44='Tabelle Tipi-pesi'!H$23,'Tabelle Tipi-pesi'!I$23,"")))</f>
        <v>145</v>
      </c>
      <c r="K44" s="24" t="s">
        <v>49</v>
      </c>
      <c r="L44" s="25">
        <f>IF(K44="",0,VALUE(IF(K44='Tabelle Tipi-pesi'!J$2,'Tabelle Tipi-pesi'!K$2,"")&amp;IF(K44='Tabelle Tipi-pesi'!J$3,'Tabelle Tipi-pesi'!K$3,"")&amp;IF(K44='Tabelle Tipi-pesi'!J$4,'Tabelle Tipi-pesi'!K$4,"")&amp;IF(K44='Tabelle Tipi-pesi'!J$5,'Tabelle Tipi-pesi'!K$5,"")&amp;IF(K44='Tabelle Tipi-pesi'!J$6,'Tabelle Tipi-pesi'!K$6,"")&amp;IF(K44='Tabelle Tipi-pesi'!J$7,'Tabelle Tipi-pesi'!K$7,"")&amp;IF(K44='Tabelle Tipi-pesi'!J$8,'Tabelle Tipi-pesi'!K$8,"")&amp;IF(K44='Tabelle Tipi-pesi'!J$9,'Tabelle Tipi-pesi'!K$9,"")&amp;IF(K44='Tabelle Tipi-pesi'!J$10,'Tabelle Tipi-pesi'!K$10,"")&amp;IF(K44='Tabelle Tipi-pesi'!J$11,'Tabelle Tipi-pesi'!K$11,"")&amp;IF(K44='Tabelle Tipi-pesi'!J$12,'Tabelle Tipi-pesi'!K$12,"")&amp;IF(K44='Tabelle Tipi-pesi'!J$13,'Tabelle Tipi-pesi'!K$13,"")&amp;IF(K44='Tabelle Tipi-pesi'!J$14,'Tabelle Tipi-pesi'!K$14,"")&amp;IF(K44='Tabelle Tipi-pesi'!J$15,'Tabelle Tipi-pesi'!K$15,"")&amp;IF(K44='Tabelle Tipi-pesi'!J$16,'Tabelle Tipi-pesi'!K$16,"")&amp;IF(K44='Tabelle Tipi-pesi'!J$17,'Tabelle Tipi-pesi'!K$17,"")&amp;IF(K44='Tabelle Tipi-pesi'!J$18,'Tabelle Tipi-pesi'!K$18,"")&amp;IF(K44='Tabelle Tipi-pesi'!J$19,'Tabelle Tipi-pesi'!K$19,"")&amp;IF(K44='Tabelle Tipi-pesi'!J$20,'Tabelle Tipi-pesi'!K$20,"")&amp;IF(K44='Tabelle Tipi-pesi'!J$21,'Tabelle Tipi-pesi'!K$21,"")&amp;IF(K44='Tabelle Tipi-pesi'!J$22,'Tabelle Tipi-pesi'!K$22,"")&amp;IF(K44='Tabelle Tipi-pesi'!J$23,'Tabelle Tipi-pesi'!K$23,"")))</f>
        <v>25</v>
      </c>
      <c r="M44" s="8" t="s">
        <v>52</v>
      </c>
      <c r="N44" s="9">
        <f>$B44*IF(M44="",0,VALUE(IF(M44='Tabelle Tipi-pesi'!L$2,'Tabelle Tipi-pesi'!M$2,"")&amp;IF(M44='Tabelle Tipi-pesi'!L$3,'Tabelle Tipi-pesi'!M$3,"")&amp;IF(M44='Tabelle Tipi-pesi'!L$4,'Tabelle Tipi-pesi'!M$4,"")&amp;IF(M44='Tabelle Tipi-pesi'!L$5,'Tabelle Tipi-pesi'!M$5,"")&amp;IF(M44='Tabelle Tipi-pesi'!L$6,'Tabelle Tipi-pesi'!M$6,"")&amp;IF(M44='Tabelle Tipi-pesi'!L$7,'Tabelle Tipi-pesi'!M$7,"")&amp;IF(M44='Tabelle Tipi-pesi'!L$8,'Tabelle Tipi-pesi'!M$8,"")&amp;IF(M44='Tabelle Tipi-pesi'!L$9,'Tabelle Tipi-pesi'!M$9,"")&amp;IF(M44='Tabelle Tipi-pesi'!L$10,'Tabelle Tipi-pesi'!M$10,"")&amp;IF(M44='Tabelle Tipi-pesi'!L$11,'Tabelle Tipi-pesi'!M$11,"")&amp;IF(M44='Tabelle Tipi-pesi'!L$12,'Tabelle Tipi-pesi'!M$12,"")&amp;IF(M44='Tabelle Tipi-pesi'!L$13,'Tabelle Tipi-pesi'!M$13,"")&amp;IF(M44='Tabelle Tipi-pesi'!L$14,'Tabelle Tipi-pesi'!M$14,"")&amp;IF(M44='Tabelle Tipi-pesi'!L$15,'Tabelle Tipi-pesi'!M$15,"")&amp;IF(M44='Tabelle Tipi-pesi'!L$16,'Tabelle Tipi-pesi'!M$16,"")&amp;IF(M44='Tabelle Tipi-pesi'!L$17,'Tabelle Tipi-pesi'!M$17,"")&amp;IF(M44='Tabelle Tipi-pesi'!L$18,'Tabelle Tipi-pesi'!M$18,"")&amp;IF(M44='Tabelle Tipi-pesi'!L$19,'Tabelle Tipi-pesi'!M$19,"")&amp;IF(M44='Tabelle Tipi-pesi'!L$20,'Tabelle Tipi-pesi'!M$20,"")&amp;IF(M44='Tabelle Tipi-pesi'!L$21,'Tabelle Tipi-pesi'!M$21,"")&amp;IF(M44='Tabelle Tipi-pesi'!L$22,'Tabelle Tipi-pesi'!M$22,"")&amp;IF(M44='Tabelle Tipi-pesi'!L$23,'Tabelle Tipi-pesi'!M$23,"")))</f>
        <v>360</v>
      </c>
      <c r="O44" s="27" t="s">
        <v>81</v>
      </c>
      <c r="P44" s="28">
        <f>IF(O44="",0,VALUE(IF(O44='Tabelle Tipi-pesi'!N$2,'Tabelle Tipi-pesi'!O$2,"")&amp;IF(O44='Tabelle Tipi-pesi'!N$3,'Tabelle Tipi-pesi'!O$3,"")&amp;IF(O44='Tabelle Tipi-pesi'!N$4,'Tabelle Tipi-pesi'!O$4,"")&amp;IF(O44='Tabelle Tipi-pesi'!N$5,'Tabelle Tipi-pesi'!O$5,"")&amp;IF(O44='Tabelle Tipi-pesi'!N$6,'Tabelle Tipi-pesi'!O$6,"")&amp;IF(O44='Tabelle Tipi-pesi'!N$7,'Tabelle Tipi-pesi'!O$7,"")&amp;IF(O44='Tabelle Tipi-pesi'!N$8,'Tabelle Tipi-pesi'!O$8,"")&amp;IF(O44='Tabelle Tipi-pesi'!N$9,'Tabelle Tipi-pesi'!O$9,"")&amp;IF(O44='Tabelle Tipi-pesi'!N$10,'Tabelle Tipi-pesi'!O$10,"")&amp;IF(O44='Tabelle Tipi-pesi'!N$11,'Tabelle Tipi-pesi'!O$11,"")&amp;IF(O44='Tabelle Tipi-pesi'!N$12,'Tabelle Tipi-pesi'!O$12,"")&amp;IF(O44='Tabelle Tipi-pesi'!N$13,'Tabelle Tipi-pesi'!O$13,"")&amp;IF(O44='Tabelle Tipi-pesi'!N$14,'Tabelle Tipi-pesi'!O$14,"")&amp;IF(O44='Tabelle Tipi-pesi'!N$15,'Tabelle Tipi-pesi'!O$15,"")&amp;IF(O44='Tabelle Tipi-pesi'!N$16,'Tabelle Tipi-pesi'!O$16,"")&amp;IF(O44='Tabelle Tipi-pesi'!N$17,'Tabelle Tipi-pesi'!O$17,"")&amp;IF(O44='Tabelle Tipi-pesi'!N$18,'Tabelle Tipi-pesi'!O$18,"")&amp;IF(O44='Tabelle Tipi-pesi'!N$19,'Tabelle Tipi-pesi'!O$19,"")&amp;IF(O44='Tabelle Tipi-pesi'!N$20,'Tabelle Tipi-pesi'!O$20,"")&amp;IF(O44='Tabelle Tipi-pesi'!N$21,'Tabelle Tipi-pesi'!O$21,"")&amp;IF(O44='Tabelle Tipi-pesi'!N$22,'Tabelle Tipi-pesi'!O$22,"")&amp;IF(O44='Tabelle Tipi-pesi'!N$23,'Tabelle Tipi-pesi'!O$23,"")))</f>
        <v>285</v>
      </c>
      <c r="R44" s="9">
        <f>IF(Q44="",0,VALUE(IF(Q44='Tabelle Tipi-pesi'!P$2,'Tabelle Tipi-pesi'!Q$2,"")&amp;IF(Q44='Tabelle Tipi-pesi'!P$3,'Tabelle Tipi-pesi'!Q$3,"")&amp;IF(Q44='Tabelle Tipi-pesi'!P$4,'Tabelle Tipi-pesi'!Q$4,"")&amp;IF(Q44='Tabelle Tipi-pesi'!P$5,'Tabelle Tipi-pesi'!Q$5,"")&amp;IF(Q44='Tabelle Tipi-pesi'!P$6,'Tabelle Tipi-pesi'!Q$6,"")&amp;IF(Q44='Tabelle Tipi-pesi'!P$7,'Tabelle Tipi-pesi'!Q$7,"")&amp;IF(Q44='Tabelle Tipi-pesi'!P$8,'Tabelle Tipi-pesi'!Q$8,"")&amp;IF(Q44='Tabelle Tipi-pesi'!P$9,'Tabelle Tipi-pesi'!Q$9,"")&amp;IF(Q44='Tabelle Tipi-pesi'!P$10,'Tabelle Tipi-pesi'!Q$10,"")&amp;IF(Q44='Tabelle Tipi-pesi'!P$11,'Tabelle Tipi-pesi'!Q$11,"")&amp;IF(Q44='Tabelle Tipi-pesi'!P$12,'Tabelle Tipi-pesi'!Q$12,"")&amp;IF(Q44='Tabelle Tipi-pesi'!P$13,'Tabelle Tipi-pesi'!Q$13,"")&amp;IF(Q44='Tabelle Tipi-pesi'!P$14,'Tabelle Tipi-pesi'!Q$14,"")&amp;IF(Q44='Tabelle Tipi-pesi'!P$15,'Tabelle Tipi-pesi'!Q$15,"")&amp;IF(Q44='Tabelle Tipi-pesi'!P$16,'Tabelle Tipi-pesi'!Q$16,"")&amp;IF(Q44='Tabelle Tipi-pesi'!P$17,'Tabelle Tipi-pesi'!Q$17,"")&amp;IF(Q44='Tabelle Tipi-pesi'!P$18,'Tabelle Tipi-pesi'!Q$18,"")&amp;IF(Q44='Tabelle Tipi-pesi'!P$19,'Tabelle Tipi-pesi'!Q$19,"")&amp;IF(Q44='Tabelle Tipi-pesi'!P$20,'Tabelle Tipi-pesi'!Q$20,"")&amp;IF(Q44='Tabelle Tipi-pesi'!P$21,'Tabelle Tipi-pesi'!Q$21,"")&amp;IF(Q44='Tabelle Tipi-pesi'!P$22,'Tabelle Tipi-pesi'!Q$22,"")&amp;IF(Q44='Tabelle Tipi-pesi'!P$23,'Tabelle Tipi-pesi'!Q$23,"")))</f>
        <v>0</v>
      </c>
      <c r="S44" s="29" t="s">
        <v>114</v>
      </c>
      <c r="T44" s="30">
        <f>IF(S44="",0,VALUE(IF(S44='Tabelle Tipi-pesi'!R$2,'Tabelle Tipi-pesi'!S$2,"")&amp;IF(S44='Tabelle Tipi-pesi'!R$3,'Tabelle Tipi-pesi'!S$3,"")&amp;IF(S44='Tabelle Tipi-pesi'!R$4,'Tabelle Tipi-pesi'!S$4,"")&amp;IF(S44='Tabelle Tipi-pesi'!R$5,'Tabelle Tipi-pesi'!S$5,"")&amp;IF(S44='Tabelle Tipi-pesi'!R$6,'Tabelle Tipi-pesi'!S$6,"")&amp;IF(S44='Tabelle Tipi-pesi'!R$7,'Tabelle Tipi-pesi'!S$7,"")&amp;IF(S44='Tabelle Tipi-pesi'!R$8,'Tabelle Tipi-pesi'!S$8,"")&amp;IF(S44='Tabelle Tipi-pesi'!R$9,'Tabelle Tipi-pesi'!S$9,"")&amp;IF(S44='Tabelle Tipi-pesi'!R$10,'Tabelle Tipi-pesi'!S$10,"")&amp;IF(S44='Tabelle Tipi-pesi'!R$11,'Tabelle Tipi-pesi'!S$11,"")&amp;IF(S44='Tabelle Tipi-pesi'!R$12,'Tabelle Tipi-pesi'!S$12,"")&amp;IF(S44='Tabelle Tipi-pesi'!R$13,'Tabelle Tipi-pesi'!S$13,"")&amp;IF(S44='Tabelle Tipi-pesi'!R$14,'Tabelle Tipi-pesi'!S$14,"")&amp;IF(S44='Tabelle Tipi-pesi'!R$15,'Tabelle Tipi-pesi'!S$15,"")&amp;IF(S44='Tabelle Tipi-pesi'!R$16,'Tabelle Tipi-pesi'!S$16,"")&amp;IF(S44='Tabelle Tipi-pesi'!R$17,'Tabelle Tipi-pesi'!S$17,"")&amp;IF(S44='Tabelle Tipi-pesi'!R$18,'Tabelle Tipi-pesi'!S$18,"")&amp;IF(S44='Tabelle Tipi-pesi'!R$19,'Tabelle Tipi-pesi'!S$19,"")&amp;IF(S44='Tabelle Tipi-pesi'!R$20,'Tabelle Tipi-pesi'!S$20,"")&amp;IF(S44='Tabelle Tipi-pesi'!R$21,'Tabelle Tipi-pesi'!S$21,"")&amp;IF(S44='Tabelle Tipi-pesi'!R$22,'Tabelle Tipi-pesi'!S$22,"")&amp;IF(S44='Tabelle Tipi-pesi'!R$23,'Tabelle Tipi-pesi'!S$23,"")))</f>
        <v>25</v>
      </c>
      <c r="U44" s="8" t="s">
        <v>93</v>
      </c>
      <c r="V44" s="9">
        <f>IF(U44="",0,VALUE(IF(U44='Tabelle Tipi-pesi'!T$2,'Tabelle Tipi-pesi'!U$2,"")&amp;IF(U44='Tabelle Tipi-pesi'!T$3,'Tabelle Tipi-pesi'!U$3,"")&amp;IF(U44='Tabelle Tipi-pesi'!T$4,'Tabelle Tipi-pesi'!U$4,"")&amp;IF(U44='Tabelle Tipi-pesi'!T$5,'Tabelle Tipi-pesi'!U$5,"")&amp;IF(U44='Tabelle Tipi-pesi'!T$6,'Tabelle Tipi-pesi'!U$6,"")&amp;IF(U44='Tabelle Tipi-pesi'!T$7,'Tabelle Tipi-pesi'!U$7,"")&amp;IF(U44='Tabelle Tipi-pesi'!T$8,'Tabelle Tipi-pesi'!U$8,"")&amp;IF(U44='Tabelle Tipi-pesi'!T$9,'Tabelle Tipi-pesi'!U$9,"")&amp;IF(U44='Tabelle Tipi-pesi'!T$10,'Tabelle Tipi-pesi'!U$10,"")&amp;IF(U44='Tabelle Tipi-pesi'!T$11,'Tabelle Tipi-pesi'!U$11,"")&amp;IF(U44='Tabelle Tipi-pesi'!T$12,'Tabelle Tipi-pesi'!U$12,"")&amp;IF(U44='Tabelle Tipi-pesi'!T$13,'Tabelle Tipi-pesi'!U$13,"")&amp;IF(U44='Tabelle Tipi-pesi'!T$14,'Tabelle Tipi-pesi'!U$14,"")&amp;IF(U44='Tabelle Tipi-pesi'!T$15,'Tabelle Tipi-pesi'!U$15,"")&amp;IF(U44='Tabelle Tipi-pesi'!T$16,'Tabelle Tipi-pesi'!U$16,"")&amp;IF(U44='Tabelle Tipi-pesi'!T$17,'Tabelle Tipi-pesi'!U$17,"")&amp;IF(U44='Tabelle Tipi-pesi'!T$18,'Tabelle Tipi-pesi'!U$18,"")&amp;IF(U44='Tabelle Tipi-pesi'!T$19,'Tabelle Tipi-pesi'!U$19,"")&amp;IF(U44='Tabelle Tipi-pesi'!T$20,'Tabelle Tipi-pesi'!U$20,"")&amp;IF(U44='Tabelle Tipi-pesi'!T$21,'Tabelle Tipi-pesi'!U$21,"")&amp;IF(U44='Tabelle Tipi-pesi'!T$22,'Tabelle Tipi-pesi'!U$22,"")&amp;IF(U44='Tabelle Tipi-pesi'!T$23,'Tabelle Tipi-pesi'!U$23,"")))</f>
        <v>80</v>
      </c>
      <c r="W44" s="31"/>
      <c r="X44" s="32">
        <f>IF(W44="",0,VALUE(IF(W44='Tabelle Tipi-pesi'!V$2,'Tabelle Tipi-pesi'!W$2,"")&amp;IF(W44='Tabelle Tipi-pesi'!V$3,'Tabelle Tipi-pesi'!W$3,"")&amp;IF(W44='Tabelle Tipi-pesi'!V$4,'Tabelle Tipi-pesi'!W$4,"")&amp;IF(W44='Tabelle Tipi-pesi'!V$5,'Tabelle Tipi-pesi'!W$5,"")&amp;IF(W44='Tabelle Tipi-pesi'!V$6,'Tabelle Tipi-pesi'!W$6,"")&amp;IF(W44='Tabelle Tipi-pesi'!V$7,'Tabelle Tipi-pesi'!W$7,"")&amp;IF(W44='Tabelle Tipi-pesi'!V$8,'Tabelle Tipi-pesi'!W$8,"")&amp;IF(W44='Tabelle Tipi-pesi'!V$9,'Tabelle Tipi-pesi'!W$9,"")&amp;IF(W44='Tabelle Tipi-pesi'!V$10,'Tabelle Tipi-pesi'!W$10,"")&amp;IF(W44='Tabelle Tipi-pesi'!V$11,'Tabelle Tipi-pesi'!W$11,"")&amp;IF(W44='Tabelle Tipi-pesi'!V$12,'Tabelle Tipi-pesi'!W$12,"")&amp;IF(W44='Tabelle Tipi-pesi'!V$13,'Tabelle Tipi-pesi'!W$13,"")&amp;IF(W44='Tabelle Tipi-pesi'!V$14,'Tabelle Tipi-pesi'!W$14,"")&amp;IF(W44='Tabelle Tipi-pesi'!V$15,'Tabelle Tipi-pesi'!W$15,"")&amp;IF(W44='Tabelle Tipi-pesi'!V$16,'Tabelle Tipi-pesi'!W$16,"")&amp;IF(W44='Tabelle Tipi-pesi'!V$17,'Tabelle Tipi-pesi'!W$17,"")&amp;IF(W44='Tabelle Tipi-pesi'!V$18,'Tabelle Tipi-pesi'!W$18,"")&amp;IF(W44='Tabelle Tipi-pesi'!V$19,'Tabelle Tipi-pesi'!W$19,"")&amp;IF(W44='Tabelle Tipi-pesi'!V$20,'Tabelle Tipi-pesi'!W$20,"")&amp;IF(W44='Tabelle Tipi-pesi'!V$21,'Tabelle Tipi-pesi'!W$21,"")&amp;IF(W44='Tabelle Tipi-pesi'!V$22,'Tabelle Tipi-pesi'!W$22,"")&amp;IF(W44='Tabelle Tipi-pesi'!V$23,'Tabelle Tipi-pesi'!W$23,"")))</f>
        <v>0</v>
      </c>
      <c r="Y44" s="8" t="s">
        <v>100</v>
      </c>
      <c r="Z44" s="9">
        <f>IF(Y44="",0,VALUE(IF(Y44='Tabelle Tipi-pesi'!X$2,'Tabelle Tipi-pesi'!Y$2,"")&amp;IF(Y44='Tabelle Tipi-pesi'!X$3,'Tabelle Tipi-pesi'!Y$3,"")&amp;IF(Y44='Tabelle Tipi-pesi'!X$4,'Tabelle Tipi-pesi'!Y$4,"")&amp;IF(Y44='Tabelle Tipi-pesi'!X$5,'Tabelle Tipi-pesi'!Y$5,"")&amp;IF(Y44='Tabelle Tipi-pesi'!X$6,'Tabelle Tipi-pesi'!Y$6,"")&amp;IF(Y44='Tabelle Tipi-pesi'!X$7,'Tabelle Tipi-pesi'!Y$7,"")&amp;IF(Y44='Tabelle Tipi-pesi'!X$8,'Tabelle Tipi-pesi'!Y$8,"")&amp;IF(Y44='Tabelle Tipi-pesi'!X$9,'Tabelle Tipi-pesi'!Y$9,"")&amp;IF(Y44='Tabelle Tipi-pesi'!X$10,'Tabelle Tipi-pesi'!Y$10,"")&amp;IF(Y44='Tabelle Tipi-pesi'!X$11,'Tabelle Tipi-pesi'!Y$11,"")&amp;IF(Y44='Tabelle Tipi-pesi'!X$12,'Tabelle Tipi-pesi'!Y$12,"")&amp;IF(Y44='Tabelle Tipi-pesi'!X$13,'Tabelle Tipi-pesi'!Y$13,"")&amp;IF(Y44='Tabelle Tipi-pesi'!X$14,'Tabelle Tipi-pesi'!Y$14,"")&amp;IF(Y44='Tabelle Tipi-pesi'!X$15,'Tabelle Tipi-pesi'!Y$15,"")&amp;IF(Y44='Tabelle Tipi-pesi'!X$16,'Tabelle Tipi-pesi'!Y$16,"")&amp;IF(Y44='Tabelle Tipi-pesi'!X$17,'Tabelle Tipi-pesi'!Y$17,"")&amp;IF(Y44='Tabelle Tipi-pesi'!X$18,'Tabelle Tipi-pesi'!Y$18,"")&amp;IF(Y44='Tabelle Tipi-pesi'!X$19,'Tabelle Tipi-pesi'!Y$19,"")&amp;IF(Y44='Tabelle Tipi-pesi'!X$20,'Tabelle Tipi-pesi'!Y$20,"")&amp;IF(Y44='Tabelle Tipi-pesi'!X$21,'Tabelle Tipi-pesi'!Y$21,"")&amp;IF(Y44='Tabelle Tipi-pesi'!X$22,'Tabelle Tipi-pesi'!Y$22,"")&amp;IF(Y44='Tabelle Tipi-pesi'!X$23,'Tabelle Tipi-pesi'!Y$23,"")))</f>
        <v>190</v>
      </c>
      <c r="AA44" s="36" t="s">
        <v>105</v>
      </c>
      <c r="AB44" s="37">
        <f>IF(AA44="",0,VALUE(IF(AA44='Tabelle Tipi-pesi'!Z$2,'Tabelle Tipi-pesi'!AA$2,"")&amp;IF(AA44='Tabelle Tipi-pesi'!Z$3,'Tabelle Tipi-pesi'!AA$3,"")&amp;IF(AA44='Tabelle Tipi-pesi'!Z$4,'Tabelle Tipi-pesi'!AA$4,"")&amp;IF(AA44='Tabelle Tipi-pesi'!Z$5,'Tabelle Tipi-pesi'!AA$5,"")&amp;IF(AA44='Tabelle Tipi-pesi'!Z$6,'Tabelle Tipi-pesi'!AA$6,"")&amp;IF(AA44='Tabelle Tipi-pesi'!Z$7,'Tabelle Tipi-pesi'!AA$7,"")&amp;IF(AA44='Tabelle Tipi-pesi'!Z$8,'Tabelle Tipi-pesi'!AA$8,"")&amp;IF(AA44='Tabelle Tipi-pesi'!Z$9,'Tabelle Tipi-pesi'!AA$9,"")&amp;IF(AA44='Tabelle Tipi-pesi'!Z$10,'Tabelle Tipi-pesi'!AA$10,"")&amp;IF(AA44='Tabelle Tipi-pesi'!Z$11,'Tabelle Tipi-pesi'!AA$11,"")&amp;IF(AA44='Tabelle Tipi-pesi'!Z$12,'Tabelle Tipi-pesi'!AA$12,"")&amp;IF(AA44='Tabelle Tipi-pesi'!Z$13,'Tabelle Tipi-pesi'!AA$13,"")&amp;IF(AA44='Tabelle Tipi-pesi'!Z$14,'Tabelle Tipi-pesi'!AA$14,"")&amp;IF(AA44='Tabelle Tipi-pesi'!Z$15,'Tabelle Tipi-pesi'!AA$15,"")&amp;IF(AA44='Tabelle Tipi-pesi'!Z$16,'Tabelle Tipi-pesi'!AA$16,"")&amp;IF(AA44='Tabelle Tipi-pesi'!Z$17,'Tabelle Tipi-pesi'!AA$17,"")&amp;IF(AA44='Tabelle Tipi-pesi'!Z$18,'Tabelle Tipi-pesi'!AA$18,"")&amp;IF(AA44='Tabelle Tipi-pesi'!Z$19,'Tabelle Tipi-pesi'!AA$19,"")&amp;IF(AA44='Tabelle Tipi-pesi'!Z$20,'Tabelle Tipi-pesi'!AA$20,"")&amp;IF(AA44='Tabelle Tipi-pesi'!Z$21,'Tabelle Tipi-pesi'!AA$21,"")&amp;IF(AA44='Tabelle Tipi-pesi'!Z$22,'Tabelle Tipi-pesi'!AA$22,"")&amp;IF(AA44='Tabelle Tipi-pesi'!Z$23,'Tabelle Tipi-pesi'!AA$23,"")))</f>
        <v>75</v>
      </c>
      <c r="AD44" s="9">
        <f>IF(AC44="",0,VALUE(IF(AC44='Tabelle Tipi-pesi'!Z$2,'Tabelle Tipi-pesi'!AA$2,"")&amp;IF(AC44='Tabelle Tipi-pesi'!Z$3,'Tabelle Tipi-pesi'!AA$3,"")&amp;IF(AC44='Tabelle Tipi-pesi'!Z$4,'Tabelle Tipi-pesi'!AA$4,"")&amp;IF(AC44='Tabelle Tipi-pesi'!Z$5,'Tabelle Tipi-pesi'!AA$5,"")&amp;IF(AC44='Tabelle Tipi-pesi'!Z$6,'Tabelle Tipi-pesi'!AA$6,"")&amp;IF(AC44='Tabelle Tipi-pesi'!Z$7,'Tabelle Tipi-pesi'!AA$7,"")&amp;IF(AC44='Tabelle Tipi-pesi'!Z$8,'Tabelle Tipi-pesi'!AA$8,"")&amp;IF(AC44='Tabelle Tipi-pesi'!Z$9,'Tabelle Tipi-pesi'!AA$9,"")&amp;IF(AC44='Tabelle Tipi-pesi'!Z$10,'Tabelle Tipi-pesi'!AA$10,"")&amp;IF(AC44='Tabelle Tipi-pesi'!Z$11,'Tabelle Tipi-pesi'!AA$11,"")&amp;IF(AC44='Tabelle Tipi-pesi'!Z$12,'Tabelle Tipi-pesi'!AA$12,"")&amp;IF(AC44='Tabelle Tipi-pesi'!Z$13,'Tabelle Tipi-pesi'!AA$13,"")&amp;IF(AC44='Tabelle Tipi-pesi'!Z$14,'Tabelle Tipi-pesi'!AA$14,"")&amp;IF(AC44='Tabelle Tipi-pesi'!Z$15,'Tabelle Tipi-pesi'!AA$15,"")&amp;IF(AC44='Tabelle Tipi-pesi'!Z$16,'Tabelle Tipi-pesi'!AA$16,"")&amp;IF(AC44='Tabelle Tipi-pesi'!Z$17,'Tabelle Tipi-pesi'!AA$17,"")&amp;IF(AC44='Tabelle Tipi-pesi'!Z$18,'Tabelle Tipi-pesi'!AA$18,"")&amp;IF(AC44='Tabelle Tipi-pesi'!Z$19,'Tabelle Tipi-pesi'!AA$19,"")&amp;IF(AC44='Tabelle Tipi-pesi'!Z$20,'Tabelle Tipi-pesi'!AA$20,"")&amp;IF(AC44='Tabelle Tipi-pesi'!Z$21,'Tabelle Tipi-pesi'!AA$21,"")&amp;IF(AC44='Tabelle Tipi-pesi'!Z$22,'Tabelle Tipi-pesi'!AA$22,"")&amp;IF(AC44='Tabelle Tipi-pesi'!Z$23,'Tabelle Tipi-pesi'!AA$23,"")))</f>
        <v>0</v>
      </c>
      <c r="AE44" s="34" t="s">
        <v>118</v>
      </c>
      <c r="AF44" s="35">
        <f>IF(AE44="",0,VALUE(IF(AE44='Tabelle Tipi-pesi'!AB$2,'Tabelle Tipi-pesi'!AC$2,"")&amp;IF(AE44='Tabelle Tipi-pesi'!AB$3,'Tabelle Tipi-pesi'!AC$3,"")&amp;IF(AE44='Tabelle Tipi-pesi'!AB$4,'Tabelle Tipi-pesi'!AC$4,"")&amp;IF(AE44='Tabelle Tipi-pesi'!AB$5,'Tabelle Tipi-pesi'!AC$5,"")&amp;IF(AE44='Tabelle Tipi-pesi'!AB$6,'Tabelle Tipi-pesi'!AC$6,"")&amp;IF(AE44='Tabelle Tipi-pesi'!AB$7,'Tabelle Tipi-pesi'!AC$7,"")&amp;IF(AE44='Tabelle Tipi-pesi'!AB$8,'Tabelle Tipi-pesi'!AC$8,"")&amp;IF(AE44='Tabelle Tipi-pesi'!AB$9,'Tabelle Tipi-pesi'!AC$9,"")&amp;IF(AE44='Tabelle Tipi-pesi'!AB$10,'Tabelle Tipi-pesi'!AC$10,"")&amp;IF(AE44='Tabelle Tipi-pesi'!AB$11,'Tabelle Tipi-pesi'!AC$11,"")&amp;IF(AE44='Tabelle Tipi-pesi'!AB$12,'Tabelle Tipi-pesi'!AC$12,"")&amp;IF(AE44='Tabelle Tipi-pesi'!AB$13,'Tabelle Tipi-pesi'!AC$13,"")&amp;IF(AE44='Tabelle Tipi-pesi'!AB$14,'Tabelle Tipi-pesi'!AC$14,"")&amp;IF(AE44='Tabelle Tipi-pesi'!AB$15,'Tabelle Tipi-pesi'!AC$15,"")&amp;IF(AD44='Tabelle Tipi-pesi'!AB$16,'Tabelle Tipi-pesi'!AC$16,"")&amp;IF(AE44='Tabelle Tipi-pesi'!AB$17,'Tabelle Tipi-pesi'!AC$17,"")&amp;IF(AE44='Tabelle Tipi-pesi'!AB$18,'Tabelle Tipi-pesi'!AC$18,"")&amp;IF(AE44='Tabelle Tipi-pesi'!AB$19,'Tabelle Tipi-pesi'!AC$19,"")&amp;IF(AE44='Tabelle Tipi-pesi'!AB$20,'Tabelle Tipi-pesi'!AC$20,"")&amp;IF(AE44='Tabelle Tipi-pesi'!AB$21,'Tabelle Tipi-pesi'!AC$21,"")&amp;IF(AE44='Tabelle Tipi-pesi'!AB$22,'Tabelle Tipi-pesi'!AC$22,"")&amp;IF(AE44='Tabelle Tipi-pesi'!AB$23,'Tabelle Tipi-pesi'!AC$23,"")))</f>
        <v>10</v>
      </c>
      <c r="AH44" s="9">
        <f>IF(AG44="",0,VALUE(IF(AG44='Tabelle Tipi-pesi'!AD$2,'Tabelle Tipi-pesi'!AE$2,"")&amp;IF(AG44='Tabelle Tipi-pesi'!AD$3,'Tabelle Tipi-pesi'!AE$3,"")&amp;IF(AG44='Tabelle Tipi-pesi'!AD$4,'Tabelle Tipi-pesi'!AE$4,"")&amp;IF(AG44='Tabelle Tipi-pesi'!AD$5,'Tabelle Tipi-pesi'!AE$5,"")&amp;IF(AG44='Tabelle Tipi-pesi'!AD$6,'Tabelle Tipi-pesi'!AE$6,"")&amp;IF(AG44='Tabelle Tipi-pesi'!AD$7,'Tabelle Tipi-pesi'!AE$7,"")&amp;IF(AG44='Tabelle Tipi-pesi'!AD$8,'Tabelle Tipi-pesi'!AE$8,"")&amp;IF(AG44='Tabelle Tipi-pesi'!AD$9,'Tabelle Tipi-pesi'!AE$9,"")&amp;IF(AG44='Tabelle Tipi-pesi'!AD$10,'Tabelle Tipi-pesi'!AE$10,"")&amp;IF(AG44='Tabelle Tipi-pesi'!AD$11,'Tabelle Tipi-pesi'!AE$11,"")&amp;IF(AG44='Tabelle Tipi-pesi'!AD$12,'Tabelle Tipi-pesi'!AE$12,"")&amp;IF(AG44='Tabelle Tipi-pesi'!AD$13,'Tabelle Tipi-pesi'!AE$13,"")&amp;IF(AG44='Tabelle Tipi-pesi'!AD$14,'Tabelle Tipi-pesi'!AE$14,"")&amp;IF(AG44='Tabelle Tipi-pesi'!AD$15,'Tabelle Tipi-pesi'!AE$15,"")&amp;IF(AF44='Tabelle Tipi-pesi'!AD$16,'Tabelle Tipi-pesi'!AE$16,"")&amp;IF(AG44='Tabelle Tipi-pesi'!AD$17,'Tabelle Tipi-pesi'!AE$17,"")&amp;IF(AG44='Tabelle Tipi-pesi'!AD$18,'Tabelle Tipi-pesi'!AE$18,"")&amp;IF(AG44='Tabelle Tipi-pesi'!AD$19,'Tabelle Tipi-pesi'!AE$19,"")&amp;IF(AG44='Tabelle Tipi-pesi'!AD$20,'Tabelle Tipi-pesi'!AE$20,"")&amp;IF(AG44='Tabelle Tipi-pesi'!AD$21,'Tabelle Tipi-pesi'!AE$21,"")&amp;IF(AG44='Tabelle Tipi-pesi'!AD$22,'Tabelle Tipi-pesi'!AE$22,"")&amp;IF(AG44='Tabelle Tipi-pesi'!AD$23,'Tabelle Tipi-pesi'!AE$23,"")))</f>
        <v>0</v>
      </c>
      <c r="AJ44" s="26">
        <f t="shared" si="0"/>
        <v>1498</v>
      </c>
      <c r="AK44" s="55">
        <v>10</v>
      </c>
      <c r="AL44" s="12">
        <v>4065</v>
      </c>
      <c r="AM44" s="18"/>
      <c r="AN44" s="11">
        <f t="shared" si="1"/>
        <v>11</v>
      </c>
      <c r="AO44" s="11" t="str">
        <f t="shared" si="2"/>
        <v>2</v>
      </c>
      <c r="AP44" s="8">
        <v>880</v>
      </c>
      <c r="AQ44" s="14">
        <f t="shared" si="3"/>
        <v>24.39</v>
      </c>
      <c r="AR44" s="15">
        <f t="shared" si="4"/>
        <v>180.48600000000002</v>
      </c>
      <c r="AS44" s="16">
        <f t="shared" si="5"/>
        <v>120.48464619492657</v>
      </c>
      <c r="AT44" s="15">
        <f t="shared" si="6"/>
        <v>8.2998127278570077</v>
      </c>
      <c r="AU44" s="39"/>
    </row>
    <row r="45" spans="1:47" s="8" customFormat="1" ht="11.25" x14ac:dyDescent="0.2">
      <c r="A45" s="8">
        <v>41</v>
      </c>
      <c r="B45" s="8">
        <v>4</v>
      </c>
      <c r="C45" s="20" t="s">
        <v>13</v>
      </c>
      <c r="D45" s="21">
        <f>IF(C45="",0,VALUE(IF(C45='Tabelle Tipi-pesi'!B$2,'Tabelle Tipi-pesi'!C$2,"")&amp;IF(C45='Tabelle Tipi-pesi'!B$3,'Tabelle Tipi-pesi'!C$3,"")&amp;IF(C45='Tabelle Tipi-pesi'!B$4,'Tabelle Tipi-pesi'!C$4,"")&amp;IF(C45='Tabelle Tipi-pesi'!B$5,'Tabelle Tipi-pesi'!C$5,"")&amp;IF(C45='Tabelle Tipi-pesi'!B$6,'Tabelle Tipi-pesi'!C$6,"")&amp;IF(C45='Tabelle Tipi-pesi'!B$7,'Tabelle Tipi-pesi'!C$7,"")&amp;IF(C45='Tabelle Tipi-pesi'!B$8,'Tabelle Tipi-pesi'!C$8,"")&amp;IF(C45='Tabelle Tipi-pesi'!B$9,'Tabelle Tipi-pesi'!C$9,"")&amp;IF(C45='Tabelle Tipi-pesi'!B$10,'Tabelle Tipi-pesi'!C$10,"")&amp;IF(C45='Tabelle Tipi-pesi'!B$11,'Tabelle Tipi-pesi'!C$11,"")&amp;IF(C45='Tabelle Tipi-pesi'!B$12,'Tabelle Tipi-pesi'!C$12,"")&amp;IF(C45='Tabelle Tipi-pesi'!B$13,'Tabelle Tipi-pesi'!C$13,"")&amp;IF(C45='Tabelle Tipi-pesi'!B$14,'Tabelle Tipi-pesi'!C$14,"")&amp;IF(C45='Tabelle Tipi-pesi'!B$15,'Tabelle Tipi-pesi'!C$15,"")&amp;IF(C45='Tabelle Tipi-pesi'!B$16,'Tabelle Tipi-pesi'!C$16,"")&amp;IF(C45='Tabelle Tipi-pesi'!B$17,'Tabelle Tipi-pesi'!C$17,"")&amp;IF(C45='Tabelle Tipi-pesi'!B$18,'Tabelle Tipi-pesi'!C$18,"")&amp;IF(C45='Tabelle Tipi-pesi'!B$19,'Tabelle Tipi-pesi'!C$19,"")&amp;IF(C45='Tabelle Tipi-pesi'!B$20,'Tabelle Tipi-pesi'!C$20,"")&amp;IF(C45='Tabelle Tipi-pesi'!B$21,'Tabelle Tipi-pesi'!C$21,"")&amp;IF(C45='Tabelle Tipi-pesi'!B$22,'Tabelle Tipi-pesi'!C$22,"")&amp;IF(C45='Tabelle Tipi-pesi'!B$23,'Tabelle Tipi-pesi'!C$23,"")))</f>
        <v>120</v>
      </c>
      <c r="E45" s="8" t="s">
        <v>24</v>
      </c>
      <c r="F45" s="7">
        <f>IF(E45="",0,VALUE(IF(E45='Tabelle Tipi-pesi'!D$2,'Tabelle Tipi-pesi'!E$2,"")&amp;IF(E45='Tabelle Tipi-pesi'!D$3,'Tabelle Tipi-pesi'!E$3,"")&amp;IF(E45='Tabelle Tipi-pesi'!D$4,'Tabelle Tipi-pesi'!E$4,"")&amp;IF(E45='Tabelle Tipi-pesi'!D$5,'Tabelle Tipi-pesi'!E$5,"")&amp;IF(E45='Tabelle Tipi-pesi'!D$6,'Tabelle Tipi-pesi'!E$6,"")&amp;IF(E45='Tabelle Tipi-pesi'!D$7,'Tabelle Tipi-pesi'!E$7,"")&amp;IF(E45='Tabelle Tipi-pesi'!D$8,'Tabelle Tipi-pesi'!E$8,"")&amp;IF(E45='Tabelle Tipi-pesi'!D$9,'Tabelle Tipi-pesi'!E$9,"")&amp;IF(E45='Tabelle Tipi-pesi'!D$10,'Tabelle Tipi-pesi'!E$10,"")&amp;IF(E45='Tabelle Tipi-pesi'!D$11,'Tabelle Tipi-pesi'!E$11,"")&amp;IF(E45='Tabelle Tipi-pesi'!D$12,'Tabelle Tipi-pesi'!E$12,"")&amp;IF(E45='Tabelle Tipi-pesi'!D$13,'Tabelle Tipi-pesi'!E$13,"")&amp;IF(E45='Tabelle Tipi-pesi'!D$14,'Tabelle Tipi-pesi'!E$14,"")&amp;IF(E45='Tabelle Tipi-pesi'!D$15,'Tabelle Tipi-pesi'!E$15,"")&amp;IF(E45='Tabelle Tipi-pesi'!D$16,'Tabelle Tipi-pesi'!E$16,"")&amp;IF(E45='Tabelle Tipi-pesi'!D$17,'Tabelle Tipi-pesi'!E$17,"")&amp;IF(E45='Tabelle Tipi-pesi'!D$18,'Tabelle Tipi-pesi'!E$18,"")&amp;IF(E45='Tabelle Tipi-pesi'!D$19,'Tabelle Tipi-pesi'!E$19,"")&amp;IF(E45='Tabelle Tipi-pesi'!D$20,'Tabelle Tipi-pesi'!E$20,"")&amp;IF(E45='Tabelle Tipi-pesi'!D$21,'Tabelle Tipi-pesi'!E$21,"")&amp;IF(E45='Tabelle Tipi-pesi'!D$22,'Tabelle Tipi-pesi'!E$22,"")&amp;IF(E45='Tabelle Tipi-pesi'!D$23,'Tabelle Tipi-pesi'!E$23,"")))/4*B45</f>
        <v>62</v>
      </c>
      <c r="G45" s="22" t="s">
        <v>39</v>
      </c>
      <c r="H45" s="23">
        <f>$B45*IF(G45="",0,VALUE(IF(G45='Tabelle Tipi-pesi'!F$2,'Tabelle Tipi-pesi'!G$2,"")&amp;IF(G45='Tabelle Tipi-pesi'!F$3,'Tabelle Tipi-pesi'!G$3,"")&amp;IF(G45='Tabelle Tipi-pesi'!F$4,'Tabelle Tipi-pesi'!G$4,"")&amp;IF(G45='Tabelle Tipi-pesi'!F$5,'Tabelle Tipi-pesi'!G$5,"")&amp;IF(G45='Tabelle Tipi-pesi'!F$6,'Tabelle Tipi-pesi'!G$6,"")&amp;IF(G45='Tabelle Tipi-pesi'!F$7,'Tabelle Tipi-pesi'!G$7,"")&amp;IF(G45='Tabelle Tipi-pesi'!F$8,'Tabelle Tipi-pesi'!G$8,"")&amp;IF(G45='Tabelle Tipi-pesi'!F$9,'Tabelle Tipi-pesi'!G$9,"")&amp;IF(G45='Tabelle Tipi-pesi'!F$10,'Tabelle Tipi-pesi'!G$10,"")&amp;IF(G45='Tabelle Tipi-pesi'!F$11,'Tabelle Tipi-pesi'!G$11,"")&amp;IF(G45='Tabelle Tipi-pesi'!F$12,'Tabelle Tipi-pesi'!G$12,"")&amp;IF(G45='Tabelle Tipi-pesi'!F$13,'Tabelle Tipi-pesi'!G$13,"")&amp;IF(G45='Tabelle Tipi-pesi'!F$14,'Tabelle Tipi-pesi'!G$14,"")&amp;IF(G45='Tabelle Tipi-pesi'!F$15,'Tabelle Tipi-pesi'!G$15,"")&amp;IF(G45='Tabelle Tipi-pesi'!F$16,'Tabelle Tipi-pesi'!G$16,"")&amp;IF(G45='Tabelle Tipi-pesi'!F$17,'Tabelle Tipi-pesi'!G$17,"")&amp;IF(G45='Tabelle Tipi-pesi'!F$18,'Tabelle Tipi-pesi'!G$18,"")&amp;IF(G45='Tabelle Tipi-pesi'!F$19,'Tabelle Tipi-pesi'!G$19,"")&amp;IF(G45='Tabelle Tipi-pesi'!F$20,'Tabelle Tipi-pesi'!G$20,"")&amp;IF(G45='Tabelle Tipi-pesi'!F$21,'Tabelle Tipi-pesi'!G$21,"")&amp;IF(G45='Tabelle Tipi-pesi'!F$22,'Tabelle Tipi-pesi'!G$22,"")&amp;IF(G45='Tabelle Tipi-pesi'!F$23,'Tabelle Tipi-pesi'!G$23,"")))</f>
        <v>120</v>
      </c>
      <c r="I45" s="8" t="s">
        <v>47</v>
      </c>
      <c r="J45" s="9">
        <f>IF(I45="",0,VALUE(IF(I45='Tabelle Tipi-pesi'!H$2,'Tabelle Tipi-pesi'!I$2,"")&amp;IF(I45='Tabelle Tipi-pesi'!H$3,'Tabelle Tipi-pesi'!I$3,"")&amp;IF(I45='Tabelle Tipi-pesi'!H$4,'Tabelle Tipi-pesi'!I$4,"")&amp;IF(I45='Tabelle Tipi-pesi'!H$5,'Tabelle Tipi-pesi'!I$5,"")&amp;IF(I45='Tabelle Tipi-pesi'!H$6,'Tabelle Tipi-pesi'!I$6,"")&amp;IF(I45='Tabelle Tipi-pesi'!H$7,'Tabelle Tipi-pesi'!I$7,"")&amp;IF(I45='Tabelle Tipi-pesi'!H$8,'Tabelle Tipi-pesi'!I$8,"")&amp;IF(I45='Tabelle Tipi-pesi'!H$9,'Tabelle Tipi-pesi'!I$9,"")&amp;IF(I45='Tabelle Tipi-pesi'!H$10,'Tabelle Tipi-pesi'!I$10,"")&amp;IF(I45='Tabelle Tipi-pesi'!H$11,'Tabelle Tipi-pesi'!I$11,"")&amp;IF(I45='Tabelle Tipi-pesi'!H$12,'Tabelle Tipi-pesi'!I$12,"")&amp;IF(I45='Tabelle Tipi-pesi'!H$13,'Tabelle Tipi-pesi'!I$13,"")&amp;IF(I45='Tabelle Tipi-pesi'!H$14,'Tabelle Tipi-pesi'!I$14,"")&amp;IF(I45='Tabelle Tipi-pesi'!H$15,'Tabelle Tipi-pesi'!I$15,"")&amp;IF(I45='Tabelle Tipi-pesi'!H$16,'Tabelle Tipi-pesi'!I$16,"")&amp;IF(I45='Tabelle Tipi-pesi'!H$17,'Tabelle Tipi-pesi'!I$17,"")&amp;IF(I45='Tabelle Tipi-pesi'!H$18,'Tabelle Tipi-pesi'!I$18,"")&amp;IF(I45='Tabelle Tipi-pesi'!H$19,'Tabelle Tipi-pesi'!I$19,"")&amp;IF(I45='Tabelle Tipi-pesi'!H$20,'Tabelle Tipi-pesi'!I$20,"")&amp;IF(I45='Tabelle Tipi-pesi'!H$21,'Tabelle Tipi-pesi'!I$21,"")&amp;IF(I45='Tabelle Tipi-pesi'!H$22,'Tabelle Tipi-pesi'!I$22,"")&amp;IF(I45='Tabelle Tipi-pesi'!H$23,'Tabelle Tipi-pesi'!I$23,"")))</f>
        <v>145</v>
      </c>
      <c r="K45" s="24" t="s">
        <v>49</v>
      </c>
      <c r="L45" s="25">
        <f>IF(K45="",0,VALUE(IF(K45='Tabelle Tipi-pesi'!J$2,'Tabelle Tipi-pesi'!K$2,"")&amp;IF(K45='Tabelle Tipi-pesi'!J$3,'Tabelle Tipi-pesi'!K$3,"")&amp;IF(K45='Tabelle Tipi-pesi'!J$4,'Tabelle Tipi-pesi'!K$4,"")&amp;IF(K45='Tabelle Tipi-pesi'!J$5,'Tabelle Tipi-pesi'!K$5,"")&amp;IF(K45='Tabelle Tipi-pesi'!J$6,'Tabelle Tipi-pesi'!K$6,"")&amp;IF(K45='Tabelle Tipi-pesi'!J$7,'Tabelle Tipi-pesi'!K$7,"")&amp;IF(K45='Tabelle Tipi-pesi'!J$8,'Tabelle Tipi-pesi'!K$8,"")&amp;IF(K45='Tabelle Tipi-pesi'!J$9,'Tabelle Tipi-pesi'!K$9,"")&amp;IF(K45='Tabelle Tipi-pesi'!J$10,'Tabelle Tipi-pesi'!K$10,"")&amp;IF(K45='Tabelle Tipi-pesi'!J$11,'Tabelle Tipi-pesi'!K$11,"")&amp;IF(K45='Tabelle Tipi-pesi'!J$12,'Tabelle Tipi-pesi'!K$12,"")&amp;IF(K45='Tabelle Tipi-pesi'!J$13,'Tabelle Tipi-pesi'!K$13,"")&amp;IF(K45='Tabelle Tipi-pesi'!J$14,'Tabelle Tipi-pesi'!K$14,"")&amp;IF(K45='Tabelle Tipi-pesi'!J$15,'Tabelle Tipi-pesi'!K$15,"")&amp;IF(K45='Tabelle Tipi-pesi'!J$16,'Tabelle Tipi-pesi'!K$16,"")&amp;IF(K45='Tabelle Tipi-pesi'!J$17,'Tabelle Tipi-pesi'!K$17,"")&amp;IF(K45='Tabelle Tipi-pesi'!J$18,'Tabelle Tipi-pesi'!K$18,"")&amp;IF(K45='Tabelle Tipi-pesi'!J$19,'Tabelle Tipi-pesi'!K$19,"")&amp;IF(K45='Tabelle Tipi-pesi'!J$20,'Tabelle Tipi-pesi'!K$20,"")&amp;IF(K45='Tabelle Tipi-pesi'!J$21,'Tabelle Tipi-pesi'!K$21,"")&amp;IF(K45='Tabelle Tipi-pesi'!J$22,'Tabelle Tipi-pesi'!K$22,"")&amp;IF(K45='Tabelle Tipi-pesi'!J$23,'Tabelle Tipi-pesi'!K$23,"")))</f>
        <v>25</v>
      </c>
      <c r="M45" s="8" t="s">
        <v>52</v>
      </c>
      <c r="N45" s="9">
        <f>$B45*IF(M45="",0,VALUE(IF(M45='Tabelle Tipi-pesi'!L$2,'Tabelle Tipi-pesi'!M$2,"")&amp;IF(M45='Tabelle Tipi-pesi'!L$3,'Tabelle Tipi-pesi'!M$3,"")&amp;IF(M45='Tabelle Tipi-pesi'!L$4,'Tabelle Tipi-pesi'!M$4,"")&amp;IF(M45='Tabelle Tipi-pesi'!L$5,'Tabelle Tipi-pesi'!M$5,"")&amp;IF(M45='Tabelle Tipi-pesi'!L$6,'Tabelle Tipi-pesi'!M$6,"")&amp;IF(M45='Tabelle Tipi-pesi'!L$7,'Tabelle Tipi-pesi'!M$7,"")&amp;IF(M45='Tabelle Tipi-pesi'!L$8,'Tabelle Tipi-pesi'!M$8,"")&amp;IF(M45='Tabelle Tipi-pesi'!L$9,'Tabelle Tipi-pesi'!M$9,"")&amp;IF(M45='Tabelle Tipi-pesi'!L$10,'Tabelle Tipi-pesi'!M$10,"")&amp;IF(M45='Tabelle Tipi-pesi'!L$11,'Tabelle Tipi-pesi'!M$11,"")&amp;IF(M45='Tabelle Tipi-pesi'!L$12,'Tabelle Tipi-pesi'!M$12,"")&amp;IF(M45='Tabelle Tipi-pesi'!L$13,'Tabelle Tipi-pesi'!M$13,"")&amp;IF(M45='Tabelle Tipi-pesi'!L$14,'Tabelle Tipi-pesi'!M$14,"")&amp;IF(M45='Tabelle Tipi-pesi'!L$15,'Tabelle Tipi-pesi'!M$15,"")&amp;IF(M45='Tabelle Tipi-pesi'!L$16,'Tabelle Tipi-pesi'!M$16,"")&amp;IF(M45='Tabelle Tipi-pesi'!L$17,'Tabelle Tipi-pesi'!M$17,"")&amp;IF(M45='Tabelle Tipi-pesi'!L$18,'Tabelle Tipi-pesi'!M$18,"")&amp;IF(M45='Tabelle Tipi-pesi'!L$19,'Tabelle Tipi-pesi'!M$19,"")&amp;IF(M45='Tabelle Tipi-pesi'!L$20,'Tabelle Tipi-pesi'!M$20,"")&amp;IF(M45='Tabelle Tipi-pesi'!L$21,'Tabelle Tipi-pesi'!M$21,"")&amp;IF(M45='Tabelle Tipi-pesi'!L$22,'Tabelle Tipi-pesi'!M$22,"")&amp;IF(M45='Tabelle Tipi-pesi'!L$23,'Tabelle Tipi-pesi'!M$23,"")))</f>
        <v>360</v>
      </c>
      <c r="O45" s="27" t="s">
        <v>81</v>
      </c>
      <c r="P45" s="28">
        <f>IF(O45="",0,VALUE(IF(O45='Tabelle Tipi-pesi'!N$2,'Tabelle Tipi-pesi'!O$2,"")&amp;IF(O45='Tabelle Tipi-pesi'!N$3,'Tabelle Tipi-pesi'!O$3,"")&amp;IF(O45='Tabelle Tipi-pesi'!N$4,'Tabelle Tipi-pesi'!O$4,"")&amp;IF(O45='Tabelle Tipi-pesi'!N$5,'Tabelle Tipi-pesi'!O$5,"")&amp;IF(O45='Tabelle Tipi-pesi'!N$6,'Tabelle Tipi-pesi'!O$6,"")&amp;IF(O45='Tabelle Tipi-pesi'!N$7,'Tabelle Tipi-pesi'!O$7,"")&amp;IF(O45='Tabelle Tipi-pesi'!N$8,'Tabelle Tipi-pesi'!O$8,"")&amp;IF(O45='Tabelle Tipi-pesi'!N$9,'Tabelle Tipi-pesi'!O$9,"")&amp;IF(O45='Tabelle Tipi-pesi'!N$10,'Tabelle Tipi-pesi'!O$10,"")&amp;IF(O45='Tabelle Tipi-pesi'!N$11,'Tabelle Tipi-pesi'!O$11,"")&amp;IF(O45='Tabelle Tipi-pesi'!N$12,'Tabelle Tipi-pesi'!O$12,"")&amp;IF(O45='Tabelle Tipi-pesi'!N$13,'Tabelle Tipi-pesi'!O$13,"")&amp;IF(O45='Tabelle Tipi-pesi'!N$14,'Tabelle Tipi-pesi'!O$14,"")&amp;IF(O45='Tabelle Tipi-pesi'!N$15,'Tabelle Tipi-pesi'!O$15,"")&amp;IF(O45='Tabelle Tipi-pesi'!N$16,'Tabelle Tipi-pesi'!O$16,"")&amp;IF(O45='Tabelle Tipi-pesi'!N$17,'Tabelle Tipi-pesi'!O$17,"")&amp;IF(O45='Tabelle Tipi-pesi'!N$18,'Tabelle Tipi-pesi'!O$18,"")&amp;IF(O45='Tabelle Tipi-pesi'!N$19,'Tabelle Tipi-pesi'!O$19,"")&amp;IF(O45='Tabelle Tipi-pesi'!N$20,'Tabelle Tipi-pesi'!O$20,"")&amp;IF(O45='Tabelle Tipi-pesi'!N$21,'Tabelle Tipi-pesi'!O$21,"")&amp;IF(O45='Tabelle Tipi-pesi'!N$22,'Tabelle Tipi-pesi'!O$22,"")&amp;IF(O45='Tabelle Tipi-pesi'!N$23,'Tabelle Tipi-pesi'!O$23,"")))</f>
        <v>285</v>
      </c>
      <c r="R45" s="9">
        <f>IF(Q45="",0,VALUE(IF(Q45='Tabelle Tipi-pesi'!P$2,'Tabelle Tipi-pesi'!Q$2,"")&amp;IF(Q45='Tabelle Tipi-pesi'!P$3,'Tabelle Tipi-pesi'!Q$3,"")&amp;IF(Q45='Tabelle Tipi-pesi'!P$4,'Tabelle Tipi-pesi'!Q$4,"")&amp;IF(Q45='Tabelle Tipi-pesi'!P$5,'Tabelle Tipi-pesi'!Q$5,"")&amp;IF(Q45='Tabelle Tipi-pesi'!P$6,'Tabelle Tipi-pesi'!Q$6,"")&amp;IF(Q45='Tabelle Tipi-pesi'!P$7,'Tabelle Tipi-pesi'!Q$7,"")&amp;IF(Q45='Tabelle Tipi-pesi'!P$8,'Tabelle Tipi-pesi'!Q$8,"")&amp;IF(Q45='Tabelle Tipi-pesi'!P$9,'Tabelle Tipi-pesi'!Q$9,"")&amp;IF(Q45='Tabelle Tipi-pesi'!P$10,'Tabelle Tipi-pesi'!Q$10,"")&amp;IF(Q45='Tabelle Tipi-pesi'!P$11,'Tabelle Tipi-pesi'!Q$11,"")&amp;IF(Q45='Tabelle Tipi-pesi'!P$12,'Tabelle Tipi-pesi'!Q$12,"")&amp;IF(Q45='Tabelle Tipi-pesi'!P$13,'Tabelle Tipi-pesi'!Q$13,"")&amp;IF(Q45='Tabelle Tipi-pesi'!P$14,'Tabelle Tipi-pesi'!Q$14,"")&amp;IF(Q45='Tabelle Tipi-pesi'!P$15,'Tabelle Tipi-pesi'!Q$15,"")&amp;IF(Q45='Tabelle Tipi-pesi'!P$16,'Tabelle Tipi-pesi'!Q$16,"")&amp;IF(Q45='Tabelle Tipi-pesi'!P$17,'Tabelle Tipi-pesi'!Q$17,"")&amp;IF(Q45='Tabelle Tipi-pesi'!P$18,'Tabelle Tipi-pesi'!Q$18,"")&amp;IF(Q45='Tabelle Tipi-pesi'!P$19,'Tabelle Tipi-pesi'!Q$19,"")&amp;IF(Q45='Tabelle Tipi-pesi'!P$20,'Tabelle Tipi-pesi'!Q$20,"")&amp;IF(Q45='Tabelle Tipi-pesi'!P$21,'Tabelle Tipi-pesi'!Q$21,"")&amp;IF(Q45='Tabelle Tipi-pesi'!P$22,'Tabelle Tipi-pesi'!Q$22,"")&amp;IF(Q45='Tabelle Tipi-pesi'!P$23,'Tabelle Tipi-pesi'!Q$23,"")))</f>
        <v>0</v>
      </c>
      <c r="S45" s="29" t="s">
        <v>114</v>
      </c>
      <c r="T45" s="30">
        <f>IF(S45="",0,VALUE(IF(S45='Tabelle Tipi-pesi'!R$2,'Tabelle Tipi-pesi'!S$2,"")&amp;IF(S45='Tabelle Tipi-pesi'!R$3,'Tabelle Tipi-pesi'!S$3,"")&amp;IF(S45='Tabelle Tipi-pesi'!R$4,'Tabelle Tipi-pesi'!S$4,"")&amp;IF(S45='Tabelle Tipi-pesi'!R$5,'Tabelle Tipi-pesi'!S$5,"")&amp;IF(S45='Tabelle Tipi-pesi'!R$6,'Tabelle Tipi-pesi'!S$6,"")&amp;IF(S45='Tabelle Tipi-pesi'!R$7,'Tabelle Tipi-pesi'!S$7,"")&amp;IF(S45='Tabelle Tipi-pesi'!R$8,'Tabelle Tipi-pesi'!S$8,"")&amp;IF(S45='Tabelle Tipi-pesi'!R$9,'Tabelle Tipi-pesi'!S$9,"")&amp;IF(S45='Tabelle Tipi-pesi'!R$10,'Tabelle Tipi-pesi'!S$10,"")&amp;IF(S45='Tabelle Tipi-pesi'!R$11,'Tabelle Tipi-pesi'!S$11,"")&amp;IF(S45='Tabelle Tipi-pesi'!R$12,'Tabelle Tipi-pesi'!S$12,"")&amp;IF(S45='Tabelle Tipi-pesi'!R$13,'Tabelle Tipi-pesi'!S$13,"")&amp;IF(S45='Tabelle Tipi-pesi'!R$14,'Tabelle Tipi-pesi'!S$14,"")&amp;IF(S45='Tabelle Tipi-pesi'!R$15,'Tabelle Tipi-pesi'!S$15,"")&amp;IF(S45='Tabelle Tipi-pesi'!R$16,'Tabelle Tipi-pesi'!S$16,"")&amp;IF(S45='Tabelle Tipi-pesi'!R$17,'Tabelle Tipi-pesi'!S$17,"")&amp;IF(S45='Tabelle Tipi-pesi'!R$18,'Tabelle Tipi-pesi'!S$18,"")&amp;IF(S45='Tabelle Tipi-pesi'!R$19,'Tabelle Tipi-pesi'!S$19,"")&amp;IF(S45='Tabelle Tipi-pesi'!R$20,'Tabelle Tipi-pesi'!S$20,"")&amp;IF(S45='Tabelle Tipi-pesi'!R$21,'Tabelle Tipi-pesi'!S$21,"")&amp;IF(S45='Tabelle Tipi-pesi'!R$22,'Tabelle Tipi-pesi'!S$22,"")&amp;IF(S45='Tabelle Tipi-pesi'!R$23,'Tabelle Tipi-pesi'!S$23,"")))</f>
        <v>25</v>
      </c>
      <c r="U45" s="8" t="s">
        <v>93</v>
      </c>
      <c r="V45" s="9">
        <f>IF(U45="",0,VALUE(IF(U45='Tabelle Tipi-pesi'!T$2,'Tabelle Tipi-pesi'!U$2,"")&amp;IF(U45='Tabelle Tipi-pesi'!T$3,'Tabelle Tipi-pesi'!U$3,"")&amp;IF(U45='Tabelle Tipi-pesi'!T$4,'Tabelle Tipi-pesi'!U$4,"")&amp;IF(U45='Tabelle Tipi-pesi'!T$5,'Tabelle Tipi-pesi'!U$5,"")&amp;IF(U45='Tabelle Tipi-pesi'!T$6,'Tabelle Tipi-pesi'!U$6,"")&amp;IF(U45='Tabelle Tipi-pesi'!T$7,'Tabelle Tipi-pesi'!U$7,"")&amp;IF(U45='Tabelle Tipi-pesi'!T$8,'Tabelle Tipi-pesi'!U$8,"")&amp;IF(U45='Tabelle Tipi-pesi'!T$9,'Tabelle Tipi-pesi'!U$9,"")&amp;IF(U45='Tabelle Tipi-pesi'!T$10,'Tabelle Tipi-pesi'!U$10,"")&amp;IF(U45='Tabelle Tipi-pesi'!T$11,'Tabelle Tipi-pesi'!U$11,"")&amp;IF(U45='Tabelle Tipi-pesi'!T$12,'Tabelle Tipi-pesi'!U$12,"")&amp;IF(U45='Tabelle Tipi-pesi'!T$13,'Tabelle Tipi-pesi'!U$13,"")&amp;IF(U45='Tabelle Tipi-pesi'!T$14,'Tabelle Tipi-pesi'!U$14,"")&amp;IF(U45='Tabelle Tipi-pesi'!T$15,'Tabelle Tipi-pesi'!U$15,"")&amp;IF(U45='Tabelle Tipi-pesi'!T$16,'Tabelle Tipi-pesi'!U$16,"")&amp;IF(U45='Tabelle Tipi-pesi'!T$17,'Tabelle Tipi-pesi'!U$17,"")&amp;IF(U45='Tabelle Tipi-pesi'!T$18,'Tabelle Tipi-pesi'!U$18,"")&amp;IF(U45='Tabelle Tipi-pesi'!T$19,'Tabelle Tipi-pesi'!U$19,"")&amp;IF(U45='Tabelle Tipi-pesi'!T$20,'Tabelle Tipi-pesi'!U$20,"")&amp;IF(U45='Tabelle Tipi-pesi'!T$21,'Tabelle Tipi-pesi'!U$21,"")&amp;IF(U45='Tabelle Tipi-pesi'!T$22,'Tabelle Tipi-pesi'!U$22,"")&amp;IF(U45='Tabelle Tipi-pesi'!T$23,'Tabelle Tipi-pesi'!U$23,"")))</f>
        <v>80</v>
      </c>
      <c r="W45" s="31"/>
      <c r="X45" s="32">
        <f>IF(W45="",0,VALUE(IF(W45='Tabelle Tipi-pesi'!V$2,'Tabelle Tipi-pesi'!W$2,"")&amp;IF(W45='Tabelle Tipi-pesi'!V$3,'Tabelle Tipi-pesi'!W$3,"")&amp;IF(W45='Tabelle Tipi-pesi'!V$4,'Tabelle Tipi-pesi'!W$4,"")&amp;IF(W45='Tabelle Tipi-pesi'!V$5,'Tabelle Tipi-pesi'!W$5,"")&amp;IF(W45='Tabelle Tipi-pesi'!V$6,'Tabelle Tipi-pesi'!W$6,"")&amp;IF(W45='Tabelle Tipi-pesi'!V$7,'Tabelle Tipi-pesi'!W$7,"")&amp;IF(W45='Tabelle Tipi-pesi'!V$8,'Tabelle Tipi-pesi'!W$8,"")&amp;IF(W45='Tabelle Tipi-pesi'!V$9,'Tabelle Tipi-pesi'!W$9,"")&amp;IF(W45='Tabelle Tipi-pesi'!V$10,'Tabelle Tipi-pesi'!W$10,"")&amp;IF(W45='Tabelle Tipi-pesi'!V$11,'Tabelle Tipi-pesi'!W$11,"")&amp;IF(W45='Tabelle Tipi-pesi'!V$12,'Tabelle Tipi-pesi'!W$12,"")&amp;IF(W45='Tabelle Tipi-pesi'!V$13,'Tabelle Tipi-pesi'!W$13,"")&amp;IF(W45='Tabelle Tipi-pesi'!V$14,'Tabelle Tipi-pesi'!W$14,"")&amp;IF(W45='Tabelle Tipi-pesi'!V$15,'Tabelle Tipi-pesi'!W$15,"")&amp;IF(W45='Tabelle Tipi-pesi'!V$16,'Tabelle Tipi-pesi'!W$16,"")&amp;IF(W45='Tabelle Tipi-pesi'!V$17,'Tabelle Tipi-pesi'!W$17,"")&amp;IF(W45='Tabelle Tipi-pesi'!V$18,'Tabelle Tipi-pesi'!W$18,"")&amp;IF(W45='Tabelle Tipi-pesi'!V$19,'Tabelle Tipi-pesi'!W$19,"")&amp;IF(W45='Tabelle Tipi-pesi'!V$20,'Tabelle Tipi-pesi'!W$20,"")&amp;IF(W45='Tabelle Tipi-pesi'!V$21,'Tabelle Tipi-pesi'!W$21,"")&amp;IF(W45='Tabelle Tipi-pesi'!V$22,'Tabelle Tipi-pesi'!W$22,"")&amp;IF(W45='Tabelle Tipi-pesi'!V$23,'Tabelle Tipi-pesi'!W$23,"")))</f>
        <v>0</v>
      </c>
      <c r="Y45" s="8" t="s">
        <v>100</v>
      </c>
      <c r="Z45" s="9">
        <f>IF(Y45="",0,VALUE(IF(Y45='Tabelle Tipi-pesi'!X$2,'Tabelle Tipi-pesi'!Y$2,"")&amp;IF(Y45='Tabelle Tipi-pesi'!X$3,'Tabelle Tipi-pesi'!Y$3,"")&amp;IF(Y45='Tabelle Tipi-pesi'!X$4,'Tabelle Tipi-pesi'!Y$4,"")&amp;IF(Y45='Tabelle Tipi-pesi'!X$5,'Tabelle Tipi-pesi'!Y$5,"")&amp;IF(Y45='Tabelle Tipi-pesi'!X$6,'Tabelle Tipi-pesi'!Y$6,"")&amp;IF(Y45='Tabelle Tipi-pesi'!X$7,'Tabelle Tipi-pesi'!Y$7,"")&amp;IF(Y45='Tabelle Tipi-pesi'!X$8,'Tabelle Tipi-pesi'!Y$8,"")&amp;IF(Y45='Tabelle Tipi-pesi'!X$9,'Tabelle Tipi-pesi'!Y$9,"")&amp;IF(Y45='Tabelle Tipi-pesi'!X$10,'Tabelle Tipi-pesi'!Y$10,"")&amp;IF(Y45='Tabelle Tipi-pesi'!X$11,'Tabelle Tipi-pesi'!Y$11,"")&amp;IF(Y45='Tabelle Tipi-pesi'!X$12,'Tabelle Tipi-pesi'!Y$12,"")&amp;IF(Y45='Tabelle Tipi-pesi'!X$13,'Tabelle Tipi-pesi'!Y$13,"")&amp;IF(Y45='Tabelle Tipi-pesi'!X$14,'Tabelle Tipi-pesi'!Y$14,"")&amp;IF(Y45='Tabelle Tipi-pesi'!X$15,'Tabelle Tipi-pesi'!Y$15,"")&amp;IF(Y45='Tabelle Tipi-pesi'!X$16,'Tabelle Tipi-pesi'!Y$16,"")&amp;IF(Y45='Tabelle Tipi-pesi'!X$17,'Tabelle Tipi-pesi'!Y$17,"")&amp;IF(Y45='Tabelle Tipi-pesi'!X$18,'Tabelle Tipi-pesi'!Y$18,"")&amp;IF(Y45='Tabelle Tipi-pesi'!X$19,'Tabelle Tipi-pesi'!Y$19,"")&amp;IF(Y45='Tabelle Tipi-pesi'!X$20,'Tabelle Tipi-pesi'!Y$20,"")&amp;IF(Y45='Tabelle Tipi-pesi'!X$21,'Tabelle Tipi-pesi'!Y$21,"")&amp;IF(Y45='Tabelle Tipi-pesi'!X$22,'Tabelle Tipi-pesi'!Y$22,"")&amp;IF(Y45='Tabelle Tipi-pesi'!X$23,'Tabelle Tipi-pesi'!Y$23,"")))</f>
        <v>190</v>
      </c>
      <c r="AA45" s="36" t="s">
        <v>105</v>
      </c>
      <c r="AB45" s="37">
        <f>IF(AA45="",0,VALUE(IF(AA45='Tabelle Tipi-pesi'!Z$2,'Tabelle Tipi-pesi'!AA$2,"")&amp;IF(AA45='Tabelle Tipi-pesi'!Z$3,'Tabelle Tipi-pesi'!AA$3,"")&amp;IF(AA45='Tabelle Tipi-pesi'!Z$4,'Tabelle Tipi-pesi'!AA$4,"")&amp;IF(AA45='Tabelle Tipi-pesi'!Z$5,'Tabelle Tipi-pesi'!AA$5,"")&amp;IF(AA45='Tabelle Tipi-pesi'!Z$6,'Tabelle Tipi-pesi'!AA$6,"")&amp;IF(AA45='Tabelle Tipi-pesi'!Z$7,'Tabelle Tipi-pesi'!AA$7,"")&amp;IF(AA45='Tabelle Tipi-pesi'!Z$8,'Tabelle Tipi-pesi'!AA$8,"")&amp;IF(AA45='Tabelle Tipi-pesi'!Z$9,'Tabelle Tipi-pesi'!AA$9,"")&amp;IF(AA45='Tabelle Tipi-pesi'!Z$10,'Tabelle Tipi-pesi'!AA$10,"")&amp;IF(AA45='Tabelle Tipi-pesi'!Z$11,'Tabelle Tipi-pesi'!AA$11,"")&amp;IF(AA45='Tabelle Tipi-pesi'!Z$12,'Tabelle Tipi-pesi'!AA$12,"")&amp;IF(AA45='Tabelle Tipi-pesi'!Z$13,'Tabelle Tipi-pesi'!AA$13,"")&amp;IF(AA45='Tabelle Tipi-pesi'!Z$14,'Tabelle Tipi-pesi'!AA$14,"")&amp;IF(AA45='Tabelle Tipi-pesi'!Z$15,'Tabelle Tipi-pesi'!AA$15,"")&amp;IF(AA45='Tabelle Tipi-pesi'!Z$16,'Tabelle Tipi-pesi'!AA$16,"")&amp;IF(AA45='Tabelle Tipi-pesi'!Z$17,'Tabelle Tipi-pesi'!AA$17,"")&amp;IF(AA45='Tabelle Tipi-pesi'!Z$18,'Tabelle Tipi-pesi'!AA$18,"")&amp;IF(AA45='Tabelle Tipi-pesi'!Z$19,'Tabelle Tipi-pesi'!AA$19,"")&amp;IF(AA45='Tabelle Tipi-pesi'!Z$20,'Tabelle Tipi-pesi'!AA$20,"")&amp;IF(AA45='Tabelle Tipi-pesi'!Z$21,'Tabelle Tipi-pesi'!AA$21,"")&amp;IF(AA45='Tabelle Tipi-pesi'!Z$22,'Tabelle Tipi-pesi'!AA$22,"")&amp;IF(AA45='Tabelle Tipi-pesi'!Z$23,'Tabelle Tipi-pesi'!AA$23,"")))</f>
        <v>75</v>
      </c>
      <c r="AD45" s="9">
        <f>IF(AC45="",0,VALUE(IF(AC45='Tabelle Tipi-pesi'!Z$2,'Tabelle Tipi-pesi'!AA$2,"")&amp;IF(AC45='Tabelle Tipi-pesi'!Z$3,'Tabelle Tipi-pesi'!AA$3,"")&amp;IF(AC45='Tabelle Tipi-pesi'!Z$4,'Tabelle Tipi-pesi'!AA$4,"")&amp;IF(AC45='Tabelle Tipi-pesi'!Z$5,'Tabelle Tipi-pesi'!AA$5,"")&amp;IF(AC45='Tabelle Tipi-pesi'!Z$6,'Tabelle Tipi-pesi'!AA$6,"")&amp;IF(AC45='Tabelle Tipi-pesi'!Z$7,'Tabelle Tipi-pesi'!AA$7,"")&amp;IF(AC45='Tabelle Tipi-pesi'!Z$8,'Tabelle Tipi-pesi'!AA$8,"")&amp;IF(AC45='Tabelle Tipi-pesi'!Z$9,'Tabelle Tipi-pesi'!AA$9,"")&amp;IF(AC45='Tabelle Tipi-pesi'!Z$10,'Tabelle Tipi-pesi'!AA$10,"")&amp;IF(AC45='Tabelle Tipi-pesi'!Z$11,'Tabelle Tipi-pesi'!AA$11,"")&amp;IF(AC45='Tabelle Tipi-pesi'!Z$12,'Tabelle Tipi-pesi'!AA$12,"")&amp;IF(AC45='Tabelle Tipi-pesi'!Z$13,'Tabelle Tipi-pesi'!AA$13,"")&amp;IF(AC45='Tabelle Tipi-pesi'!Z$14,'Tabelle Tipi-pesi'!AA$14,"")&amp;IF(AC45='Tabelle Tipi-pesi'!Z$15,'Tabelle Tipi-pesi'!AA$15,"")&amp;IF(AC45='Tabelle Tipi-pesi'!Z$16,'Tabelle Tipi-pesi'!AA$16,"")&amp;IF(AC45='Tabelle Tipi-pesi'!Z$17,'Tabelle Tipi-pesi'!AA$17,"")&amp;IF(AC45='Tabelle Tipi-pesi'!Z$18,'Tabelle Tipi-pesi'!AA$18,"")&amp;IF(AC45='Tabelle Tipi-pesi'!Z$19,'Tabelle Tipi-pesi'!AA$19,"")&amp;IF(AC45='Tabelle Tipi-pesi'!Z$20,'Tabelle Tipi-pesi'!AA$20,"")&amp;IF(AC45='Tabelle Tipi-pesi'!Z$21,'Tabelle Tipi-pesi'!AA$21,"")&amp;IF(AC45='Tabelle Tipi-pesi'!Z$22,'Tabelle Tipi-pesi'!AA$22,"")&amp;IF(AC45='Tabelle Tipi-pesi'!Z$23,'Tabelle Tipi-pesi'!AA$23,"")))</f>
        <v>0</v>
      </c>
      <c r="AE45" s="34" t="s">
        <v>118</v>
      </c>
      <c r="AF45" s="35">
        <f>IF(AE45="",0,VALUE(IF(AE45='Tabelle Tipi-pesi'!AB$2,'Tabelle Tipi-pesi'!AC$2,"")&amp;IF(AE45='Tabelle Tipi-pesi'!AB$3,'Tabelle Tipi-pesi'!AC$3,"")&amp;IF(AE45='Tabelle Tipi-pesi'!AB$4,'Tabelle Tipi-pesi'!AC$4,"")&amp;IF(AE45='Tabelle Tipi-pesi'!AB$5,'Tabelle Tipi-pesi'!AC$5,"")&amp;IF(AE45='Tabelle Tipi-pesi'!AB$6,'Tabelle Tipi-pesi'!AC$6,"")&amp;IF(AE45='Tabelle Tipi-pesi'!AB$7,'Tabelle Tipi-pesi'!AC$7,"")&amp;IF(AE45='Tabelle Tipi-pesi'!AB$8,'Tabelle Tipi-pesi'!AC$8,"")&amp;IF(AE45='Tabelle Tipi-pesi'!AB$9,'Tabelle Tipi-pesi'!AC$9,"")&amp;IF(AE45='Tabelle Tipi-pesi'!AB$10,'Tabelle Tipi-pesi'!AC$10,"")&amp;IF(AE45='Tabelle Tipi-pesi'!AB$11,'Tabelle Tipi-pesi'!AC$11,"")&amp;IF(AE45='Tabelle Tipi-pesi'!AB$12,'Tabelle Tipi-pesi'!AC$12,"")&amp;IF(AE45='Tabelle Tipi-pesi'!AB$13,'Tabelle Tipi-pesi'!AC$13,"")&amp;IF(AE45='Tabelle Tipi-pesi'!AB$14,'Tabelle Tipi-pesi'!AC$14,"")&amp;IF(AE45='Tabelle Tipi-pesi'!AB$15,'Tabelle Tipi-pesi'!AC$15,"")&amp;IF(AD45='Tabelle Tipi-pesi'!AB$16,'Tabelle Tipi-pesi'!AC$16,"")&amp;IF(AE45='Tabelle Tipi-pesi'!AB$17,'Tabelle Tipi-pesi'!AC$17,"")&amp;IF(AE45='Tabelle Tipi-pesi'!AB$18,'Tabelle Tipi-pesi'!AC$18,"")&amp;IF(AE45='Tabelle Tipi-pesi'!AB$19,'Tabelle Tipi-pesi'!AC$19,"")&amp;IF(AE45='Tabelle Tipi-pesi'!AB$20,'Tabelle Tipi-pesi'!AC$20,"")&amp;IF(AE45='Tabelle Tipi-pesi'!AB$21,'Tabelle Tipi-pesi'!AC$21,"")&amp;IF(AE45='Tabelle Tipi-pesi'!AB$22,'Tabelle Tipi-pesi'!AC$22,"")&amp;IF(AE45='Tabelle Tipi-pesi'!AB$23,'Tabelle Tipi-pesi'!AC$23,"")))</f>
        <v>10</v>
      </c>
      <c r="AH45" s="9">
        <f>IF(AG45="",0,VALUE(IF(AG45='Tabelle Tipi-pesi'!AD$2,'Tabelle Tipi-pesi'!AE$2,"")&amp;IF(AG45='Tabelle Tipi-pesi'!AD$3,'Tabelle Tipi-pesi'!AE$3,"")&amp;IF(AG45='Tabelle Tipi-pesi'!AD$4,'Tabelle Tipi-pesi'!AE$4,"")&amp;IF(AG45='Tabelle Tipi-pesi'!AD$5,'Tabelle Tipi-pesi'!AE$5,"")&amp;IF(AG45='Tabelle Tipi-pesi'!AD$6,'Tabelle Tipi-pesi'!AE$6,"")&amp;IF(AG45='Tabelle Tipi-pesi'!AD$7,'Tabelle Tipi-pesi'!AE$7,"")&amp;IF(AG45='Tabelle Tipi-pesi'!AD$8,'Tabelle Tipi-pesi'!AE$8,"")&amp;IF(AG45='Tabelle Tipi-pesi'!AD$9,'Tabelle Tipi-pesi'!AE$9,"")&amp;IF(AG45='Tabelle Tipi-pesi'!AD$10,'Tabelle Tipi-pesi'!AE$10,"")&amp;IF(AG45='Tabelle Tipi-pesi'!AD$11,'Tabelle Tipi-pesi'!AE$11,"")&amp;IF(AG45='Tabelle Tipi-pesi'!AD$12,'Tabelle Tipi-pesi'!AE$12,"")&amp;IF(AG45='Tabelle Tipi-pesi'!AD$13,'Tabelle Tipi-pesi'!AE$13,"")&amp;IF(AG45='Tabelle Tipi-pesi'!AD$14,'Tabelle Tipi-pesi'!AE$14,"")&amp;IF(AG45='Tabelle Tipi-pesi'!AD$15,'Tabelle Tipi-pesi'!AE$15,"")&amp;IF(AF45='Tabelle Tipi-pesi'!AD$16,'Tabelle Tipi-pesi'!AE$16,"")&amp;IF(AG45='Tabelle Tipi-pesi'!AD$17,'Tabelle Tipi-pesi'!AE$17,"")&amp;IF(AG45='Tabelle Tipi-pesi'!AD$18,'Tabelle Tipi-pesi'!AE$18,"")&amp;IF(AG45='Tabelle Tipi-pesi'!AD$19,'Tabelle Tipi-pesi'!AE$19,"")&amp;IF(AG45='Tabelle Tipi-pesi'!AD$20,'Tabelle Tipi-pesi'!AE$20,"")&amp;IF(AG45='Tabelle Tipi-pesi'!AD$21,'Tabelle Tipi-pesi'!AE$21,"")&amp;IF(AG45='Tabelle Tipi-pesi'!AD$22,'Tabelle Tipi-pesi'!AE$22,"")&amp;IF(AG45='Tabelle Tipi-pesi'!AD$23,'Tabelle Tipi-pesi'!AE$23,"")))</f>
        <v>0</v>
      </c>
      <c r="AJ45" s="26">
        <f t="shared" si="0"/>
        <v>1497</v>
      </c>
      <c r="AK45" s="55">
        <v>8.1999999999999993</v>
      </c>
      <c r="AL45" s="12">
        <v>3817</v>
      </c>
      <c r="AM45" s="18"/>
      <c r="AN45" s="11">
        <f t="shared" si="1"/>
        <v>10</v>
      </c>
      <c r="AO45" s="11" t="str">
        <f t="shared" si="2"/>
        <v>2</v>
      </c>
      <c r="AP45" s="8">
        <v>880</v>
      </c>
      <c r="AQ45" s="14">
        <f t="shared" si="3"/>
        <v>27.929268292682931</v>
      </c>
      <c r="AR45" s="15">
        <f t="shared" si="4"/>
        <v>206.6765853658537</v>
      </c>
      <c r="AS45" s="16">
        <f t="shared" si="5"/>
        <v>138.06051126643536</v>
      </c>
      <c r="AT45" s="15">
        <f t="shared" si="6"/>
        <v>7.243200759050902</v>
      </c>
      <c r="AU45" s="39"/>
    </row>
    <row r="46" spans="1:47" s="8" customFormat="1" ht="11.25" x14ac:dyDescent="0.2">
      <c r="A46" s="8">
        <v>42</v>
      </c>
      <c r="B46" s="8">
        <v>4</v>
      </c>
      <c r="C46" s="20" t="s">
        <v>13</v>
      </c>
      <c r="D46" s="21">
        <f>IF(C46="",0,VALUE(IF(C46='Tabelle Tipi-pesi'!B$2,'Tabelle Tipi-pesi'!C$2,"")&amp;IF(C46='Tabelle Tipi-pesi'!B$3,'Tabelle Tipi-pesi'!C$3,"")&amp;IF(C46='Tabelle Tipi-pesi'!B$4,'Tabelle Tipi-pesi'!C$4,"")&amp;IF(C46='Tabelle Tipi-pesi'!B$5,'Tabelle Tipi-pesi'!C$5,"")&amp;IF(C46='Tabelle Tipi-pesi'!B$6,'Tabelle Tipi-pesi'!C$6,"")&amp;IF(C46='Tabelle Tipi-pesi'!B$7,'Tabelle Tipi-pesi'!C$7,"")&amp;IF(C46='Tabelle Tipi-pesi'!B$8,'Tabelle Tipi-pesi'!C$8,"")&amp;IF(C46='Tabelle Tipi-pesi'!B$9,'Tabelle Tipi-pesi'!C$9,"")&amp;IF(C46='Tabelle Tipi-pesi'!B$10,'Tabelle Tipi-pesi'!C$10,"")&amp;IF(C46='Tabelle Tipi-pesi'!B$11,'Tabelle Tipi-pesi'!C$11,"")&amp;IF(C46='Tabelle Tipi-pesi'!B$12,'Tabelle Tipi-pesi'!C$12,"")&amp;IF(C46='Tabelle Tipi-pesi'!B$13,'Tabelle Tipi-pesi'!C$13,"")&amp;IF(C46='Tabelle Tipi-pesi'!B$14,'Tabelle Tipi-pesi'!C$14,"")&amp;IF(C46='Tabelle Tipi-pesi'!B$15,'Tabelle Tipi-pesi'!C$15,"")&amp;IF(C46='Tabelle Tipi-pesi'!B$16,'Tabelle Tipi-pesi'!C$16,"")&amp;IF(C46='Tabelle Tipi-pesi'!B$17,'Tabelle Tipi-pesi'!C$17,"")&amp;IF(C46='Tabelle Tipi-pesi'!B$18,'Tabelle Tipi-pesi'!C$18,"")&amp;IF(C46='Tabelle Tipi-pesi'!B$19,'Tabelle Tipi-pesi'!C$19,"")&amp;IF(C46='Tabelle Tipi-pesi'!B$20,'Tabelle Tipi-pesi'!C$20,"")&amp;IF(C46='Tabelle Tipi-pesi'!B$21,'Tabelle Tipi-pesi'!C$21,"")&amp;IF(C46='Tabelle Tipi-pesi'!B$22,'Tabelle Tipi-pesi'!C$22,"")&amp;IF(C46='Tabelle Tipi-pesi'!B$23,'Tabelle Tipi-pesi'!C$23,"")))</f>
        <v>120</v>
      </c>
      <c r="E46" s="8" t="s">
        <v>24</v>
      </c>
      <c r="F46" s="7">
        <f>IF(E46="",0,VALUE(IF(E46='Tabelle Tipi-pesi'!D$2,'Tabelle Tipi-pesi'!E$2,"")&amp;IF(E46='Tabelle Tipi-pesi'!D$3,'Tabelle Tipi-pesi'!E$3,"")&amp;IF(E46='Tabelle Tipi-pesi'!D$4,'Tabelle Tipi-pesi'!E$4,"")&amp;IF(E46='Tabelle Tipi-pesi'!D$5,'Tabelle Tipi-pesi'!E$5,"")&amp;IF(E46='Tabelle Tipi-pesi'!D$6,'Tabelle Tipi-pesi'!E$6,"")&amp;IF(E46='Tabelle Tipi-pesi'!D$7,'Tabelle Tipi-pesi'!E$7,"")&amp;IF(E46='Tabelle Tipi-pesi'!D$8,'Tabelle Tipi-pesi'!E$8,"")&amp;IF(E46='Tabelle Tipi-pesi'!D$9,'Tabelle Tipi-pesi'!E$9,"")&amp;IF(E46='Tabelle Tipi-pesi'!D$10,'Tabelle Tipi-pesi'!E$10,"")&amp;IF(E46='Tabelle Tipi-pesi'!D$11,'Tabelle Tipi-pesi'!E$11,"")&amp;IF(E46='Tabelle Tipi-pesi'!D$12,'Tabelle Tipi-pesi'!E$12,"")&amp;IF(E46='Tabelle Tipi-pesi'!D$13,'Tabelle Tipi-pesi'!E$13,"")&amp;IF(E46='Tabelle Tipi-pesi'!D$14,'Tabelle Tipi-pesi'!E$14,"")&amp;IF(E46='Tabelle Tipi-pesi'!D$15,'Tabelle Tipi-pesi'!E$15,"")&amp;IF(E46='Tabelle Tipi-pesi'!D$16,'Tabelle Tipi-pesi'!E$16,"")&amp;IF(E46='Tabelle Tipi-pesi'!D$17,'Tabelle Tipi-pesi'!E$17,"")&amp;IF(E46='Tabelle Tipi-pesi'!D$18,'Tabelle Tipi-pesi'!E$18,"")&amp;IF(E46='Tabelle Tipi-pesi'!D$19,'Tabelle Tipi-pesi'!E$19,"")&amp;IF(E46='Tabelle Tipi-pesi'!D$20,'Tabelle Tipi-pesi'!E$20,"")&amp;IF(E46='Tabelle Tipi-pesi'!D$21,'Tabelle Tipi-pesi'!E$21,"")&amp;IF(E46='Tabelle Tipi-pesi'!D$22,'Tabelle Tipi-pesi'!E$22,"")&amp;IF(E46='Tabelle Tipi-pesi'!D$23,'Tabelle Tipi-pesi'!E$23,"")))/4*B46</f>
        <v>62</v>
      </c>
      <c r="G46" s="22" t="s">
        <v>39</v>
      </c>
      <c r="H46" s="23">
        <f>$B46*IF(G46="",0,VALUE(IF(G46='Tabelle Tipi-pesi'!F$2,'Tabelle Tipi-pesi'!G$2,"")&amp;IF(G46='Tabelle Tipi-pesi'!F$3,'Tabelle Tipi-pesi'!G$3,"")&amp;IF(G46='Tabelle Tipi-pesi'!F$4,'Tabelle Tipi-pesi'!G$4,"")&amp;IF(G46='Tabelle Tipi-pesi'!F$5,'Tabelle Tipi-pesi'!G$5,"")&amp;IF(G46='Tabelle Tipi-pesi'!F$6,'Tabelle Tipi-pesi'!G$6,"")&amp;IF(G46='Tabelle Tipi-pesi'!F$7,'Tabelle Tipi-pesi'!G$7,"")&amp;IF(G46='Tabelle Tipi-pesi'!F$8,'Tabelle Tipi-pesi'!G$8,"")&amp;IF(G46='Tabelle Tipi-pesi'!F$9,'Tabelle Tipi-pesi'!G$9,"")&amp;IF(G46='Tabelle Tipi-pesi'!F$10,'Tabelle Tipi-pesi'!G$10,"")&amp;IF(G46='Tabelle Tipi-pesi'!F$11,'Tabelle Tipi-pesi'!G$11,"")&amp;IF(G46='Tabelle Tipi-pesi'!F$12,'Tabelle Tipi-pesi'!G$12,"")&amp;IF(G46='Tabelle Tipi-pesi'!F$13,'Tabelle Tipi-pesi'!G$13,"")&amp;IF(G46='Tabelle Tipi-pesi'!F$14,'Tabelle Tipi-pesi'!G$14,"")&amp;IF(G46='Tabelle Tipi-pesi'!F$15,'Tabelle Tipi-pesi'!G$15,"")&amp;IF(G46='Tabelle Tipi-pesi'!F$16,'Tabelle Tipi-pesi'!G$16,"")&amp;IF(G46='Tabelle Tipi-pesi'!F$17,'Tabelle Tipi-pesi'!G$17,"")&amp;IF(G46='Tabelle Tipi-pesi'!F$18,'Tabelle Tipi-pesi'!G$18,"")&amp;IF(G46='Tabelle Tipi-pesi'!F$19,'Tabelle Tipi-pesi'!G$19,"")&amp;IF(G46='Tabelle Tipi-pesi'!F$20,'Tabelle Tipi-pesi'!G$20,"")&amp;IF(G46='Tabelle Tipi-pesi'!F$21,'Tabelle Tipi-pesi'!G$21,"")&amp;IF(G46='Tabelle Tipi-pesi'!F$22,'Tabelle Tipi-pesi'!G$22,"")&amp;IF(G46='Tabelle Tipi-pesi'!F$23,'Tabelle Tipi-pesi'!G$23,"")))</f>
        <v>120</v>
      </c>
      <c r="I46" s="8" t="s">
        <v>44</v>
      </c>
      <c r="J46" s="9">
        <f>IF(I46="",0,VALUE(IF(I46='Tabelle Tipi-pesi'!H$2,'Tabelle Tipi-pesi'!I$2,"")&amp;IF(I46='Tabelle Tipi-pesi'!H$3,'Tabelle Tipi-pesi'!I$3,"")&amp;IF(I46='Tabelle Tipi-pesi'!H$4,'Tabelle Tipi-pesi'!I$4,"")&amp;IF(I46='Tabelle Tipi-pesi'!H$5,'Tabelle Tipi-pesi'!I$5,"")&amp;IF(I46='Tabelle Tipi-pesi'!H$6,'Tabelle Tipi-pesi'!I$6,"")&amp;IF(I46='Tabelle Tipi-pesi'!H$7,'Tabelle Tipi-pesi'!I$7,"")&amp;IF(I46='Tabelle Tipi-pesi'!H$8,'Tabelle Tipi-pesi'!I$8,"")&amp;IF(I46='Tabelle Tipi-pesi'!H$9,'Tabelle Tipi-pesi'!I$9,"")&amp;IF(I46='Tabelle Tipi-pesi'!H$10,'Tabelle Tipi-pesi'!I$10,"")&amp;IF(I46='Tabelle Tipi-pesi'!H$11,'Tabelle Tipi-pesi'!I$11,"")&amp;IF(I46='Tabelle Tipi-pesi'!H$12,'Tabelle Tipi-pesi'!I$12,"")&amp;IF(I46='Tabelle Tipi-pesi'!H$13,'Tabelle Tipi-pesi'!I$13,"")&amp;IF(I46='Tabelle Tipi-pesi'!H$14,'Tabelle Tipi-pesi'!I$14,"")&amp;IF(I46='Tabelle Tipi-pesi'!H$15,'Tabelle Tipi-pesi'!I$15,"")&amp;IF(I46='Tabelle Tipi-pesi'!H$16,'Tabelle Tipi-pesi'!I$16,"")&amp;IF(I46='Tabelle Tipi-pesi'!H$17,'Tabelle Tipi-pesi'!I$17,"")&amp;IF(I46='Tabelle Tipi-pesi'!H$18,'Tabelle Tipi-pesi'!I$18,"")&amp;IF(I46='Tabelle Tipi-pesi'!H$19,'Tabelle Tipi-pesi'!I$19,"")&amp;IF(I46='Tabelle Tipi-pesi'!H$20,'Tabelle Tipi-pesi'!I$20,"")&amp;IF(I46='Tabelle Tipi-pesi'!H$21,'Tabelle Tipi-pesi'!I$21,"")&amp;IF(I46='Tabelle Tipi-pesi'!H$22,'Tabelle Tipi-pesi'!I$22,"")&amp;IF(I46='Tabelle Tipi-pesi'!H$23,'Tabelle Tipi-pesi'!I$23,"")))</f>
        <v>80</v>
      </c>
      <c r="K46" s="24" t="s">
        <v>50</v>
      </c>
      <c r="L46" s="25">
        <f>IF(K46="",0,VALUE(IF(K46='Tabelle Tipi-pesi'!J$2,'Tabelle Tipi-pesi'!K$2,"")&amp;IF(K46='Tabelle Tipi-pesi'!J$3,'Tabelle Tipi-pesi'!K$3,"")&amp;IF(K46='Tabelle Tipi-pesi'!J$4,'Tabelle Tipi-pesi'!K$4,"")&amp;IF(K46='Tabelle Tipi-pesi'!J$5,'Tabelle Tipi-pesi'!K$5,"")&amp;IF(K46='Tabelle Tipi-pesi'!J$6,'Tabelle Tipi-pesi'!K$6,"")&amp;IF(K46='Tabelle Tipi-pesi'!J$7,'Tabelle Tipi-pesi'!K$7,"")&amp;IF(K46='Tabelle Tipi-pesi'!J$8,'Tabelle Tipi-pesi'!K$8,"")&amp;IF(K46='Tabelle Tipi-pesi'!J$9,'Tabelle Tipi-pesi'!K$9,"")&amp;IF(K46='Tabelle Tipi-pesi'!J$10,'Tabelle Tipi-pesi'!K$10,"")&amp;IF(K46='Tabelle Tipi-pesi'!J$11,'Tabelle Tipi-pesi'!K$11,"")&amp;IF(K46='Tabelle Tipi-pesi'!J$12,'Tabelle Tipi-pesi'!K$12,"")&amp;IF(K46='Tabelle Tipi-pesi'!J$13,'Tabelle Tipi-pesi'!K$13,"")&amp;IF(K46='Tabelle Tipi-pesi'!J$14,'Tabelle Tipi-pesi'!K$14,"")&amp;IF(K46='Tabelle Tipi-pesi'!J$15,'Tabelle Tipi-pesi'!K$15,"")&amp;IF(K46='Tabelle Tipi-pesi'!J$16,'Tabelle Tipi-pesi'!K$16,"")&amp;IF(K46='Tabelle Tipi-pesi'!J$17,'Tabelle Tipi-pesi'!K$17,"")&amp;IF(K46='Tabelle Tipi-pesi'!J$18,'Tabelle Tipi-pesi'!K$18,"")&amp;IF(K46='Tabelle Tipi-pesi'!J$19,'Tabelle Tipi-pesi'!K$19,"")&amp;IF(K46='Tabelle Tipi-pesi'!J$20,'Tabelle Tipi-pesi'!K$20,"")&amp;IF(K46='Tabelle Tipi-pesi'!J$21,'Tabelle Tipi-pesi'!K$21,"")&amp;IF(K46='Tabelle Tipi-pesi'!J$22,'Tabelle Tipi-pesi'!K$22,"")&amp;IF(K46='Tabelle Tipi-pesi'!J$23,'Tabelle Tipi-pesi'!K$23,"")))</f>
        <v>7</v>
      </c>
      <c r="M46" s="8" t="s">
        <v>59</v>
      </c>
      <c r="N46" s="9">
        <f>$B46*IF(M46="",0,VALUE(IF(M46='Tabelle Tipi-pesi'!L$2,'Tabelle Tipi-pesi'!M$2,"")&amp;IF(M46='Tabelle Tipi-pesi'!L$3,'Tabelle Tipi-pesi'!M$3,"")&amp;IF(M46='Tabelle Tipi-pesi'!L$4,'Tabelle Tipi-pesi'!M$4,"")&amp;IF(M46='Tabelle Tipi-pesi'!L$5,'Tabelle Tipi-pesi'!M$5,"")&amp;IF(M46='Tabelle Tipi-pesi'!L$6,'Tabelle Tipi-pesi'!M$6,"")&amp;IF(M46='Tabelle Tipi-pesi'!L$7,'Tabelle Tipi-pesi'!M$7,"")&amp;IF(M46='Tabelle Tipi-pesi'!L$8,'Tabelle Tipi-pesi'!M$8,"")&amp;IF(M46='Tabelle Tipi-pesi'!L$9,'Tabelle Tipi-pesi'!M$9,"")&amp;IF(M46='Tabelle Tipi-pesi'!L$10,'Tabelle Tipi-pesi'!M$10,"")&amp;IF(M46='Tabelle Tipi-pesi'!L$11,'Tabelle Tipi-pesi'!M$11,"")&amp;IF(M46='Tabelle Tipi-pesi'!L$12,'Tabelle Tipi-pesi'!M$12,"")&amp;IF(M46='Tabelle Tipi-pesi'!L$13,'Tabelle Tipi-pesi'!M$13,"")&amp;IF(M46='Tabelle Tipi-pesi'!L$14,'Tabelle Tipi-pesi'!M$14,"")&amp;IF(M46='Tabelle Tipi-pesi'!L$15,'Tabelle Tipi-pesi'!M$15,"")&amp;IF(M46='Tabelle Tipi-pesi'!L$16,'Tabelle Tipi-pesi'!M$16,"")&amp;IF(M46='Tabelle Tipi-pesi'!L$17,'Tabelle Tipi-pesi'!M$17,"")&amp;IF(M46='Tabelle Tipi-pesi'!L$18,'Tabelle Tipi-pesi'!M$18,"")&amp;IF(M46='Tabelle Tipi-pesi'!L$19,'Tabelle Tipi-pesi'!M$19,"")&amp;IF(M46='Tabelle Tipi-pesi'!L$20,'Tabelle Tipi-pesi'!M$20,"")&amp;IF(M46='Tabelle Tipi-pesi'!L$21,'Tabelle Tipi-pesi'!M$21,"")&amp;IF(M46='Tabelle Tipi-pesi'!L$22,'Tabelle Tipi-pesi'!M$22,"")&amp;IF(M46='Tabelle Tipi-pesi'!L$23,'Tabelle Tipi-pesi'!M$23,"")))</f>
        <v>240</v>
      </c>
      <c r="O46" s="27" t="s">
        <v>72</v>
      </c>
      <c r="P46" s="28">
        <f>IF(O46="",0,VALUE(IF(O46='Tabelle Tipi-pesi'!N$2,'Tabelle Tipi-pesi'!O$2,"")&amp;IF(O46='Tabelle Tipi-pesi'!N$3,'Tabelle Tipi-pesi'!O$3,"")&amp;IF(O46='Tabelle Tipi-pesi'!N$4,'Tabelle Tipi-pesi'!O$4,"")&amp;IF(O46='Tabelle Tipi-pesi'!N$5,'Tabelle Tipi-pesi'!O$5,"")&amp;IF(O46='Tabelle Tipi-pesi'!N$6,'Tabelle Tipi-pesi'!O$6,"")&amp;IF(O46='Tabelle Tipi-pesi'!N$7,'Tabelle Tipi-pesi'!O$7,"")&amp;IF(O46='Tabelle Tipi-pesi'!N$8,'Tabelle Tipi-pesi'!O$8,"")&amp;IF(O46='Tabelle Tipi-pesi'!N$9,'Tabelle Tipi-pesi'!O$9,"")&amp;IF(O46='Tabelle Tipi-pesi'!N$10,'Tabelle Tipi-pesi'!O$10,"")&amp;IF(O46='Tabelle Tipi-pesi'!N$11,'Tabelle Tipi-pesi'!O$11,"")&amp;IF(O46='Tabelle Tipi-pesi'!N$12,'Tabelle Tipi-pesi'!O$12,"")&amp;IF(O46='Tabelle Tipi-pesi'!N$13,'Tabelle Tipi-pesi'!O$13,"")&amp;IF(O46='Tabelle Tipi-pesi'!N$14,'Tabelle Tipi-pesi'!O$14,"")&amp;IF(O46='Tabelle Tipi-pesi'!N$15,'Tabelle Tipi-pesi'!O$15,"")&amp;IF(O46='Tabelle Tipi-pesi'!N$16,'Tabelle Tipi-pesi'!O$16,"")&amp;IF(O46='Tabelle Tipi-pesi'!N$17,'Tabelle Tipi-pesi'!O$17,"")&amp;IF(O46='Tabelle Tipi-pesi'!N$18,'Tabelle Tipi-pesi'!O$18,"")&amp;IF(O46='Tabelle Tipi-pesi'!N$19,'Tabelle Tipi-pesi'!O$19,"")&amp;IF(O46='Tabelle Tipi-pesi'!N$20,'Tabelle Tipi-pesi'!O$20,"")&amp;IF(O46='Tabelle Tipi-pesi'!N$21,'Tabelle Tipi-pesi'!O$21,"")&amp;IF(O46='Tabelle Tipi-pesi'!N$22,'Tabelle Tipi-pesi'!O$22,"")&amp;IF(O46='Tabelle Tipi-pesi'!N$23,'Tabelle Tipi-pesi'!O$23,"")))</f>
        <v>280</v>
      </c>
      <c r="R46" s="9">
        <f>IF(Q46="",0,VALUE(IF(Q46='Tabelle Tipi-pesi'!P$2,'Tabelle Tipi-pesi'!Q$2,"")&amp;IF(Q46='Tabelle Tipi-pesi'!P$3,'Tabelle Tipi-pesi'!Q$3,"")&amp;IF(Q46='Tabelle Tipi-pesi'!P$4,'Tabelle Tipi-pesi'!Q$4,"")&amp;IF(Q46='Tabelle Tipi-pesi'!P$5,'Tabelle Tipi-pesi'!Q$5,"")&amp;IF(Q46='Tabelle Tipi-pesi'!P$6,'Tabelle Tipi-pesi'!Q$6,"")&amp;IF(Q46='Tabelle Tipi-pesi'!P$7,'Tabelle Tipi-pesi'!Q$7,"")&amp;IF(Q46='Tabelle Tipi-pesi'!P$8,'Tabelle Tipi-pesi'!Q$8,"")&amp;IF(Q46='Tabelle Tipi-pesi'!P$9,'Tabelle Tipi-pesi'!Q$9,"")&amp;IF(Q46='Tabelle Tipi-pesi'!P$10,'Tabelle Tipi-pesi'!Q$10,"")&amp;IF(Q46='Tabelle Tipi-pesi'!P$11,'Tabelle Tipi-pesi'!Q$11,"")&amp;IF(Q46='Tabelle Tipi-pesi'!P$12,'Tabelle Tipi-pesi'!Q$12,"")&amp;IF(Q46='Tabelle Tipi-pesi'!P$13,'Tabelle Tipi-pesi'!Q$13,"")&amp;IF(Q46='Tabelle Tipi-pesi'!P$14,'Tabelle Tipi-pesi'!Q$14,"")&amp;IF(Q46='Tabelle Tipi-pesi'!P$15,'Tabelle Tipi-pesi'!Q$15,"")&amp;IF(Q46='Tabelle Tipi-pesi'!P$16,'Tabelle Tipi-pesi'!Q$16,"")&amp;IF(Q46='Tabelle Tipi-pesi'!P$17,'Tabelle Tipi-pesi'!Q$17,"")&amp;IF(Q46='Tabelle Tipi-pesi'!P$18,'Tabelle Tipi-pesi'!Q$18,"")&amp;IF(Q46='Tabelle Tipi-pesi'!P$19,'Tabelle Tipi-pesi'!Q$19,"")&amp;IF(Q46='Tabelle Tipi-pesi'!P$20,'Tabelle Tipi-pesi'!Q$20,"")&amp;IF(Q46='Tabelle Tipi-pesi'!P$21,'Tabelle Tipi-pesi'!Q$21,"")&amp;IF(Q46='Tabelle Tipi-pesi'!P$22,'Tabelle Tipi-pesi'!Q$22,"")&amp;IF(Q46='Tabelle Tipi-pesi'!P$23,'Tabelle Tipi-pesi'!Q$23,"")))</f>
        <v>0</v>
      </c>
      <c r="S46" s="29" t="s">
        <v>114</v>
      </c>
      <c r="T46" s="30">
        <f>IF(S46="",0,VALUE(IF(S46='Tabelle Tipi-pesi'!R$2,'Tabelle Tipi-pesi'!S$2,"")&amp;IF(S46='Tabelle Tipi-pesi'!R$3,'Tabelle Tipi-pesi'!S$3,"")&amp;IF(S46='Tabelle Tipi-pesi'!R$4,'Tabelle Tipi-pesi'!S$4,"")&amp;IF(S46='Tabelle Tipi-pesi'!R$5,'Tabelle Tipi-pesi'!S$5,"")&amp;IF(S46='Tabelle Tipi-pesi'!R$6,'Tabelle Tipi-pesi'!S$6,"")&amp;IF(S46='Tabelle Tipi-pesi'!R$7,'Tabelle Tipi-pesi'!S$7,"")&amp;IF(S46='Tabelle Tipi-pesi'!R$8,'Tabelle Tipi-pesi'!S$8,"")&amp;IF(S46='Tabelle Tipi-pesi'!R$9,'Tabelle Tipi-pesi'!S$9,"")&amp;IF(S46='Tabelle Tipi-pesi'!R$10,'Tabelle Tipi-pesi'!S$10,"")&amp;IF(S46='Tabelle Tipi-pesi'!R$11,'Tabelle Tipi-pesi'!S$11,"")&amp;IF(S46='Tabelle Tipi-pesi'!R$12,'Tabelle Tipi-pesi'!S$12,"")&amp;IF(S46='Tabelle Tipi-pesi'!R$13,'Tabelle Tipi-pesi'!S$13,"")&amp;IF(S46='Tabelle Tipi-pesi'!R$14,'Tabelle Tipi-pesi'!S$14,"")&amp;IF(S46='Tabelle Tipi-pesi'!R$15,'Tabelle Tipi-pesi'!S$15,"")&amp;IF(S46='Tabelle Tipi-pesi'!R$16,'Tabelle Tipi-pesi'!S$16,"")&amp;IF(S46='Tabelle Tipi-pesi'!R$17,'Tabelle Tipi-pesi'!S$17,"")&amp;IF(S46='Tabelle Tipi-pesi'!R$18,'Tabelle Tipi-pesi'!S$18,"")&amp;IF(S46='Tabelle Tipi-pesi'!R$19,'Tabelle Tipi-pesi'!S$19,"")&amp;IF(S46='Tabelle Tipi-pesi'!R$20,'Tabelle Tipi-pesi'!S$20,"")&amp;IF(S46='Tabelle Tipi-pesi'!R$21,'Tabelle Tipi-pesi'!S$21,"")&amp;IF(S46='Tabelle Tipi-pesi'!R$22,'Tabelle Tipi-pesi'!S$22,"")&amp;IF(S46='Tabelle Tipi-pesi'!R$23,'Tabelle Tipi-pesi'!S$23,"")))</f>
        <v>25</v>
      </c>
      <c r="V46" s="9">
        <f>IF(U46="",0,VALUE(IF(U46='Tabelle Tipi-pesi'!T$2,'Tabelle Tipi-pesi'!U$2,"")&amp;IF(U46='Tabelle Tipi-pesi'!T$3,'Tabelle Tipi-pesi'!U$3,"")&amp;IF(U46='Tabelle Tipi-pesi'!T$4,'Tabelle Tipi-pesi'!U$4,"")&amp;IF(U46='Tabelle Tipi-pesi'!T$5,'Tabelle Tipi-pesi'!U$5,"")&amp;IF(U46='Tabelle Tipi-pesi'!T$6,'Tabelle Tipi-pesi'!U$6,"")&amp;IF(U46='Tabelle Tipi-pesi'!T$7,'Tabelle Tipi-pesi'!U$7,"")&amp;IF(U46='Tabelle Tipi-pesi'!T$8,'Tabelle Tipi-pesi'!U$8,"")&amp;IF(U46='Tabelle Tipi-pesi'!T$9,'Tabelle Tipi-pesi'!U$9,"")&amp;IF(U46='Tabelle Tipi-pesi'!T$10,'Tabelle Tipi-pesi'!U$10,"")&amp;IF(U46='Tabelle Tipi-pesi'!T$11,'Tabelle Tipi-pesi'!U$11,"")&amp;IF(U46='Tabelle Tipi-pesi'!T$12,'Tabelle Tipi-pesi'!U$12,"")&amp;IF(U46='Tabelle Tipi-pesi'!T$13,'Tabelle Tipi-pesi'!U$13,"")&amp;IF(U46='Tabelle Tipi-pesi'!T$14,'Tabelle Tipi-pesi'!U$14,"")&amp;IF(U46='Tabelle Tipi-pesi'!T$15,'Tabelle Tipi-pesi'!U$15,"")&amp;IF(U46='Tabelle Tipi-pesi'!T$16,'Tabelle Tipi-pesi'!U$16,"")&amp;IF(U46='Tabelle Tipi-pesi'!T$17,'Tabelle Tipi-pesi'!U$17,"")&amp;IF(U46='Tabelle Tipi-pesi'!T$18,'Tabelle Tipi-pesi'!U$18,"")&amp;IF(U46='Tabelle Tipi-pesi'!T$19,'Tabelle Tipi-pesi'!U$19,"")&amp;IF(U46='Tabelle Tipi-pesi'!T$20,'Tabelle Tipi-pesi'!U$20,"")&amp;IF(U46='Tabelle Tipi-pesi'!T$21,'Tabelle Tipi-pesi'!U$21,"")&amp;IF(U46='Tabelle Tipi-pesi'!T$22,'Tabelle Tipi-pesi'!U$22,"")&amp;IF(U46='Tabelle Tipi-pesi'!T$23,'Tabelle Tipi-pesi'!U$23,"")))</f>
        <v>0</v>
      </c>
      <c r="W46" s="31"/>
      <c r="X46" s="32">
        <f>IF(W46="",0,VALUE(IF(W46='Tabelle Tipi-pesi'!V$2,'Tabelle Tipi-pesi'!W$2,"")&amp;IF(W46='Tabelle Tipi-pesi'!V$3,'Tabelle Tipi-pesi'!W$3,"")&amp;IF(W46='Tabelle Tipi-pesi'!V$4,'Tabelle Tipi-pesi'!W$4,"")&amp;IF(W46='Tabelle Tipi-pesi'!V$5,'Tabelle Tipi-pesi'!W$5,"")&amp;IF(W46='Tabelle Tipi-pesi'!V$6,'Tabelle Tipi-pesi'!W$6,"")&amp;IF(W46='Tabelle Tipi-pesi'!V$7,'Tabelle Tipi-pesi'!W$7,"")&amp;IF(W46='Tabelle Tipi-pesi'!V$8,'Tabelle Tipi-pesi'!W$8,"")&amp;IF(W46='Tabelle Tipi-pesi'!V$9,'Tabelle Tipi-pesi'!W$9,"")&amp;IF(W46='Tabelle Tipi-pesi'!V$10,'Tabelle Tipi-pesi'!W$10,"")&amp;IF(W46='Tabelle Tipi-pesi'!V$11,'Tabelle Tipi-pesi'!W$11,"")&amp;IF(W46='Tabelle Tipi-pesi'!V$12,'Tabelle Tipi-pesi'!W$12,"")&amp;IF(W46='Tabelle Tipi-pesi'!V$13,'Tabelle Tipi-pesi'!W$13,"")&amp;IF(W46='Tabelle Tipi-pesi'!V$14,'Tabelle Tipi-pesi'!W$14,"")&amp;IF(W46='Tabelle Tipi-pesi'!V$15,'Tabelle Tipi-pesi'!W$15,"")&amp;IF(W46='Tabelle Tipi-pesi'!V$16,'Tabelle Tipi-pesi'!W$16,"")&amp;IF(W46='Tabelle Tipi-pesi'!V$17,'Tabelle Tipi-pesi'!W$17,"")&amp;IF(W46='Tabelle Tipi-pesi'!V$18,'Tabelle Tipi-pesi'!W$18,"")&amp;IF(W46='Tabelle Tipi-pesi'!V$19,'Tabelle Tipi-pesi'!W$19,"")&amp;IF(W46='Tabelle Tipi-pesi'!V$20,'Tabelle Tipi-pesi'!W$20,"")&amp;IF(W46='Tabelle Tipi-pesi'!V$21,'Tabelle Tipi-pesi'!W$21,"")&amp;IF(W46='Tabelle Tipi-pesi'!V$22,'Tabelle Tipi-pesi'!W$22,"")&amp;IF(W46='Tabelle Tipi-pesi'!V$23,'Tabelle Tipi-pesi'!W$23,"")))</f>
        <v>0</v>
      </c>
      <c r="Z46" s="9">
        <f>IF(Y46="",0,VALUE(IF(Y46='Tabelle Tipi-pesi'!X$2,'Tabelle Tipi-pesi'!Y$2,"")&amp;IF(Y46='Tabelle Tipi-pesi'!X$3,'Tabelle Tipi-pesi'!Y$3,"")&amp;IF(Y46='Tabelle Tipi-pesi'!X$4,'Tabelle Tipi-pesi'!Y$4,"")&amp;IF(Y46='Tabelle Tipi-pesi'!X$5,'Tabelle Tipi-pesi'!Y$5,"")&amp;IF(Y46='Tabelle Tipi-pesi'!X$6,'Tabelle Tipi-pesi'!Y$6,"")&amp;IF(Y46='Tabelle Tipi-pesi'!X$7,'Tabelle Tipi-pesi'!Y$7,"")&amp;IF(Y46='Tabelle Tipi-pesi'!X$8,'Tabelle Tipi-pesi'!Y$8,"")&amp;IF(Y46='Tabelle Tipi-pesi'!X$9,'Tabelle Tipi-pesi'!Y$9,"")&amp;IF(Y46='Tabelle Tipi-pesi'!X$10,'Tabelle Tipi-pesi'!Y$10,"")&amp;IF(Y46='Tabelle Tipi-pesi'!X$11,'Tabelle Tipi-pesi'!Y$11,"")&amp;IF(Y46='Tabelle Tipi-pesi'!X$12,'Tabelle Tipi-pesi'!Y$12,"")&amp;IF(Y46='Tabelle Tipi-pesi'!X$13,'Tabelle Tipi-pesi'!Y$13,"")&amp;IF(Y46='Tabelle Tipi-pesi'!X$14,'Tabelle Tipi-pesi'!Y$14,"")&amp;IF(Y46='Tabelle Tipi-pesi'!X$15,'Tabelle Tipi-pesi'!Y$15,"")&amp;IF(Y46='Tabelle Tipi-pesi'!X$16,'Tabelle Tipi-pesi'!Y$16,"")&amp;IF(Y46='Tabelle Tipi-pesi'!X$17,'Tabelle Tipi-pesi'!Y$17,"")&amp;IF(Y46='Tabelle Tipi-pesi'!X$18,'Tabelle Tipi-pesi'!Y$18,"")&amp;IF(Y46='Tabelle Tipi-pesi'!X$19,'Tabelle Tipi-pesi'!Y$19,"")&amp;IF(Y46='Tabelle Tipi-pesi'!X$20,'Tabelle Tipi-pesi'!Y$20,"")&amp;IF(Y46='Tabelle Tipi-pesi'!X$21,'Tabelle Tipi-pesi'!Y$21,"")&amp;IF(Y46='Tabelle Tipi-pesi'!X$22,'Tabelle Tipi-pesi'!Y$22,"")&amp;IF(Y46='Tabelle Tipi-pesi'!X$23,'Tabelle Tipi-pesi'!Y$23,"")))</f>
        <v>0</v>
      </c>
      <c r="AA46" s="36"/>
      <c r="AB46" s="37">
        <f>IF(AA46="",0,VALUE(IF(AA46='Tabelle Tipi-pesi'!Z$2,'Tabelle Tipi-pesi'!AA$2,"")&amp;IF(AA46='Tabelle Tipi-pesi'!Z$3,'Tabelle Tipi-pesi'!AA$3,"")&amp;IF(AA46='Tabelle Tipi-pesi'!Z$4,'Tabelle Tipi-pesi'!AA$4,"")&amp;IF(AA46='Tabelle Tipi-pesi'!Z$5,'Tabelle Tipi-pesi'!AA$5,"")&amp;IF(AA46='Tabelle Tipi-pesi'!Z$6,'Tabelle Tipi-pesi'!AA$6,"")&amp;IF(AA46='Tabelle Tipi-pesi'!Z$7,'Tabelle Tipi-pesi'!AA$7,"")&amp;IF(AA46='Tabelle Tipi-pesi'!Z$8,'Tabelle Tipi-pesi'!AA$8,"")&amp;IF(AA46='Tabelle Tipi-pesi'!Z$9,'Tabelle Tipi-pesi'!AA$9,"")&amp;IF(AA46='Tabelle Tipi-pesi'!Z$10,'Tabelle Tipi-pesi'!AA$10,"")&amp;IF(AA46='Tabelle Tipi-pesi'!Z$11,'Tabelle Tipi-pesi'!AA$11,"")&amp;IF(AA46='Tabelle Tipi-pesi'!Z$12,'Tabelle Tipi-pesi'!AA$12,"")&amp;IF(AA46='Tabelle Tipi-pesi'!Z$13,'Tabelle Tipi-pesi'!AA$13,"")&amp;IF(AA46='Tabelle Tipi-pesi'!Z$14,'Tabelle Tipi-pesi'!AA$14,"")&amp;IF(AA46='Tabelle Tipi-pesi'!Z$15,'Tabelle Tipi-pesi'!AA$15,"")&amp;IF(AA46='Tabelle Tipi-pesi'!Z$16,'Tabelle Tipi-pesi'!AA$16,"")&amp;IF(AA46='Tabelle Tipi-pesi'!Z$17,'Tabelle Tipi-pesi'!AA$17,"")&amp;IF(AA46='Tabelle Tipi-pesi'!Z$18,'Tabelle Tipi-pesi'!AA$18,"")&amp;IF(AA46='Tabelle Tipi-pesi'!Z$19,'Tabelle Tipi-pesi'!AA$19,"")&amp;IF(AA46='Tabelle Tipi-pesi'!Z$20,'Tabelle Tipi-pesi'!AA$20,"")&amp;IF(AA46='Tabelle Tipi-pesi'!Z$21,'Tabelle Tipi-pesi'!AA$21,"")&amp;IF(AA46='Tabelle Tipi-pesi'!Z$22,'Tabelle Tipi-pesi'!AA$22,"")&amp;IF(AA46='Tabelle Tipi-pesi'!Z$23,'Tabelle Tipi-pesi'!AA$23,"")))</f>
        <v>0</v>
      </c>
      <c r="AD46" s="9">
        <f>IF(AC46="",0,VALUE(IF(AC46='Tabelle Tipi-pesi'!Z$2,'Tabelle Tipi-pesi'!AA$2,"")&amp;IF(AC46='Tabelle Tipi-pesi'!Z$3,'Tabelle Tipi-pesi'!AA$3,"")&amp;IF(AC46='Tabelle Tipi-pesi'!Z$4,'Tabelle Tipi-pesi'!AA$4,"")&amp;IF(AC46='Tabelle Tipi-pesi'!Z$5,'Tabelle Tipi-pesi'!AA$5,"")&amp;IF(AC46='Tabelle Tipi-pesi'!Z$6,'Tabelle Tipi-pesi'!AA$6,"")&amp;IF(AC46='Tabelle Tipi-pesi'!Z$7,'Tabelle Tipi-pesi'!AA$7,"")&amp;IF(AC46='Tabelle Tipi-pesi'!Z$8,'Tabelle Tipi-pesi'!AA$8,"")&amp;IF(AC46='Tabelle Tipi-pesi'!Z$9,'Tabelle Tipi-pesi'!AA$9,"")&amp;IF(AC46='Tabelle Tipi-pesi'!Z$10,'Tabelle Tipi-pesi'!AA$10,"")&amp;IF(AC46='Tabelle Tipi-pesi'!Z$11,'Tabelle Tipi-pesi'!AA$11,"")&amp;IF(AC46='Tabelle Tipi-pesi'!Z$12,'Tabelle Tipi-pesi'!AA$12,"")&amp;IF(AC46='Tabelle Tipi-pesi'!Z$13,'Tabelle Tipi-pesi'!AA$13,"")&amp;IF(AC46='Tabelle Tipi-pesi'!Z$14,'Tabelle Tipi-pesi'!AA$14,"")&amp;IF(AC46='Tabelle Tipi-pesi'!Z$15,'Tabelle Tipi-pesi'!AA$15,"")&amp;IF(AC46='Tabelle Tipi-pesi'!Z$16,'Tabelle Tipi-pesi'!AA$16,"")&amp;IF(AC46='Tabelle Tipi-pesi'!Z$17,'Tabelle Tipi-pesi'!AA$17,"")&amp;IF(AC46='Tabelle Tipi-pesi'!Z$18,'Tabelle Tipi-pesi'!AA$18,"")&amp;IF(AC46='Tabelle Tipi-pesi'!Z$19,'Tabelle Tipi-pesi'!AA$19,"")&amp;IF(AC46='Tabelle Tipi-pesi'!Z$20,'Tabelle Tipi-pesi'!AA$20,"")&amp;IF(AC46='Tabelle Tipi-pesi'!Z$21,'Tabelle Tipi-pesi'!AA$21,"")&amp;IF(AC46='Tabelle Tipi-pesi'!Z$22,'Tabelle Tipi-pesi'!AA$22,"")&amp;IF(AC46='Tabelle Tipi-pesi'!Z$23,'Tabelle Tipi-pesi'!AA$23,"")))</f>
        <v>0</v>
      </c>
      <c r="AE46" s="34"/>
      <c r="AF46" s="35">
        <f>IF(AE46="",0,VALUE(IF(AE46='Tabelle Tipi-pesi'!AB$2,'Tabelle Tipi-pesi'!AC$2,"")&amp;IF(AE46='Tabelle Tipi-pesi'!AB$3,'Tabelle Tipi-pesi'!AC$3,"")&amp;IF(AE46='Tabelle Tipi-pesi'!AB$4,'Tabelle Tipi-pesi'!AC$4,"")&amp;IF(AE46='Tabelle Tipi-pesi'!AB$5,'Tabelle Tipi-pesi'!AC$5,"")&amp;IF(AE46='Tabelle Tipi-pesi'!AB$6,'Tabelle Tipi-pesi'!AC$6,"")&amp;IF(AE46='Tabelle Tipi-pesi'!AB$7,'Tabelle Tipi-pesi'!AC$7,"")&amp;IF(AE46='Tabelle Tipi-pesi'!AB$8,'Tabelle Tipi-pesi'!AC$8,"")&amp;IF(AE46='Tabelle Tipi-pesi'!AB$9,'Tabelle Tipi-pesi'!AC$9,"")&amp;IF(AE46='Tabelle Tipi-pesi'!AB$10,'Tabelle Tipi-pesi'!AC$10,"")&amp;IF(AE46='Tabelle Tipi-pesi'!AB$11,'Tabelle Tipi-pesi'!AC$11,"")&amp;IF(AE46='Tabelle Tipi-pesi'!AB$12,'Tabelle Tipi-pesi'!AC$12,"")&amp;IF(AE46='Tabelle Tipi-pesi'!AB$13,'Tabelle Tipi-pesi'!AC$13,"")&amp;IF(AE46='Tabelle Tipi-pesi'!AB$14,'Tabelle Tipi-pesi'!AC$14,"")&amp;IF(AE46='Tabelle Tipi-pesi'!AB$15,'Tabelle Tipi-pesi'!AC$15,"")&amp;IF(AD46='Tabelle Tipi-pesi'!AB$16,'Tabelle Tipi-pesi'!AC$16,"")&amp;IF(AE46='Tabelle Tipi-pesi'!AB$17,'Tabelle Tipi-pesi'!AC$17,"")&amp;IF(AE46='Tabelle Tipi-pesi'!AB$18,'Tabelle Tipi-pesi'!AC$18,"")&amp;IF(AE46='Tabelle Tipi-pesi'!AB$19,'Tabelle Tipi-pesi'!AC$19,"")&amp;IF(AE46='Tabelle Tipi-pesi'!AB$20,'Tabelle Tipi-pesi'!AC$20,"")&amp;IF(AE46='Tabelle Tipi-pesi'!AB$21,'Tabelle Tipi-pesi'!AC$21,"")&amp;IF(AE46='Tabelle Tipi-pesi'!AB$22,'Tabelle Tipi-pesi'!AC$22,"")&amp;IF(AE46='Tabelle Tipi-pesi'!AB$23,'Tabelle Tipi-pesi'!AC$23,"")))</f>
        <v>0</v>
      </c>
      <c r="AH46" s="9">
        <f>IF(AG46="",0,VALUE(IF(AG46='Tabelle Tipi-pesi'!AD$2,'Tabelle Tipi-pesi'!AE$2,"")&amp;IF(AG46='Tabelle Tipi-pesi'!AD$3,'Tabelle Tipi-pesi'!AE$3,"")&amp;IF(AG46='Tabelle Tipi-pesi'!AD$4,'Tabelle Tipi-pesi'!AE$4,"")&amp;IF(AG46='Tabelle Tipi-pesi'!AD$5,'Tabelle Tipi-pesi'!AE$5,"")&amp;IF(AG46='Tabelle Tipi-pesi'!AD$6,'Tabelle Tipi-pesi'!AE$6,"")&amp;IF(AG46='Tabelle Tipi-pesi'!AD$7,'Tabelle Tipi-pesi'!AE$7,"")&amp;IF(AG46='Tabelle Tipi-pesi'!AD$8,'Tabelle Tipi-pesi'!AE$8,"")&amp;IF(AG46='Tabelle Tipi-pesi'!AD$9,'Tabelle Tipi-pesi'!AE$9,"")&amp;IF(AG46='Tabelle Tipi-pesi'!AD$10,'Tabelle Tipi-pesi'!AE$10,"")&amp;IF(AG46='Tabelle Tipi-pesi'!AD$11,'Tabelle Tipi-pesi'!AE$11,"")&amp;IF(AG46='Tabelle Tipi-pesi'!AD$12,'Tabelle Tipi-pesi'!AE$12,"")&amp;IF(AG46='Tabelle Tipi-pesi'!AD$13,'Tabelle Tipi-pesi'!AE$13,"")&amp;IF(AG46='Tabelle Tipi-pesi'!AD$14,'Tabelle Tipi-pesi'!AE$14,"")&amp;IF(AG46='Tabelle Tipi-pesi'!AD$15,'Tabelle Tipi-pesi'!AE$15,"")&amp;IF(AF46='Tabelle Tipi-pesi'!AD$16,'Tabelle Tipi-pesi'!AE$16,"")&amp;IF(AG46='Tabelle Tipi-pesi'!AD$17,'Tabelle Tipi-pesi'!AE$17,"")&amp;IF(AG46='Tabelle Tipi-pesi'!AD$18,'Tabelle Tipi-pesi'!AE$18,"")&amp;IF(AG46='Tabelle Tipi-pesi'!AD$19,'Tabelle Tipi-pesi'!AE$19,"")&amp;IF(AG46='Tabelle Tipi-pesi'!AD$20,'Tabelle Tipi-pesi'!AE$20,"")&amp;IF(AG46='Tabelle Tipi-pesi'!AD$21,'Tabelle Tipi-pesi'!AE$21,"")&amp;IF(AG46='Tabelle Tipi-pesi'!AD$22,'Tabelle Tipi-pesi'!AE$22,"")&amp;IF(AG46='Tabelle Tipi-pesi'!AD$23,'Tabelle Tipi-pesi'!AE$23,"")))</f>
        <v>0</v>
      </c>
      <c r="AJ46" s="26">
        <f t="shared" si="0"/>
        <v>934</v>
      </c>
      <c r="AK46" s="55">
        <v>18.5</v>
      </c>
      <c r="AL46" s="12">
        <v>2750</v>
      </c>
      <c r="AM46" s="18"/>
      <c r="AN46" s="11">
        <f t="shared" si="1"/>
        <v>10</v>
      </c>
      <c r="AO46" s="11" t="str">
        <f t="shared" si="2"/>
        <v>3</v>
      </c>
      <c r="AP46" s="8">
        <v>830</v>
      </c>
      <c r="AQ46" s="14">
        <f t="shared" si="3"/>
        <v>8.9189189189189175</v>
      </c>
      <c r="AR46" s="15">
        <f t="shared" si="4"/>
        <v>98.999999999999986</v>
      </c>
      <c r="AS46" s="16">
        <f t="shared" si="5"/>
        <v>105.99571734475373</v>
      </c>
      <c r="AT46" s="15">
        <f t="shared" si="6"/>
        <v>9.434343434343436</v>
      </c>
      <c r="AU46" s="39"/>
    </row>
    <row r="47" spans="1:47" s="8" customFormat="1" ht="11.25" x14ac:dyDescent="0.2">
      <c r="A47" s="8">
        <v>43</v>
      </c>
      <c r="B47" s="8">
        <v>4</v>
      </c>
      <c r="C47" s="20" t="s">
        <v>13</v>
      </c>
      <c r="D47" s="21">
        <f>IF(C47="",0,VALUE(IF(C47='Tabelle Tipi-pesi'!B$2,'Tabelle Tipi-pesi'!C$2,"")&amp;IF(C47='Tabelle Tipi-pesi'!B$3,'Tabelle Tipi-pesi'!C$3,"")&amp;IF(C47='Tabelle Tipi-pesi'!B$4,'Tabelle Tipi-pesi'!C$4,"")&amp;IF(C47='Tabelle Tipi-pesi'!B$5,'Tabelle Tipi-pesi'!C$5,"")&amp;IF(C47='Tabelle Tipi-pesi'!B$6,'Tabelle Tipi-pesi'!C$6,"")&amp;IF(C47='Tabelle Tipi-pesi'!B$7,'Tabelle Tipi-pesi'!C$7,"")&amp;IF(C47='Tabelle Tipi-pesi'!B$8,'Tabelle Tipi-pesi'!C$8,"")&amp;IF(C47='Tabelle Tipi-pesi'!B$9,'Tabelle Tipi-pesi'!C$9,"")&amp;IF(C47='Tabelle Tipi-pesi'!B$10,'Tabelle Tipi-pesi'!C$10,"")&amp;IF(C47='Tabelle Tipi-pesi'!B$11,'Tabelle Tipi-pesi'!C$11,"")&amp;IF(C47='Tabelle Tipi-pesi'!B$12,'Tabelle Tipi-pesi'!C$12,"")&amp;IF(C47='Tabelle Tipi-pesi'!B$13,'Tabelle Tipi-pesi'!C$13,"")&amp;IF(C47='Tabelle Tipi-pesi'!B$14,'Tabelle Tipi-pesi'!C$14,"")&amp;IF(C47='Tabelle Tipi-pesi'!B$15,'Tabelle Tipi-pesi'!C$15,"")&amp;IF(C47='Tabelle Tipi-pesi'!B$16,'Tabelle Tipi-pesi'!C$16,"")&amp;IF(C47='Tabelle Tipi-pesi'!B$17,'Tabelle Tipi-pesi'!C$17,"")&amp;IF(C47='Tabelle Tipi-pesi'!B$18,'Tabelle Tipi-pesi'!C$18,"")&amp;IF(C47='Tabelle Tipi-pesi'!B$19,'Tabelle Tipi-pesi'!C$19,"")&amp;IF(C47='Tabelle Tipi-pesi'!B$20,'Tabelle Tipi-pesi'!C$20,"")&amp;IF(C47='Tabelle Tipi-pesi'!B$21,'Tabelle Tipi-pesi'!C$21,"")&amp;IF(C47='Tabelle Tipi-pesi'!B$22,'Tabelle Tipi-pesi'!C$22,"")&amp;IF(C47='Tabelle Tipi-pesi'!B$23,'Tabelle Tipi-pesi'!C$23,"")))</f>
        <v>120</v>
      </c>
      <c r="E47" s="8" t="s">
        <v>24</v>
      </c>
      <c r="F47" s="7">
        <f>IF(E47="",0,VALUE(IF(E47='Tabelle Tipi-pesi'!D$2,'Tabelle Tipi-pesi'!E$2,"")&amp;IF(E47='Tabelle Tipi-pesi'!D$3,'Tabelle Tipi-pesi'!E$3,"")&amp;IF(E47='Tabelle Tipi-pesi'!D$4,'Tabelle Tipi-pesi'!E$4,"")&amp;IF(E47='Tabelle Tipi-pesi'!D$5,'Tabelle Tipi-pesi'!E$5,"")&amp;IF(E47='Tabelle Tipi-pesi'!D$6,'Tabelle Tipi-pesi'!E$6,"")&amp;IF(E47='Tabelle Tipi-pesi'!D$7,'Tabelle Tipi-pesi'!E$7,"")&amp;IF(E47='Tabelle Tipi-pesi'!D$8,'Tabelle Tipi-pesi'!E$8,"")&amp;IF(E47='Tabelle Tipi-pesi'!D$9,'Tabelle Tipi-pesi'!E$9,"")&amp;IF(E47='Tabelle Tipi-pesi'!D$10,'Tabelle Tipi-pesi'!E$10,"")&amp;IF(E47='Tabelle Tipi-pesi'!D$11,'Tabelle Tipi-pesi'!E$11,"")&amp;IF(E47='Tabelle Tipi-pesi'!D$12,'Tabelle Tipi-pesi'!E$12,"")&amp;IF(E47='Tabelle Tipi-pesi'!D$13,'Tabelle Tipi-pesi'!E$13,"")&amp;IF(E47='Tabelle Tipi-pesi'!D$14,'Tabelle Tipi-pesi'!E$14,"")&amp;IF(E47='Tabelle Tipi-pesi'!D$15,'Tabelle Tipi-pesi'!E$15,"")&amp;IF(E47='Tabelle Tipi-pesi'!D$16,'Tabelle Tipi-pesi'!E$16,"")&amp;IF(E47='Tabelle Tipi-pesi'!D$17,'Tabelle Tipi-pesi'!E$17,"")&amp;IF(E47='Tabelle Tipi-pesi'!D$18,'Tabelle Tipi-pesi'!E$18,"")&amp;IF(E47='Tabelle Tipi-pesi'!D$19,'Tabelle Tipi-pesi'!E$19,"")&amp;IF(E47='Tabelle Tipi-pesi'!D$20,'Tabelle Tipi-pesi'!E$20,"")&amp;IF(E47='Tabelle Tipi-pesi'!D$21,'Tabelle Tipi-pesi'!E$21,"")&amp;IF(E47='Tabelle Tipi-pesi'!D$22,'Tabelle Tipi-pesi'!E$22,"")&amp;IF(E47='Tabelle Tipi-pesi'!D$23,'Tabelle Tipi-pesi'!E$23,"")))/4*B47</f>
        <v>62</v>
      </c>
      <c r="G47" s="22" t="s">
        <v>39</v>
      </c>
      <c r="H47" s="23">
        <f>$B47*IF(G47="",0,VALUE(IF(G47='Tabelle Tipi-pesi'!F$2,'Tabelle Tipi-pesi'!G$2,"")&amp;IF(G47='Tabelle Tipi-pesi'!F$3,'Tabelle Tipi-pesi'!G$3,"")&amp;IF(G47='Tabelle Tipi-pesi'!F$4,'Tabelle Tipi-pesi'!G$4,"")&amp;IF(G47='Tabelle Tipi-pesi'!F$5,'Tabelle Tipi-pesi'!G$5,"")&amp;IF(G47='Tabelle Tipi-pesi'!F$6,'Tabelle Tipi-pesi'!G$6,"")&amp;IF(G47='Tabelle Tipi-pesi'!F$7,'Tabelle Tipi-pesi'!G$7,"")&amp;IF(G47='Tabelle Tipi-pesi'!F$8,'Tabelle Tipi-pesi'!G$8,"")&amp;IF(G47='Tabelle Tipi-pesi'!F$9,'Tabelle Tipi-pesi'!G$9,"")&amp;IF(G47='Tabelle Tipi-pesi'!F$10,'Tabelle Tipi-pesi'!G$10,"")&amp;IF(G47='Tabelle Tipi-pesi'!F$11,'Tabelle Tipi-pesi'!G$11,"")&amp;IF(G47='Tabelle Tipi-pesi'!F$12,'Tabelle Tipi-pesi'!G$12,"")&amp;IF(G47='Tabelle Tipi-pesi'!F$13,'Tabelle Tipi-pesi'!G$13,"")&amp;IF(G47='Tabelle Tipi-pesi'!F$14,'Tabelle Tipi-pesi'!G$14,"")&amp;IF(G47='Tabelle Tipi-pesi'!F$15,'Tabelle Tipi-pesi'!G$15,"")&amp;IF(G47='Tabelle Tipi-pesi'!F$16,'Tabelle Tipi-pesi'!G$16,"")&amp;IF(G47='Tabelle Tipi-pesi'!F$17,'Tabelle Tipi-pesi'!G$17,"")&amp;IF(G47='Tabelle Tipi-pesi'!F$18,'Tabelle Tipi-pesi'!G$18,"")&amp;IF(G47='Tabelle Tipi-pesi'!F$19,'Tabelle Tipi-pesi'!G$19,"")&amp;IF(G47='Tabelle Tipi-pesi'!F$20,'Tabelle Tipi-pesi'!G$20,"")&amp;IF(G47='Tabelle Tipi-pesi'!F$21,'Tabelle Tipi-pesi'!G$21,"")&amp;IF(G47='Tabelle Tipi-pesi'!F$22,'Tabelle Tipi-pesi'!G$22,"")&amp;IF(G47='Tabelle Tipi-pesi'!F$23,'Tabelle Tipi-pesi'!G$23,"")))</f>
        <v>120</v>
      </c>
      <c r="I47" s="8" t="s">
        <v>44</v>
      </c>
      <c r="J47" s="9">
        <f>IF(I47="",0,VALUE(IF(I47='Tabelle Tipi-pesi'!H$2,'Tabelle Tipi-pesi'!I$2,"")&amp;IF(I47='Tabelle Tipi-pesi'!H$3,'Tabelle Tipi-pesi'!I$3,"")&amp;IF(I47='Tabelle Tipi-pesi'!H$4,'Tabelle Tipi-pesi'!I$4,"")&amp;IF(I47='Tabelle Tipi-pesi'!H$5,'Tabelle Tipi-pesi'!I$5,"")&amp;IF(I47='Tabelle Tipi-pesi'!H$6,'Tabelle Tipi-pesi'!I$6,"")&amp;IF(I47='Tabelle Tipi-pesi'!H$7,'Tabelle Tipi-pesi'!I$7,"")&amp;IF(I47='Tabelle Tipi-pesi'!H$8,'Tabelle Tipi-pesi'!I$8,"")&amp;IF(I47='Tabelle Tipi-pesi'!H$9,'Tabelle Tipi-pesi'!I$9,"")&amp;IF(I47='Tabelle Tipi-pesi'!H$10,'Tabelle Tipi-pesi'!I$10,"")&amp;IF(I47='Tabelle Tipi-pesi'!H$11,'Tabelle Tipi-pesi'!I$11,"")&amp;IF(I47='Tabelle Tipi-pesi'!H$12,'Tabelle Tipi-pesi'!I$12,"")&amp;IF(I47='Tabelle Tipi-pesi'!H$13,'Tabelle Tipi-pesi'!I$13,"")&amp;IF(I47='Tabelle Tipi-pesi'!H$14,'Tabelle Tipi-pesi'!I$14,"")&amp;IF(I47='Tabelle Tipi-pesi'!H$15,'Tabelle Tipi-pesi'!I$15,"")&amp;IF(I47='Tabelle Tipi-pesi'!H$16,'Tabelle Tipi-pesi'!I$16,"")&amp;IF(I47='Tabelle Tipi-pesi'!H$17,'Tabelle Tipi-pesi'!I$17,"")&amp;IF(I47='Tabelle Tipi-pesi'!H$18,'Tabelle Tipi-pesi'!I$18,"")&amp;IF(I47='Tabelle Tipi-pesi'!H$19,'Tabelle Tipi-pesi'!I$19,"")&amp;IF(I47='Tabelle Tipi-pesi'!H$20,'Tabelle Tipi-pesi'!I$20,"")&amp;IF(I47='Tabelle Tipi-pesi'!H$21,'Tabelle Tipi-pesi'!I$21,"")&amp;IF(I47='Tabelle Tipi-pesi'!H$22,'Tabelle Tipi-pesi'!I$22,"")&amp;IF(I47='Tabelle Tipi-pesi'!H$23,'Tabelle Tipi-pesi'!I$23,"")))</f>
        <v>80</v>
      </c>
      <c r="K47" s="24" t="s">
        <v>50</v>
      </c>
      <c r="L47" s="25">
        <f>IF(K47="",0,VALUE(IF(K47='Tabelle Tipi-pesi'!J$2,'Tabelle Tipi-pesi'!K$2,"")&amp;IF(K47='Tabelle Tipi-pesi'!J$3,'Tabelle Tipi-pesi'!K$3,"")&amp;IF(K47='Tabelle Tipi-pesi'!J$4,'Tabelle Tipi-pesi'!K$4,"")&amp;IF(K47='Tabelle Tipi-pesi'!J$5,'Tabelle Tipi-pesi'!K$5,"")&amp;IF(K47='Tabelle Tipi-pesi'!J$6,'Tabelle Tipi-pesi'!K$6,"")&amp;IF(K47='Tabelle Tipi-pesi'!J$7,'Tabelle Tipi-pesi'!K$7,"")&amp;IF(K47='Tabelle Tipi-pesi'!J$8,'Tabelle Tipi-pesi'!K$8,"")&amp;IF(K47='Tabelle Tipi-pesi'!J$9,'Tabelle Tipi-pesi'!K$9,"")&amp;IF(K47='Tabelle Tipi-pesi'!J$10,'Tabelle Tipi-pesi'!K$10,"")&amp;IF(K47='Tabelle Tipi-pesi'!J$11,'Tabelle Tipi-pesi'!K$11,"")&amp;IF(K47='Tabelle Tipi-pesi'!J$12,'Tabelle Tipi-pesi'!K$12,"")&amp;IF(K47='Tabelle Tipi-pesi'!J$13,'Tabelle Tipi-pesi'!K$13,"")&amp;IF(K47='Tabelle Tipi-pesi'!J$14,'Tabelle Tipi-pesi'!K$14,"")&amp;IF(K47='Tabelle Tipi-pesi'!J$15,'Tabelle Tipi-pesi'!K$15,"")&amp;IF(K47='Tabelle Tipi-pesi'!J$16,'Tabelle Tipi-pesi'!K$16,"")&amp;IF(K47='Tabelle Tipi-pesi'!J$17,'Tabelle Tipi-pesi'!K$17,"")&amp;IF(K47='Tabelle Tipi-pesi'!J$18,'Tabelle Tipi-pesi'!K$18,"")&amp;IF(K47='Tabelle Tipi-pesi'!J$19,'Tabelle Tipi-pesi'!K$19,"")&amp;IF(K47='Tabelle Tipi-pesi'!J$20,'Tabelle Tipi-pesi'!K$20,"")&amp;IF(K47='Tabelle Tipi-pesi'!J$21,'Tabelle Tipi-pesi'!K$21,"")&amp;IF(K47='Tabelle Tipi-pesi'!J$22,'Tabelle Tipi-pesi'!K$22,"")&amp;IF(K47='Tabelle Tipi-pesi'!J$23,'Tabelle Tipi-pesi'!K$23,"")))</f>
        <v>7</v>
      </c>
      <c r="M47" s="8" t="s">
        <v>59</v>
      </c>
      <c r="N47" s="9">
        <f>$B47*IF(M47="",0,VALUE(IF(M47='Tabelle Tipi-pesi'!L$2,'Tabelle Tipi-pesi'!M$2,"")&amp;IF(M47='Tabelle Tipi-pesi'!L$3,'Tabelle Tipi-pesi'!M$3,"")&amp;IF(M47='Tabelle Tipi-pesi'!L$4,'Tabelle Tipi-pesi'!M$4,"")&amp;IF(M47='Tabelle Tipi-pesi'!L$5,'Tabelle Tipi-pesi'!M$5,"")&amp;IF(M47='Tabelle Tipi-pesi'!L$6,'Tabelle Tipi-pesi'!M$6,"")&amp;IF(M47='Tabelle Tipi-pesi'!L$7,'Tabelle Tipi-pesi'!M$7,"")&amp;IF(M47='Tabelle Tipi-pesi'!L$8,'Tabelle Tipi-pesi'!M$8,"")&amp;IF(M47='Tabelle Tipi-pesi'!L$9,'Tabelle Tipi-pesi'!M$9,"")&amp;IF(M47='Tabelle Tipi-pesi'!L$10,'Tabelle Tipi-pesi'!M$10,"")&amp;IF(M47='Tabelle Tipi-pesi'!L$11,'Tabelle Tipi-pesi'!M$11,"")&amp;IF(M47='Tabelle Tipi-pesi'!L$12,'Tabelle Tipi-pesi'!M$12,"")&amp;IF(M47='Tabelle Tipi-pesi'!L$13,'Tabelle Tipi-pesi'!M$13,"")&amp;IF(M47='Tabelle Tipi-pesi'!L$14,'Tabelle Tipi-pesi'!M$14,"")&amp;IF(M47='Tabelle Tipi-pesi'!L$15,'Tabelle Tipi-pesi'!M$15,"")&amp;IF(M47='Tabelle Tipi-pesi'!L$16,'Tabelle Tipi-pesi'!M$16,"")&amp;IF(M47='Tabelle Tipi-pesi'!L$17,'Tabelle Tipi-pesi'!M$17,"")&amp;IF(M47='Tabelle Tipi-pesi'!L$18,'Tabelle Tipi-pesi'!M$18,"")&amp;IF(M47='Tabelle Tipi-pesi'!L$19,'Tabelle Tipi-pesi'!M$19,"")&amp;IF(M47='Tabelle Tipi-pesi'!L$20,'Tabelle Tipi-pesi'!M$20,"")&amp;IF(M47='Tabelle Tipi-pesi'!L$21,'Tabelle Tipi-pesi'!M$21,"")&amp;IF(M47='Tabelle Tipi-pesi'!L$22,'Tabelle Tipi-pesi'!M$22,"")&amp;IF(M47='Tabelle Tipi-pesi'!L$23,'Tabelle Tipi-pesi'!M$23,"")))</f>
        <v>240</v>
      </c>
      <c r="O47" s="27" t="s">
        <v>81</v>
      </c>
      <c r="P47" s="28">
        <f>IF(O47="",0,VALUE(IF(O47='Tabelle Tipi-pesi'!N$2,'Tabelle Tipi-pesi'!O$2,"")&amp;IF(O47='Tabelle Tipi-pesi'!N$3,'Tabelle Tipi-pesi'!O$3,"")&amp;IF(O47='Tabelle Tipi-pesi'!N$4,'Tabelle Tipi-pesi'!O$4,"")&amp;IF(O47='Tabelle Tipi-pesi'!N$5,'Tabelle Tipi-pesi'!O$5,"")&amp;IF(O47='Tabelle Tipi-pesi'!N$6,'Tabelle Tipi-pesi'!O$6,"")&amp;IF(O47='Tabelle Tipi-pesi'!N$7,'Tabelle Tipi-pesi'!O$7,"")&amp;IF(O47='Tabelle Tipi-pesi'!N$8,'Tabelle Tipi-pesi'!O$8,"")&amp;IF(O47='Tabelle Tipi-pesi'!N$9,'Tabelle Tipi-pesi'!O$9,"")&amp;IF(O47='Tabelle Tipi-pesi'!N$10,'Tabelle Tipi-pesi'!O$10,"")&amp;IF(O47='Tabelle Tipi-pesi'!N$11,'Tabelle Tipi-pesi'!O$11,"")&amp;IF(O47='Tabelle Tipi-pesi'!N$12,'Tabelle Tipi-pesi'!O$12,"")&amp;IF(O47='Tabelle Tipi-pesi'!N$13,'Tabelle Tipi-pesi'!O$13,"")&amp;IF(O47='Tabelle Tipi-pesi'!N$14,'Tabelle Tipi-pesi'!O$14,"")&amp;IF(O47='Tabelle Tipi-pesi'!N$15,'Tabelle Tipi-pesi'!O$15,"")&amp;IF(O47='Tabelle Tipi-pesi'!N$16,'Tabelle Tipi-pesi'!O$16,"")&amp;IF(O47='Tabelle Tipi-pesi'!N$17,'Tabelle Tipi-pesi'!O$17,"")&amp;IF(O47='Tabelle Tipi-pesi'!N$18,'Tabelle Tipi-pesi'!O$18,"")&amp;IF(O47='Tabelle Tipi-pesi'!N$19,'Tabelle Tipi-pesi'!O$19,"")&amp;IF(O47='Tabelle Tipi-pesi'!N$20,'Tabelle Tipi-pesi'!O$20,"")&amp;IF(O47='Tabelle Tipi-pesi'!N$21,'Tabelle Tipi-pesi'!O$21,"")&amp;IF(O47='Tabelle Tipi-pesi'!N$22,'Tabelle Tipi-pesi'!O$22,"")&amp;IF(O47='Tabelle Tipi-pesi'!N$23,'Tabelle Tipi-pesi'!O$23,"")))</f>
        <v>285</v>
      </c>
      <c r="R47" s="9">
        <f>IF(Q47="",0,VALUE(IF(Q47='Tabelle Tipi-pesi'!P$2,'Tabelle Tipi-pesi'!Q$2,"")&amp;IF(Q47='Tabelle Tipi-pesi'!P$3,'Tabelle Tipi-pesi'!Q$3,"")&amp;IF(Q47='Tabelle Tipi-pesi'!P$4,'Tabelle Tipi-pesi'!Q$4,"")&amp;IF(Q47='Tabelle Tipi-pesi'!P$5,'Tabelle Tipi-pesi'!Q$5,"")&amp;IF(Q47='Tabelle Tipi-pesi'!P$6,'Tabelle Tipi-pesi'!Q$6,"")&amp;IF(Q47='Tabelle Tipi-pesi'!P$7,'Tabelle Tipi-pesi'!Q$7,"")&amp;IF(Q47='Tabelle Tipi-pesi'!P$8,'Tabelle Tipi-pesi'!Q$8,"")&amp;IF(Q47='Tabelle Tipi-pesi'!P$9,'Tabelle Tipi-pesi'!Q$9,"")&amp;IF(Q47='Tabelle Tipi-pesi'!P$10,'Tabelle Tipi-pesi'!Q$10,"")&amp;IF(Q47='Tabelle Tipi-pesi'!P$11,'Tabelle Tipi-pesi'!Q$11,"")&amp;IF(Q47='Tabelle Tipi-pesi'!P$12,'Tabelle Tipi-pesi'!Q$12,"")&amp;IF(Q47='Tabelle Tipi-pesi'!P$13,'Tabelle Tipi-pesi'!Q$13,"")&amp;IF(Q47='Tabelle Tipi-pesi'!P$14,'Tabelle Tipi-pesi'!Q$14,"")&amp;IF(Q47='Tabelle Tipi-pesi'!P$15,'Tabelle Tipi-pesi'!Q$15,"")&amp;IF(Q47='Tabelle Tipi-pesi'!P$16,'Tabelle Tipi-pesi'!Q$16,"")&amp;IF(Q47='Tabelle Tipi-pesi'!P$17,'Tabelle Tipi-pesi'!Q$17,"")&amp;IF(Q47='Tabelle Tipi-pesi'!P$18,'Tabelle Tipi-pesi'!Q$18,"")&amp;IF(Q47='Tabelle Tipi-pesi'!P$19,'Tabelle Tipi-pesi'!Q$19,"")&amp;IF(Q47='Tabelle Tipi-pesi'!P$20,'Tabelle Tipi-pesi'!Q$20,"")&amp;IF(Q47='Tabelle Tipi-pesi'!P$21,'Tabelle Tipi-pesi'!Q$21,"")&amp;IF(Q47='Tabelle Tipi-pesi'!P$22,'Tabelle Tipi-pesi'!Q$22,"")&amp;IF(Q47='Tabelle Tipi-pesi'!P$23,'Tabelle Tipi-pesi'!Q$23,"")))</f>
        <v>0</v>
      </c>
      <c r="S47" s="29" t="s">
        <v>114</v>
      </c>
      <c r="T47" s="30">
        <f>IF(S47="",0,VALUE(IF(S47='Tabelle Tipi-pesi'!R$2,'Tabelle Tipi-pesi'!S$2,"")&amp;IF(S47='Tabelle Tipi-pesi'!R$3,'Tabelle Tipi-pesi'!S$3,"")&amp;IF(S47='Tabelle Tipi-pesi'!R$4,'Tabelle Tipi-pesi'!S$4,"")&amp;IF(S47='Tabelle Tipi-pesi'!R$5,'Tabelle Tipi-pesi'!S$5,"")&amp;IF(S47='Tabelle Tipi-pesi'!R$6,'Tabelle Tipi-pesi'!S$6,"")&amp;IF(S47='Tabelle Tipi-pesi'!R$7,'Tabelle Tipi-pesi'!S$7,"")&amp;IF(S47='Tabelle Tipi-pesi'!R$8,'Tabelle Tipi-pesi'!S$8,"")&amp;IF(S47='Tabelle Tipi-pesi'!R$9,'Tabelle Tipi-pesi'!S$9,"")&amp;IF(S47='Tabelle Tipi-pesi'!R$10,'Tabelle Tipi-pesi'!S$10,"")&amp;IF(S47='Tabelle Tipi-pesi'!R$11,'Tabelle Tipi-pesi'!S$11,"")&amp;IF(S47='Tabelle Tipi-pesi'!R$12,'Tabelle Tipi-pesi'!S$12,"")&amp;IF(S47='Tabelle Tipi-pesi'!R$13,'Tabelle Tipi-pesi'!S$13,"")&amp;IF(S47='Tabelle Tipi-pesi'!R$14,'Tabelle Tipi-pesi'!S$14,"")&amp;IF(S47='Tabelle Tipi-pesi'!R$15,'Tabelle Tipi-pesi'!S$15,"")&amp;IF(S47='Tabelle Tipi-pesi'!R$16,'Tabelle Tipi-pesi'!S$16,"")&amp;IF(S47='Tabelle Tipi-pesi'!R$17,'Tabelle Tipi-pesi'!S$17,"")&amp;IF(S47='Tabelle Tipi-pesi'!R$18,'Tabelle Tipi-pesi'!S$18,"")&amp;IF(S47='Tabelle Tipi-pesi'!R$19,'Tabelle Tipi-pesi'!S$19,"")&amp;IF(S47='Tabelle Tipi-pesi'!R$20,'Tabelle Tipi-pesi'!S$20,"")&amp;IF(S47='Tabelle Tipi-pesi'!R$21,'Tabelle Tipi-pesi'!S$21,"")&amp;IF(S47='Tabelle Tipi-pesi'!R$22,'Tabelle Tipi-pesi'!S$22,"")&amp;IF(S47='Tabelle Tipi-pesi'!R$23,'Tabelle Tipi-pesi'!S$23,"")))</f>
        <v>25</v>
      </c>
      <c r="V47" s="9">
        <f>IF(U47="",0,VALUE(IF(U47='Tabelle Tipi-pesi'!T$2,'Tabelle Tipi-pesi'!U$2,"")&amp;IF(U47='Tabelle Tipi-pesi'!T$3,'Tabelle Tipi-pesi'!U$3,"")&amp;IF(U47='Tabelle Tipi-pesi'!T$4,'Tabelle Tipi-pesi'!U$4,"")&amp;IF(U47='Tabelle Tipi-pesi'!T$5,'Tabelle Tipi-pesi'!U$5,"")&amp;IF(U47='Tabelle Tipi-pesi'!T$6,'Tabelle Tipi-pesi'!U$6,"")&amp;IF(U47='Tabelle Tipi-pesi'!T$7,'Tabelle Tipi-pesi'!U$7,"")&amp;IF(U47='Tabelle Tipi-pesi'!T$8,'Tabelle Tipi-pesi'!U$8,"")&amp;IF(U47='Tabelle Tipi-pesi'!T$9,'Tabelle Tipi-pesi'!U$9,"")&amp;IF(U47='Tabelle Tipi-pesi'!T$10,'Tabelle Tipi-pesi'!U$10,"")&amp;IF(U47='Tabelle Tipi-pesi'!T$11,'Tabelle Tipi-pesi'!U$11,"")&amp;IF(U47='Tabelle Tipi-pesi'!T$12,'Tabelle Tipi-pesi'!U$12,"")&amp;IF(U47='Tabelle Tipi-pesi'!T$13,'Tabelle Tipi-pesi'!U$13,"")&amp;IF(U47='Tabelle Tipi-pesi'!T$14,'Tabelle Tipi-pesi'!U$14,"")&amp;IF(U47='Tabelle Tipi-pesi'!T$15,'Tabelle Tipi-pesi'!U$15,"")&amp;IF(U47='Tabelle Tipi-pesi'!T$16,'Tabelle Tipi-pesi'!U$16,"")&amp;IF(U47='Tabelle Tipi-pesi'!T$17,'Tabelle Tipi-pesi'!U$17,"")&amp;IF(U47='Tabelle Tipi-pesi'!T$18,'Tabelle Tipi-pesi'!U$18,"")&amp;IF(U47='Tabelle Tipi-pesi'!T$19,'Tabelle Tipi-pesi'!U$19,"")&amp;IF(U47='Tabelle Tipi-pesi'!T$20,'Tabelle Tipi-pesi'!U$20,"")&amp;IF(U47='Tabelle Tipi-pesi'!T$21,'Tabelle Tipi-pesi'!U$21,"")&amp;IF(U47='Tabelle Tipi-pesi'!T$22,'Tabelle Tipi-pesi'!U$22,"")&amp;IF(U47='Tabelle Tipi-pesi'!T$23,'Tabelle Tipi-pesi'!U$23,"")))</f>
        <v>0</v>
      </c>
      <c r="W47" s="31"/>
      <c r="X47" s="32">
        <f>IF(W47="",0,VALUE(IF(W47='Tabelle Tipi-pesi'!V$2,'Tabelle Tipi-pesi'!W$2,"")&amp;IF(W47='Tabelle Tipi-pesi'!V$3,'Tabelle Tipi-pesi'!W$3,"")&amp;IF(W47='Tabelle Tipi-pesi'!V$4,'Tabelle Tipi-pesi'!W$4,"")&amp;IF(W47='Tabelle Tipi-pesi'!V$5,'Tabelle Tipi-pesi'!W$5,"")&amp;IF(W47='Tabelle Tipi-pesi'!V$6,'Tabelle Tipi-pesi'!W$6,"")&amp;IF(W47='Tabelle Tipi-pesi'!V$7,'Tabelle Tipi-pesi'!W$7,"")&amp;IF(W47='Tabelle Tipi-pesi'!V$8,'Tabelle Tipi-pesi'!W$8,"")&amp;IF(W47='Tabelle Tipi-pesi'!V$9,'Tabelle Tipi-pesi'!W$9,"")&amp;IF(W47='Tabelle Tipi-pesi'!V$10,'Tabelle Tipi-pesi'!W$10,"")&amp;IF(W47='Tabelle Tipi-pesi'!V$11,'Tabelle Tipi-pesi'!W$11,"")&amp;IF(W47='Tabelle Tipi-pesi'!V$12,'Tabelle Tipi-pesi'!W$12,"")&amp;IF(W47='Tabelle Tipi-pesi'!V$13,'Tabelle Tipi-pesi'!W$13,"")&amp;IF(W47='Tabelle Tipi-pesi'!V$14,'Tabelle Tipi-pesi'!W$14,"")&amp;IF(W47='Tabelle Tipi-pesi'!V$15,'Tabelle Tipi-pesi'!W$15,"")&amp;IF(W47='Tabelle Tipi-pesi'!V$16,'Tabelle Tipi-pesi'!W$16,"")&amp;IF(W47='Tabelle Tipi-pesi'!V$17,'Tabelle Tipi-pesi'!W$17,"")&amp;IF(W47='Tabelle Tipi-pesi'!V$18,'Tabelle Tipi-pesi'!W$18,"")&amp;IF(W47='Tabelle Tipi-pesi'!V$19,'Tabelle Tipi-pesi'!W$19,"")&amp;IF(W47='Tabelle Tipi-pesi'!V$20,'Tabelle Tipi-pesi'!W$20,"")&amp;IF(W47='Tabelle Tipi-pesi'!V$21,'Tabelle Tipi-pesi'!W$21,"")&amp;IF(W47='Tabelle Tipi-pesi'!V$22,'Tabelle Tipi-pesi'!W$22,"")&amp;IF(W47='Tabelle Tipi-pesi'!V$23,'Tabelle Tipi-pesi'!W$23,"")))</f>
        <v>0</v>
      </c>
      <c r="Z47" s="9">
        <f>IF(Y47="",0,VALUE(IF(Y47='Tabelle Tipi-pesi'!X$2,'Tabelle Tipi-pesi'!Y$2,"")&amp;IF(Y47='Tabelle Tipi-pesi'!X$3,'Tabelle Tipi-pesi'!Y$3,"")&amp;IF(Y47='Tabelle Tipi-pesi'!X$4,'Tabelle Tipi-pesi'!Y$4,"")&amp;IF(Y47='Tabelle Tipi-pesi'!X$5,'Tabelle Tipi-pesi'!Y$5,"")&amp;IF(Y47='Tabelle Tipi-pesi'!X$6,'Tabelle Tipi-pesi'!Y$6,"")&amp;IF(Y47='Tabelle Tipi-pesi'!X$7,'Tabelle Tipi-pesi'!Y$7,"")&amp;IF(Y47='Tabelle Tipi-pesi'!X$8,'Tabelle Tipi-pesi'!Y$8,"")&amp;IF(Y47='Tabelle Tipi-pesi'!X$9,'Tabelle Tipi-pesi'!Y$9,"")&amp;IF(Y47='Tabelle Tipi-pesi'!X$10,'Tabelle Tipi-pesi'!Y$10,"")&amp;IF(Y47='Tabelle Tipi-pesi'!X$11,'Tabelle Tipi-pesi'!Y$11,"")&amp;IF(Y47='Tabelle Tipi-pesi'!X$12,'Tabelle Tipi-pesi'!Y$12,"")&amp;IF(Y47='Tabelle Tipi-pesi'!X$13,'Tabelle Tipi-pesi'!Y$13,"")&amp;IF(Y47='Tabelle Tipi-pesi'!X$14,'Tabelle Tipi-pesi'!Y$14,"")&amp;IF(Y47='Tabelle Tipi-pesi'!X$15,'Tabelle Tipi-pesi'!Y$15,"")&amp;IF(Y47='Tabelle Tipi-pesi'!X$16,'Tabelle Tipi-pesi'!Y$16,"")&amp;IF(Y47='Tabelle Tipi-pesi'!X$17,'Tabelle Tipi-pesi'!Y$17,"")&amp;IF(Y47='Tabelle Tipi-pesi'!X$18,'Tabelle Tipi-pesi'!Y$18,"")&amp;IF(Y47='Tabelle Tipi-pesi'!X$19,'Tabelle Tipi-pesi'!Y$19,"")&amp;IF(Y47='Tabelle Tipi-pesi'!X$20,'Tabelle Tipi-pesi'!Y$20,"")&amp;IF(Y47='Tabelle Tipi-pesi'!X$21,'Tabelle Tipi-pesi'!Y$21,"")&amp;IF(Y47='Tabelle Tipi-pesi'!X$22,'Tabelle Tipi-pesi'!Y$22,"")&amp;IF(Y47='Tabelle Tipi-pesi'!X$23,'Tabelle Tipi-pesi'!Y$23,"")))</f>
        <v>0</v>
      </c>
      <c r="AA47" s="36"/>
      <c r="AB47" s="37">
        <f>IF(AA47="",0,VALUE(IF(AA47='Tabelle Tipi-pesi'!Z$2,'Tabelle Tipi-pesi'!AA$2,"")&amp;IF(AA47='Tabelle Tipi-pesi'!Z$3,'Tabelle Tipi-pesi'!AA$3,"")&amp;IF(AA47='Tabelle Tipi-pesi'!Z$4,'Tabelle Tipi-pesi'!AA$4,"")&amp;IF(AA47='Tabelle Tipi-pesi'!Z$5,'Tabelle Tipi-pesi'!AA$5,"")&amp;IF(AA47='Tabelle Tipi-pesi'!Z$6,'Tabelle Tipi-pesi'!AA$6,"")&amp;IF(AA47='Tabelle Tipi-pesi'!Z$7,'Tabelle Tipi-pesi'!AA$7,"")&amp;IF(AA47='Tabelle Tipi-pesi'!Z$8,'Tabelle Tipi-pesi'!AA$8,"")&amp;IF(AA47='Tabelle Tipi-pesi'!Z$9,'Tabelle Tipi-pesi'!AA$9,"")&amp;IF(AA47='Tabelle Tipi-pesi'!Z$10,'Tabelle Tipi-pesi'!AA$10,"")&amp;IF(AA47='Tabelle Tipi-pesi'!Z$11,'Tabelle Tipi-pesi'!AA$11,"")&amp;IF(AA47='Tabelle Tipi-pesi'!Z$12,'Tabelle Tipi-pesi'!AA$12,"")&amp;IF(AA47='Tabelle Tipi-pesi'!Z$13,'Tabelle Tipi-pesi'!AA$13,"")&amp;IF(AA47='Tabelle Tipi-pesi'!Z$14,'Tabelle Tipi-pesi'!AA$14,"")&amp;IF(AA47='Tabelle Tipi-pesi'!Z$15,'Tabelle Tipi-pesi'!AA$15,"")&amp;IF(AA47='Tabelle Tipi-pesi'!Z$16,'Tabelle Tipi-pesi'!AA$16,"")&amp;IF(AA47='Tabelle Tipi-pesi'!Z$17,'Tabelle Tipi-pesi'!AA$17,"")&amp;IF(AA47='Tabelle Tipi-pesi'!Z$18,'Tabelle Tipi-pesi'!AA$18,"")&amp;IF(AA47='Tabelle Tipi-pesi'!Z$19,'Tabelle Tipi-pesi'!AA$19,"")&amp;IF(AA47='Tabelle Tipi-pesi'!Z$20,'Tabelle Tipi-pesi'!AA$20,"")&amp;IF(AA47='Tabelle Tipi-pesi'!Z$21,'Tabelle Tipi-pesi'!AA$21,"")&amp;IF(AA47='Tabelle Tipi-pesi'!Z$22,'Tabelle Tipi-pesi'!AA$22,"")&amp;IF(AA47='Tabelle Tipi-pesi'!Z$23,'Tabelle Tipi-pesi'!AA$23,"")))</f>
        <v>0</v>
      </c>
      <c r="AD47" s="9">
        <f>IF(AC47="",0,VALUE(IF(AC47='Tabelle Tipi-pesi'!Z$2,'Tabelle Tipi-pesi'!AA$2,"")&amp;IF(AC47='Tabelle Tipi-pesi'!Z$3,'Tabelle Tipi-pesi'!AA$3,"")&amp;IF(AC47='Tabelle Tipi-pesi'!Z$4,'Tabelle Tipi-pesi'!AA$4,"")&amp;IF(AC47='Tabelle Tipi-pesi'!Z$5,'Tabelle Tipi-pesi'!AA$5,"")&amp;IF(AC47='Tabelle Tipi-pesi'!Z$6,'Tabelle Tipi-pesi'!AA$6,"")&amp;IF(AC47='Tabelle Tipi-pesi'!Z$7,'Tabelle Tipi-pesi'!AA$7,"")&amp;IF(AC47='Tabelle Tipi-pesi'!Z$8,'Tabelle Tipi-pesi'!AA$8,"")&amp;IF(AC47='Tabelle Tipi-pesi'!Z$9,'Tabelle Tipi-pesi'!AA$9,"")&amp;IF(AC47='Tabelle Tipi-pesi'!Z$10,'Tabelle Tipi-pesi'!AA$10,"")&amp;IF(AC47='Tabelle Tipi-pesi'!Z$11,'Tabelle Tipi-pesi'!AA$11,"")&amp;IF(AC47='Tabelle Tipi-pesi'!Z$12,'Tabelle Tipi-pesi'!AA$12,"")&amp;IF(AC47='Tabelle Tipi-pesi'!Z$13,'Tabelle Tipi-pesi'!AA$13,"")&amp;IF(AC47='Tabelle Tipi-pesi'!Z$14,'Tabelle Tipi-pesi'!AA$14,"")&amp;IF(AC47='Tabelle Tipi-pesi'!Z$15,'Tabelle Tipi-pesi'!AA$15,"")&amp;IF(AC47='Tabelle Tipi-pesi'!Z$16,'Tabelle Tipi-pesi'!AA$16,"")&amp;IF(AC47='Tabelle Tipi-pesi'!Z$17,'Tabelle Tipi-pesi'!AA$17,"")&amp;IF(AC47='Tabelle Tipi-pesi'!Z$18,'Tabelle Tipi-pesi'!AA$18,"")&amp;IF(AC47='Tabelle Tipi-pesi'!Z$19,'Tabelle Tipi-pesi'!AA$19,"")&amp;IF(AC47='Tabelle Tipi-pesi'!Z$20,'Tabelle Tipi-pesi'!AA$20,"")&amp;IF(AC47='Tabelle Tipi-pesi'!Z$21,'Tabelle Tipi-pesi'!AA$21,"")&amp;IF(AC47='Tabelle Tipi-pesi'!Z$22,'Tabelle Tipi-pesi'!AA$22,"")&amp;IF(AC47='Tabelle Tipi-pesi'!Z$23,'Tabelle Tipi-pesi'!AA$23,"")))</f>
        <v>0</v>
      </c>
      <c r="AE47" s="34"/>
      <c r="AF47" s="35">
        <f>IF(AE47="",0,VALUE(IF(AE47='Tabelle Tipi-pesi'!AB$2,'Tabelle Tipi-pesi'!AC$2,"")&amp;IF(AE47='Tabelle Tipi-pesi'!AB$3,'Tabelle Tipi-pesi'!AC$3,"")&amp;IF(AE47='Tabelle Tipi-pesi'!AB$4,'Tabelle Tipi-pesi'!AC$4,"")&amp;IF(AE47='Tabelle Tipi-pesi'!AB$5,'Tabelle Tipi-pesi'!AC$5,"")&amp;IF(AE47='Tabelle Tipi-pesi'!AB$6,'Tabelle Tipi-pesi'!AC$6,"")&amp;IF(AE47='Tabelle Tipi-pesi'!AB$7,'Tabelle Tipi-pesi'!AC$7,"")&amp;IF(AE47='Tabelle Tipi-pesi'!AB$8,'Tabelle Tipi-pesi'!AC$8,"")&amp;IF(AE47='Tabelle Tipi-pesi'!AB$9,'Tabelle Tipi-pesi'!AC$9,"")&amp;IF(AE47='Tabelle Tipi-pesi'!AB$10,'Tabelle Tipi-pesi'!AC$10,"")&amp;IF(AE47='Tabelle Tipi-pesi'!AB$11,'Tabelle Tipi-pesi'!AC$11,"")&amp;IF(AE47='Tabelle Tipi-pesi'!AB$12,'Tabelle Tipi-pesi'!AC$12,"")&amp;IF(AE47='Tabelle Tipi-pesi'!AB$13,'Tabelle Tipi-pesi'!AC$13,"")&amp;IF(AE47='Tabelle Tipi-pesi'!AB$14,'Tabelle Tipi-pesi'!AC$14,"")&amp;IF(AE47='Tabelle Tipi-pesi'!AB$15,'Tabelle Tipi-pesi'!AC$15,"")&amp;IF(AD47='Tabelle Tipi-pesi'!AB$16,'Tabelle Tipi-pesi'!AC$16,"")&amp;IF(AE47='Tabelle Tipi-pesi'!AB$17,'Tabelle Tipi-pesi'!AC$17,"")&amp;IF(AE47='Tabelle Tipi-pesi'!AB$18,'Tabelle Tipi-pesi'!AC$18,"")&amp;IF(AE47='Tabelle Tipi-pesi'!AB$19,'Tabelle Tipi-pesi'!AC$19,"")&amp;IF(AE47='Tabelle Tipi-pesi'!AB$20,'Tabelle Tipi-pesi'!AC$20,"")&amp;IF(AE47='Tabelle Tipi-pesi'!AB$21,'Tabelle Tipi-pesi'!AC$21,"")&amp;IF(AE47='Tabelle Tipi-pesi'!AB$22,'Tabelle Tipi-pesi'!AC$22,"")&amp;IF(AE47='Tabelle Tipi-pesi'!AB$23,'Tabelle Tipi-pesi'!AC$23,"")))</f>
        <v>0</v>
      </c>
      <c r="AH47" s="9">
        <f>IF(AG47="",0,VALUE(IF(AG47='Tabelle Tipi-pesi'!AD$2,'Tabelle Tipi-pesi'!AE$2,"")&amp;IF(AG47='Tabelle Tipi-pesi'!AD$3,'Tabelle Tipi-pesi'!AE$3,"")&amp;IF(AG47='Tabelle Tipi-pesi'!AD$4,'Tabelle Tipi-pesi'!AE$4,"")&amp;IF(AG47='Tabelle Tipi-pesi'!AD$5,'Tabelle Tipi-pesi'!AE$5,"")&amp;IF(AG47='Tabelle Tipi-pesi'!AD$6,'Tabelle Tipi-pesi'!AE$6,"")&amp;IF(AG47='Tabelle Tipi-pesi'!AD$7,'Tabelle Tipi-pesi'!AE$7,"")&amp;IF(AG47='Tabelle Tipi-pesi'!AD$8,'Tabelle Tipi-pesi'!AE$8,"")&amp;IF(AG47='Tabelle Tipi-pesi'!AD$9,'Tabelle Tipi-pesi'!AE$9,"")&amp;IF(AG47='Tabelle Tipi-pesi'!AD$10,'Tabelle Tipi-pesi'!AE$10,"")&amp;IF(AG47='Tabelle Tipi-pesi'!AD$11,'Tabelle Tipi-pesi'!AE$11,"")&amp;IF(AG47='Tabelle Tipi-pesi'!AD$12,'Tabelle Tipi-pesi'!AE$12,"")&amp;IF(AG47='Tabelle Tipi-pesi'!AD$13,'Tabelle Tipi-pesi'!AE$13,"")&amp;IF(AG47='Tabelle Tipi-pesi'!AD$14,'Tabelle Tipi-pesi'!AE$14,"")&amp;IF(AG47='Tabelle Tipi-pesi'!AD$15,'Tabelle Tipi-pesi'!AE$15,"")&amp;IF(AF47='Tabelle Tipi-pesi'!AD$16,'Tabelle Tipi-pesi'!AE$16,"")&amp;IF(AG47='Tabelle Tipi-pesi'!AD$17,'Tabelle Tipi-pesi'!AE$17,"")&amp;IF(AG47='Tabelle Tipi-pesi'!AD$18,'Tabelle Tipi-pesi'!AE$18,"")&amp;IF(AG47='Tabelle Tipi-pesi'!AD$19,'Tabelle Tipi-pesi'!AE$19,"")&amp;IF(AG47='Tabelle Tipi-pesi'!AD$20,'Tabelle Tipi-pesi'!AE$20,"")&amp;IF(AG47='Tabelle Tipi-pesi'!AD$21,'Tabelle Tipi-pesi'!AE$21,"")&amp;IF(AG47='Tabelle Tipi-pesi'!AD$22,'Tabelle Tipi-pesi'!AE$22,"")&amp;IF(AG47='Tabelle Tipi-pesi'!AD$23,'Tabelle Tipi-pesi'!AE$23,"")))</f>
        <v>0</v>
      </c>
      <c r="AJ47" s="26">
        <f t="shared" si="0"/>
        <v>939</v>
      </c>
      <c r="AK47" s="55">
        <v>20</v>
      </c>
      <c r="AL47" s="12">
        <v>4172</v>
      </c>
      <c r="AM47" s="18"/>
      <c r="AN47" s="11">
        <f t="shared" si="1"/>
        <v>10</v>
      </c>
      <c r="AO47" s="11" t="str">
        <f t="shared" si="2"/>
        <v>2</v>
      </c>
      <c r="AP47" s="8">
        <v>830</v>
      </c>
      <c r="AQ47" s="14">
        <f t="shared" si="3"/>
        <v>12.516</v>
      </c>
      <c r="AR47" s="15">
        <f t="shared" si="4"/>
        <v>92.618400000000008</v>
      </c>
      <c r="AS47" s="16">
        <f t="shared" si="5"/>
        <v>98.635143769968053</v>
      </c>
      <c r="AT47" s="15">
        <f t="shared" si="6"/>
        <v>10.138374232333963</v>
      </c>
      <c r="AU47" s="39"/>
    </row>
    <row r="48" spans="1:47" s="8" customFormat="1" ht="11.25" x14ac:dyDescent="0.2">
      <c r="A48" s="8">
        <v>44</v>
      </c>
      <c r="B48" s="8">
        <v>4</v>
      </c>
      <c r="C48" s="20" t="s">
        <v>13</v>
      </c>
      <c r="D48" s="21">
        <f>IF(C48="",0,VALUE(IF(C48='Tabelle Tipi-pesi'!B$2,'Tabelle Tipi-pesi'!C$2,"")&amp;IF(C48='Tabelle Tipi-pesi'!B$3,'Tabelle Tipi-pesi'!C$3,"")&amp;IF(C48='Tabelle Tipi-pesi'!B$4,'Tabelle Tipi-pesi'!C$4,"")&amp;IF(C48='Tabelle Tipi-pesi'!B$5,'Tabelle Tipi-pesi'!C$5,"")&amp;IF(C48='Tabelle Tipi-pesi'!B$6,'Tabelle Tipi-pesi'!C$6,"")&amp;IF(C48='Tabelle Tipi-pesi'!B$7,'Tabelle Tipi-pesi'!C$7,"")&amp;IF(C48='Tabelle Tipi-pesi'!B$8,'Tabelle Tipi-pesi'!C$8,"")&amp;IF(C48='Tabelle Tipi-pesi'!B$9,'Tabelle Tipi-pesi'!C$9,"")&amp;IF(C48='Tabelle Tipi-pesi'!B$10,'Tabelle Tipi-pesi'!C$10,"")&amp;IF(C48='Tabelle Tipi-pesi'!B$11,'Tabelle Tipi-pesi'!C$11,"")&amp;IF(C48='Tabelle Tipi-pesi'!B$12,'Tabelle Tipi-pesi'!C$12,"")&amp;IF(C48='Tabelle Tipi-pesi'!B$13,'Tabelle Tipi-pesi'!C$13,"")&amp;IF(C48='Tabelle Tipi-pesi'!B$14,'Tabelle Tipi-pesi'!C$14,"")&amp;IF(C48='Tabelle Tipi-pesi'!B$15,'Tabelle Tipi-pesi'!C$15,"")&amp;IF(C48='Tabelle Tipi-pesi'!B$16,'Tabelle Tipi-pesi'!C$16,"")&amp;IF(C48='Tabelle Tipi-pesi'!B$17,'Tabelle Tipi-pesi'!C$17,"")&amp;IF(C48='Tabelle Tipi-pesi'!B$18,'Tabelle Tipi-pesi'!C$18,"")&amp;IF(C48='Tabelle Tipi-pesi'!B$19,'Tabelle Tipi-pesi'!C$19,"")&amp;IF(C48='Tabelle Tipi-pesi'!B$20,'Tabelle Tipi-pesi'!C$20,"")&amp;IF(C48='Tabelle Tipi-pesi'!B$21,'Tabelle Tipi-pesi'!C$21,"")&amp;IF(C48='Tabelle Tipi-pesi'!B$22,'Tabelle Tipi-pesi'!C$22,"")&amp;IF(C48='Tabelle Tipi-pesi'!B$23,'Tabelle Tipi-pesi'!C$23,"")))</f>
        <v>120</v>
      </c>
      <c r="E48" s="8" t="s">
        <v>24</v>
      </c>
      <c r="F48" s="7">
        <f>IF(E48="",0,VALUE(IF(E48='Tabelle Tipi-pesi'!D$2,'Tabelle Tipi-pesi'!E$2,"")&amp;IF(E48='Tabelle Tipi-pesi'!D$3,'Tabelle Tipi-pesi'!E$3,"")&amp;IF(E48='Tabelle Tipi-pesi'!D$4,'Tabelle Tipi-pesi'!E$4,"")&amp;IF(E48='Tabelle Tipi-pesi'!D$5,'Tabelle Tipi-pesi'!E$5,"")&amp;IF(E48='Tabelle Tipi-pesi'!D$6,'Tabelle Tipi-pesi'!E$6,"")&amp;IF(E48='Tabelle Tipi-pesi'!D$7,'Tabelle Tipi-pesi'!E$7,"")&amp;IF(E48='Tabelle Tipi-pesi'!D$8,'Tabelle Tipi-pesi'!E$8,"")&amp;IF(E48='Tabelle Tipi-pesi'!D$9,'Tabelle Tipi-pesi'!E$9,"")&amp;IF(E48='Tabelle Tipi-pesi'!D$10,'Tabelle Tipi-pesi'!E$10,"")&amp;IF(E48='Tabelle Tipi-pesi'!D$11,'Tabelle Tipi-pesi'!E$11,"")&amp;IF(E48='Tabelle Tipi-pesi'!D$12,'Tabelle Tipi-pesi'!E$12,"")&amp;IF(E48='Tabelle Tipi-pesi'!D$13,'Tabelle Tipi-pesi'!E$13,"")&amp;IF(E48='Tabelle Tipi-pesi'!D$14,'Tabelle Tipi-pesi'!E$14,"")&amp;IF(E48='Tabelle Tipi-pesi'!D$15,'Tabelle Tipi-pesi'!E$15,"")&amp;IF(E48='Tabelle Tipi-pesi'!D$16,'Tabelle Tipi-pesi'!E$16,"")&amp;IF(E48='Tabelle Tipi-pesi'!D$17,'Tabelle Tipi-pesi'!E$17,"")&amp;IF(E48='Tabelle Tipi-pesi'!D$18,'Tabelle Tipi-pesi'!E$18,"")&amp;IF(E48='Tabelle Tipi-pesi'!D$19,'Tabelle Tipi-pesi'!E$19,"")&amp;IF(E48='Tabelle Tipi-pesi'!D$20,'Tabelle Tipi-pesi'!E$20,"")&amp;IF(E48='Tabelle Tipi-pesi'!D$21,'Tabelle Tipi-pesi'!E$21,"")&amp;IF(E48='Tabelle Tipi-pesi'!D$22,'Tabelle Tipi-pesi'!E$22,"")&amp;IF(E48='Tabelle Tipi-pesi'!D$23,'Tabelle Tipi-pesi'!E$23,"")))/4*B48</f>
        <v>62</v>
      </c>
      <c r="G48" s="22" t="s">
        <v>39</v>
      </c>
      <c r="H48" s="23">
        <f>$B48*IF(G48="",0,VALUE(IF(G48='Tabelle Tipi-pesi'!F$2,'Tabelle Tipi-pesi'!G$2,"")&amp;IF(G48='Tabelle Tipi-pesi'!F$3,'Tabelle Tipi-pesi'!G$3,"")&amp;IF(G48='Tabelle Tipi-pesi'!F$4,'Tabelle Tipi-pesi'!G$4,"")&amp;IF(G48='Tabelle Tipi-pesi'!F$5,'Tabelle Tipi-pesi'!G$5,"")&amp;IF(G48='Tabelle Tipi-pesi'!F$6,'Tabelle Tipi-pesi'!G$6,"")&amp;IF(G48='Tabelle Tipi-pesi'!F$7,'Tabelle Tipi-pesi'!G$7,"")&amp;IF(G48='Tabelle Tipi-pesi'!F$8,'Tabelle Tipi-pesi'!G$8,"")&amp;IF(G48='Tabelle Tipi-pesi'!F$9,'Tabelle Tipi-pesi'!G$9,"")&amp;IF(G48='Tabelle Tipi-pesi'!F$10,'Tabelle Tipi-pesi'!G$10,"")&amp;IF(G48='Tabelle Tipi-pesi'!F$11,'Tabelle Tipi-pesi'!G$11,"")&amp;IF(G48='Tabelle Tipi-pesi'!F$12,'Tabelle Tipi-pesi'!G$12,"")&amp;IF(G48='Tabelle Tipi-pesi'!F$13,'Tabelle Tipi-pesi'!G$13,"")&amp;IF(G48='Tabelle Tipi-pesi'!F$14,'Tabelle Tipi-pesi'!G$14,"")&amp;IF(G48='Tabelle Tipi-pesi'!F$15,'Tabelle Tipi-pesi'!G$15,"")&amp;IF(G48='Tabelle Tipi-pesi'!F$16,'Tabelle Tipi-pesi'!G$16,"")&amp;IF(G48='Tabelle Tipi-pesi'!F$17,'Tabelle Tipi-pesi'!G$17,"")&amp;IF(G48='Tabelle Tipi-pesi'!F$18,'Tabelle Tipi-pesi'!G$18,"")&amp;IF(G48='Tabelle Tipi-pesi'!F$19,'Tabelle Tipi-pesi'!G$19,"")&amp;IF(G48='Tabelle Tipi-pesi'!F$20,'Tabelle Tipi-pesi'!G$20,"")&amp;IF(G48='Tabelle Tipi-pesi'!F$21,'Tabelle Tipi-pesi'!G$21,"")&amp;IF(G48='Tabelle Tipi-pesi'!F$22,'Tabelle Tipi-pesi'!G$22,"")&amp;IF(G48='Tabelle Tipi-pesi'!F$23,'Tabelle Tipi-pesi'!G$23,"")))</f>
        <v>120</v>
      </c>
      <c r="I48" s="8" t="s">
        <v>44</v>
      </c>
      <c r="J48" s="9">
        <f>IF(I48="",0,VALUE(IF(I48='Tabelle Tipi-pesi'!H$2,'Tabelle Tipi-pesi'!I$2,"")&amp;IF(I48='Tabelle Tipi-pesi'!H$3,'Tabelle Tipi-pesi'!I$3,"")&amp;IF(I48='Tabelle Tipi-pesi'!H$4,'Tabelle Tipi-pesi'!I$4,"")&amp;IF(I48='Tabelle Tipi-pesi'!H$5,'Tabelle Tipi-pesi'!I$5,"")&amp;IF(I48='Tabelle Tipi-pesi'!H$6,'Tabelle Tipi-pesi'!I$6,"")&amp;IF(I48='Tabelle Tipi-pesi'!H$7,'Tabelle Tipi-pesi'!I$7,"")&amp;IF(I48='Tabelle Tipi-pesi'!H$8,'Tabelle Tipi-pesi'!I$8,"")&amp;IF(I48='Tabelle Tipi-pesi'!H$9,'Tabelle Tipi-pesi'!I$9,"")&amp;IF(I48='Tabelle Tipi-pesi'!H$10,'Tabelle Tipi-pesi'!I$10,"")&amp;IF(I48='Tabelle Tipi-pesi'!H$11,'Tabelle Tipi-pesi'!I$11,"")&amp;IF(I48='Tabelle Tipi-pesi'!H$12,'Tabelle Tipi-pesi'!I$12,"")&amp;IF(I48='Tabelle Tipi-pesi'!H$13,'Tabelle Tipi-pesi'!I$13,"")&amp;IF(I48='Tabelle Tipi-pesi'!H$14,'Tabelle Tipi-pesi'!I$14,"")&amp;IF(I48='Tabelle Tipi-pesi'!H$15,'Tabelle Tipi-pesi'!I$15,"")&amp;IF(I48='Tabelle Tipi-pesi'!H$16,'Tabelle Tipi-pesi'!I$16,"")&amp;IF(I48='Tabelle Tipi-pesi'!H$17,'Tabelle Tipi-pesi'!I$17,"")&amp;IF(I48='Tabelle Tipi-pesi'!H$18,'Tabelle Tipi-pesi'!I$18,"")&amp;IF(I48='Tabelle Tipi-pesi'!H$19,'Tabelle Tipi-pesi'!I$19,"")&amp;IF(I48='Tabelle Tipi-pesi'!H$20,'Tabelle Tipi-pesi'!I$20,"")&amp;IF(I48='Tabelle Tipi-pesi'!H$21,'Tabelle Tipi-pesi'!I$21,"")&amp;IF(I48='Tabelle Tipi-pesi'!H$22,'Tabelle Tipi-pesi'!I$22,"")&amp;IF(I48='Tabelle Tipi-pesi'!H$23,'Tabelle Tipi-pesi'!I$23,"")))</f>
        <v>80</v>
      </c>
      <c r="K48" s="24" t="s">
        <v>50</v>
      </c>
      <c r="L48" s="25">
        <f>IF(K48="",0,VALUE(IF(K48='Tabelle Tipi-pesi'!J$2,'Tabelle Tipi-pesi'!K$2,"")&amp;IF(K48='Tabelle Tipi-pesi'!J$3,'Tabelle Tipi-pesi'!K$3,"")&amp;IF(K48='Tabelle Tipi-pesi'!J$4,'Tabelle Tipi-pesi'!K$4,"")&amp;IF(K48='Tabelle Tipi-pesi'!J$5,'Tabelle Tipi-pesi'!K$5,"")&amp;IF(K48='Tabelle Tipi-pesi'!J$6,'Tabelle Tipi-pesi'!K$6,"")&amp;IF(K48='Tabelle Tipi-pesi'!J$7,'Tabelle Tipi-pesi'!K$7,"")&amp;IF(K48='Tabelle Tipi-pesi'!J$8,'Tabelle Tipi-pesi'!K$8,"")&amp;IF(K48='Tabelle Tipi-pesi'!J$9,'Tabelle Tipi-pesi'!K$9,"")&amp;IF(K48='Tabelle Tipi-pesi'!J$10,'Tabelle Tipi-pesi'!K$10,"")&amp;IF(K48='Tabelle Tipi-pesi'!J$11,'Tabelle Tipi-pesi'!K$11,"")&amp;IF(K48='Tabelle Tipi-pesi'!J$12,'Tabelle Tipi-pesi'!K$12,"")&amp;IF(K48='Tabelle Tipi-pesi'!J$13,'Tabelle Tipi-pesi'!K$13,"")&amp;IF(K48='Tabelle Tipi-pesi'!J$14,'Tabelle Tipi-pesi'!K$14,"")&amp;IF(K48='Tabelle Tipi-pesi'!J$15,'Tabelle Tipi-pesi'!K$15,"")&amp;IF(K48='Tabelle Tipi-pesi'!J$16,'Tabelle Tipi-pesi'!K$16,"")&amp;IF(K48='Tabelle Tipi-pesi'!J$17,'Tabelle Tipi-pesi'!K$17,"")&amp;IF(K48='Tabelle Tipi-pesi'!J$18,'Tabelle Tipi-pesi'!K$18,"")&amp;IF(K48='Tabelle Tipi-pesi'!J$19,'Tabelle Tipi-pesi'!K$19,"")&amp;IF(K48='Tabelle Tipi-pesi'!J$20,'Tabelle Tipi-pesi'!K$20,"")&amp;IF(K48='Tabelle Tipi-pesi'!J$21,'Tabelle Tipi-pesi'!K$21,"")&amp;IF(K48='Tabelle Tipi-pesi'!J$22,'Tabelle Tipi-pesi'!K$22,"")&amp;IF(K48='Tabelle Tipi-pesi'!J$23,'Tabelle Tipi-pesi'!K$23,"")))</f>
        <v>7</v>
      </c>
      <c r="M48" s="8" t="s">
        <v>59</v>
      </c>
      <c r="N48" s="9">
        <f>$B48*IF(M48="",0,VALUE(IF(M48='Tabelle Tipi-pesi'!L$2,'Tabelle Tipi-pesi'!M$2,"")&amp;IF(M48='Tabelle Tipi-pesi'!L$3,'Tabelle Tipi-pesi'!M$3,"")&amp;IF(M48='Tabelle Tipi-pesi'!L$4,'Tabelle Tipi-pesi'!M$4,"")&amp;IF(M48='Tabelle Tipi-pesi'!L$5,'Tabelle Tipi-pesi'!M$5,"")&amp;IF(M48='Tabelle Tipi-pesi'!L$6,'Tabelle Tipi-pesi'!M$6,"")&amp;IF(M48='Tabelle Tipi-pesi'!L$7,'Tabelle Tipi-pesi'!M$7,"")&amp;IF(M48='Tabelle Tipi-pesi'!L$8,'Tabelle Tipi-pesi'!M$8,"")&amp;IF(M48='Tabelle Tipi-pesi'!L$9,'Tabelle Tipi-pesi'!M$9,"")&amp;IF(M48='Tabelle Tipi-pesi'!L$10,'Tabelle Tipi-pesi'!M$10,"")&amp;IF(M48='Tabelle Tipi-pesi'!L$11,'Tabelle Tipi-pesi'!M$11,"")&amp;IF(M48='Tabelle Tipi-pesi'!L$12,'Tabelle Tipi-pesi'!M$12,"")&amp;IF(M48='Tabelle Tipi-pesi'!L$13,'Tabelle Tipi-pesi'!M$13,"")&amp;IF(M48='Tabelle Tipi-pesi'!L$14,'Tabelle Tipi-pesi'!M$14,"")&amp;IF(M48='Tabelle Tipi-pesi'!L$15,'Tabelle Tipi-pesi'!M$15,"")&amp;IF(M48='Tabelle Tipi-pesi'!L$16,'Tabelle Tipi-pesi'!M$16,"")&amp;IF(M48='Tabelle Tipi-pesi'!L$17,'Tabelle Tipi-pesi'!M$17,"")&amp;IF(M48='Tabelle Tipi-pesi'!L$18,'Tabelle Tipi-pesi'!M$18,"")&amp;IF(M48='Tabelle Tipi-pesi'!L$19,'Tabelle Tipi-pesi'!M$19,"")&amp;IF(M48='Tabelle Tipi-pesi'!L$20,'Tabelle Tipi-pesi'!M$20,"")&amp;IF(M48='Tabelle Tipi-pesi'!L$21,'Tabelle Tipi-pesi'!M$21,"")&amp;IF(M48='Tabelle Tipi-pesi'!L$22,'Tabelle Tipi-pesi'!M$22,"")&amp;IF(M48='Tabelle Tipi-pesi'!L$23,'Tabelle Tipi-pesi'!M$23,"")))</f>
        <v>240</v>
      </c>
      <c r="O48" s="27" t="s">
        <v>72</v>
      </c>
      <c r="P48" s="28">
        <f>IF(O48="",0,VALUE(IF(O48='Tabelle Tipi-pesi'!N$2,'Tabelle Tipi-pesi'!O$2,"")&amp;IF(O48='Tabelle Tipi-pesi'!N$3,'Tabelle Tipi-pesi'!O$3,"")&amp;IF(O48='Tabelle Tipi-pesi'!N$4,'Tabelle Tipi-pesi'!O$4,"")&amp;IF(O48='Tabelle Tipi-pesi'!N$5,'Tabelle Tipi-pesi'!O$5,"")&amp;IF(O48='Tabelle Tipi-pesi'!N$6,'Tabelle Tipi-pesi'!O$6,"")&amp;IF(O48='Tabelle Tipi-pesi'!N$7,'Tabelle Tipi-pesi'!O$7,"")&amp;IF(O48='Tabelle Tipi-pesi'!N$8,'Tabelle Tipi-pesi'!O$8,"")&amp;IF(O48='Tabelle Tipi-pesi'!N$9,'Tabelle Tipi-pesi'!O$9,"")&amp;IF(O48='Tabelle Tipi-pesi'!N$10,'Tabelle Tipi-pesi'!O$10,"")&amp;IF(O48='Tabelle Tipi-pesi'!N$11,'Tabelle Tipi-pesi'!O$11,"")&amp;IF(O48='Tabelle Tipi-pesi'!N$12,'Tabelle Tipi-pesi'!O$12,"")&amp;IF(O48='Tabelle Tipi-pesi'!N$13,'Tabelle Tipi-pesi'!O$13,"")&amp;IF(O48='Tabelle Tipi-pesi'!N$14,'Tabelle Tipi-pesi'!O$14,"")&amp;IF(O48='Tabelle Tipi-pesi'!N$15,'Tabelle Tipi-pesi'!O$15,"")&amp;IF(O48='Tabelle Tipi-pesi'!N$16,'Tabelle Tipi-pesi'!O$16,"")&amp;IF(O48='Tabelle Tipi-pesi'!N$17,'Tabelle Tipi-pesi'!O$17,"")&amp;IF(O48='Tabelle Tipi-pesi'!N$18,'Tabelle Tipi-pesi'!O$18,"")&amp;IF(O48='Tabelle Tipi-pesi'!N$19,'Tabelle Tipi-pesi'!O$19,"")&amp;IF(O48='Tabelle Tipi-pesi'!N$20,'Tabelle Tipi-pesi'!O$20,"")&amp;IF(O48='Tabelle Tipi-pesi'!N$21,'Tabelle Tipi-pesi'!O$21,"")&amp;IF(O48='Tabelle Tipi-pesi'!N$22,'Tabelle Tipi-pesi'!O$22,"")&amp;IF(O48='Tabelle Tipi-pesi'!N$23,'Tabelle Tipi-pesi'!O$23,"")))</f>
        <v>280</v>
      </c>
      <c r="R48" s="9">
        <f>IF(Q48="",0,VALUE(IF(Q48='Tabelle Tipi-pesi'!P$2,'Tabelle Tipi-pesi'!Q$2,"")&amp;IF(Q48='Tabelle Tipi-pesi'!P$3,'Tabelle Tipi-pesi'!Q$3,"")&amp;IF(Q48='Tabelle Tipi-pesi'!P$4,'Tabelle Tipi-pesi'!Q$4,"")&amp;IF(Q48='Tabelle Tipi-pesi'!P$5,'Tabelle Tipi-pesi'!Q$5,"")&amp;IF(Q48='Tabelle Tipi-pesi'!P$6,'Tabelle Tipi-pesi'!Q$6,"")&amp;IF(Q48='Tabelle Tipi-pesi'!P$7,'Tabelle Tipi-pesi'!Q$7,"")&amp;IF(Q48='Tabelle Tipi-pesi'!P$8,'Tabelle Tipi-pesi'!Q$8,"")&amp;IF(Q48='Tabelle Tipi-pesi'!P$9,'Tabelle Tipi-pesi'!Q$9,"")&amp;IF(Q48='Tabelle Tipi-pesi'!P$10,'Tabelle Tipi-pesi'!Q$10,"")&amp;IF(Q48='Tabelle Tipi-pesi'!P$11,'Tabelle Tipi-pesi'!Q$11,"")&amp;IF(Q48='Tabelle Tipi-pesi'!P$12,'Tabelle Tipi-pesi'!Q$12,"")&amp;IF(Q48='Tabelle Tipi-pesi'!P$13,'Tabelle Tipi-pesi'!Q$13,"")&amp;IF(Q48='Tabelle Tipi-pesi'!P$14,'Tabelle Tipi-pesi'!Q$14,"")&amp;IF(Q48='Tabelle Tipi-pesi'!P$15,'Tabelle Tipi-pesi'!Q$15,"")&amp;IF(Q48='Tabelle Tipi-pesi'!P$16,'Tabelle Tipi-pesi'!Q$16,"")&amp;IF(Q48='Tabelle Tipi-pesi'!P$17,'Tabelle Tipi-pesi'!Q$17,"")&amp;IF(Q48='Tabelle Tipi-pesi'!P$18,'Tabelle Tipi-pesi'!Q$18,"")&amp;IF(Q48='Tabelle Tipi-pesi'!P$19,'Tabelle Tipi-pesi'!Q$19,"")&amp;IF(Q48='Tabelle Tipi-pesi'!P$20,'Tabelle Tipi-pesi'!Q$20,"")&amp;IF(Q48='Tabelle Tipi-pesi'!P$21,'Tabelle Tipi-pesi'!Q$21,"")&amp;IF(Q48='Tabelle Tipi-pesi'!P$22,'Tabelle Tipi-pesi'!Q$22,"")&amp;IF(Q48='Tabelle Tipi-pesi'!P$23,'Tabelle Tipi-pesi'!Q$23,"")))</f>
        <v>0</v>
      </c>
      <c r="S48" s="29" t="s">
        <v>114</v>
      </c>
      <c r="T48" s="30">
        <f>IF(S48="",0,VALUE(IF(S48='Tabelle Tipi-pesi'!R$2,'Tabelle Tipi-pesi'!S$2,"")&amp;IF(S48='Tabelle Tipi-pesi'!R$3,'Tabelle Tipi-pesi'!S$3,"")&amp;IF(S48='Tabelle Tipi-pesi'!R$4,'Tabelle Tipi-pesi'!S$4,"")&amp;IF(S48='Tabelle Tipi-pesi'!R$5,'Tabelle Tipi-pesi'!S$5,"")&amp;IF(S48='Tabelle Tipi-pesi'!R$6,'Tabelle Tipi-pesi'!S$6,"")&amp;IF(S48='Tabelle Tipi-pesi'!R$7,'Tabelle Tipi-pesi'!S$7,"")&amp;IF(S48='Tabelle Tipi-pesi'!R$8,'Tabelle Tipi-pesi'!S$8,"")&amp;IF(S48='Tabelle Tipi-pesi'!R$9,'Tabelle Tipi-pesi'!S$9,"")&amp;IF(S48='Tabelle Tipi-pesi'!R$10,'Tabelle Tipi-pesi'!S$10,"")&amp;IF(S48='Tabelle Tipi-pesi'!R$11,'Tabelle Tipi-pesi'!S$11,"")&amp;IF(S48='Tabelle Tipi-pesi'!R$12,'Tabelle Tipi-pesi'!S$12,"")&amp;IF(S48='Tabelle Tipi-pesi'!R$13,'Tabelle Tipi-pesi'!S$13,"")&amp;IF(S48='Tabelle Tipi-pesi'!R$14,'Tabelle Tipi-pesi'!S$14,"")&amp;IF(S48='Tabelle Tipi-pesi'!R$15,'Tabelle Tipi-pesi'!S$15,"")&amp;IF(S48='Tabelle Tipi-pesi'!R$16,'Tabelle Tipi-pesi'!S$16,"")&amp;IF(S48='Tabelle Tipi-pesi'!R$17,'Tabelle Tipi-pesi'!S$17,"")&amp;IF(S48='Tabelle Tipi-pesi'!R$18,'Tabelle Tipi-pesi'!S$18,"")&amp;IF(S48='Tabelle Tipi-pesi'!R$19,'Tabelle Tipi-pesi'!S$19,"")&amp;IF(S48='Tabelle Tipi-pesi'!R$20,'Tabelle Tipi-pesi'!S$20,"")&amp;IF(S48='Tabelle Tipi-pesi'!R$21,'Tabelle Tipi-pesi'!S$21,"")&amp;IF(S48='Tabelle Tipi-pesi'!R$22,'Tabelle Tipi-pesi'!S$22,"")&amp;IF(S48='Tabelle Tipi-pesi'!R$23,'Tabelle Tipi-pesi'!S$23,"")))</f>
        <v>25</v>
      </c>
      <c r="V48" s="9">
        <f>IF(U48="",0,VALUE(IF(U48='Tabelle Tipi-pesi'!T$2,'Tabelle Tipi-pesi'!U$2,"")&amp;IF(U48='Tabelle Tipi-pesi'!T$3,'Tabelle Tipi-pesi'!U$3,"")&amp;IF(U48='Tabelle Tipi-pesi'!T$4,'Tabelle Tipi-pesi'!U$4,"")&amp;IF(U48='Tabelle Tipi-pesi'!T$5,'Tabelle Tipi-pesi'!U$5,"")&amp;IF(U48='Tabelle Tipi-pesi'!T$6,'Tabelle Tipi-pesi'!U$6,"")&amp;IF(U48='Tabelle Tipi-pesi'!T$7,'Tabelle Tipi-pesi'!U$7,"")&amp;IF(U48='Tabelle Tipi-pesi'!T$8,'Tabelle Tipi-pesi'!U$8,"")&amp;IF(U48='Tabelle Tipi-pesi'!T$9,'Tabelle Tipi-pesi'!U$9,"")&amp;IF(U48='Tabelle Tipi-pesi'!T$10,'Tabelle Tipi-pesi'!U$10,"")&amp;IF(U48='Tabelle Tipi-pesi'!T$11,'Tabelle Tipi-pesi'!U$11,"")&amp;IF(U48='Tabelle Tipi-pesi'!T$12,'Tabelle Tipi-pesi'!U$12,"")&amp;IF(U48='Tabelle Tipi-pesi'!T$13,'Tabelle Tipi-pesi'!U$13,"")&amp;IF(U48='Tabelle Tipi-pesi'!T$14,'Tabelle Tipi-pesi'!U$14,"")&amp;IF(U48='Tabelle Tipi-pesi'!T$15,'Tabelle Tipi-pesi'!U$15,"")&amp;IF(U48='Tabelle Tipi-pesi'!T$16,'Tabelle Tipi-pesi'!U$16,"")&amp;IF(U48='Tabelle Tipi-pesi'!T$17,'Tabelle Tipi-pesi'!U$17,"")&amp;IF(U48='Tabelle Tipi-pesi'!T$18,'Tabelle Tipi-pesi'!U$18,"")&amp;IF(U48='Tabelle Tipi-pesi'!T$19,'Tabelle Tipi-pesi'!U$19,"")&amp;IF(U48='Tabelle Tipi-pesi'!T$20,'Tabelle Tipi-pesi'!U$20,"")&amp;IF(U48='Tabelle Tipi-pesi'!T$21,'Tabelle Tipi-pesi'!U$21,"")&amp;IF(U48='Tabelle Tipi-pesi'!T$22,'Tabelle Tipi-pesi'!U$22,"")&amp;IF(U48='Tabelle Tipi-pesi'!T$23,'Tabelle Tipi-pesi'!U$23,"")))</f>
        <v>0</v>
      </c>
      <c r="W48" s="31"/>
      <c r="X48" s="32">
        <f>IF(W48="",0,VALUE(IF(W48='Tabelle Tipi-pesi'!V$2,'Tabelle Tipi-pesi'!W$2,"")&amp;IF(W48='Tabelle Tipi-pesi'!V$3,'Tabelle Tipi-pesi'!W$3,"")&amp;IF(W48='Tabelle Tipi-pesi'!V$4,'Tabelle Tipi-pesi'!W$4,"")&amp;IF(W48='Tabelle Tipi-pesi'!V$5,'Tabelle Tipi-pesi'!W$5,"")&amp;IF(W48='Tabelle Tipi-pesi'!V$6,'Tabelle Tipi-pesi'!W$6,"")&amp;IF(W48='Tabelle Tipi-pesi'!V$7,'Tabelle Tipi-pesi'!W$7,"")&amp;IF(W48='Tabelle Tipi-pesi'!V$8,'Tabelle Tipi-pesi'!W$8,"")&amp;IF(W48='Tabelle Tipi-pesi'!V$9,'Tabelle Tipi-pesi'!W$9,"")&amp;IF(W48='Tabelle Tipi-pesi'!V$10,'Tabelle Tipi-pesi'!W$10,"")&amp;IF(W48='Tabelle Tipi-pesi'!V$11,'Tabelle Tipi-pesi'!W$11,"")&amp;IF(W48='Tabelle Tipi-pesi'!V$12,'Tabelle Tipi-pesi'!W$12,"")&amp;IF(W48='Tabelle Tipi-pesi'!V$13,'Tabelle Tipi-pesi'!W$13,"")&amp;IF(W48='Tabelle Tipi-pesi'!V$14,'Tabelle Tipi-pesi'!W$14,"")&amp;IF(W48='Tabelle Tipi-pesi'!V$15,'Tabelle Tipi-pesi'!W$15,"")&amp;IF(W48='Tabelle Tipi-pesi'!V$16,'Tabelle Tipi-pesi'!W$16,"")&amp;IF(W48='Tabelle Tipi-pesi'!V$17,'Tabelle Tipi-pesi'!W$17,"")&amp;IF(W48='Tabelle Tipi-pesi'!V$18,'Tabelle Tipi-pesi'!W$18,"")&amp;IF(W48='Tabelle Tipi-pesi'!V$19,'Tabelle Tipi-pesi'!W$19,"")&amp;IF(W48='Tabelle Tipi-pesi'!V$20,'Tabelle Tipi-pesi'!W$20,"")&amp;IF(W48='Tabelle Tipi-pesi'!V$21,'Tabelle Tipi-pesi'!W$21,"")&amp;IF(W48='Tabelle Tipi-pesi'!V$22,'Tabelle Tipi-pesi'!W$22,"")&amp;IF(W48='Tabelle Tipi-pesi'!V$23,'Tabelle Tipi-pesi'!W$23,"")))</f>
        <v>0</v>
      </c>
      <c r="Z48" s="9">
        <f>IF(Y48="",0,VALUE(IF(Y48='Tabelle Tipi-pesi'!X$2,'Tabelle Tipi-pesi'!Y$2,"")&amp;IF(Y48='Tabelle Tipi-pesi'!X$3,'Tabelle Tipi-pesi'!Y$3,"")&amp;IF(Y48='Tabelle Tipi-pesi'!X$4,'Tabelle Tipi-pesi'!Y$4,"")&amp;IF(Y48='Tabelle Tipi-pesi'!X$5,'Tabelle Tipi-pesi'!Y$5,"")&amp;IF(Y48='Tabelle Tipi-pesi'!X$6,'Tabelle Tipi-pesi'!Y$6,"")&amp;IF(Y48='Tabelle Tipi-pesi'!X$7,'Tabelle Tipi-pesi'!Y$7,"")&amp;IF(Y48='Tabelle Tipi-pesi'!X$8,'Tabelle Tipi-pesi'!Y$8,"")&amp;IF(Y48='Tabelle Tipi-pesi'!X$9,'Tabelle Tipi-pesi'!Y$9,"")&amp;IF(Y48='Tabelle Tipi-pesi'!X$10,'Tabelle Tipi-pesi'!Y$10,"")&amp;IF(Y48='Tabelle Tipi-pesi'!X$11,'Tabelle Tipi-pesi'!Y$11,"")&amp;IF(Y48='Tabelle Tipi-pesi'!X$12,'Tabelle Tipi-pesi'!Y$12,"")&amp;IF(Y48='Tabelle Tipi-pesi'!X$13,'Tabelle Tipi-pesi'!Y$13,"")&amp;IF(Y48='Tabelle Tipi-pesi'!X$14,'Tabelle Tipi-pesi'!Y$14,"")&amp;IF(Y48='Tabelle Tipi-pesi'!X$15,'Tabelle Tipi-pesi'!Y$15,"")&amp;IF(Y48='Tabelle Tipi-pesi'!X$16,'Tabelle Tipi-pesi'!Y$16,"")&amp;IF(Y48='Tabelle Tipi-pesi'!X$17,'Tabelle Tipi-pesi'!Y$17,"")&amp;IF(Y48='Tabelle Tipi-pesi'!X$18,'Tabelle Tipi-pesi'!Y$18,"")&amp;IF(Y48='Tabelle Tipi-pesi'!X$19,'Tabelle Tipi-pesi'!Y$19,"")&amp;IF(Y48='Tabelle Tipi-pesi'!X$20,'Tabelle Tipi-pesi'!Y$20,"")&amp;IF(Y48='Tabelle Tipi-pesi'!X$21,'Tabelle Tipi-pesi'!Y$21,"")&amp;IF(Y48='Tabelle Tipi-pesi'!X$22,'Tabelle Tipi-pesi'!Y$22,"")&amp;IF(Y48='Tabelle Tipi-pesi'!X$23,'Tabelle Tipi-pesi'!Y$23,"")))</f>
        <v>0</v>
      </c>
      <c r="AA48" s="36"/>
      <c r="AB48" s="37">
        <f>IF(AA48="",0,VALUE(IF(AA48='Tabelle Tipi-pesi'!Z$2,'Tabelle Tipi-pesi'!AA$2,"")&amp;IF(AA48='Tabelle Tipi-pesi'!Z$3,'Tabelle Tipi-pesi'!AA$3,"")&amp;IF(AA48='Tabelle Tipi-pesi'!Z$4,'Tabelle Tipi-pesi'!AA$4,"")&amp;IF(AA48='Tabelle Tipi-pesi'!Z$5,'Tabelle Tipi-pesi'!AA$5,"")&amp;IF(AA48='Tabelle Tipi-pesi'!Z$6,'Tabelle Tipi-pesi'!AA$6,"")&amp;IF(AA48='Tabelle Tipi-pesi'!Z$7,'Tabelle Tipi-pesi'!AA$7,"")&amp;IF(AA48='Tabelle Tipi-pesi'!Z$8,'Tabelle Tipi-pesi'!AA$8,"")&amp;IF(AA48='Tabelle Tipi-pesi'!Z$9,'Tabelle Tipi-pesi'!AA$9,"")&amp;IF(AA48='Tabelle Tipi-pesi'!Z$10,'Tabelle Tipi-pesi'!AA$10,"")&amp;IF(AA48='Tabelle Tipi-pesi'!Z$11,'Tabelle Tipi-pesi'!AA$11,"")&amp;IF(AA48='Tabelle Tipi-pesi'!Z$12,'Tabelle Tipi-pesi'!AA$12,"")&amp;IF(AA48='Tabelle Tipi-pesi'!Z$13,'Tabelle Tipi-pesi'!AA$13,"")&amp;IF(AA48='Tabelle Tipi-pesi'!Z$14,'Tabelle Tipi-pesi'!AA$14,"")&amp;IF(AA48='Tabelle Tipi-pesi'!Z$15,'Tabelle Tipi-pesi'!AA$15,"")&amp;IF(AA48='Tabelle Tipi-pesi'!Z$16,'Tabelle Tipi-pesi'!AA$16,"")&amp;IF(AA48='Tabelle Tipi-pesi'!Z$17,'Tabelle Tipi-pesi'!AA$17,"")&amp;IF(AA48='Tabelle Tipi-pesi'!Z$18,'Tabelle Tipi-pesi'!AA$18,"")&amp;IF(AA48='Tabelle Tipi-pesi'!Z$19,'Tabelle Tipi-pesi'!AA$19,"")&amp;IF(AA48='Tabelle Tipi-pesi'!Z$20,'Tabelle Tipi-pesi'!AA$20,"")&amp;IF(AA48='Tabelle Tipi-pesi'!Z$21,'Tabelle Tipi-pesi'!AA$21,"")&amp;IF(AA48='Tabelle Tipi-pesi'!Z$22,'Tabelle Tipi-pesi'!AA$22,"")&amp;IF(AA48='Tabelle Tipi-pesi'!Z$23,'Tabelle Tipi-pesi'!AA$23,"")))</f>
        <v>0</v>
      </c>
      <c r="AD48" s="9">
        <f>IF(AC48="",0,VALUE(IF(AC48='Tabelle Tipi-pesi'!Z$2,'Tabelle Tipi-pesi'!AA$2,"")&amp;IF(AC48='Tabelle Tipi-pesi'!Z$3,'Tabelle Tipi-pesi'!AA$3,"")&amp;IF(AC48='Tabelle Tipi-pesi'!Z$4,'Tabelle Tipi-pesi'!AA$4,"")&amp;IF(AC48='Tabelle Tipi-pesi'!Z$5,'Tabelle Tipi-pesi'!AA$5,"")&amp;IF(AC48='Tabelle Tipi-pesi'!Z$6,'Tabelle Tipi-pesi'!AA$6,"")&amp;IF(AC48='Tabelle Tipi-pesi'!Z$7,'Tabelle Tipi-pesi'!AA$7,"")&amp;IF(AC48='Tabelle Tipi-pesi'!Z$8,'Tabelle Tipi-pesi'!AA$8,"")&amp;IF(AC48='Tabelle Tipi-pesi'!Z$9,'Tabelle Tipi-pesi'!AA$9,"")&amp;IF(AC48='Tabelle Tipi-pesi'!Z$10,'Tabelle Tipi-pesi'!AA$10,"")&amp;IF(AC48='Tabelle Tipi-pesi'!Z$11,'Tabelle Tipi-pesi'!AA$11,"")&amp;IF(AC48='Tabelle Tipi-pesi'!Z$12,'Tabelle Tipi-pesi'!AA$12,"")&amp;IF(AC48='Tabelle Tipi-pesi'!Z$13,'Tabelle Tipi-pesi'!AA$13,"")&amp;IF(AC48='Tabelle Tipi-pesi'!Z$14,'Tabelle Tipi-pesi'!AA$14,"")&amp;IF(AC48='Tabelle Tipi-pesi'!Z$15,'Tabelle Tipi-pesi'!AA$15,"")&amp;IF(AC48='Tabelle Tipi-pesi'!Z$16,'Tabelle Tipi-pesi'!AA$16,"")&amp;IF(AC48='Tabelle Tipi-pesi'!Z$17,'Tabelle Tipi-pesi'!AA$17,"")&amp;IF(AC48='Tabelle Tipi-pesi'!Z$18,'Tabelle Tipi-pesi'!AA$18,"")&amp;IF(AC48='Tabelle Tipi-pesi'!Z$19,'Tabelle Tipi-pesi'!AA$19,"")&amp;IF(AC48='Tabelle Tipi-pesi'!Z$20,'Tabelle Tipi-pesi'!AA$20,"")&amp;IF(AC48='Tabelle Tipi-pesi'!Z$21,'Tabelle Tipi-pesi'!AA$21,"")&amp;IF(AC48='Tabelle Tipi-pesi'!Z$22,'Tabelle Tipi-pesi'!AA$22,"")&amp;IF(AC48='Tabelle Tipi-pesi'!Z$23,'Tabelle Tipi-pesi'!AA$23,"")))</f>
        <v>0</v>
      </c>
      <c r="AE48" s="34"/>
      <c r="AF48" s="35">
        <f>IF(AE48="",0,VALUE(IF(AE48='Tabelle Tipi-pesi'!AB$2,'Tabelle Tipi-pesi'!AC$2,"")&amp;IF(AE48='Tabelle Tipi-pesi'!AB$3,'Tabelle Tipi-pesi'!AC$3,"")&amp;IF(AE48='Tabelle Tipi-pesi'!AB$4,'Tabelle Tipi-pesi'!AC$4,"")&amp;IF(AE48='Tabelle Tipi-pesi'!AB$5,'Tabelle Tipi-pesi'!AC$5,"")&amp;IF(AE48='Tabelle Tipi-pesi'!AB$6,'Tabelle Tipi-pesi'!AC$6,"")&amp;IF(AE48='Tabelle Tipi-pesi'!AB$7,'Tabelle Tipi-pesi'!AC$7,"")&amp;IF(AE48='Tabelle Tipi-pesi'!AB$8,'Tabelle Tipi-pesi'!AC$8,"")&amp;IF(AE48='Tabelle Tipi-pesi'!AB$9,'Tabelle Tipi-pesi'!AC$9,"")&amp;IF(AE48='Tabelle Tipi-pesi'!AB$10,'Tabelle Tipi-pesi'!AC$10,"")&amp;IF(AE48='Tabelle Tipi-pesi'!AB$11,'Tabelle Tipi-pesi'!AC$11,"")&amp;IF(AE48='Tabelle Tipi-pesi'!AB$12,'Tabelle Tipi-pesi'!AC$12,"")&amp;IF(AE48='Tabelle Tipi-pesi'!AB$13,'Tabelle Tipi-pesi'!AC$13,"")&amp;IF(AE48='Tabelle Tipi-pesi'!AB$14,'Tabelle Tipi-pesi'!AC$14,"")&amp;IF(AE48='Tabelle Tipi-pesi'!AB$15,'Tabelle Tipi-pesi'!AC$15,"")&amp;IF(AD48='Tabelle Tipi-pesi'!AB$16,'Tabelle Tipi-pesi'!AC$16,"")&amp;IF(AE48='Tabelle Tipi-pesi'!AB$17,'Tabelle Tipi-pesi'!AC$17,"")&amp;IF(AE48='Tabelle Tipi-pesi'!AB$18,'Tabelle Tipi-pesi'!AC$18,"")&amp;IF(AE48='Tabelle Tipi-pesi'!AB$19,'Tabelle Tipi-pesi'!AC$19,"")&amp;IF(AE48='Tabelle Tipi-pesi'!AB$20,'Tabelle Tipi-pesi'!AC$20,"")&amp;IF(AE48='Tabelle Tipi-pesi'!AB$21,'Tabelle Tipi-pesi'!AC$21,"")&amp;IF(AE48='Tabelle Tipi-pesi'!AB$22,'Tabelle Tipi-pesi'!AC$22,"")&amp;IF(AE48='Tabelle Tipi-pesi'!AB$23,'Tabelle Tipi-pesi'!AC$23,"")))</f>
        <v>0</v>
      </c>
      <c r="AH48" s="9">
        <f>IF(AG48="",0,VALUE(IF(AG48='Tabelle Tipi-pesi'!AD$2,'Tabelle Tipi-pesi'!AE$2,"")&amp;IF(AG48='Tabelle Tipi-pesi'!AD$3,'Tabelle Tipi-pesi'!AE$3,"")&amp;IF(AG48='Tabelle Tipi-pesi'!AD$4,'Tabelle Tipi-pesi'!AE$4,"")&amp;IF(AG48='Tabelle Tipi-pesi'!AD$5,'Tabelle Tipi-pesi'!AE$5,"")&amp;IF(AG48='Tabelle Tipi-pesi'!AD$6,'Tabelle Tipi-pesi'!AE$6,"")&amp;IF(AG48='Tabelle Tipi-pesi'!AD$7,'Tabelle Tipi-pesi'!AE$7,"")&amp;IF(AG48='Tabelle Tipi-pesi'!AD$8,'Tabelle Tipi-pesi'!AE$8,"")&amp;IF(AG48='Tabelle Tipi-pesi'!AD$9,'Tabelle Tipi-pesi'!AE$9,"")&amp;IF(AG48='Tabelle Tipi-pesi'!AD$10,'Tabelle Tipi-pesi'!AE$10,"")&amp;IF(AG48='Tabelle Tipi-pesi'!AD$11,'Tabelle Tipi-pesi'!AE$11,"")&amp;IF(AG48='Tabelle Tipi-pesi'!AD$12,'Tabelle Tipi-pesi'!AE$12,"")&amp;IF(AG48='Tabelle Tipi-pesi'!AD$13,'Tabelle Tipi-pesi'!AE$13,"")&amp;IF(AG48='Tabelle Tipi-pesi'!AD$14,'Tabelle Tipi-pesi'!AE$14,"")&amp;IF(AG48='Tabelle Tipi-pesi'!AD$15,'Tabelle Tipi-pesi'!AE$15,"")&amp;IF(AF48='Tabelle Tipi-pesi'!AD$16,'Tabelle Tipi-pesi'!AE$16,"")&amp;IF(AG48='Tabelle Tipi-pesi'!AD$17,'Tabelle Tipi-pesi'!AE$17,"")&amp;IF(AG48='Tabelle Tipi-pesi'!AD$18,'Tabelle Tipi-pesi'!AE$18,"")&amp;IF(AG48='Tabelle Tipi-pesi'!AD$19,'Tabelle Tipi-pesi'!AE$19,"")&amp;IF(AG48='Tabelle Tipi-pesi'!AD$20,'Tabelle Tipi-pesi'!AE$20,"")&amp;IF(AG48='Tabelle Tipi-pesi'!AD$21,'Tabelle Tipi-pesi'!AE$21,"")&amp;IF(AG48='Tabelle Tipi-pesi'!AD$22,'Tabelle Tipi-pesi'!AE$22,"")&amp;IF(AG48='Tabelle Tipi-pesi'!AD$23,'Tabelle Tipi-pesi'!AE$23,"")))</f>
        <v>0</v>
      </c>
      <c r="AJ48" s="26">
        <f t="shared" si="0"/>
        <v>934</v>
      </c>
      <c r="AK48" s="55">
        <v>18.5</v>
      </c>
      <c r="AL48" s="12">
        <v>2825</v>
      </c>
      <c r="AM48" s="18"/>
      <c r="AN48" s="11">
        <f t="shared" si="1"/>
        <v>10</v>
      </c>
      <c r="AO48" s="11" t="str">
        <f t="shared" si="2"/>
        <v>3</v>
      </c>
      <c r="AP48" s="8">
        <v>830</v>
      </c>
      <c r="AQ48" s="14">
        <f t="shared" si="3"/>
        <v>9.1621621621621614</v>
      </c>
      <c r="AR48" s="15">
        <f t="shared" si="4"/>
        <v>101.7</v>
      </c>
      <c r="AS48" s="16">
        <f t="shared" si="5"/>
        <v>108.88650963597431</v>
      </c>
      <c r="AT48" s="15">
        <f t="shared" si="6"/>
        <v>9.1838741396263526</v>
      </c>
      <c r="AU48" s="39"/>
    </row>
    <row r="49" spans="1:47" s="8" customFormat="1" ht="11.25" x14ac:dyDescent="0.2">
      <c r="A49" s="8">
        <v>45</v>
      </c>
      <c r="B49" s="8">
        <v>4</v>
      </c>
      <c r="C49" s="20" t="s">
        <v>13</v>
      </c>
      <c r="D49" s="21">
        <f>IF(C49="",0,VALUE(IF(C49='Tabelle Tipi-pesi'!B$2,'Tabelle Tipi-pesi'!C$2,"")&amp;IF(C49='Tabelle Tipi-pesi'!B$3,'Tabelle Tipi-pesi'!C$3,"")&amp;IF(C49='Tabelle Tipi-pesi'!B$4,'Tabelle Tipi-pesi'!C$4,"")&amp;IF(C49='Tabelle Tipi-pesi'!B$5,'Tabelle Tipi-pesi'!C$5,"")&amp;IF(C49='Tabelle Tipi-pesi'!B$6,'Tabelle Tipi-pesi'!C$6,"")&amp;IF(C49='Tabelle Tipi-pesi'!B$7,'Tabelle Tipi-pesi'!C$7,"")&amp;IF(C49='Tabelle Tipi-pesi'!B$8,'Tabelle Tipi-pesi'!C$8,"")&amp;IF(C49='Tabelle Tipi-pesi'!B$9,'Tabelle Tipi-pesi'!C$9,"")&amp;IF(C49='Tabelle Tipi-pesi'!B$10,'Tabelle Tipi-pesi'!C$10,"")&amp;IF(C49='Tabelle Tipi-pesi'!B$11,'Tabelle Tipi-pesi'!C$11,"")&amp;IF(C49='Tabelle Tipi-pesi'!B$12,'Tabelle Tipi-pesi'!C$12,"")&amp;IF(C49='Tabelle Tipi-pesi'!B$13,'Tabelle Tipi-pesi'!C$13,"")&amp;IF(C49='Tabelle Tipi-pesi'!B$14,'Tabelle Tipi-pesi'!C$14,"")&amp;IF(C49='Tabelle Tipi-pesi'!B$15,'Tabelle Tipi-pesi'!C$15,"")&amp;IF(C49='Tabelle Tipi-pesi'!B$16,'Tabelle Tipi-pesi'!C$16,"")&amp;IF(C49='Tabelle Tipi-pesi'!B$17,'Tabelle Tipi-pesi'!C$17,"")&amp;IF(C49='Tabelle Tipi-pesi'!B$18,'Tabelle Tipi-pesi'!C$18,"")&amp;IF(C49='Tabelle Tipi-pesi'!B$19,'Tabelle Tipi-pesi'!C$19,"")&amp;IF(C49='Tabelle Tipi-pesi'!B$20,'Tabelle Tipi-pesi'!C$20,"")&amp;IF(C49='Tabelle Tipi-pesi'!B$21,'Tabelle Tipi-pesi'!C$21,"")&amp;IF(C49='Tabelle Tipi-pesi'!B$22,'Tabelle Tipi-pesi'!C$22,"")&amp;IF(C49='Tabelle Tipi-pesi'!B$23,'Tabelle Tipi-pesi'!C$23,"")))</f>
        <v>120</v>
      </c>
      <c r="E49" s="8" t="s">
        <v>24</v>
      </c>
      <c r="F49" s="7">
        <f>IF(E49="",0,VALUE(IF(E49='Tabelle Tipi-pesi'!D$2,'Tabelle Tipi-pesi'!E$2,"")&amp;IF(E49='Tabelle Tipi-pesi'!D$3,'Tabelle Tipi-pesi'!E$3,"")&amp;IF(E49='Tabelle Tipi-pesi'!D$4,'Tabelle Tipi-pesi'!E$4,"")&amp;IF(E49='Tabelle Tipi-pesi'!D$5,'Tabelle Tipi-pesi'!E$5,"")&amp;IF(E49='Tabelle Tipi-pesi'!D$6,'Tabelle Tipi-pesi'!E$6,"")&amp;IF(E49='Tabelle Tipi-pesi'!D$7,'Tabelle Tipi-pesi'!E$7,"")&amp;IF(E49='Tabelle Tipi-pesi'!D$8,'Tabelle Tipi-pesi'!E$8,"")&amp;IF(E49='Tabelle Tipi-pesi'!D$9,'Tabelle Tipi-pesi'!E$9,"")&amp;IF(E49='Tabelle Tipi-pesi'!D$10,'Tabelle Tipi-pesi'!E$10,"")&amp;IF(E49='Tabelle Tipi-pesi'!D$11,'Tabelle Tipi-pesi'!E$11,"")&amp;IF(E49='Tabelle Tipi-pesi'!D$12,'Tabelle Tipi-pesi'!E$12,"")&amp;IF(E49='Tabelle Tipi-pesi'!D$13,'Tabelle Tipi-pesi'!E$13,"")&amp;IF(E49='Tabelle Tipi-pesi'!D$14,'Tabelle Tipi-pesi'!E$14,"")&amp;IF(E49='Tabelle Tipi-pesi'!D$15,'Tabelle Tipi-pesi'!E$15,"")&amp;IF(E49='Tabelle Tipi-pesi'!D$16,'Tabelle Tipi-pesi'!E$16,"")&amp;IF(E49='Tabelle Tipi-pesi'!D$17,'Tabelle Tipi-pesi'!E$17,"")&amp;IF(E49='Tabelle Tipi-pesi'!D$18,'Tabelle Tipi-pesi'!E$18,"")&amp;IF(E49='Tabelle Tipi-pesi'!D$19,'Tabelle Tipi-pesi'!E$19,"")&amp;IF(E49='Tabelle Tipi-pesi'!D$20,'Tabelle Tipi-pesi'!E$20,"")&amp;IF(E49='Tabelle Tipi-pesi'!D$21,'Tabelle Tipi-pesi'!E$21,"")&amp;IF(E49='Tabelle Tipi-pesi'!D$22,'Tabelle Tipi-pesi'!E$22,"")&amp;IF(E49='Tabelle Tipi-pesi'!D$23,'Tabelle Tipi-pesi'!E$23,"")))/4*B49</f>
        <v>62</v>
      </c>
      <c r="G49" s="22" t="s">
        <v>39</v>
      </c>
      <c r="H49" s="23">
        <f>$B49*IF(G49="",0,VALUE(IF(G49='Tabelle Tipi-pesi'!F$2,'Tabelle Tipi-pesi'!G$2,"")&amp;IF(G49='Tabelle Tipi-pesi'!F$3,'Tabelle Tipi-pesi'!G$3,"")&amp;IF(G49='Tabelle Tipi-pesi'!F$4,'Tabelle Tipi-pesi'!G$4,"")&amp;IF(G49='Tabelle Tipi-pesi'!F$5,'Tabelle Tipi-pesi'!G$5,"")&amp;IF(G49='Tabelle Tipi-pesi'!F$6,'Tabelle Tipi-pesi'!G$6,"")&amp;IF(G49='Tabelle Tipi-pesi'!F$7,'Tabelle Tipi-pesi'!G$7,"")&amp;IF(G49='Tabelle Tipi-pesi'!F$8,'Tabelle Tipi-pesi'!G$8,"")&amp;IF(G49='Tabelle Tipi-pesi'!F$9,'Tabelle Tipi-pesi'!G$9,"")&amp;IF(G49='Tabelle Tipi-pesi'!F$10,'Tabelle Tipi-pesi'!G$10,"")&amp;IF(G49='Tabelle Tipi-pesi'!F$11,'Tabelle Tipi-pesi'!G$11,"")&amp;IF(G49='Tabelle Tipi-pesi'!F$12,'Tabelle Tipi-pesi'!G$12,"")&amp;IF(G49='Tabelle Tipi-pesi'!F$13,'Tabelle Tipi-pesi'!G$13,"")&amp;IF(G49='Tabelle Tipi-pesi'!F$14,'Tabelle Tipi-pesi'!G$14,"")&amp;IF(G49='Tabelle Tipi-pesi'!F$15,'Tabelle Tipi-pesi'!G$15,"")&amp;IF(G49='Tabelle Tipi-pesi'!F$16,'Tabelle Tipi-pesi'!G$16,"")&amp;IF(G49='Tabelle Tipi-pesi'!F$17,'Tabelle Tipi-pesi'!G$17,"")&amp;IF(G49='Tabelle Tipi-pesi'!F$18,'Tabelle Tipi-pesi'!G$18,"")&amp;IF(G49='Tabelle Tipi-pesi'!F$19,'Tabelle Tipi-pesi'!G$19,"")&amp;IF(G49='Tabelle Tipi-pesi'!F$20,'Tabelle Tipi-pesi'!G$20,"")&amp;IF(G49='Tabelle Tipi-pesi'!F$21,'Tabelle Tipi-pesi'!G$21,"")&amp;IF(G49='Tabelle Tipi-pesi'!F$22,'Tabelle Tipi-pesi'!G$22,"")&amp;IF(G49='Tabelle Tipi-pesi'!F$23,'Tabelle Tipi-pesi'!G$23,"")))</f>
        <v>120</v>
      </c>
      <c r="I49" s="8" t="s">
        <v>44</v>
      </c>
      <c r="J49" s="9">
        <f>IF(I49="",0,VALUE(IF(I49='Tabelle Tipi-pesi'!H$2,'Tabelle Tipi-pesi'!I$2,"")&amp;IF(I49='Tabelle Tipi-pesi'!H$3,'Tabelle Tipi-pesi'!I$3,"")&amp;IF(I49='Tabelle Tipi-pesi'!H$4,'Tabelle Tipi-pesi'!I$4,"")&amp;IF(I49='Tabelle Tipi-pesi'!H$5,'Tabelle Tipi-pesi'!I$5,"")&amp;IF(I49='Tabelle Tipi-pesi'!H$6,'Tabelle Tipi-pesi'!I$6,"")&amp;IF(I49='Tabelle Tipi-pesi'!H$7,'Tabelle Tipi-pesi'!I$7,"")&amp;IF(I49='Tabelle Tipi-pesi'!H$8,'Tabelle Tipi-pesi'!I$8,"")&amp;IF(I49='Tabelle Tipi-pesi'!H$9,'Tabelle Tipi-pesi'!I$9,"")&amp;IF(I49='Tabelle Tipi-pesi'!H$10,'Tabelle Tipi-pesi'!I$10,"")&amp;IF(I49='Tabelle Tipi-pesi'!H$11,'Tabelle Tipi-pesi'!I$11,"")&amp;IF(I49='Tabelle Tipi-pesi'!H$12,'Tabelle Tipi-pesi'!I$12,"")&amp;IF(I49='Tabelle Tipi-pesi'!H$13,'Tabelle Tipi-pesi'!I$13,"")&amp;IF(I49='Tabelle Tipi-pesi'!H$14,'Tabelle Tipi-pesi'!I$14,"")&amp;IF(I49='Tabelle Tipi-pesi'!H$15,'Tabelle Tipi-pesi'!I$15,"")&amp;IF(I49='Tabelle Tipi-pesi'!H$16,'Tabelle Tipi-pesi'!I$16,"")&amp;IF(I49='Tabelle Tipi-pesi'!H$17,'Tabelle Tipi-pesi'!I$17,"")&amp;IF(I49='Tabelle Tipi-pesi'!H$18,'Tabelle Tipi-pesi'!I$18,"")&amp;IF(I49='Tabelle Tipi-pesi'!H$19,'Tabelle Tipi-pesi'!I$19,"")&amp;IF(I49='Tabelle Tipi-pesi'!H$20,'Tabelle Tipi-pesi'!I$20,"")&amp;IF(I49='Tabelle Tipi-pesi'!H$21,'Tabelle Tipi-pesi'!I$21,"")&amp;IF(I49='Tabelle Tipi-pesi'!H$22,'Tabelle Tipi-pesi'!I$22,"")&amp;IF(I49='Tabelle Tipi-pesi'!H$23,'Tabelle Tipi-pesi'!I$23,"")))</f>
        <v>80</v>
      </c>
      <c r="K49" s="24" t="s">
        <v>50</v>
      </c>
      <c r="L49" s="25">
        <f>IF(K49="",0,VALUE(IF(K49='Tabelle Tipi-pesi'!J$2,'Tabelle Tipi-pesi'!K$2,"")&amp;IF(K49='Tabelle Tipi-pesi'!J$3,'Tabelle Tipi-pesi'!K$3,"")&amp;IF(K49='Tabelle Tipi-pesi'!J$4,'Tabelle Tipi-pesi'!K$4,"")&amp;IF(K49='Tabelle Tipi-pesi'!J$5,'Tabelle Tipi-pesi'!K$5,"")&amp;IF(K49='Tabelle Tipi-pesi'!J$6,'Tabelle Tipi-pesi'!K$6,"")&amp;IF(K49='Tabelle Tipi-pesi'!J$7,'Tabelle Tipi-pesi'!K$7,"")&amp;IF(K49='Tabelle Tipi-pesi'!J$8,'Tabelle Tipi-pesi'!K$8,"")&amp;IF(K49='Tabelle Tipi-pesi'!J$9,'Tabelle Tipi-pesi'!K$9,"")&amp;IF(K49='Tabelle Tipi-pesi'!J$10,'Tabelle Tipi-pesi'!K$10,"")&amp;IF(K49='Tabelle Tipi-pesi'!J$11,'Tabelle Tipi-pesi'!K$11,"")&amp;IF(K49='Tabelle Tipi-pesi'!J$12,'Tabelle Tipi-pesi'!K$12,"")&amp;IF(K49='Tabelle Tipi-pesi'!J$13,'Tabelle Tipi-pesi'!K$13,"")&amp;IF(K49='Tabelle Tipi-pesi'!J$14,'Tabelle Tipi-pesi'!K$14,"")&amp;IF(K49='Tabelle Tipi-pesi'!J$15,'Tabelle Tipi-pesi'!K$15,"")&amp;IF(K49='Tabelle Tipi-pesi'!J$16,'Tabelle Tipi-pesi'!K$16,"")&amp;IF(K49='Tabelle Tipi-pesi'!J$17,'Tabelle Tipi-pesi'!K$17,"")&amp;IF(K49='Tabelle Tipi-pesi'!J$18,'Tabelle Tipi-pesi'!K$18,"")&amp;IF(K49='Tabelle Tipi-pesi'!J$19,'Tabelle Tipi-pesi'!K$19,"")&amp;IF(K49='Tabelle Tipi-pesi'!J$20,'Tabelle Tipi-pesi'!K$20,"")&amp;IF(K49='Tabelle Tipi-pesi'!J$21,'Tabelle Tipi-pesi'!K$21,"")&amp;IF(K49='Tabelle Tipi-pesi'!J$22,'Tabelle Tipi-pesi'!K$22,"")&amp;IF(K49='Tabelle Tipi-pesi'!J$23,'Tabelle Tipi-pesi'!K$23,"")))</f>
        <v>7</v>
      </c>
      <c r="M49" s="8" t="s">
        <v>59</v>
      </c>
      <c r="N49" s="9">
        <f>$B49*IF(M49="",0,VALUE(IF(M49='Tabelle Tipi-pesi'!L$2,'Tabelle Tipi-pesi'!M$2,"")&amp;IF(M49='Tabelle Tipi-pesi'!L$3,'Tabelle Tipi-pesi'!M$3,"")&amp;IF(M49='Tabelle Tipi-pesi'!L$4,'Tabelle Tipi-pesi'!M$4,"")&amp;IF(M49='Tabelle Tipi-pesi'!L$5,'Tabelle Tipi-pesi'!M$5,"")&amp;IF(M49='Tabelle Tipi-pesi'!L$6,'Tabelle Tipi-pesi'!M$6,"")&amp;IF(M49='Tabelle Tipi-pesi'!L$7,'Tabelle Tipi-pesi'!M$7,"")&amp;IF(M49='Tabelle Tipi-pesi'!L$8,'Tabelle Tipi-pesi'!M$8,"")&amp;IF(M49='Tabelle Tipi-pesi'!L$9,'Tabelle Tipi-pesi'!M$9,"")&amp;IF(M49='Tabelle Tipi-pesi'!L$10,'Tabelle Tipi-pesi'!M$10,"")&amp;IF(M49='Tabelle Tipi-pesi'!L$11,'Tabelle Tipi-pesi'!M$11,"")&amp;IF(M49='Tabelle Tipi-pesi'!L$12,'Tabelle Tipi-pesi'!M$12,"")&amp;IF(M49='Tabelle Tipi-pesi'!L$13,'Tabelle Tipi-pesi'!M$13,"")&amp;IF(M49='Tabelle Tipi-pesi'!L$14,'Tabelle Tipi-pesi'!M$14,"")&amp;IF(M49='Tabelle Tipi-pesi'!L$15,'Tabelle Tipi-pesi'!M$15,"")&amp;IF(M49='Tabelle Tipi-pesi'!L$16,'Tabelle Tipi-pesi'!M$16,"")&amp;IF(M49='Tabelle Tipi-pesi'!L$17,'Tabelle Tipi-pesi'!M$17,"")&amp;IF(M49='Tabelle Tipi-pesi'!L$18,'Tabelle Tipi-pesi'!M$18,"")&amp;IF(M49='Tabelle Tipi-pesi'!L$19,'Tabelle Tipi-pesi'!M$19,"")&amp;IF(M49='Tabelle Tipi-pesi'!L$20,'Tabelle Tipi-pesi'!M$20,"")&amp;IF(M49='Tabelle Tipi-pesi'!L$21,'Tabelle Tipi-pesi'!M$21,"")&amp;IF(M49='Tabelle Tipi-pesi'!L$22,'Tabelle Tipi-pesi'!M$22,"")&amp;IF(M49='Tabelle Tipi-pesi'!L$23,'Tabelle Tipi-pesi'!M$23,"")))</f>
        <v>240</v>
      </c>
      <c r="O49" s="27" t="s">
        <v>81</v>
      </c>
      <c r="P49" s="28">
        <f>IF(O49="",0,VALUE(IF(O49='Tabelle Tipi-pesi'!N$2,'Tabelle Tipi-pesi'!O$2,"")&amp;IF(O49='Tabelle Tipi-pesi'!N$3,'Tabelle Tipi-pesi'!O$3,"")&amp;IF(O49='Tabelle Tipi-pesi'!N$4,'Tabelle Tipi-pesi'!O$4,"")&amp;IF(O49='Tabelle Tipi-pesi'!N$5,'Tabelle Tipi-pesi'!O$5,"")&amp;IF(O49='Tabelle Tipi-pesi'!N$6,'Tabelle Tipi-pesi'!O$6,"")&amp;IF(O49='Tabelle Tipi-pesi'!N$7,'Tabelle Tipi-pesi'!O$7,"")&amp;IF(O49='Tabelle Tipi-pesi'!N$8,'Tabelle Tipi-pesi'!O$8,"")&amp;IF(O49='Tabelle Tipi-pesi'!N$9,'Tabelle Tipi-pesi'!O$9,"")&amp;IF(O49='Tabelle Tipi-pesi'!N$10,'Tabelle Tipi-pesi'!O$10,"")&amp;IF(O49='Tabelle Tipi-pesi'!N$11,'Tabelle Tipi-pesi'!O$11,"")&amp;IF(O49='Tabelle Tipi-pesi'!N$12,'Tabelle Tipi-pesi'!O$12,"")&amp;IF(O49='Tabelle Tipi-pesi'!N$13,'Tabelle Tipi-pesi'!O$13,"")&amp;IF(O49='Tabelle Tipi-pesi'!N$14,'Tabelle Tipi-pesi'!O$14,"")&amp;IF(O49='Tabelle Tipi-pesi'!N$15,'Tabelle Tipi-pesi'!O$15,"")&amp;IF(O49='Tabelle Tipi-pesi'!N$16,'Tabelle Tipi-pesi'!O$16,"")&amp;IF(O49='Tabelle Tipi-pesi'!N$17,'Tabelle Tipi-pesi'!O$17,"")&amp;IF(O49='Tabelle Tipi-pesi'!N$18,'Tabelle Tipi-pesi'!O$18,"")&amp;IF(O49='Tabelle Tipi-pesi'!N$19,'Tabelle Tipi-pesi'!O$19,"")&amp;IF(O49='Tabelle Tipi-pesi'!N$20,'Tabelle Tipi-pesi'!O$20,"")&amp;IF(O49='Tabelle Tipi-pesi'!N$21,'Tabelle Tipi-pesi'!O$21,"")&amp;IF(O49='Tabelle Tipi-pesi'!N$22,'Tabelle Tipi-pesi'!O$22,"")&amp;IF(O49='Tabelle Tipi-pesi'!N$23,'Tabelle Tipi-pesi'!O$23,"")))</f>
        <v>285</v>
      </c>
      <c r="R49" s="9">
        <f>IF(Q49="",0,VALUE(IF(Q49='Tabelle Tipi-pesi'!P$2,'Tabelle Tipi-pesi'!Q$2,"")&amp;IF(Q49='Tabelle Tipi-pesi'!P$3,'Tabelle Tipi-pesi'!Q$3,"")&amp;IF(Q49='Tabelle Tipi-pesi'!P$4,'Tabelle Tipi-pesi'!Q$4,"")&amp;IF(Q49='Tabelle Tipi-pesi'!P$5,'Tabelle Tipi-pesi'!Q$5,"")&amp;IF(Q49='Tabelle Tipi-pesi'!P$6,'Tabelle Tipi-pesi'!Q$6,"")&amp;IF(Q49='Tabelle Tipi-pesi'!P$7,'Tabelle Tipi-pesi'!Q$7,"")&amp;IF(Q49='Tabelle Tipi-pesi'!P$8,'Tabelle Tipi-pesi'!Q$8,"")&amp;IF(Q49='Tabelle Tipi-pesi'!P$9,'Tabelle Tipi-pesi'!Q$9,"")&amp;IF(Q49='Tabelle Tipi-pesi'!P$10,'Tabelle Tipi-pesi'!Q$10,"")&amp;IF(Q49='Tabelle Tipi-pesi'!P$11,'Tabelle Tipi-pesi'!Q$11,"")&amp;IF(Q49='Tabelle Tipi-pesi'!P$12,'Tabelle Tipi-pesi'!Q$12,"")&amp;IF(Q49='Tabelle Tipi-pesi'!P$13,'Tabelle Tipi-pesi'!Q$13,"")&amp;IF(Q49='Tabelle Tipi-pesi'!P$14,'Tabelle Tipi-pesi'!Q$14,"")&amp;IF(Q49='Tabelle Tipi-pesi'!P$15,'Tabelle Tipi-pesi'!Q$15,"")&amp;IF(Q49='Tabelle Tipi-pesi'!P$16,'Tabelle Tipi-pesi'!Q$16,"")&amp;IF(Q49='Tabelle Tipi-pesi'!P$17,'Tabelle Tipi-pesi'!Q$17,"")&amp;IF(Q49='Tabelle Tipi-pesi'!P$18,'Tabelle Tipi-pesi'!Q$18,"")&amp;IF(Q49='Tabelle Tipi-pesi'!P$19,'Tabelle Tipi-pesi'!Q$19,"")&amp;IF(Q49='Tabelle Tipi-pesi'!P$20,'Tabelle Tipi-pesi'!Q$20,"")&amp;IF(Q49='Tabelle Tipi-pesi'!P$21,'Tabelle Tipi-pesi'!Q$21,"")&amp;IF(Q49='Tabelle Tipi-pesi'!P$22,'Tabelle Tipi-pesi'!Q$22,"")&amp;IF(Q49='Tabelle Tipi-pesi'!P$23,'Tabelle Tipi-pesi'!Q$23,"")))</f>
        <v>0</v>
      </c>
      <c r="S49" s="29" t="s">
        <v>114</v>
      </c>
      <c r="T49" s="30">
        <f>IF(S49="",0,VALUE(IF(S49='Tabelle Tipi-pesi'!R$2,'Tabelle Tipi-pesi'!S$2,"")&amp;IF(S49='Tabelle Tipi-pesi'!R$3,'Tabelle Tipi-pesi'!S$3,"")&amp;IF(S49='Tabelle Tipi-pesi'!R$4,'Tabelle Tipi-pesi'!S$4,"")&amp;IF(S49='Tabelle Tipi-pesi'!R$5,'Tabelle Tipi-pesi'!S$5,"")&amp;IF(S49='Tabelle Tipi-pesi'!R$6,'Tabelle Tipi-pesi'!S$6,"")&amp;IF(S49='Tabelle Tipi-pesi'!R$7,'Tabelle Tipi-pesi'!S$7,"")&amp;IF(S49='Tabelle Tipi-pesi'!R$8,'Tabelle Tipi-pesi'!S$8,"")&amp;IF(S49='Tabelle Tipi-pesi'!R$9,'Tabelle Tipi-pesi'!S$9,"")&amp;IF(S49='Tabelle Tipi-pesi'!R$10,'Tabelle Tipi-pesi'!S$10,"")&amp;IF(S49='Tabelle Tipi-pesi'!R$11,'Tabelle Tipi-pesi'!S$11,"")&amp;IF(S49='Tabelle Tipi-pesi'!R$12,'Tabelle Tipi-pesi'!S$12,"")&amp;IF(S49='Tabelle Tipi-pesi'!R$13,'Tabelle Tipi-pesi'!S$13,"")&amp;IF(S49='Tabelle Tipi-pesi'!R$14,'Tabelle Tipi-pesi'!S$14,"")&amp;IF(S49='Tabelle Tipi-pesi'!R$15,'Tabelle Tipi-pesi'!S$15,"")&amp;IF(S49='Tabelle Tipi-pesi'!R$16,'Tabelle Tipi-pesi'!S$16,"")&amp;IF(S49='Tabelle Tipi-pesi'!R$17,'Tabelle Tipi-pesi'!S$17,"")&amp;IF(S49='Tabelle Tipi-pesi'!R$18,'Tabelle Tipi-pesi'!S$18,"")&amp;IF(S49='Tabelle Tipi-pesi'!R$19,'Tabelle Tipi-pesi'!S$19,"")&amp;IF(S49='Tabelle Tipi-pesi'!R$20,'Tabelle Tipi-pesi'!S$20,"")&amp;IF(S49='Tabelle Tipi-pesi'!R$21,'Tabelle Tipi-pesi'!S$21,"")&amp;IF(S49='Tabelle Tipi-pesi'!R$22,'Tabelle Tipi-pesi'!S$22,"")&amp;IF(S49='Tabelle Tipi-pesi'!R$23,'Tabelle Tipi-pesi'!S$23,"")))</f>
        <v>25</v>
      </c>
      <c r="V49" s="9">
        <f>IF(U49="",0,VALUE(IF(U49='Tabelle Tipi-pesi'!T$2,'Tabelle Tipi-pesi'!U$2,"")&amp;IF(U49='Tabelle Tipi-pesi'!T$3,'Tabelle Tipi-pesi'!U$3,"")&amp;IF(U49='Tabelle Tipi-pesi'!T$4,'Tabelle Tipi-pesi'!U$4,"")&amp;IF(U49='Tabelle Tipi-pesi'!T$5,'Tabelle Tipi-pesi'!U$5,"")&amp;IF(U49='Tabelle Tipi-pesi'!T$6,'Tabelle Tipi-pesi'!U$6,"")&amp;IF(U49='Tabelle Tipi-pesi'!T$7,'Tabelle Tipi-pesi'!U$7,"")&amp;IF(U49='Tabelle Tipi-pesi'!T$8,'Tabelle Tipi-pesi'!U$8,"")&amp;IF(U49='Tabelle Tipi-pesi'!T$9,'Tabelle Tipi-pesi'!U$9,"")&amp;IF(U49='Tabelle Tipi-pesi'!T$10,'Tabelle Tipi-pesi'!U$10,"")&amp;IF(U49='Tabelle Tipi-pesi'!T$11,'Tabelle Tipi-pesi'!U$11,"")&amp;IF(U49='Tabelle Tipi-pesi'!T$12,'Tabelle Tipi-pesi'!U$12,"")&amp;IF(U49='Tabelle Tipi-pesi'!T$13,'Tabelle Tipi-pesi'!U$13,"")&amp;IF(U49='Tabelle Tipi-pesi'!T$14,'Tabelle Tipi-pesi'!U$14,"")&amp;IF(U49='Tabelle Tipi-pesi'!T$15,'Tabelle Tipi-pesi'!U$15,"")&amp;IF(U49='Tabelle Tipi-pesi'!T$16,'Tabelle Tipi-pesi'!U$16,"")&amp;IF(U49='Tabelle Tipi-pesi'!T$17,'Tabelle Tipi-pesi'!U$17,"")&amp;IF(U49='Tabelle Tipi-pesi'!T$18,'Tabelle Tipi-pesi'!U$18,"")&amp;IF(U49='Tabelle Tipi-pesi'!T$19,'Tabelle Tipi-pesi'!U$19,"")&amp;IF(U49='Tabelle Tipi-pesi'!T$20,'Tabelle Tipi-pesi'!U$20,"")&amp;IF(U49='Tabelle Tipi-pesi'!T$21,'Tabelle Tipi-pesi'!U$21,"")&amp;IF(U49='Tabelle Tipi-pesi'!T$22,'Tabelle Tipi-pesi'!U$22,"")&amp;IF(U49='Tabelle Tipi-pesi'!T$23,'Tabelle Tipi-pesi'!U$23,"")))</f>
        <v>0</v>
      </c>
      <c r="W49" s="31"/>
      <c r="X49" s="32">
        <f>IF(W49="",0,VALUE(IF(W49='Tabelle Tipi-pesi'!V$2,'Tabelle Tipi-pesi'!W$2,"")&amp;IF(W49='Tabelle Tipi-pesi'!V$3,'Tabelle Tipi-pesi'!W$3,"")&amp;IF(W49='Tabelle Tipi-pesi'!V$4,'Tabelle Tipi-pesi'!W$4,"")&amp;IF(W49='Tabelle Tipi-pesi'!V$5,'Tabelle Tipi-pesi'!W$5,"")&amp;IF(W49='Tabelle Tipi-pesi'!V$6,'Tabelle Tipi-pesi'!W$6,"")&amp;IF(W49='Tabelle Tipi-pesi'!V$7,'Tabelle Tipi-pesi'!W$7,"")&amp;IF(W49='Tabelle Tipi-pesi'!V$8,'Tabelle Tipi-pesi'!W$8,"")&amp;IF(W49='Tabelle Tipi-pesi'!V$9,'Tabelle Tipi-pesi'!W$9,"")&amp;IF(W49='Tabelle Tipi-pesi'!V$10,'Tabelle Tipi-pesi'!W$10,"")&amp;IF(W49='Tabelle Tipi-pesi'!V$11,'Tabelle Tipi-pesi'!W$11,"")&amp;IF(W49='Tabelle Tipi-pesi'!V$12,'Tabelle Tipi-pesi'!W$12,"")&amp;IF(W49='Tabelle Tipi-pesi'!V$13,'Tabelle Tipi-pesi'!W$13,"")&amp;IF(W49='Tabelle Tipi-pesi'!V$14,'Tabelle Tipi-pesi'!W$14,"")&amp;IF(W49='Tabelle Tipi-pesi'!V$15,'Tabelle Tipi-pesi'!W$15,"")&amp;IF(W49='Tabelle Tipi-pesi'!V$16,'Tabelle Tipi-pesi'!W$16,"")&amp;IF(W49='Tabelle Tipi-pesi'!V$17,'Tabelle Tipi-pesi'!W$17,"")&amp;IF(W49='Tabelle Tipi-pesi'!V$18,'Tabelle Tipi-pesi'!W$18,"")&amp;IF(W49='Tabelle Tipi-pesi'!V$19,'Tabelle Tipi-pesi'!W$19,"")&amp;IF(W49='Tabelle Tipi-pesi'!V$20,'Tabelle Tipi-pesi'!W$20,"")&amp;IF(W49='Tabelle Tipi-pesi'!V$21,'Tabelle Tipi-pesi'!W$21,"")&amp;IF(W49='Tabelle Tipi-pesi'!V$22,'Tabelle Tipi-pesi'!W$22,"")&amp;IF(W49='Tabelle Tipi-pesi'!V$23,'Tabelle Tipi-pesi'!W$23,"")))</f>
        <v>0</v>
      </c>
      <c r="Z49" s="9">
        <f>IF(Y49="",0,VALUE(IF(Y49='Tabelle Tipi-pesi'!X$2,'Tabelle Tipi-pesi'!Y$2,"")&amp;IF(Y49='Tabelle Tipi-pesi'!X$3,'Tabelle Tipi-pesi'!Y$3,"")&amp;IF(Y49='Tabelle Tipi-pesi'!X$4,'Tabelle Tipi-pesi'!Y$4,"")&amp;IF(Y49='Tabelle Tipi-pesi'!X$5,'Tabelle Tipi-pesi'!Y$5,"")&amp;IF(Y49='Tabelle Tipi-pesi'!X$6,'Tabelle Tipi-pesi'!Y$6,"")&amp;IF(Y49='Tabelle Tipi-pesi'!X$7,'Tabelle Tipi-pesi'!Y$7,"")&amp;IF(Y49='Tabelle Tipi-pesi'!X$8,'Tabelle Tipi-pesi'!Y$8,"")&amp;IF(Y49='Tabelle Tipi-pesi'!X$9,'Tabelle Tipi-pesi'!Y$9,"")&amp;IF(Y49='Tabelle Tipi-pesi'!X$10,'Tabelle Tipi-pesi'!Y$10,"")&amp;IF(Y49='Tabelle Tipi-pesi'!X$11,'Tabelle Tipi-pesi'!Y$11,"")&amp;IF(Y49='Tabelle Tipi-pesi'!X$12,'Tabelle Tipi-pesi'!Y$12,"")&amp;IF(Y49='Tabelle Tipi-pesi'!X$13,'Tabelle Tipi-pesi'!Y$13,"")&amp;IF(Y49='Tabelle Tipi-pesi'!X$14,'Tabelle Tipi-pesi'!Y$14,"")&amp;IF(Y49='Tabelle Tipi-pesi'!X$15,'Tabelle Tipi-pesi'!Y$15,"")&amp;IF(Y49='Tabelle Tipi-pesi'!X$16,'Tabelle Tipi-pesi'!Y$16,"")&amp;IF(Y49='Tabelle Tipi-pesi'!X$17,'Tabelle Tipi-pesi'!Y$17,"")&amp;IF(Y49='Tabelle Tipi-pesi'!X$18,'Tabelle Tipi-pesi'!Y$18,"")&amp;IF(Y49='Tabelle Tipi-pesi'!X$19,'Tabelle Tipi-pesi'!Y$19,"")&amp;IF(Y49='Tabelle Tipi-pesi'!X$20,'Tabelle Tipi-pesi'!Y$20,"")&amp;IF(Y49='Tabelle Tipi-pesi'!X$21,'Tabelle Tipi-pesi'!Y$21,"")&amp;IF(Y49='Tabelle Tipi-pesi'!X$22,'Tabelle Tipi-pesi'!Y$22,"")&amp;IF(Y49='Tabelle Tipi-pesi'!X$23,'Tabelle Tipi-pesi'!Y$23,"")))</f>
        <v>0</v>
      </c>
      <c r="AA49" s="36"/>
      <c r="AB49" s="37">
        <f>IF(AA49="",0,VALUE(IF(AA49='Tabelle Tipi-pesi'!Z$2,'Tabelle Tipi-pesi'!AA$2,"")&amp;IF(AA49='Tabelle Tipi-pesi'!Z$3,'Tabelle Tipi-pesi'!AA$3,"")&amp;IF(AA49='Tabelle Tipi-pesi'!Z$4,'Tabelle Tipi-pesi'!AA$4,"")&amp;IF(AA49='Tabelle Tipi-pesi'!Z$5,'Tabelle Tipi-pesi'!AA$5,"")&amp;IF(AA49='Tabelle Tipi-pesi'!Z$6,'Tabelle Tipi-pesi'!AA$6,"")&amp;IF(AA49='Tabelle Tipi-pesi'!Z$7,'Tabelle Tipi-pesi'!AA$7,"")&amp;IF(AA49='Tabelle Tipi-pesi'!Z$8,'Tabelle Tipi-pesi'!AA$8,"")&amp;IF(AA49='Tabelle Tipi-pesi'!Z$9,'Tabelle Tipi-pesi'!AA$9,"")&amp;IF(AA49='Tabelle Tipi-pesi'!Z$10,'Tabelle Tipi-pesi'!AA$10,"")&amp;IF(AA49='Tabelle Tipi-pesi'!Z$11,'Tabelle Tipi-pesi'!AA$11,"")&amp;IF(AA49='Tabelle Tipi-pesi'!Z$12,'Tabelle Tipi-pesi'!AA$12,"")&amp;IF(AA49='Tabelle Tipi-pesi'!Z$13,'Tabelle Tipi-pesi'!AA$13,"")&amp;IF(AA49='Tabelle Tipi-pesi'!Z$14,'Tabelle Tipi-pesi'!AA$14,"")&amp;IF(AA49='Tabelle Tipi-pesi'!Z$15,'Tabelle Tipi-pesi'!AA$15,"")&amp;IF(AA49='Tabelle Tipi-pesi'!Z$16,'Tabelle Tipi-pesi'!AA$16,"")&amp;IF(AA49='Tabelle Tipi-pesi'!Z$17,'Tabelle Tipi-pesi'!AA$17,"")&amp;IF(AA49='Tabelle Tipi-pesi'!Z$18,'Tabelle Tipi-pesi'!AA$18,"")&amp;IF(AA49='Tabelle Tipi-pesi'!Z$19,'Tabelle Tipi-pesi'!AA$19,"")&amp;IF(AA49='Tabelle Tipi-pesi'!Z$20,'Tabelle Tipi-pesi'!AA$20,"")&amp;IF(AA49='Tabelle Tipi-pesi'!Z$21,'Tabelle Tipi-pesi'!AA$21,"")&amp;IF(AA49='Tabelle Tipi-pesi'!Z$22,'Tabelle Tipi-pesi'!AA$22,"")&amp;IF(AA49='Tabelle Tipi-pesi'!Z$23,'Tabelle Tipi-pesi'!AA$23,"")))</f>
        <v>0</v>
      </c>
      <c r="AD49" s="9">
        <f>IF(AC49="",0,VALUE(IF(AC49='Tabelle Tipi-pesi'!Z$2,'Tabelle Tipi-pesi'!AA$2,"")&amp;IF(AC49='Tabelle Tipi-pesi'!Z$3,'Tabelle Tipi-pesi'!AA$3,"")&amp;IF(AC49='Tabelle Tipi-pesi'!Z$4,'Tabelle Tipi-pesi'!AA$4,"")&amp;IF(AC49='Tabelle Tipi-pesi'!Z$5,'Tabelle Tipi-pesi'!AA$5,"")&amp;IF(AC49='Tabelle Tipi-pesi'!Z$6,'Tabelle Tipi-pesi'!AA$6,"")&amp;IF(AC49='Tabelle Tipi-pesi'!Z$7,'Tabelle Tipi-pesi'!AA$7,"")&amp;IF(AC49='Tabelle Tipi-pesi'!Z$8,'Tabelle Tipi-pesi'!AA$8,"")&amp;IF(AC49='Tabelle Tipi-pesi'!Z$9,'Tabelle Tipi-pesi'!AA$9,"")&amp;IF(AC49='Tabelle Tipi-pesi'!Z$10,'Tabelle Tipi-pesi'!AA$10,"")&amp;IF(AC49='Tabelle Tipi-pesi'!Z$11,'Tabelle Tipi-pesi'!AA$11,"")&amp;IF(AC49='Tabelle Tipi-pesi'!Z$12,'Tabelle Tipi-pesi'!AA$12,"")&amp;IF(AC49='Tabelle Tipi-pesi'!Z$13,'Tabelle Tipi-pesi'!AA$13,"")&amp;IF(AC49='Tabelle Tipi-pesi'!Z$14,'Tabelle Tipi-pesi'!AA$14,"")&amp;IF(AC49='Tabelle Tipi-pesi'!Z$15,'Tabelle Tipi-pesi'!AA$15,"")&amp;IF(AC49='Tabelle Tipi-pesi'!Z$16,'Tabelle Tipi-pesi'!AA$16,"")&amp;IF(AC49='Tabelle Tipi-pesi'!Z$17,'Tabelle Tipi-pesi'!AA$17,"")&amp;IF(AC49='Tabelle Tipi-pesi'!Z$18,'Tabelle Tipi-pesi'!AA$18,"")&amp;IF(AC49='Tabelle Tipi-pesi'!Z$19,'Tabelle Tipi-pesi'!AA$19,"")&amp;IF(AC49='Tabelle Tipi-pesi'!Z$20,'Tabelle Tipi-pesi'!AA$20,"")&amp;IF(AC49='Tabelle Tipi-pesi'!Z$21,'Tabelle Tipi-pesi'!AA$21,"")&amp;IF(AC49='Tabelle Tipi-pesi'!Z$22,'Tabelle Tipi-pesi'!AA$22,"")&amp;IF(AC49='Tabelle Tipi-pesi'!Z$23,'Tabelle Tipi-pesi'!AA$23,"")))</f>
        <v>0</v>
      </c>
      <c r="AE49" s="34"/>
      <c r="AF49" s="35">
        <f>IF(AE49="",0,VALUE(IF(AE49='Tabelle Tipi-pesi'!AB$2,'Tabelle Tipi-pesi'!AC$2,"")&amp;IF(AE49='Tabelle Tipi-pesi'!AB$3,'Tabelle Tipi-pesi'!AC$3,"")&amp;IF(AE49='Tabelle Tipi-pesi'!AB$4,'Tabelle Tipi-pesi'!AC$4,"")&amp;IF(AE49='Tabelle Tipi-pesi'!AB$5,'Tabelle Tipi-pesi'!AC$5,"")&amp;IF(AE49='Tabelle Tipi-pesi'!AB$6,'Tabelle Tipi-pesi'!AC$6,"")&amp;IF(AE49='Tabelle Tipi-pesi'!AB$7,'Tabelle Tipi-pesi'!AC$7,"")&amp;IF(AE49='Tabelle Tipi-pesi'!AB$8,'Tabelle Tipi-pesi'!AC$8,"")&amp;IF(AE49='Tabelle Tipi-pesi'!AB$9,'Tabelle Tipi-pesi'!AC$9,"")&amp;IF(AE49='Tabelle Tipi-pesi'!AB$10,'Tabelle Tipi-pesi'!AC$10,"")&amp;IF(AE49='Tabelle Tipi-pesi'!AB$11,'Tabelle Tipi-pesi'!AC$11,"")&amp;IF(AE49='Tabelle Tipi-pesi'!AB$12,'Tabelle Tipi-pesi'!AC$12,"")&amp;IF(AE49='Tabelle Tipi-pesi'!AB$13,'Tabelle Tipi-pesi'!AC$13,"")&amp;IF(AE49='Tabelle Tipi-pesi'!AB$14,'Tabelle Tipi-pesi'!AC$14,"")&amp;IF(AE49='Tabelle Tipi-pesi'!AB$15,'Tabelle Tipi-pesi'!AC$15,"")&amp;IF(AD49='Tabelle Tipi-pesi'!AB$16,'Tabelle Tipi-pesi'!AC$16,"")&amp;IF(AE49='Tabelle Tipi-pesi'!AB$17,'Tabelle Tipi-pesi'!AC$17,"")&amp;IF(AE49='Tabelle Tipi-pesi'!AB$18,'Tabelle Tipi-pesi'!AC$18,"")&amp;IF(AE49='Tabelle Tipi-pesi'!AB$19,'Tabelle Tipi-pesi'!AC$19,"")&amp;IF(AE49='Tabelle Tipi-pesi'!AB$20,'Tabelle Tipi-pesi'!AC$20,"")&amp;IF(AE49='Tabelle Tipi-pesi'!AB$21,'Tabelle Tipi-pesi'!AC$21,"")&amp;IF(AE49='Tabelle Tipi-pesi'!AB$22,'Tabelle Tipi-pesi'!AC$22,"")&amp;IF(AE49='Tabelle Tipi-pesi'!AB$23,'Tabelle Tipi-pesi'!AC$23,"")))</f>
        <v>0</v>
      </c>
      <c r="AH49" s="9">
        <f>IF(AG49="",0,VALUE(IF(AG49='Tabelle Tipi-pesi'!AD$2,'Tabelle Tipi-pesi'!AE$2,"")&amp;IF(AG49='Tabelle Tipi-pesi'!AD$3,'Tabelle Tipi-pesi'!AE$3,"")&amp;IF(AG49='Tabelle Tipi-pesi'!AD$4,'Tabelle Tipi-pesi'!AE$4,"")&amp;IF(AG49='Tabelle Tipi-pesi'!AD$5,'Tabelle Tipi-pesi'!AE$5,"")&amp;IF(AG49='Tabelle Tipi-pesi'!AD$6,'Tabelle Tipi-pesi'!AE$6,"")&amp;IF(AG49='Tabelle Tipi-pesi'!AD$7,'Tabelle Tipi-pesi'!AE$7,"")&amp;IF(AG49='Tabelle Tipi-pesi'!AD$8,'Tabelle Tipi-pesi'!AE$8,"")&amp;IF(AG49='Tabelle Tipi-pesi'!AD$9,'Tabelle Tipi-pesi'!AE$9,"")&amp;IF(AG49='Tabelle Tipi-pesi'!AD$10,'Tabelle Tipi-pesi'!AE$10,"")&amp;IF(AG49='Tabelle Tipi-pesi'!AD$11,'Tabelle Tipi-pesi'!AE$11,"")&amp;IF(AG49='Tabelle Tipi-pesi'!AD$12,'Tabelle Tipi-pesi'!AE$12,"")&amp;IF(AG49='Tabelle Tipi-pesi'!AD$13,'Tabelle Tipi-pesi'!AE$13,"")&amp;IF(AG49='Tabelle Tipi-pesi'!AD$14,'Tabelle Tipi-pesi'!AE$14,"")&amp;IF(AG49='Tabelle Tipi-pesi'!AD$15,'Tabelle Tipi-pesi'!AE$15,"")&amp;IF(AF49='Tabelle Tipi-pesi'!AD$16,'Tabelle Tipi-pesi'!AE$16,"")&amp;IF(AG49='Tabelle Tipi-pesi'!AD$17,'Tabelle Tipi-pesi'!AE$17,"")&amp;IF(AG49='Tabelle Tipi-pesi'!AD$18,'Tabelle Tipi-pesi'!AE$18,"")&amp;IF(AG49='Tabelle Tipi-pesi'!AD$19,'Tabelle Tipi-pesi'!AE$19,"")&amp;IF(AG49='Tabelle Tipi-pesi'!AD$20,'Tabelle Tipi-pesi'!AE$20,"")&amp;IF(AG49='Tabelle Tipi-pesi'!AD$21,'Tabelle Tipi-pesi'!AE$21,"")&amp;IF(AG49='Tabelle Tipi-pesi'!AD$22,'Tabelle Tipi-pesi'!AE$22,"")&amp;IF(AG49='Tabelle Tipi-pesi'!AD$23,'Tabelle Tipi-pesi'!AE$23,"")))</f>
        <v>0</v>
      </c>
      <c r="AJ49" s="26">
        <f t="shared" si="0"/>
        <v>939</v>
      </c>
      <c r="AK49" s="55">
        <v>21</v>
      </c>
      <c r="AL49" s="12">
        <v>4333</v>
      </c>
      <c r="AM49" s="18"/>
      <c r="AN49" s="11">
        <f t="shared" si="1"/>
        <v>10</v>
      </c>
      <c r="AO49" s="11" t="str">
        <f t="shared" si="2"/>
        <v>2</v>
      </c>
      <c r="AP49" s="8">
        <v>830</v>
      </c>
      <c r="AQ49" s="14">
        <f t="shared" si="3"/>
        <v>12.38</v>
      </c>
      <c r="AR49" s="15">
        <f t="shared" si="4"/>
        <v>91.612000000000009</v>
      </c>
      <c r="AS49" s="16">
        <f t="shared" si="5"/>
        <v>97.56336528221513</v>
      </c>
      <c r="AT49" s="15">
        <f t="shared" si="6"/>
        <v>10.249748941186743</v>
      </c>
      <c r="AU49" s="39"/>
    </row>
    <row r="50" spans="1:47" s="8" customFormat="1" ht="11.25" x14ac:dyDescent="0.2">
      <c r="A50" s="8">
        <v>46</v>
      </c>
      <c r="B50" s="8">
        <v>4</v>
      </c>
      <c r="C50" s="20" t="s">
        <v>13</v>
      </c>
      <c r="D50" s="21">
        <f>IF(C50="",0,VALUE(IF(C50='Tabelle Tipi-pesi'!B$2,'Tabelle Tipi-pesi'!C$2,"")&amp;IF(C50='Tabelle Tipi-pesi'!B$3,'Tabelle Tipi-pesi'!C$3,"")&amp;IF(C50='Tabelle Tipi-pesi'!B$4,'Tabelle Tipi-pesi'!C$4,"")&amp;IF(C50='Tabelle Tipi-pesi'!B$5,'Tabelle Tipi-pesi'!C$5,"")&amp;IF(C50='Tabelle Tipi-pesi'!B$6,'Tabelle Tipi-pesi'!C$6,"")&amp;IF(C50='Tabelle Tipi-pesi'!B$7,'Tabelle Tipi-pesi'!C$7,"")&amp;IF(C50='Tabelle Tipi-pesi'!B$8,'Tabelle Tipi-pesi'!C$8,"")&amp;IF(C50='Tabelle Tipi-pesi'!B$9,'Tabelle Tipi-pesi'!C$9,"")&amp;IF(C50='Tabelle Tipi-pesi'!B$10,'Tabelle Tipi-pesi'!C$10,"")&amp;IF(C50='Tabelle Tipi-pesi'!B$11,'Tabelle Tipi-pesi'!C$11,"")&amp;IF(C50='Tabelle Tipi-pesi'!B$12,'Tabelle Tipi-pesi'!C$12,"")&amp;IF(C50='Tabelle Tipi-pesi'!B$13,'Tabelle Tipi-pesi'!C$13,"")&amp;IF(C50='Tabelle Tipi-pesi'!B$14,'Tabelle Tipi-pesi'!C$14,"")&amp;IF(C50='Tabelle Tipi-pesi'!B$15,'Tabelle Tipi-pesi'!C$15,"")&amp;IF(C50='Tabelle Tipi-pesi'!B$16,'Tabelle Tipi-pesi'!C$16,"")&amp;IF(C50='Tabelle Tipi-pesi'!B$17,'Tabelle Tipi-pesi'!C$17,"")&amp;IF(C50='Tabelle Tipi-pesi'!B$18,'Tabelle Tipi-pesi'!C$18,"")&amp;IF(C50='Tabelle Tipi-pesi'!B$19,'Tabelle Tipi-pesi'!C$19,"")&amp;IF(C50='Tabelle Tipi-pesi'!B$20,'Tabelle Tipi-pesi'!C$20,"")&amp;IF(C50='Tabelle Tipi-pesi'!B$21,'Tabelle Tipi-pesi'!C$21,"")&amp;IF(C50='Tabelle Tipi-pesi'!B$22,'Tabelle Tipi-pesi'!C$22,"")&amp;IF(C50='Tabelle Tipi-pesi'!B$23,'Tabelle Tipi-pesi'!C$23,"")))</f>
        <v>120</v>
      </c>
      <c r="E50" s="8" t="s">
        <v>24</v>
      </c>
      <c r="F50" s="7">
        <f>IF(E50="",0,VALUE(IF(E50='Tabelle Tipi-pesi'!D$2,'Tabelle Tipi-pesi'!E$2,"")&amp;IF(E50='Tabelle Tipi-pesi'!D$3,'Tabelle Tipi-pesi'!E$3,"")&amp;IF(E50='Tabelle Tipi-pesi'!D$4,'Tabelle Tipi-pesi'!E$4,"")&amp;IF(E50='Tabelle Tipi-pesi'!D$5,'Tabelle Tipi-pesi'!E$5,"")&amp;IF(E50='Tabelle Tipi-pesi'!D$6,'Tabelle Tipi-pesi'!E$6,"")&amp;IF(E50='Tabelle Tipi-pesi'!D$7,'Tabelle Tipi-pesi'!E$7,"")&amp;IF(E50='Tabelle Tipi-pesi'!D$8,'Tabelle Tipi-pesi'!E$8,"")&amp;IF(E50='Tabelle Tipi-pesi'!D$9,'Tabelle Tipi-pesi'!E$9,"")&amp;IF(E50='Tabelle Tipi-pesi'!D$10,'Tabelle Tipi-pesi'!E$10,"")&amp;IF(E50='Tabelle Tipi-pesi'!D$11,'Tabelle Tipi-pesi'!E$11,"")&amp;IF(E50='Tabelle Tipi-pesi'!D$12,'Tabelle Tipi-pesi'!E$12,"")&amp;IF(E50='Tabelle Tipi-pesi'!D$13,'Tabelle Tipi-pesi'!E$13,"")&amp;IF(E50='Tabelle Tipi-pesi'!D$14,'Tabelle Tipi-pesi'!E$14,"")&amp;IF(E50='Tabelle Tipi-pesi'!D$15,'Tabelle Tipi-pesi'!E$15,"")&amp;IF(E50='Tabelle Tipi-pesi'!D$16,'Tabelle Tipi-pesi'!E$16,"")&amp;IF(E50='Tabelle Tipi-pesi'!D$17,'Tabelle Tipi-pesi'!E$17,"")&amp;IF(E50='Tabelle Tipi-pesi'!D$18,'Tabelle Tipi-pesi'!E$18,"")&amp;IF(E50='Tabelle Tipi-pesi'!D$19,'Tabelle Tipi-pesi'!E$19,"")&amp;IF(E50='Tabelle Tipi-pesi'!D$20,'Tabelle Tipi-pesi'!E$20,"")&amp;IF(E50='Tabelle Tipi-pesi'!D$21,'Tabelle Tipi-pesi'!E$21,"")&amp;IF(E50='Tabelle Tipi-pesi'!D$22,'Tabelle Tipi-pesi'!E$22,"")&amp;IF(E50='Tabelle Tipi-pesi'!D$23,'Tabelle Tipi-pesi'!E$23,"")))/4*B50</f>
        <v>62</v>
      </c>
      <c r="G50" s="22" t="s">
        <v>39</v>
      </c>
      <c r="H50" s="23">
        <f>$B50*IF(G50="",0,VALUE(IF(G50='Tabelle Tipi-pesi'!F$2,'Tabelle Tipi-pesi'!G$2,"")&amp;IF(G50='Tabelle Tipi-pesi'!F$3,'Tabelle Tipi-pesi'!G$3,"")&amp;IF(G50='Tabelle Tipi-pesi'!F$4,'Tabelle Tipi-pesi'!G$4,"")&amp;IF(G50='Tabelle Tipi-pesi'!F$5,'Tabelle Tipi-pesi'!G$5,"")&amp;IF(G50='Tabelle Tipi-pesi'!F$6,'Tabelle Tipi-pesi'!G$6,"")&amp;IF(G50='Tabelle Tipi-pesi'!F$7,'Tabelle Tipi-pesi'!G$7,"")&amp;IF(G50='Tabelle Tipi-pesi'!F$8,'Tabelle Tipi-pesi'!G$8,"")&amp;IF(G50='Tabelle Tipi-pesi'!F$9,'Tabelle Tipi-pesi'!G$9,"")&amp;IF(G50='Tabelle Tipi-pesi'!F$10,'Tabelle Tipi-pesi'!G$10,"")&amp;IF(G50='Tabelle Tipi-pesi'!F$11,'Tabelle Tipi-pesi'!G$11,"")&amp;IF(G50='Tabelle Tipi-pesi'!F$12,'Tabelle Tipi-pesi'!G$12,"")&amp;IF(G50='Tabelle Tipi-pesi'!F$13,'Tabelle Tipi-pesi'!G$13,"")&amp;IF(G50='Tabelle Tipi-pesi'!F$14,'Tabelle Tipi-pesi'!G$14,"")&amp;IF(G50='Tabelle Tipi-pesi'!F$15,'Tabelle Tipi-pesi'!G$15,"")&amp;IF(G50='Tabelle Tipi-pesi'!F$16,'Tabelle Tipi-pesi'!G$16,"")&amp;IF(G50='Tabelle Tipi-pesi'!F$17,'Tabelle Tipi-pesi'!G$17,"")&amp;IF(G50='Tabelle Tipi-pesi'!F$18,'Tabelle Tipi-pesi'!G$18,"")&amp;IF(G50='Tabelle Tipi-pesi'!F$19,'Tabelle Tipi-pesi'!G$19,"")&amp;IF(G50='Tabelle Tipi-pesi'!F$20,'Tabelle Tipi-pesi'!G$20,"")&amp;IF(G50='Tabelle Tipi-pesi'!F$21,'Tabelle Tipi-pesi'!G$21,"")&amp;IF(G50='Tabelle Tipi-pesi'!F$22,'Tabelle Tipi-pesi'!G$22,"")&amp;IF(G50='Tabelle Tipi-pesi'!F$23,'Tabelle Tipi-pesi'!G$23,"")))</f>
        <v>120</v>
      </c>
      <c r="I50" s="8" t="s">
        <v>47</v>
      </c>
      <c r="J50" s="9">
        <f>IF(I50="",0,VALUE(IF(I50='Tabelle Tipi-pesi'!H$2,'Tabelle Tipi-pesi'!I$2,"")&amp;IF(I50='Tabelle Tipi-pesi'!H$3,'Tabelle Tipi-pesi'!I$3,"")&amp;IF(I50='Tabelle Tipi-pesi'!H$4,'Tabelle Tipi-pesi'!I$4,"")&amp;IF(I50='Tabelle Tipi-pesi'!H$5,'Tabelle Tipi-pesi'!I$5,"")&amp;IF(I50='Tabelle Tipi-pesi'!H$6,'Tabelle Tipi-pesi'!I$6,"")&amp;IF(I50='Tabelle Tipi-pesi'!H$7,'Tabelle Tipi-pesi'!I$7,"")&amp;IF(I50='Tabelle Tipi-pesi'!H$8,'Tabelle Tipi-pesi'!I$8,"")&amp;IF(I50='Tabelle Tipi-pesi'!H$9,'Tabelle Tipi-pesi'!I$9,"")&amp;IF(I50='Tabelle Tipi-pesi'!H$10,'Tabelle Tipi-pesi'!I$10,"")&amp;IF(I50='Tabelle Tipi-pesi'!H$11,'Tabelle Tipi-pesi'!I$11,"")&amp;IF(I50='Tabelle Tipi-pesi'!H$12,'Tabelle Tipi-pesi'!I$12,"")&amp;IF(I50='Tabelle Tipi-pesi'!H$13,'Tabelle Tipi-pesi'!I$13,"")&amp;IF(I50='Tabelle Tipi-pesi'!H$14,'Tabelle Tipi-pesi'!I$14,"")&amp;IF(I50='Tabelle Tipi-pesi'!H$15,'Tabelle Tipi-pesi'!I$15,"")&amp;IF(I50='Tabelle Tipi-pesi'!H$16,'Tabelle Tipi-pesi'!I$16,"")&amp;IF(I50='Tabelle Tipi-pesi'!H$17,'Tabelle Tipi-pesi'!I$17,"")&amp;IF(I50='Tabelle Tipi-pesi'!H$18,'Tabelle Tipi-pesi'!I$18,"")&amp;IF(I50='Tabelle Tipi-pesi'!H$19,'Tabelle Tipi-pesi'!I$19,"")&amp;IF(I50='Tabelle Tipi-pesi'!H$20,'Tabelle Tipi-pesi'!I$20,"")&amp;IF(I50='Tabelle Tipi-pesi'!H$21,'Tabelle Tipi-pesi'!I$21,"")&amp;IF(I50='Tabelle Tipi-pesi'!H$22,'Tabelle Tipi-pesi'!I$22,"")&amp;IF(I50='Tabelle Tipi-pesi'!H$23,'Tabelle Tipi-pesi'!I$23,"")))</f>
        <v>145</v>
      </c>
      <c r="K50" s="24" t="s">
        <v>50</v>
      </c>
      <c r="L50" s="25">
        <f>IF(K50="",0,VALUE(IF(K50='Tabelle Tipi-pesi'!J$2,'Tabelle Tipi-pesi'!K$2,"")&amp;IF(K50='Tabelle Tipi-pesi'!J$3,'Tabelle Tipi-pesi'!K$3,"")&amp;IF(K50='Tabelle Tipi-pesi'!J$4,'Tabelle Tipi-pesi'!K$4,"")&amp;IF(K50='Tabelle Tipi-pesi'!J$5,'Tabelle Tipi-pesi'!K$5,"")&amp;IF(K50='Tabelle Tipi-pesi'!J$6,'Tabelle Tipi-pesi'!K$6,"")&amp;IF(K50='Tabelle Tipi-pesi'!J$7,'Tabelle Tipi-pesi'!K$7,"")&amp;IF(K50='Tabelle Tipi-pesi'!J$8,'Tabelle Tipi-pesi'!K$8,"")&amp;IF(K50='Tabelle Tipi-pesi'!J$9,'Tabelle Tipi-pesi'!K$9,"")&amp;IF(K50='Tabelle Tipi-pesi'!J$10,'Tabelle Tipi-pesi'!K$10,"")&amp;IF(K50='Tabelle Tipi-pesi'!J$11,'Tabelle Tipi-pesi'!K$11,"")&amp;IF(K50='Tabelle Tipi-pesi'!J$12,'Tabelle Tipi-pesi'!K$12,"")&amp;IF(K50='Tabelle Tipi-pesi'!J$13,'Tabelle Tipi-pesi'!K$13,"")&amp;IF(K50='Tabelle Tipi-pesi'!J$14,'Tabelle Tipi-pesi'!K$14,"")&amp;IF(K50='Tabelle Tipi-pesi'!J$15,'Tabelle Tipi-pesi'!K$15,"")&amp;IF(K50='Tabelle Tipi-pesi'!J$16,'Tabelle Tipi-pesi'!K$16,"")&amp;IF(K50='Tabelle Tipi-pesi'!J$17,'Tabelle Tipi-pesi'!K$17,"")&amp;IF(K50='Tabelle Tipi-pesi'!J$18,'Tabelle Tipi-pesi'!K$18,"")&amp;IF(K50='Tabelle Tipi-pesi'!J$19,'Tabelle Tipi-pesi'!K$19,"")&amp;IF(K50='Tabelle Tipi-pesi'!J$20,'Tabelle Tipi-pesi'!K$20,"")&amp;IF(K50='Tabelle Tipi-pesi'!J$21,'Tabelle Tipi-pesi'!K$21,"")&amp;IF(K50='Tabelle Tipi-pesi'!J$22,'Tabelle Tipi-pesi'!K$22,"")&amp;IF(K50='Tabelle Tipi-pesi'!J$23,'Tabelle Tipi-pesi'!K$23,"")))</f>
        <v>7</v>
      </c>
      <c r="M50" s="8" t="s">
        <v>59</v>
      </c>
      <c r="N50" s="9">
        <f>$B50*IF(M50="",0,VALUE(IF(M50='Tabelle Tipi-pesi'!L$2,'Tabelle Tipi-pesi'!M$2,"")&amp;IF(M50='Tabelle Tipi-pesi'!L$3,'Tabelle Tipi-pesi'!M$3,"")&amp;IF(M50='Tabelle Tipi-pesi'!L$4,'Tabelle Tipi-pesi'!M$4,"")&amp;IF(M50='Tabelle Tipi-pesi'!L$5,'Tabelle Tipi-pesi'!M$5,"")&amp;IF(M50='Tabelle Tipi-pesi'!L$6,'Tabelle Tipi-pesi'!M$6,"")&amp;IF(M50='Tabelle Tipi-pesi'!L$7,'Tabelle Tipi-pesi'!M$7,"")&amp;IF(M50='Tabelle Tipi-pesi'!L$8,'Tabelle Tipi-pesi'!M$8,"")&amp;IF(M50='Tabelle Tipi-pesi'!L$9,'Tabelle Tipi-pesi'!M$9,"")&amp;IF(M50='Tabelle Tipi-pesi'!L$10,'Tabelle Tipi-pesi'!M$10,"")&amp;IF(M50='Tabelle Tipi-pesi'!L$11,'Tabelle Tipi-pesi'!M$11,"")&amp;IF(M50='Tabelle Tipi-pesi'!L$12,'Tabelle Tipi-pesi'!M$12,"")&amp;IF(M50='Tabelle Tipi-pesi'!L$13,'Tabelle Tipi-pesi'!M$13,"")&amp;IF(M50='Tabelle Tipi-pesi'!L$14,'Tabelle Tipi-pesi'!M$14,"")&amp;IF(M50='Tabelle Tipi-pesi'!L$15,'Tabelle Tipi-pesi'!M$15,"")&amp;IF(M50='Tabelle Tipi-pesi'!L$16,'Tabelle Tipi-pesi'!M$16,"")&amp;IF(M50='Tabelle Tipi-pesi'!L$17,'Tabelle Tipi-pesi'!M$17,"")&amp;IF(M50='Tabelle Tipi-pesi'!L$18,'Tabelle Tipi-pesi'!M$18,"")&amp;IF(M50='Tabelle Tipi-pesi'!L$19,'Tabelle Tipi-pesi'!M$19,"")&amp;IF(M50='Tabelle Tipi-pesi'!L$20,'Tabelle Tipi-pesi'!M$20,"")&amp;IF(M50='Tabelle Tipi-pesi'!L$21,'Tabelle Tipi-pesi'!M$21,"")&amp;IF(M50='Tabelle Tipi-pesi'!L$22,'Tabelle Tipi-pesi'!M$22,"")&amp;IF(M50='Tabelle Tipi-pesi'!L$23,'Tabelle Tipi-pesi'!M$23,"")))</f>
        <v>240</v>
      </c>
      <c r="O50" s="27" t="s">
        <v>72</v>
      </c>
      <c r="P50" s="28">
        <f>IF(O50="",0,VALUE(IF(O50='Tabelle Tipi-pesi'!N$2,'Tabelle Tipi-pesi'!O$2,"")&amp;IF(O50='Tabelle Tipi-pesi'!N$3,'Tabelle Tipi-pesi'!O$3,"")&amp;IF(O50='Tabelle Tipi-pesi'!N$4,'Tabelle Tipi-pesi'!O$4,"")&amp;IF(O50='Tabelle Tipi-pesi'!N$5,'Tabelle Tipi-pesi'!O$5,"")&amp;IF(O50='Tabelle Tipi-pesi'!N$6,'Tabelle Tipi-pesi'!O$6,"")&amp;IF(O50='Tabelle Tipi-pesi'!N$7,'Tabelle Tipi-pesi'!O$7,"")&amp;IF(O50='Tabelle Tipi-pesi'!N$8,'Tabelle Tipi-pesi'!O$8,"")&amp;IF(O50='Tabelle Tipi-pesi'!N$9,'Tabelle Tipi-pesi'!O$9,"")&amp;IF(O50='Tabelle Tipi-pesi'!N$10,'Tabelle Tipi-pesi'!O$10,"")&amp;IF(O50='Tabelle Tipi-pesi'!N$11,'Tabelle Tipi-pesi'!O$11,"")&amp;IF(O50='Tabelle Tipi-pesi'!N$12,'Tabelle Tipi-pesi'!O$12,"")&amp;IF(O50='Tabelle Tipi-pesi'!N$13,'Tabelle Tipi-pesi'!O$13,"")&amp;IF(O50='Tabelle Tipi-pesi'!N$14,'Tabelle Tipi-pesi'!O$14,"")&amp;IF(O50='Tabelle Tipi-pesi'!N$15,'Tabelle Tipi-pesi'!O$15,"")&amp;IF(O50='Tabelle Tipi-pesi'!N$16,'Tabelle Tipi-pesi'!O$16,"")&amp;IF(O50='Tabelle Tipi-pesi'!N$17,'Tabelle Tipi-pesi'!O$17,"")&amp;IF(O50='Tabelle Tipi-pesi'!N$18,'Tabelle Tipi-pesi'!O$18,"")&amp;IF(O50='Tabelle Tipi-pesi'!N$19,'Tabelle Tipi-pesi'!O$19,"")&amp;IF(O50='Tabelle Tipi-pesi'!N$20,'Tabelle Tipi-pesi'!O$20,"")&amp;IF(O50='Tabelle Tipi-pesi'!N$21,'Tabelle Tipi-pesi'!O$21,"")&amp;IF(O50='Tabelle Tipi-pesi'!N$22,'Tabelle Tipi-pesi'!O$22,"")&amp;IF(O50='Tabelle Tipi-pesi'!N$23,'Tabelle Tipi-pesi'!O$23,"")))</f>
        <v>280</v>
      </c>
      <c r="Q50" s="8" t="s">
        <v>108</v>
      </c>
      <c r="R50" s="9">
        <f>IF(Q50="",0,VALUE(IF(Q50='Tabelle Tipi-pesi'!P$2,'Tabelle Tipi-pesi'!Q$2,"")&amp;IF(Q50='Tabelle Tipi-pesi'!P$3,'Tabelle Tipi-pesi'!Q$3,"")&amp;IF(Q50='Tabelle Tipi-pesi'!P$4,'Tabelle Tipi-pesi'!Q$4,"")&amp;IF(Q50='Tabelle Tipi-pesi'!P$5,'Tabelle Tipi-pesi'!Q$5,"")&amp;IF(Q50='Tabelle Tipi-pesi'!P$6,'Tabelle Tipi-pesi'!Q$6,"")&amp;IF(Q50='Tabelle Tipi-pesi'!P$7,'Tabelle Tipi-pesi'!Q$7,"")&amp;IF(Q50='Tabelle Tipi-pesi'!P$8,'Tabelle Tipi-pesi'!Q$8,"")&amp;IF(Q50='Tabelle Tipi-pesi'!P$9,'Tabelle Tipi-pesi'!Q$9,"")&amp;IF(Q50='Tabelle Tipi-pesi'!P$10,'Tabelle Tipi-pesi'!Q$10,"")&amp;IF(Q50='Tabelle Tipi-pesi'!P$11,'Tabelle Tipi-pesi'!Q$11,"")&amp;IF(Q50='Tabelle Tipi-pesi'!P$12,'Tabelle Tipi-pesi'!Q$12,"")&amp;IF(Q50='Tabelle Tipi-pesi'!P$13,'Tabelle Tipi-pesi'!Q$13,"")&amp;IF(Q50='Tabelle Tipi-pesi'!P$14,'Tabelle Tipi-pesi'!Q$14,"")&amp;IF(Q50='Tabelle Tipi-pesi'!P$15,'Tabelle Tipi-pesi'!Q$15,"")&amp;IF(Q50='Tabelle Tipi-pesi'!P$16,'Tabelle Tipi-pesi'!Q$16,"")&amp;IF(Q50='Tabelle Tipi-pesi'!P$17,'Tabelle Tipi-pesi'!Q$17,"")&amp;IF(Q50='Tabelle Tipi-pesi'!P$18,'Tabelle Tipi-pesi'!Q$18,"")&amp;IF(Q50='Tabelle Tipi-pesi'!P$19,'Tabelle Tipi-pesi'!Q$19,"")&amp;IF(Q50='Tabelle Tipi-pesi'!P$20,'Tabelle Tipi-pesi'!Q$20,"")&amp;IF(Q50='Tabelle Tipi-pesi'!P$21,'Tabelle Tipi-pesi'!Q$21,"")&amp;IF(Q50='Tabelle Tipi-pesi'!P$22,'Tabelle Tipi-pesi'!Q$22,"")&amp;IF(Q50='Tabelle Tipi-pesi'!P$23,'Tabelle Tipi-pesi'!Q$23,"")))</f>
        <v>30</v>
      </c>
      <c r="S50" s="29" t="s">
        <v>114</v>
      </c>
      <c r="T50" s="30">
        <f>IF(S50="",0,VALUE(IF(S50='Tabelle Tipi-pesi'!R$2,'Tabelle Tipi-pesi'!S$2,"")&amp;IF(S50='Tabelle Tipi-pesi'!R$3,'Tabelle Tipi-pesi'!S$3,"")&amp;IF(S50='Tabelle Tipi-pesi'!R$4,'Tabelle Tipi-pesi'!S$4,"")&amp;IF(S50='Tabelle Tipi-pesi'!R$5,'Tabelle Tipi-pesi'!S$5,"")&amp;IF(S50='Tabelle Tipi-pesi'!R$6,'Tabelle Tipi-pesi'!S$6,"")&amp;IF(S50='Tabelle Tipi-pesi'!R$7,'Tabelle Tipi-pesi'!S$7,"")&amp;IF(S50='Tabelle Tipi-pesi'!R$8,'Tabelle Tipi-pesi'!S$8,"")&amp;IF(S50='Tabelle Tipi-pesi'!R$9,'Tabelle Tipi-pesi'!S$9,"")&amp;IF(S50='Tabelle Tipi-pesi'!R$10,'Tabelle Tipi-pesi'!S$10,"")&amp;IF(S50='Tabelle Tipi-pesi'!R$11,'Tabelle Tipi-pesi'!S$11,"")&amp;IF(S50='Tabelle Tipi-pesi'!R$12,'Tabelle Tipi-pesi'!S$12,"")&amp;IF(S50='Tabelle Tipi-pesi'!R$13,'Tabelle Tipi-pesi'!S$13,"")&amp;IF(S50='Tabelle Tipi-pesi'!R$14,'Tabelle Tipi-pesi'!S$14,"")&amp;IF(S50='Tabelle Tipi-pesi'!R$15,'Tabelle Tipi-pesi'!S$15,"")&amp;IF(S50='Tabelle Tipi-pesi'!R$16,'Tabelle Tipi-pesi'!S$16,"")&amp;IF(S50='Tabelle Tipi-pesi'!R$17,'Tabelle Tipi-pesi'!S$17,"")&amp;IF(S50='Tabelle Tipi-pesi'!R$18,'Tabelle Tipi-pesi'!S$18,"")&amp;IF(S50='Tabelle Tipi-pesi'!R$19,'Tabelle Tipi-pesi'!S$19,"")&amp;IF(S50='Tabelle Tipi-pesi'!R$20,'Tabelle Tipi-pesi'!S$20,"")&amp;IF(S50='Tabelle Tipi-pesi'!R$21,'Tabelle Tipi-pesi'!S$21,"")&amp;IF(S50='Tabelle Tipi-pesi'!R$22,'Tabelle Tipi-pesi'!S$22,"")&amp;IF(S50='Tabelle Tipi-pesi'!R$23,'Tabelle Tipi-pesi'!S$23,"")))</f>
        <v>25</v>
      </c>
      <c r="V50" s="9">
        <f>IF(U50="",0,VALUE(IF(U50='Tabelle Tipi-pesi'!T$2,'Tabelle Tipi-pesi'!U$2,"")&amp;IF(U50='Tabelle Tipi-pesi'!T$3,'Tabelle Tipi-pesi'!U$3,"")&amp;IF(U50='Tabelle Tipi-pesi'!T$4,'Tabelle Tipi-pesi'!U$4,"")&amp;IF(U50='Tabelle Tipi-pesi'!T$5,'Tabelle Tipi-pesi'!U$5,"")&amp;IF(U50='Tabelle Tipi-pesi'!T$6,'Tabelle Tipi-pesi'!U$6,"")&amp;IF(U50='Tabelle Tipi-pesi'!T$7,'Tabelle Tipi-pesi'!U$7,"")&amp;IF(U50='Tabelle Tipi-pesi'!T$8,'Tabelle Tipi-pesi'!U$8,"")&amp;IF(U50='Tabelle Tipi-pesi'!T$9,'Tabelle Tipi-pesi'!U$9,"")&amp;IF(U50='Tabelle Tipi-pesi'!T$10,'Tabelle Tipi-pesi'!U$10,"")&amp;IF(U50='Tabelle Tipi-pesi'!T$11,'Tabelle Tipi-pesi'!U$11,"")&amp;IF(U50='Tabelle Tipi-pesi'!T$12,'Tabelle Tipi-pesi'!U$12,"")&amp;IF(U50='Tabelle Tipi-pesi'!T$13,'Tabelle Tipi-pesi'!U$13,"")&amp;IF(U50='Tabelle Tipi-pesi'!T$14,'Tabelle Tipi-pesi'!U$14,"")&amp;IF(U50='Tabelle Tipi-pesi'!T$15,'Tabelle Tipi-pesi'!U$15,"")&amp;IF(U50='Tabelle Tipi-pesi'!T$16,'Tabelle Tipi-pesi'!U$16,"")&amp;IF(U50='Tabelle Tipi-pesi'!T$17,'Tabelle Tipi-pesi'!U$17,"")&amp;IF(U50='Tabelle Tipi-pesi'!T$18,'Tabelle Tipi-pesi'!U$18,"")&amp;IF(U50='Tabelle Tipi-pesi'!T$19,'Tabelle Tipi-pesi'!U$19,"")&amp;IF(U50='Tabelle Tipi-pesi'!T$20,'Tabelle Tipi-pesi'!U$20,"")&amp;IF(U50='Tabelle Tipi-pesi'!T$21,'Tabelle Tipi-pesi'!U$21,"")&amp;IF(U50='Tabelle Tipi-pesi'!T$22,'Tabelle Tipi-pesi'!U$22,"")&amp;IF(U50='Tabelle Tipi-pesi'!T$23,'Tabelle Tipi-pesi'!U$23,"")))</f>
        <v>0</v>
      </c>
      <c r="W50" s="31"/>
      <c r="X50" s="32">
        <f>IF(W50="",0,VALUE(IF(W50='Tabelle Tipi-pesi'!V$2,'Tabelle Tipi-pesi'!W$2,"")&amp;IF(W50='Tabelle Tipi-pesi'!V$3,'Tabelle Tipi-pesi'!W$3,"")&amp;IF(W50='Tabelle Tipi-pesi'!V$4,'Tabelle Tipi-pesi'!W$4,"")&amp;IF(W50='Tabelle Tipi-pesi'!V$5,'Tabelle Tipi-pesi'!W$5,"")&amp;IF(W50='Tabelle Tipi-pesi'!V$6,'Tabelle Tipi-pesi'!W$6,"")&amp;IF(W50='Tabelle Tipi-pesi'!V$7,'Tabelle Tipi-pesi'!W$7,"")&amp;IF(W50='Tabelle Tipi-pesi'!V$8,'Tabelle Tipi-pesi'!W$8,"")&amp;IF(W50='Tabelle Tipi-pesi'!V$9,'Tabelle Tipi-pesi'!W$9,"")&amp;IF(W50='Tabelle Tipi-pesi'!V$10,'Tabelle Tipi-pesi'!W$10,"")&amp;IF(W50='Tabelle Tipi-pesi'!V$11,'Tabelle Tipi-pesi'!W$11,"")&amp;IF(W50='Tabelle Tipi-pesi'!V$12,'Tabelle Tipi-pesi'!W$12,"")&amp;IF(W50='Tabelle Tipi-pesi'!V$13,'Tabelle Tipi-pesi'!W$13,"")&amp;IF(W50='Tabelle Tipi-pesi'!V$14,'Tabelle Tipi-pesi'!W$14,"")&amp;IF(W50='Tabelle Tipi-pesi'!V$15,'Tabelle Tipi-pesi'!W$15,"")&amp;IF(W50='Tabelle Tipi-pesi'!V$16,'Tabelle Tipi-pesi'!W$16,"")&amp;IF(W50='Tabelle Tipi-pesi'!V$17,'Tabelle Tipi-pesi'!W$17,"")&amp;IF(W50='Tabelle Tipi-pesi'!V$18,'Tabelle Tipi-pesi'!W$18,"")&amp;IF(W50='Tabelle Tipi-pesi'!V$19,'Tabelle Tipi-pesi'!W$19,"")&amp;IF(W50='Tabelle Tipi-pesi'!V$20,'Tabelle Tipi-pesi'!W$20,"")&amp;IF(W50='Tabelle Tipi-pesi'!V$21,'Tabelle Tipi-pesi'!W$21,"")&amp;IF(W50='Tabelle Tipi-pesi'!V$22,'Tabelle Tipi-pesi'!W$22,"")&amp;IF(W50='Tabelle Tipi-pesi'!V$23,'Tabelle Tipi-pesi'!W$23,"")))</f>
        <v>0</v>
      </c>
      <c r="Z50" s="9">
        <f>IF(Y50="",0,VALUE(IF(Y50='Tabelle Tipi-pesi'!X$2,'Tabelle Tipi-pesi'!Y$2,"")&amp;IF(Y50='Tabelle Tipi-pesi'!X$3,'Tabelle Tipi-pesi'!Y$3,"")&amp;IF(Y50='Tabelle Tipi-pesi'!X$4,'Tabelle Tipi-pesi'!Y$4,"")&amp;IF(Y50='Tabelle Tipi-pesi'!X$5,'Tabelle Tipi-pesi'!Y$5,"")&amp;IF(Y50='Tabelle Tipi-pesi'!X$6,'Tabelle Tipi-pesi'!Y$6,"")&amp;IF(Y50='Tabelle Tipi-pesi'!X$7,'Tabelle Tipi-pesi'!Y$7,"")&amp;IF(Y50='Tabelle Tipi-pesi'!X$8,'Tabelle Tipi-pesi'!Y$8,"")&amp;IF(Y50='Tabelle Tipi-pesi'!X$9,'Tabelle Tipi-pesi'!Y$9,"")&amp;IF(Y50='Tabelle Tipi-pesi'!X$10,'Tabelle Tipi-pesi'!Y$10,"")&amp;IF(Y50='Tabelle Tipi-pesi'!X$11,'Tabelle Tipi-pesi'!Y$11,"")&amp;IF(Y50='Tabelle Tipi-pesi'!X$12,'Tabelle Tipi-pesi'!Y$12,"")&amp;IF(Y50='Tabelle Tipi-pesi'!X$13,'Tabelle Tipi-pesi'!Y$13,"")&amp;IF(Y50='Tabelle Tipi-pesi'!X$14,'Tabelle Tipi-pesi'!Y$14,"")&amp;IF(Y50='Tabelle Tipi-pesi'!X$15,'Tabelle Tipi-pesi'!Y$15,"")&amp;IF(Y50='Tabelle Tipi-pesi'!X$16,'Tabelle Tipi-pesi'!Y$16,"")&amp;IF(Y50='Tabelle Tipi-pesi'!X$17,'Tabelle Tipi-pesi'!Y$17,"")&amp;IF(Y50='Tabelle Tipi-pesi'!X$18,'Tabelle Tipi-pesi'!Y$18,"")&amp;IF(Y50='Tabelle Tipi-pesi'!X$19,'Tabelle Tipi-pesi'!Y$19,"")&amp;IF(Y50='Tabelle Tipi-pesi'!X$20,'Tabelle Tipi-pesi'!Y$20,"")&amp;IF(Y50='Tabelle Tipi-pesi'!X$21,'Tabelle Tipi-pesi'!Y$21,"")&amp;IF(Y50='Tabelle Tipi-pesi'!X$22,'Tabelle Tipi-pesi'!Y$22,"")&amp;IF(Y50='Tabelle Tipi-pesi'!X$23,'Tabelle Tipi-pesi'!Y$23,"")))</f>
        <v>0</v>
      </c>
      <c r="AA50" s="36"/>
      <c r="AB50" s="37">
        <f>IF(AA50="",0,VALUE(IF(AA50='Tabelle Tipi-pesi'!Z$2,'Tabelle Tipi-pesi'!AA$2,"")&amp;IF(AA50='Tabelle Tipi-pesi'!Z$3,'Tabelle Tipi-pesi'!AA$3,"")&amp;IF(AA50='Tabelle Tipi-pesi'!Z$4,'Tabelle Tipi-pesi'!AA$4,"")&amp;IF(AA50='Tabelle Tipi-pesi'!Z$5,'Tabelle Tipi-pesi'!AA$5,"")&amp;IF(AA50='Tabelle Tipi-pesi'!Z$6,'Tabelle Tipi-pesi'!AA$6,"")&amp;IF(AA50='Tabelle Tipi-pesi'!Z$7,'Tabelle Tipi-pesi'!AA$7,"")&amp;IF(AA50='Tabelle Tipi-pesi'!Z$8,'Tabelle Tipi-pesi'!AA$8,"")&amp;IF(AA50='Tabelle Tipi-pesi'!Z$9,'Tabelle Tipi-pesi'!AA$9,"")&amp;IF(AA50='Tabelle Tipi-pesi'!Z$10,'Tabelle Tipi-pesi'!AA$10,"")&amp;IF(AA50='Tabelle Tipi-pesi'!Z$11,'Tabelle Tipi-pesi'!AA$11,"")&amp;IF(AA50='Tabelle Tipi-pesi'!Z$12,'Tabelle Tipi-pesi'!AA$12,"")&amp;IF(AA50='Tabelle Tipi-pesi'!Z$13,'Tabelle Tipi-pesi'!AA$13,"")&amp;IF(AA50='Tabelle Tipi-pesi'!Z$14,'Tabelle Tipi-pesi'!AA$14,"")&amp;IF(AA50='Tabelle Tipi-pesi'!Z$15,'Tabelle Tipi-pesi'!AA$15,"")&amp;IF(AA50='Tabelle Tipi-pesi'!Z$16,'Tabelle Tipi-pesi'!AA$16,"")&amp;IF(AA50='Tabelle Tipi-pesi'!Z$17,'Tabelle Tipi-pesi'!AA$17,"")&amp;IF(AA50='Tabelle Tipi-pesi'!Z$18,'Tabelle Tipi-pesi'!AA$18,"")&amp;IF(AA50='Tabelle Tipi-pesi'!Z$19,'Tabelle Tipi-pesi'!AA$19,"")&amp;IF(AA50='Tabelle Tipi-pesi'!Z$20,'Tabelle Tipi-pesi'!AA$20,"")&amp;IF(AA50='Tabelle Tipi-pesi'!Z$21,'Tabelle Tipi-pesi'!AA$21,"")&amp;IF(AA50='Tabelle Tipi-pesi'!Z$22,'Tabelle Tipi-pesi'!AA$22,"")&amp;IF(AA50='Tabelle Tipi-pesi'!Z$23,'Tabelle Tipi-pesi'!AA$23,"")))</f>
        <v>0</v>
      </c>
      <c r="AD50" s="9">
        <f>IF(AC50="",0,VALUE(IF(AC50='Tabelle Tipi-pesi'!Z$2,'Tabelle Tipi-pesi'!AA$2,"")&amp;IF(AC50='Tabelle Tipi-pesi'!Z$3,'Tabelle Tipi-pesi'!AA$3,"")&amp;IF(AC50='Tabelle Tipi-pesi'!Z$4,'Tabelle Tipi-pesi'!AA$4,"")&amp;IF(AC50='Tabelle Tipi-pesi'!Z$5,'Tabelle Tipi-pesi'!AA$5,"")&amp;IF(AC50='Tabelle Tipi-pesi'!Z$6,'Tabelle Tipi-pesi'!AA$6,"")&amp;IF(AC50='Tabelle Tipi-pesi'!Z$7,'Tabelle Tipi-pesi'!AA$7,"")&amp;IF(AC50='Tabelle Tipi-pesi'!Z$8,'Tabelle Tipi-pesi'!AA$8,"")&amp;IF(AC50='Tabelle Tipi-pesi'!Z$9,'Tabelle Tipi-pesi'!AA$9,"")&amp;IF(AC50='Tabelle Tipi-pesi'!Z$10,'Tabelle Tipi-pesi'!AA$10,"")&amp;IF(AC50='Tabelle Tipi-pesi'!Z$11,'Tabelle Tipi-pesi'!AA$11,"")&amp;IF(AC50='Tabelle Tipi-pesi'!Z$12,'Tabelle Tipi-pesi'!AA$12,"")&amp;IF(AC50='Tabelle Tipi-pesi'!Z$13,'Tabelle Tipi-pesi'!AA$13,"")&amp;IF(AC50='Tabelle Tipi-pesi'!Z$14,'Tabelle Tipi-pesi'!AA$14,"")&amp;IF(AC50='Tabelle Tipi-pesi'!Z$15,'Tabelle Tipi-pesi'!AA$15,"")&amp;IF(AC50='Tabelle Tipi-pesi'!Z$16,'Tabelle Tipi-pesi'!AA$16,"")&amp;IF(AC50='Tabelle Tipi-pesi'!Z$17,'Tabelle Tipi-pesi'!AA$17,"")&amp;IF(AC50='Tabelle Tipi-pesi'!Z$18,'Tabelle Tipi-pesi'!AA$18,"")&amp;IF(AC50='Tabelle Tipi-pesi'!Z$19,'Tabelle Tipi-pesi'!AA$19,"")&amp;IF(AC50='Tabelle Tipi-pesi'!Z$20,'Tabelle Tipi-pesi'!AA$20,"")&amp;IF(AC50='Tabelle Tipi-pesi'!Z$21,'Tabelle Tipi-pesi'!AA$21,"")&amp;IF(AC50='Tabelle Tipi-pesi'!Z$22,'Tabelle Tipi-pesi'!AA$22,"")&amp;IF(AC50='Tabelle Tipi-pesi'!Z$23,'Tabelle Tipi-pesi'!AA$23,"")))</f>
        <v>0</v>
      </c>
      <c r="AE50" s="34"/>
      <c r="AF50" s="35">
        <f>IF(AE50="",0,VALUE(IF(AE50='Tabelle Tipi-pesi'!AB$2,'Tabelle Tipi-pesi'!AC$2,"")&amp;IF(AE50='Tabelle Tipi-pesi'!AB$3,'Tabelle Tipi-pesi'!AC$3,"")&amp;IF(AE50='Tabelle Tipi-pesi'!AB$4,'Tabelle Tipi-pesi'!AC$4,"")&amp;IF(AE50='Tabelle Tipi-pesi'!AB$5,'Tabelle Tipi-pesi'!AC$5,"")&amp;IF(AE50='Tabelle Tipi-pesi'!AB$6,'Tabelle Tipi-pesi'!AC$6,"")&amp;IF(AE50='Tabelle Tipi-pesi'!AB$7,'Tabelle Tipi-pesi'!AC$7,"")&amp;IF(AE50='Tabelle Tipi-pesi'!AB$8,'Tabelle Tipi-pesi'!AC$8,"")&amp;IF(AE50='Tabelle Tipi-pesi'!AB$9,'Tabelle Tipi-pesi'!AC$9,"")&amp;IF(AE50='Tabelle Tipi-pesi'!AB$10,'Tabelle Tipi-pesi'!AC$10,"")&amp;IF(AE50='Tabelle Tipi-pesi'!AB$11,'Tabelle Tipi-pesi'!AC$11,"")&amp;IF(AE50='Tabelle Tipi-pesi'!AB$12,'Tabelle Tipi-pesi'!AC$12,"")&amp;IF(AE50='Tabelle Tipi-pesi'!AB$13,'Tabelle Tipi-pesi'!AC$13,"")&amp;IF(AE50='Tabelle Tipi-pesi'!AB$14,'Tabelle Tipi-pesi'!AC$14,"")&amp;IF(AE50='Tabelle Tipi-pesi'!AB$15,'Tabelle Tipi-pesi'!AC$15,"")&amp;IF(AD50='Tabelle Tipi-pesi'!AB$16,'Tabelle Tipi-pesi'!AC$16,"")&amp;IF(AE50='Tabelle Tipi-pesi'!AB$17,'Tabelle Tipi-pesi'!AC$17,"")&amp;IF(AE50='Tabelle Tipi-pesi'!AB$18,'Tabelle Tipi-pesi'!AC$18,"")&amp;IF(AE50='Tabelle Tipi-pesi'!AB$19,'Tabelle Tipi-pesi'!AC$19,"")&amp;IF(AE50='Tabelle Tipi-pesi'!AB$20,'Tabelle Tipi-pesi'!AC$20,"")&amp;IF(AE50='Tabelle Tipi-pesi'!AB$21,'Tabelle Tipi-pesi'!AC$21,"")&amp;IF(AE50='Tabelle Tipi-pesi'!AB$22,'Tabelle Tipi-pesi'!AC$22,"")&amp;IF(AE50='Tabelle Tipi-pesi'!AB$23,'Tabelle Tipi-pesi'!AC$23,"")))</f>
        <v>0</v>
      </c>
      <c r="AH50" s="9">
        <f>IF(AG50="",0,VALUE(IF(AG50='Tabelle Tipi-pesi'!AD$2,'Tabelle Tipi-pesi'!AE$2,"")&amp;IF(AG50='Tabelle Tipi-pesi'!AD$3,'Tabelle Tipi-pesi'!AE$3,"")&amp;IF(AG50='Tabelle Tipi-pesi'!AD$4,'Tabelle Tipi-pesi'!AE$4,"")&amp;IF(AG50='Tabelle Tipi-pesi'!AD$5,'Tabelle Tipi-pesi'!AE$5,"")&amp;IF(AG50='Tabelle Tipi-pesi'!AD$6,'Tabelle Tipi-pesi'!AE$6,"")&amp;IF(AG50='Tabelle Tipi-pesi'!AD$7,'Tabelle Tipi-pesi'!AE$7,"")&amp;IF(AG50='Tabelle Tipi-pesi'!AD$8,'Tabelle Tipi-pesi'!AE$8,"")&amp;IF(AG50='Tabelle Tipi-pesi'!AD$9,'Tabelle Tipi-pesi'!AE$9,"")&amp;IF(AG50='Tabelle Tipi-pesi'!AD$10,'Tabelle Tipi-pesi'!AE$10,"")&amp;IF(AG50='Tabelle Tipi-pesi'!AD$11,'Tabelle Tipi-pesi'!AE$11,"")&amp;IF(AG50='Tabelle Tipi-pesi'!AD$12,'Tabelle Tipi-pesi'!AE$12,"")&amp;IF(AG50='Tabelle Tipi-pesi'!AD$13,'Tabelle Tipi-pesi'!AE$13,"")&amp;IF(AG50='Tabelle Tipi-pesi'!AD$14,'Tabelle Tipi-pesi'!AE$14,"")&amp;IF(AG50='Tabelle Tipi-pesi'!AD$15,'Tabelle Tipi-pesi'!AE$15,"")&amp;IF(AF50='Tabelle Tipi-pesi'!AD$16,'Tabelle Tipi-pesi'!AE$16,"")&amp;IF(AG50='Tabelle Tipi-pesi'!AD$17,'Tabelle Tipi-pesi'!AE$17,"")&amp;IF(AG50='Tabelle Tipi-pesi'!AD$18,'Tabelle Tipi-pesi'!AE$18,"")&amp;IF(AG50='Tabelle Tipi-pesi'!AD$19,'Tabelle Tipi-pesi'!AE$19,"")&amp;IF(AG50='Tabelle Tipi-pesi'!AD$20,'Tabelle Tipi-pesi'!AE$20,"")&amp;IF(AG50='Tabelle Tipi-pesi'!AD$21,'Tabelle Tipi-pesi'!AE$21,"")&amp;IF(AG50='Tabelle Tipi-pesi'!AD$22,'Tabelle Tipi-pesi'!AE$22,"")&amp;IF(AG50='Tabelle Tipi-pesi'!AD$23,'Tabelle Tipi-pesi'!AE$23,"")))</f>
        <v>0</v>
      </c>
      <c r="AJ50" s="26">
        <f t="shared" si="0"/>
        <v>1029</v>
      </c>
      <c r="AK50" s="55">
        <v>17</v>
      </c>
      <c r="AL50" s="12">
        <v>2800</v>
      </c>
      <c r="AM50" s="18"/>
      <c r="AN50" s="11">
        <f t="shared" si="1"/>
        <v>10</v>
      </c>
      <c r="AO50" s="11" t="str">
        <f t="shared" si="2"/>
        <v>3</v>
      </c>
      <c r="AP50" s="8">
        <v>830</v>
      </c>
      <c r="AQ50" s="14">
        <f t="shared" si="3"/>
        <v>9.882352941176471</v>
      </c>
      <c r="AR50" s="15">
        <f t="shared" si="4"/>
        <v>109.69411764705883</v>
      </c>
      <c r="AS50" s="16">
        <f t="shared" si="5"/>
        <v>106.60264105642257</v>
      </c>
      <c r="AT50" s="15">
        <f t="shared" si="6"/>
        <v>9.3806306306306304</v>
      </c>
      <c r="AU50" s="39"/>
    </row>
    <row r="51" spans="1:47" s="8" customFormat="1" ht="11.25" x14ac:dyDescent="0.2">
      <c r="A51" s="8">
        <v>47</v>
      </c>
      <c r="B51" s="8">
        <v>4</v>
      </c>
      <c r="C51" s="20" t="s">
        <v>13</v>
      </c>
      <c r="D51" s="21">
        <f>IF(C51="",0,VALUE(IF(C51='Tabelle Tipi-pesi'!B$2,'Tabelle Tipi-pesi'!C$2,"")&amp;IF(C51='Tabelle Tipi-pesi'!B$3,'Tabelle Tipi-pesi'!C$3,"")&amp;IF(C51='Tabelle Tipi-pesi'!B$4,'Tabelle Tipi-pesi'!C$4,"")&amp;IF(C51='Tabelle Tipi-pesi'!B$5,'Tabelle Tipi-pesi'!C$5,"")&amp;IF(C51='Tabelle Tipi-pesi'!B$6,'Tabelle Tipi-pesi'!C$6,"")&amp;IF(C51='Tabelle Tipi-pesi'!B$7,'Tabelle Tipi-pesi'!C$7,"")&amp;IF(C51='Tabelle Tipi-pesi'!B$8,'Tabelle Tipi-pesi'!C$8,"")&amp;IF(C51='Tabelle Tipi-pesi'!B$9,'Tabelle Tipi-pesi'!C$9,"")&amp;IF(C51='Tabelle Tipi-pesi'!B$10,'Tabelle Tipi-pesi'!C$10,"")&amp;IF(C51='Tabelle Tipi-pesi'!B$11,'Tabelle Tipi-pesi'!C$11,"")&amp;IF(C51='Tabelle Tipi-pesi'!B$12,'Tabelle Tipi-pesi'!C$12,"")&amp;IF(C51='Tabelle Tipi-pesi'!B$13,'Tabelle Tipi-pesi'!C$13,"")&amp;IF(C51='Tabelle Tipi-pesi'!B$14,'Tabelle Tipi-pesi'!C$14,"")&amp;IF(C51='Tabelle Tipi-pesi'!B$15,'Tabelle Tipi-pesi'!C$15,"")&amp;IF(C51='Tabelle Tipi-pesi'!B$16,'Tabelle Tipi-pesi'!C$16,"")&amp;IF(C51='Tabelle Tipi-pesi'!B$17,'Tabelle Tipi-pesi'!C$17,"")&amp;IF(C51='Tabelle Tipi-pesi'!B$18,'Tabelle Tipi-pesi'!C$18,"")&amp;IF(C51='Tabelle Tipi-pesi'!B$19,'Tabelle Tipi-pesi'!C$19,"")&amp;IF(C51='Tabelle Tipi-pesi'!B$20,'Tabelle Tipi-pesi'!C$20,"")&amp;IF(C51='Tabelle Tipi-pesi'!B$21,'Tabelle Tipi-pesi'!C$21,"")&amp;IF(C51='Tabelle Tipi-pesi'!B$22,'Tabelle Tipi-pesi'!C$22,"")&amp;IF(C51='Tabelle Tipi-pesi'!B$23,'Tabelle Tipi-pesi'!C$23,"")))</f>
        <v>120</v>
      </c>
      <c r="E51" s="8" t="s">
        <v>24</v>
      </c>
      <c r="F51" s="7">
        <f>IF(E51="",0,VALUE(IF(E51='Tabelle Tipi-pesi'!D$2,'Tabelle Tipi-pesi'!E$2,"")&amp;IF(E51='Tabelle Tipi-pesi'!D$3,'Tabelle Tipi-pesi'!E$3,"")&amp;IF(E51='Tabelle Tipi-pesi'!D$4,'Tabelle Tipi-pesi'!E$4,"")&amp;IF(E51='Tabelle Tipi-pesi'!D$5,'Tabelle Tipi-pesi'!E$5,"")&amp;IF(E51='Tabelle Tipi-pesi'!D$6,'Tabelle Tipi-pesi'!E$6,"")&amp;IF(E51='Tabelle Tipi-pesi'!D$7,'Tabelle Tipi-pesi'!E$7,"")&amp;IF(E51='Tabelle Tipi-pesi'!D$8,'Tabelle Tipi-pesi'!E$8,"")&amp;IF(E51='Tabelle Tipi-pesi'!D$9,'Tabelle Tipi-pesi'!E$9,"")&amp;IF(E51='Tabelle Tipi-pesi'!D$10,'Tabelle Tipi-pesi'!E$10,"")&amp;IF(E51='Tabelle Tipi-pesi'!D$11,'Tabelle Tipi-pesi'!E$11,"")&amp;IF(E51='Tabelle Tipi-pesi'!D$12,'Tabelle Tipi-pesi'!E$12,"")&amp;IF(E51='Tabelle Tipi-pesi'!D$13,'Tabelle Tipi-pesi'!E$13,"")&amp;IF(E51='Tabelle Tipi-pesi'!D$14,'Tabelle Tipi-pesi'!E$14,"")&amp;IF(E51='Tabelle Tipi-pesi'!D$15,'Tabelle Tipi-pesi'!E$15,"")&amp;IF(E51='Tabelle Tipi-pesi'!D$16,'Tabelle Tipi-pesi'!E$16,"")&amp;IF(E51='Tabelle Tipi-pesi'!D$17,'Tabelle Tipi-pesi'!E$17,"")&amp;IF(E51='Tabelle Tipi-pesi'!D$18,'Tabelle Tipi-pesi'!E$18,"")&amp;IF(E51='Tabelle Tipi-pesi'!D$19,'Tabelle Tipi-pesi'!E$19,"")&amp;IF(E51='Tabelle Tipi-pesi'!D$20,'Tabelle Tipi-pesi'!E$20,"")&amp;IF(E51='Tabelle Tipi-pesi'!D$21,'Tabelle Tipi-pesi'!E$21,"")&amp;IF(E51='Tabelle Tipi-pesi'!D$22,'Tabelle Tipi-pesi'!E$22,"")&amp;IF(E51='Tabelle Tipi-pesi'!D$23,'Tabelle Tipi-pesi'!E$23,"")))/4*B51</f>
        <v>62</v>
      </c>
      <c r="G51" s="22" t="s">
        <v>39</v>
      </c>
      <c r="H51" s="23">
        <f>$B51*IF(G51="",0,VALUE(IF(G51='Tabelle Tipi-pesi'!F$2,'Tabelle Tipi-pesi'!G$2,"")&amp;IF(G51='Tabelle Tipi-pesi'!F$3,'Tabelle Tipi-pesi'!G$3,"")&amp;IF(G51='Tabelle Tipi-pesi'!F$4,'Tabelle Tipi-pesi'!G$4,"")&amp;IF(G51='Tabelle Tipi-pesi'!F$5,'Tabelle Tipi-pesi'!G$5,"")&amp;IF(G51='Tabelle Tipi-pesi'!F$6,'Tabelle Tipi-pesi'!G$6,"")&amp;IF(G51='Tabelle Tipi-pesi'!F$7,'Tabelle Tipi-pesi'!G$7,"")&amp;IF(G51='Tabelle Tipi-pesi'!F$8,'Tabelle Tipi-pesi'!G$8,"")&amp;IF(G51='Tabelle Tipi-pesi'!F$9,'Tabelle Tipi-pesi'!G$9,"")&amp;IF(G51='Tabelle Tipi-pesi'!F$10,'Tabelle Tipi-pesi'!G$10,"")&amp;IF(G51='Tabelle Tipi-pesi'!F$11,'Tabelle Tipi-pesi'!G$11,"")&amp;IF(G51='Tabelle Tipi-pesi'!F$12,'Tabelle Tipi-pesi'!G$12,"")&amp;IF(G51='Tabelle Tipi-pesi'!F$13,'Tabelle Tipi-pesi'!G$13,"")&amp;IF(G51='Tabelle Tipi-pesi'!F$14,'Tabelle Tipi-pesi'!G$14,"")&amp;IF(G51='Tabelle Tipi-pesi'!F$15,'Tabelle Tipi-pesi'!G$15,"")&amp;IF(G51='Tabelle Tipi-pesi'!F$16,'Tabelle Tipi-pesi'!G$16,"")&amp;IF(G51='Tabelle Tipi-pesi'!F$17,'Tabelle Tipi-pesi'!G$17,"")&amp;IF(G51='Tabelle Tipi-pesi'!F$18,'Tabelle Tipi-pesi'!G$18,"")&amp;IF(G51='Tabelle Tipi-pesi'!F$19,'Tabelle Tipi-pesi'!G$19,"")&amp;IF(G51='Tabelle Tipi-pesi'!F$20,'Tabelle Tipi-pesi'!G$20,"")&amp;IF(G51='Tabelle Tipi-pesi'!F$21,'Tabelle Tipi-pesi'!G$21,"")&amp;IF(G51='Tabelle Tipi-pesi'!F$22,'Tabelle Tipi-pesi'!G$22,"")&amp;IF(G51='Tabelle Tipi-pesi'!F$23,'Tabelle Tipi-pesi'!G$23,"")))</f>
        <v>120</v>
      </c>
      <c r="I51" s="8" t="s">
        <v>47</v>
      </c>
      <c r="J51" s="9">
        <f>IF(I51="",0,VALUE(IF(I51='Tabelle Tipi-pesi'!H$2,'Tabelle Tipi-pesi'!I$2,"")&amp;IF(I51='Tabelle Tipi-pesi'!H$3,'Tabelle Tipi-pesi'!I$3,"")&amp;IF(I51='Tabelle Tipi-pesi'!H$4,'Tabelle Tipi-pesi'!I$4,"")&amp;IF(I51='Tabelle Tipi-pesi'!H$5,'Tabelle Tipi-pesi'!I$5,"")&amp;IF(I51='Tabelle Tipi-pesi'!H$6,'Tabelle Tipi-pesi'!I$6,"")&amp;IF(I51='Tabelle Tipi-pesi'!H$7,'Tabelle Tipi-pesi'!I$7,"")&amp;IF(I51='Tabelle Tipi-pesi'!H$8,'Tabelle Tipi-pesi'!I$8,"")&amp;IF(I51='Tabelle Tipi-pesi'!H$9,'Tabelle Tipi-pesi'!I$9,"")&amp;IF(I51='Tabelle Tipi-pesi'!H$10,'Tabelle Tipi-pesi'!I$10,"")&amp;IF(I51='Tabelle Tipi-pesi'!H$11,'Tabelle Tipi-pesi'!I$11,"")&amp;IF(I51='Tabelle Tipi-pesi'!H$12,'Tabelle Tipi-pesi'!I$12,"")&amp;IF(I51='Tabelle Tipi-pesi'!H$13,'Tabelle Tipi-pesi'!I$13,"")&amp;IF(I51='Tabelle Tipi-pesi'!H$14,'Tabelle Tipi-pesi'!I$14,"")&amp;IF(I51='Tabelle Tipi-pesi'!H$15,'Tabelle Tipi-pesi'!I$15,"")&amp;IF(I51='Tabelle Tipi-pesi'!H$16,'Tabelle Tipi-pesi'!I$16,"")&amp;IF(I51='Tabelle Tipi-pesi'!H$17,'Tabelle Tipi-pesi'!I$17,"")&amp;IF(I51='Tabelle Tipi-pesi'!H$18,'Tabelle Tipi-pesi'!I$18,"")&amp;IF(I51='Tabelle Tipi-pesi'!H$19,'Tabelle Tipi-pesi'!I$19,"")&amp;IF(I51='Tabelle Tipi-pesi'!H$20,'Tabelle Tipi-pesi'!I$20,"")&amp;IF(I51='Tabelle Tipi-pesi'!H$21,'Tabelle Tipi-pesi'!I$21,"")&amp;IF(I51='Tabelle Tipi-pesi'!H$22,'Tabelle Tipi-pesi'!I$22,"")&amp;IF(I51='Tabelle Tipi-pesi'!H$23,'Tabelle Tipi-pesi'!I$23,"")))</f>
        <v>145</v>
      </c>
      <c r="K51" s="24" t="s">
        <v>50</v>
      </c>
      <c r="L51" s="25">
        <f>IF(K51="",0,VALUE(IF(K51='Tabelle Tipi-pesi'!J$2,'Tabelle Tipi-pesi'!K$2,"")&amp;IF(K51='Tabelle Tipi-pesi'!J$3,'Tabelle Tipi-pesi'!K$3,"")&amp;IF(K51='Tabelle Tipi-pesi'!J$4,'Tabelle Tipi-pesi'!K$4,"")&amp;IF(K51='Tabelle Tipi-pesi'!J$5,'Tabelle Tipi-pesi'!K$5,"")&amp;IF(K51='Tabelle Tipi-pesi'!J$6,'Tabelle Tipi-pesi'!K$6,"")&amp;IF(K51='Tabelle Tipi-pesi'!J$7,'Tabelle Tipi-pesi'!K$7,"")&amp;IF(K51='Tabelle Tipi-pesi'!J$8,'Tabelle Tipi-pesi'!K$8,"")&amp;IF(K51='Tabelle Tipi-pesi'!J$9,'Tabelle Tipi-pesi'!K$9,"")&amp;IF(K51='Tabelle Tipi-pesi'!J$10,'Tabelle Tipi-pesi'!K$10,"")&amp;IF(K51='Tabelle Tipi-pesi'!J$11,'Tabelle Tipi-pesi'!K$11,"")&amp;IF(K51='Tabelle Tipi-pesi'!J$12,'Tabelle Tipi-pesi'!K$12,"")&amp;IF(K51='Tabelle Tipi-pesi'!J$13,'Tabelle Tipi-pesi'!K$13,"")&amp;IF(K51='Tabelle Tipi-pesi'!J$14,'Tabelle Tipi-pesi'!K$14,"")&amp;IF(K51='Tabelle Tipi-pesi'!J$15,'Tabelle Tipi-pesi'!K$15,"")&amp;IF(K51='Tabelle Tipi-pesi'!J$16,'Tabelle Tipi-pesi'!K$16,"")&amp;IF(K51='Tabelle Tipi-pesi'!J$17,'Tabelle Tipi-pesi'!K$17,"")&amp;IF(K51='Tabelle Tipi-pesi'!J$18,'Tabelle Tipi-pesi'!K$18,"")&amp;IF(K51='Tabelle Tipi-pesi'!J$19,'Tabelle Tipi-pesi'!K$19,"")&amp;IF(K51='Tabelle Tipi-pesi'!J$20,'Tabelle Tipi-pesi'!K$20,"")&amp;IF(K51='Tabelle Tipi-pesi'!J$21,'Tabelle Tipi-pesi'!K$21,"")&amp;IF(K51='Tabelle Tipi-pesi'!J$22,'Tabelle Tipi-pesi'!K$22,"")&amp;IF(K51='Tabelle Tipi-pesi'!J$23,'Tabelle Tipi-pesi'!K$23,"")))</f>
        <v>7</v>
      </c>
      <c r="M51" s="8" t="s">
        <v>59</v>
      </c>
      <c r="N51" s="9">
        <f>$B51*IF(M51="",0,VALUE(IF(M51='Tabelle Tipi-pesi'!L$2,'Tabelle Tipi-pesi'!M$2,"")&amp;IF(M51='Tabelle Tipi-pesi'!L$3,'Tabelle Tipi-pesi'!M$3,"")&amp;IF(M51='Tabelle Tipi-pesi'!L$4,'Tabelle Tipi-pesi'!M$4,"")&amp;IF(M51='Tabelle Tipi-pesi'!L$5,'Tabelle Tipi-pesi'!M$5,"")&amp;IF(M51='Tabelle Tipi-pesi'!L$6,'Tabelle Tipi-pesi'!M$6,"")&amp;IF(M51='Tabelle Tipi-pesi'!L$7,'Tabelle Tipi-pesi'!M$7,"")&amp;IF(M51='Tabelle Tipi-pesi'!L$8,'Tabelle Tipi-pesi'!M$8,"")&amp;IF(M51='Tabelle Tipi-pesi'!L$9,'Tabelle Tipi-pesi'!M$9,"")&amp;IF(M51='Tabelle Tipi-pesi'!L$10,'Tabelle Tipi-pesi'!M$10,"")&amp;IF(M51='Tabelle Tipi-pesi'!L$11,'Tabelle Tipi-pesi'!M$11,"")&amp;IF(M51='Tabelle Tipi-pesi'!L$12,'Tabelle Tipi-pesi'!M$12,"")&amp;IF(M51='Tabelle Tipi-pesi'!L$13,'Tabelle Tipi-pesi'!M$13,"")&amp;IF(M51='Tabelle Tipi-pesi'!L$14,'Tabelle Tipi-pesi'!M$14,"")&amp;IF(M51='Tabelle Tipi-pesi'!L$15,'Tabelle Tipi-pesi'!M$15,"")&amp;IF(M51='Tabelle Tipi-pesi'!L$16,'Tabelle Tipi-pesi'!M$16,"")&amp;IF(M51='Tabelle Tipi-pesi'!L$17,'Tabelle Tipi-pesi'!M$17,"")&amp;IF(M51='Tabelle Tipi-pesi'!L$18,'Tabelle Tipi-pesi'!M$18,"")&amp;IF(M51='Tabelle Tipi-pesi'!L$19,'Tabelle Tipi-pesi'!M$19,"")&amp;IF(M51='Tabelle Tipi-pesi'!L$20,'Tabelle Tipi-pesi'!M$20,"")&amp;IF(M51='Tabelle Tipi-pesi'!L$21,'Tabelle Tipi-pesi'!M$21,"")&amp;IF(M51='Tabelle Tipi-pesi'!L$22,'Tabelle Tipi-pesi'!M$22,"")&amp;IF(M51='Tabelle Tipi-pesi'!L$23,'Tabelle Tipi-pesi'!M$23,"")))</f>
        <v>240</v>
      </c>
      <c r="O51" s="27" t="s">
        <v>81</v>
      </c>
      <c r="P51" s="28">
        <f>IF(O51="",0,VALUE(IF(O51='Tabelle Tipi-pesi'!N$2,'Tabelle Tipi-pesi'!O$2,"")&amp;IF(O51='Tabelle Tipi-pesi'!N$3,'Tabelle Tipi-pesi'!O$3,"")&amp;IF(O51='Tabelle Tipi-pesi'!N$4,'Tabelle Tipi-pesi'!O$4,"")&amp;IF(O51='Tabelle Tipi-pesi'!N$5,'Tabelle Tipi-pesi'!O$5,"")&amp;IF(O51='Tabelle Tipi-pesi'!N$6,'Tabelle Tipi-pesi'!O$6,"")&amp;IF(O51='Tabelle Tipi-pesi'!N$7,'Tabelle Tipi-pesi'!O$7,"")&amp;IF(O51='Tabelle Tipi-pesi'!N$8,'Tabelle Tipi-pesi'!O$8,"")&amp;IF(O51='Tabelle Tipi-pesi'!N$9,'Tabelle Tipi-pesi'!O$9,"")&amp;IF(O51='Tabelle Tipi-pesi'!N$10,'Tabelle Tipi-pesi'!O$10,"")&amp;IF(O51='Tabelle Tipi-pesi'!N$11,'Tabelle Tipi-pesi'!O$11,"")&amp;IF(O51='Tabelle Tipi-pesi'!N$12,'Tabelle Tipi-pesi'!O$12,"")&amp;IF(O51='Tabelle Tipi-pesi'!N$13,'Tabelle Tipi-pesi'!O$13,"")&amp;IF(O51='Tabelle Tipi-pesi'!N$14,'Tabelle Tipi-pesi'!O$14,"")&amp;IF(O51='Tabelle Tipi-pesi'!N$15,'Tabelle Tipi-pesi'!O$15,"")&amp;IF(O51='Tabelle Tipi-pesi'!N$16,'Tabelle Tipi-pesi'!O$16,"")&amp;IF(O51='Tabelle Tipi-pesi'!N$17,'Tabelle Tipi-pesi'!O$17,"")&amp;IF(O51='Tabelle Tipi-pesi'!N$18,'Tabelle Tipi-pesi'!O$18,"")&amp;IF(O51='Tabelle Tipi-pesi'!N$19,'Tabelle Tipi-pesi'!O$19,"")&amp;IF(O51='Tabelle Tipi-pesi'!N$20,'Tabelle Tipi-pesi'!O$20,"")&amp;IF(O51='Tabelle Tipi-pesi'!N$21,'Tabelle Tipi-pesi'!O$21,"")&amp;IF(O51='Tabelle Tipi-pesi'!N$22,'Tabelle Tipi-pesi'!O$22,"")&amp;IF(O51='Tabelle Tipi-pesi'!N$23,'Tabelle Tipi-pesi'!O$23,"")))</f>
        <v>285</v>
      </c>
      <c r="R51" s="9">
        <f>IF(Q51="",0,VALUE(IF(Q51='Tabelle Tipi-pesi'!P$2,'Tabelle Tipi-pesi'!Q$2,"")&amp;IF(Q51='Tabelle Tipi-pesi'!P$3,'Tabelle Tipi-pesi'!Q$3,"")&amp;IF(Q51='Tabelle Tipi-pesi'!P$4,'Tabelle Tipi-pesi'!Q$4,"")&amp;IF(Q51='Tabelle Tipi-pesi'!P$5,'Tabelle Tipi-pesi'!Q$5,"")&amp;IF(Q51='Tabelle Tipi-pesi'!P$6,'Tabelle Tipi-pesi'!Q$6,"")&amp;IF(Q51='Tabelle Tipi-pesi'!P$7,'Tabelle Tipi-pesi'!Q$7,"")&amp;IF(Q51='Tabelle Tipi-pesi'!P$8,'Tabelle Tipi-pesi'!Q$8,"")&amp;IF(Q51='Tabelle Tipi-pesi'!P$9,'Tabelle Tipi-pesi'!Q$9,"")&amp;IF(Q51='Tabelle Tipi-pesi'!P$10,'Tabelle Tipi-pesi'!Q$10,"")&amp;IF(Q51='Tabelle Tipi-pesi'!P$11,'Tabelle Tipi-pesi'!Q$11,"")&amp;IF(Q51='Tabelle Tipi-pesi'!P$12,'Tabelle Tipi-pesi'!Q$12,"")&amp;IF(Q51='Tabelle Tipi-pesi'!P$13,'Tabelle Tipi-pesi'!Q$13,"")&amp;IF(Q51='Tabelle Tipi-pesi'!P$14,'Tabelle Tipi-pesi'!Q$14,"")&amp;IF(Q51='Tabelle Tipi-pesi'!P$15,'Tabelle Tipi-pesi'!Q$15,"")&amp;IF(Q51='Tabelle Tipi-pesi'!P$16,'Tabelle Tipi-pesi'!Q$16,"")&amp;IF(Q51='Tabelle Tipi-pesi'!P$17,'Tabelle Tipi-pesi'!Q$17,"")&amp;IF(Q51='Tabelle Tipi-pesi'!P$18,'Tabelle Tipi-pesi'!Q$18,"")&amp;IF(Q51='Tabelle Tipi-pesi'!P$19,'Tabelle Tipi-pesi'!Q$19,"")&amp;IF(Q51='Tabelle Tipi-pesi'!P$20,'Tabelle Tipi-pesi'!Q$20,"")&amp;IF(Q51='Tabelle Tipi-pesi'!P$21,'Tabelle Tipi-pesi'!Q$21,"")&amp;IF(Q51='Tabelle Tipi-pesi'!P$22,'Tabelle Tipi-pesi'!Q$22,"")&amp;IF(Q51='Tabelle Tipi-pesi'!P$23,'Tabelle Tipi-pesi'!Q$23,"")))</f>
        <v>0</v>
      </c>
      <c r="S51" s="29"/>
      <c r="T51" s="30">
        <f>IF(S51="",0,VALUE(IF(S51='Tabelle Tipi-pesi'!R$2,'Tabelle Tipi-pesi'!S$2,"")&amp;IF(S51='Tabelle Tipi-pesi'!R$3,'Tabelle Tipi-pesi'!S$3,"")&amp;IF(S51='Tabelle Tipi-pesi'!R$4,'Tabelle Tipi-pesi'!S$4,"")&amp;IF(S51='Tabelle Tipi-pesi'!R$5,'Tabelle Tipi-pesi'!S$5,"")&amp;IF(S51='Tabelle Tipi-pesi'!R$6,'Tabelle Tipi-pesi'!S$6,"")&amp;IF(S51='Tabelle Tipi-pesi'!R$7,'Tabelle Tipi-pesi'!S$7,"")&amp;IF(S51='Tabelle Tipi-pesi'!R$8,'Tabelle Tipi-pesi'!S$8,"")&amp;IF(S51='Tabelle Tipi-pesi'!R$9,'Tabelle Tipi-pesi'!S$9,"")&amp;IF(S51='Tabelle Tipi-pesi'!R$10,'Tabelle Tipi-pesi'!S$10,"")&amp;IF(S51='Tabelle Tipi-pesi'!R$11,'Tabelle Tipi-pesi'!S$11,"")&amp;IF(S51='Tabelle Tipi-pesi'!R$12,'Tabelle Tipi-pesi'!S$12,"")&amp;IF(S51='Tabelle Tipi-pesi'!R$13,'Tabelle Tipi-pesi'!S$13,"")&amp;IF(S51='Tabelle Tipi-pesi'!R$14,'Tabelle Tipi-pesi'!S$14,"")&amp;IF(S51='Tabelle Tipi-pesi'!R$15,'Tabelle Tipi-pesi'!S$15,"")&amp;IF(S51='Tabelle Tipi-pesi'!R$16,'Tabelle Tipi-pesi'!S$16,"")&amp;IF(S51='Tabelle Tipi-pesi'!R$17,'Tabelle Tipi-pesi'!S$17,"")&amp;IF(S51='Tabelle Tipi-pesi'!R$18,'Tabelle Tipi-pesi'!S$18,"")&amp;IF(S51='Tabelle Tipi-pesi'!R$19,'Tabelle Tipi-pesi'!S$19,"")&amp;IF(S51='Tabelle Tipi-pesi'!R$20,'Tabelle Tipi-pesi'!S$20,"")&amp;IF(S51='Tabelle Tipi-pesi'!R$21,'Tabelle Tipi-pesi'!S$21,"")&amp;IF(S51='Tabelle Tipi-pesi'!R$22,'Tabelle Tipi-pesi'!S$22,"")&amp;IF(S51='Tabelle Tipi-pesi'!R$23,'Tabelle Tipi-pesi'!S$23,"")))</f>
        <v>0</v>
      </c>
      <c r="V51" s="9">
        <f>IF(U51="",0,VALUE(IF(U51='Tabelle Tipi-pesi'!T$2,'Tabelle Tipi-pesi'!U$2,"")&amp;IF(U51='Tabelle Tipi-pesi'!T$3,'Tabelle Tipi-pesi'!U$3,"")&amp;IF(U51='Tabelle Tipi-pesi'!T$4,'Tabelle Tipi-pesi'!U$4,"")&amp;IF(U51='Tabelle Tipi-pesi'!T$5,'Tabelle Tipi-pesi'!U$5,"")&amp;IF(U51='Tabelle Tipi-pesi'!T$6,'Tabelle Tipi-pesi'!U$6,"")&amp;IF(U51='Tabelle Tipi-pesi'!T$7,'Tabelle Tipi-pesi'!U$7,"")&amp;IF(U51='Tabelle Tipi-pesi'!T$8,'Tabelle Tipi-pesi'!U$8,"")&amp;IF(U51='Tabelle Tipi-pesi'!T$9,'Tabelle Tipi-pesi'!U$9,"")&amp;IF(U51='Tabelle Tipi-pesi'!T$10,'Tabelle Tipi-pesi'!U$10,"")&amp;IF(U51='Tabelle Tipi-pesi'!T$11,'Tabelle Tipi-pesi'!U$11,"")&amp;IF(U51='Tabelle Tipi-pesi'!T$12,'Tabelle Tipi-pesi'!U$12,"")&amp;IF(U51='Tabelle Tipi-pesi'!T$13,'Tabelle Tipi-pesi'!U$13,"")&amp;IF(U51='Tabelle Tipi-pesi'!T$14,'Tabelle Tipi-pesi'!U$14,"")&amp;IF(U51='Tabelle Tipi-pesi'!T$15,'Tabelle Tipi-pesi'!U$15,"")&amp;IF(U51='Tabelle Tipi-pesi'!T$16,'Tabelle Tipi-pesi'!U$16,"")&amp;IF(U51='Tabelle Tipi-pesi'!T$17,'Tabelle Tipi-pesi'!U$17,"")&amp;IF(U51='Tabelle Tipi-pesi'!T$18,'Tabelle Tipi-pesi'!U$18,"")&amp;IF(U51='Tabelle Tipi-pesi'!T$19,'Tabelle Tipi-pesi'!U$19,"")&amp;IF(U51='Tabelle Tipi-pesi'!T$20,'Tabelle Tipi-pesi'!U$20,"")&amp;IF(U51='Tabelle Tipi-pesi'!T$21,'Tabelle Tipi-pesi'!U$21,"")&amp;IF(U51='Tabelle Tipi-pesi'!T$22,'Tabelle Tipi-pesi'!U$22,"")&amp;IF(U51='Tabelle Tipi-pesi'!T$23,'Tabelle Tipi-pesi'!U$23,"")))</f>
        <v>0</v>
      </c>
      <c r="W51" s="31"/>
      <c r="X51" s="32">
        <f>IF(W51="",0,VALUE(IF(W51='Tabelle Tipi-pesi'!V$2,'Tabelle Tipi-pesi'!W$2,"")&amp;IF(W51='Tabelle Tipi-pesi'!V$3,'Tabelle Tipi-pesi'!W$3,"")&amp;IF(W51='Tabelle Tipi-pesi'!V$4,'Tabelle Tipi-pesi'!W$4,"")&amp;IF(W51='Tabelle Tipi-pesi'!V$5,'Tabelle Tipi-pesi'!W$5,"")&amp;IF(W51='Tabelle Tipi-pesi'!V$6,'Tabelle Tipi-pesi'!W$6,"")&amp;IF(W51='Tabelle Tipi-pesi'!V$7,'Tabelle Tipi-pesi'!W$7,"")&amp;IF(W51='Tabelle Tipi-pesi'!V$8,'Tabelle Tipi-pesi'!W$8,"")&amp;IF(W51='Tabelle Tipi-pesi'!V$9,'Tabelle Tipi-pesi'!W$9,"")&amp;IF(W51='Tabelle Tipi-pesi'!V$10,'Tabelle Tipi-pesi'!W$10,"")&amp;IF(W51='Tabelle Tipi-pesi'!V$11,'Tabelle Tipi-pesi'!W$11,"")&amp;IF(W51='Tabelle Tipi-pesi'!V$12,'Tabelle Tipi-pesi'!W$12,"")&amp;IF(W51='Tabelle Tipi-pesi'!V$13,'Tabelle Tipi-pesi'!W$13,"")&amp;IF(W51='Tabelle Tipi-pesi'!V$14,'Tabelle Tipi-pesi'!W$14,"")&amp;IF(W51='Tabelle Tipi-pesi'!V$15,'Tabelle Tipi-pesi'!W$15,"")&amp;IF(W51='Tabelle Tipi-pesi'!V$16,'Tabelle Tipi-pesi'!W$16,"")&amp;IF(W51='Tabelle Tipi-pesi'!V$17,'Tabelle Tipi-pesi'!W$17,"")&amp;IF(W51='Tabelle Tipi-pesi'!V$18,'Tabelle Tipi-pesi'!W$18,"")&amp;IF(W51='Tabelle Tipi-pesi'!V$19,'Tabelle Tipi-pesi'!W$19,"")&amp;IF(W51='Tabelle Tipi-pesi'!V$20,'Tabelle Tipi-pesi'!W$20,"")&amp;IF(W51='Tabelle Tipi-pesi'!V$21,'Tabelle Tipi-pesi'!W$21,"")&amp;IF(W51='Tabelle Tipi-pesi'!V$22,'Tabelle Tipi-pesi'!W$22,"")&amp;IF(W51='Tabelle Tipi-pesi'!V$23,'Tabelle Tipi-pesi'!W$23,"")))</f>
        <v>0</v>
      </c>
      <c r="Z51" s="9">
        <f>IF(Y51="",0,VALUE(IF(Y51='Tabelle Tipi-pesi'!X$2,'Tabelle Tipi-pesi'!Y$2,"")&amp;IF(Y51='Tabelle Tipi-pesi'!X$3,'Tabelle Tipi-pesi'!Y$3,"")&amp;IF(Y51='Tabelle Tipi-pesi'!X$4,'Tabelle Tipi-pesi'!Y$4,"")&amp;IF(Y51='Tabelle Tipi-pesi'!X$5,'Tabelle Tipi-pesi'!Y$5,"")&amp;IF(Y51='Tabelle Tipi-pesi'!X$6,'Tabelle Tipi-pesi'!Y$6,"")&amp;IF(Y51='Tabelle Tipi-pesi'!X$7,'Tabelle Tipi-pesi'!Y$7,"")&amp;IF(Y51='Tabelle Tipi-pesi'!X$8,'Tabelle Tipi-pesi'!Y$8,"")&amp;IF(Y51='Tabelle Tipi-pesi'!X$9,'Tabelle Tipi-pesi'!Y$9,"")&amp;IF(Y51='Tabelle Tipi-pesi'!X$10,'Tabelle Tipi-pesi'!Y$10,"")&amp;IF(Y51='Tabelle Tipi-pesi'!X$11,'Tabelle Tipi-pesi'!Y$11,"")&amp;IF(Y51='Tabelle Tipi-pesi'!X$12,'Tabelle Tipi-pesi'!Y$12,"")&amp;IF(Y51='Tabelle Tipi-pesi'!X$13,'Tabelle Tipi-pesi'!Y$13,"")&amp;IF(Y51='Tabelle Tipi-pesi'!X$14,'Tabelle Tipi-pesi'!Y$14,"")&amp;IF(Y51='Tabelle Tipi-pesi'!X$15,'Tabelle Tipi-pesi'!Y$15,"")&amp;IF(Y51='Tabelle Tipi-pesi'!X$16,'Tabelle Tipi-pesi'!Y$16,"")&amp;IF(Y51='Tabelle Tipi-pesi'!X$17,'Tabelle Tipi-pesi'!Y$17,"")&amp;IF(Y51='Tabelle Tipi-pesi'!X$18,'Tabelle Tipi-pesi'!Y$18,"")&amp;IF(Y51='Tabelle Tipi-pesi'!X$19,'Tabelle Tipi-pesi'!Y$19,"")&amp;IF(Y51='Tabelle Tipi-pesi'!X$20,'Tabelle Tipi-pesi'!Y$20,"")&amp;IF(Y51='Tabelle Tipi-pesi'!X$21,'Tabelle Tipi-pesi'!Y$21,"")&amp;IF(Y51='Tabelle Tipi-pesi'!X$22,'Tabelle Tipi-pesi'!Y$22,"")&amp;IF(Y51='Tabelle Tipi-pesi'!X$23,'Tabelle Tipi-pesi'!Y$23,"")))</f>
        <v>0</v>
      </c>
      <c r="AA51" s="36"/>
      <c r="AB51" s="37">
        <f>IF(AA51="",0,VALUE(IF(AA51='Tabelle Tipi-pesi'!Z$2,'Tabelle Tipi-pesi'!AA$2,"")&amp;IF(AA51='Tabelle Tipi-pesi'!Z$3,'Tabelle Tipi-pesi'!AA$3,"")&amp;IF(AA51='Tabelle Tipi-pesi'!Z$4,'Tabelle Tipi-pesi'!AA$4,"")&amp;IF(AA51='Tabelle Tipi-pesi'!Z$5,'Tabelle Tipi-pesi'!AA$5,"")&amp;IF(AA51='Tabelle Tipi-pesi'!Z$6,'Tabelle Tipi-pesi'!AA$6,"")&amp;IF(AA51='Tabelle Tipi-pesi'!Z$7,'Tabelle Tipi-pesi'!AA$7,"")&amp;IF(AA51='Tabelle Tipi-pesi'!Z$8,'Tabelle Tipi-pesi'!AA$8,"")&amp;IF(AA51='Tabelle Tipi-pesi'!Z$9,'Tabelle Tipi-pesi'!AA$9,"")&amp;IF(AA51='Tabelle Tipi-pesi'!Z$10,'Tabelle Tipi-pesi'!AA$10,"")&amp;IF(AA51='Tabelle Tipi-pesi'!Z$11,'Tabelle Tipi-pesi'!AA$11,"")&amp;IF(AA51='Tabelle Tipi-pesi'!Z$12,'Tabelle Tipi-pesi'!AA$12,"")&amp;IF(AA51='Tabelle Tipi-pesi'!Z$13,'Tabelle Tipi-pesi'!AA$13,"")&amp;IF(AA51='Tabelle Tipi-pesi'!Z$14,'Tabelle Tipi-pesi'!AA$14,"")&amp;IF(AA51='Tabelle Tipi-pesi'!Z$15,'Tabelle Tipi-pesi'!AA$15,"")&amp;IF(AA51='Tabelle Tipi-pesi'!Z$16,'Tabelle Tipi-pesi'!AA$16,"")&amp;IF(AA51='Tabelle Tipi-pesi'!Z$17,'Tabelle Tipi-pesi'!AA$17,"")&amp;IF(AA51='Tabelle Tipi-pesi'!Z$18,'Tabelle Tipi-pesi'!AA$18,"")&amp;IF(AA51='Tabelle Tipi-pesi'!Z$19,'Tabelle Tipi-pesi'!AA$19,"")&amp;IF(AA51='Tabelle Tipi-pesi'!Z$20,'Tabelle Tipi-pesi'!AA$20,"")&amp;IF(AA51='Tabelle Tipi-pesi'!Z$21,'Tabelle Tipi-pesi'!AA$21,"")&amp;IF(AA51='Tabelle Tipi-pesi'!Z$22,'Tabelle Tipi-pesi'!AA$22,"")&amp;IF(AA51='Tabelle Tipi-pesi'!Z$23,'Tabelle Tipi-pesi'!AA$23,"")))</f>
        <v>0</v>
      </c>
      <c r="AD51" s="9">
        <f>IF(AC51="",0,VALUE(IF(AC51='Tabelle Tipi-pesi'!Z$2,'Tabelle Tipi-pesi'!AA$2,"")&amp;IF(AC51='Tabelle Tipi-pesi'!Z$3,'Tabelle Tipi-pesi'!AA$3,"")&amp;IF(AC51='Tabelle Tipi-pesi'!Z$4,'Tabelle Tipi-pesi'!AA$4,"")&amp;IF(AC51='Tabelle Tipi-pesi'!Z$5,'Tabelle Tipi-pesi'!AA$5,"")&amp;IF(AC51='Tabelle Tipi-pesi'!Z$6,'Tabelle Tipi-pesi'!AA$6,"")&amp;IF(AC51='Tabelle Tipi-pesi'!Z$7,'Tabelle Tipi-pesi'!AA$7,"")&amp;IF(AC51='Tabelle Tipi-pesi'!Z$8,'Tabelle Tipi-pesi'!AA$8,"")&amp;IF(AC51='Tabelle Tipi-pesi'!Z$9,'Tabelle Tipi-pesi'!AA$9,"")&amp;IF(AC51='Tabelle Tipi-pesi'!Z$10,'Tabelle Tipi-pesi'!AA$10,"")&amp;IF(AC51='Tabelle Tipi-pesi'!Z$11,'Tabelle Tipi-pesi'!AA$11,"")&amp;IF(AC51='Tabelle Tipi-pesi'!Z$12,'Tabelle Tipi-pesi'!AA$12,"")&amp;IF(AC51='Tabelle Tipi-pesi'!Z$13,'Tabelle Tipi-pesi'!AA$13,"")&amp;IF(AC51='Tabelle Tipi-pesi'!Z$14,'Tabelle Tipi-pesi'!AA$14,"")&amp;IF(AC51='Tabelle Tipi-pesi'!Z$15,'Tabelle Tipi-pesi'!AA$15,"")&amp;IF(AC51='Tabelle Tipi-pesi'!Z$16,'Tabelle Tipi-pesi'!AA$16,"")&amp;IF(AC51='Tabelle Tipi-pesi'!Z$17,'Tabelle Tipi-pesi'!AA$17,"")&amp;IF(AC51='Tabelle Tipi-pesi'!Z$18,'Tabelle Tipi-pesi'!AA$18,"")&amp;IF(AC51='Tabelle Tipi-pesi'!Z$19,'Tabelle Tipi-pesi'!AA$19,"")&amp;IF(AC51='Tabelle Tipi-pesi'!Z$20,'Tabelle Tipi-pesi'!AA$20,"")&amp;IF(AC51='Tabelle Tipi-pesi'!Z$21,'Tabelle Tipi-pesi'!AA$21,"")&amp;IF(AC51='Tabelle Tipi-pesi'!Z$22,'Tabelle Tipi-pesi'!AA$22,"")&amp;IF(AC51='Tabelle Tipi-pesi'!Z$23,'Tabelle Tipi-pesi'!AA$23,"")))</f>
        <v>0</v>
      </c>
      <c r="AE51" s="34"/>
      <c r="AF51" s="35">
        <f>IF(AE51="",0,VALUE(IF(AE51='Tabelle Tipi-pesi'!AB$2,'Tabelle Tipi-pesi'!AC$2,"")&amp;IF(AE51='Tabelle Tipi-pesi'!AB$3,'Tabelle Tipi-pesi'!AC$3,"")&amp;IF(AE51='Tabelle Tipi-pesi'!AB$4,'Tabelle Tipi-pesi'!AC$4,"")&amp;IF(AE51='Tabelle Tipi-pesi'!AB$5,'Tabelle Tipi-pesi'!AC$5,"")&amp;IF(AE51='Tabelle Tipi-pesi'!AB$6,'Tabelle Tipi-pesi'!AC$6,"")&amp;IF(AE51='Tabelle Tipi-pesi'!AB$7,'Tabelle Tipi-pesi'!AC$7,"")&amp;IF(AE51='Tabelle Tipi-pesi'!AB$8,'Tabelle Tipi-pesi'!AC$8,"")&amp;IF(AE51='Tabelle Tipi-pesi'!AB$9,'Tabelle Tipi-pesi'!AC$9,"")&amp;IF(AE51='Tabelle Tipi-pesi'!AB$10,'Tabelle Tipi-pesi'!AC$10,"")&amp;IF(AE51='Tabelle Tipi-pesi'!AB$11,'Tabelle Tipi-pesi'!AC$11,"")&amp;IF(AE51='Tabelle Tipi-pesi'!AB$12,'Tabelle Tipi-pesi'!AC$12,"")&amp;IF(AE51='Tabelle Tipi-pesi'!AB$13,'Tabelle Tipi-pesi'!AC$13,"")&amp;IF(AE51='Tabelle Tipi-pesi'!AB$14,'Tabelle Tipi-pesi'!AC$14,"")&amp;IF(AE51='Tabelle Tipi-pesi'!AB$15,'Tabelle Tipi-pesi'!AC$15,"")&amp;IF(AD51='Tabelle Tipi-pesi'!AB$16,'Tabelle Tipi-pesi'!AC$16,"")&amp;IF(AE51='Tabelle Tipi-pesi'!AB$17,'Tabelle Tipi-pesi'!AC$17,"")&amp;IF(AE51='Tabelle Tipi-pesi'!AB$18,'Tabelle Tipi-pesi'!AC$18,"")&amp;IF(AE51='Tabelle Tipi-pesi'!AB$19,'Tabelle Tipi-pesi'!AC$19,"")&amp;IF(AE51='Tabelle Tipi-pesi'!AB$20,'Tabelle Tipi-pesi'!AC$20,"")&amp;IF(AE51='Tabelle Tipi-pesi'!AB$21,'Tabelle Tipi-pesi'!AC$21,"")&amp;IF(AE51='Tabelle Tipi-pesi'!AB$22,'Tabelle Tipi-pesi'!AC$22,"")&amp;IF(AE51='Tabelle Tipi-pesi'!AB$23,'Tabelle Tipi-pesi'!AC$23,"")))</f>
        <v>0</v>
      </c>
      <c r="AG51" s="8" t="s">
        <v>106</v>
      </c>
      <c r="AH51" s="9">
        <f>IF(AG51="",0,VALUE(IF(AG51='Tabelle Tipi-pesi'!AD$2,'Tabelle Tipi-pesi'!AE$2,"")&amp;IF(AG51='Tabelle Tipi-pesi'!AD$3,'Tabelle Tipi-pesi'!AE$3,"")&amp;IF(AG51='Tabelle Tipi-pesi'!AD$4,'Tabelle Tipi-pesi'!AE$4,"")&amp;IF(AG51='Tabelle Tipi-pesi'!AD$5,'Tabelle Tipi-pesi'!AE$5,"")&amp;IF(AG51='Tabelle Tipi-pesi'!AD$6,'Tabelle Tipi-pesi'!AE$6,"")&amp;IF(AG51='Tabelle Tipi-pesi'!AD$7,'Tabelle Tipi-pesi'!AE$7,"")&amp;IF(AG51='Tabelle Tipi-pesi'!AD$8,'Tabelle Tipi-pesi'!AE$8,"")&amp;IF(AG51='Tabelle Tipi-pesi'!AD$9,'Tabelle Tipi-pesi'!AE$9,"")&amp;IF(AG51='Tabelle Tipi-pesi'!AD$10,'Tabelle Tipi-pesi'!AE$10,"")&amp;IF(AG51='Tabelle Tipi-pesi'!AD$11,'Tabelle Tipi-pesi'!AE$11,"")&amp;IF(AG51='Tabelle Tipi-pesi'!AD$12,'Tabelle Tipi-pesi'!AE$12,"")&amp;IF(AG51='Tabelle Tipi-pesi'!AD$13,'Tabelle Tipi-pesi'!AE$13,"")&amp;IF(AG51='Tabelle Tipi-pesi'!AD$14,'Tabelle Tipi-pesi'!AE$14,"")&amp;IF(AG51='Tabelle Tipi-pesi'!AD$15,'Tabelle Tipi-pesi'!AE$15,"")&amp;IF(AF51='Tabelle Tipi-pesi'!AD$16,'Tabelle Tipi-pesi'!AE$16,"")&amp;IF(AG51='Tabelle Tipi-pesi'!AD$17,'Tabelle Tipi-pesi'!AE$17,"")&amp;IF(AG51='Tabelle Tipi-pesi'!AD$18,'Tabelle Tipi-pesi'!AE$18,"")&amp;IF(AG51='Tabelle Tipi-pesi'!AD$19,'Tabelle Tipi-pesi'!AE$19,"")&amp;IF(AG51='Tabelle Tipi-pesi'!AD$20,'Tabelle Tipi-pesi'!AE$20,"")&amp;IF(AG51='Tabelle Tipi-pesi'!AD$21,'Tabelle Tipi-pesi'!AE$21,"")&amp;IF(AG51='Tabelle Tipi-pesi'!AD$22,'Tabelle Tipi-pesi'!AE$22,"")&amp;IF(AG51='Tabelle Tipi-pesi'!AD$23,'Tabelle Tipi-pesi'!AE$23,"")))</f>
        <v>50</v>
      </c>
      <c r="AJ51" s="26">
        <f t="shared" si="0"/>
        <v>1029</v>
      </c>
      <c r="AK51" s="55">
        <v>18</v>
      </c>
      <c r="AL51" s="12">
        <v>4336</v>
      </c>
      <c r="AM51" s="18"/>
      <c r="AN51" s="11">
        <f t="shared" si="1"/>
        <v>10</v>
      </c>
      <c r="AO51" s="11" t="str">
        <f t="shared" si="2"/>
        <v>2</v>
      </c>
      <c r="AP51" s="8">
        <v>830</v>
      </c>
      <c r="AQ51" s="14">
        <f t="shared" si="3"/>
        <v>14.453333333333333</v>
      </c>
      <c r="AR51" s="15">
        <f t="shared" si="4"/>
        <v>106.95466666666667</v>
      </c>
      <c r="AS51" s="16">
        <f t="shared" si="5"/>
        <v>103.94039520570134</v>
      </c>
      <c r="AT51" s="15">
        <f t="shared" si="6"/>
        <v>9.620898573850603</v>
      </c>
      <c r="AU51" s="39"/>
    </row>
    <row r="52" spans="1:47" s="8" customFormat="1" ht="11.25" x14ac:dyDescent="0.2">
      <c r="A52" s="8">
        <v>48</v>
      </c>
      <c r="B52" s="8">
        <v>4</v>
      </c>
      <c r="C52" s="20" t="s">
        <v>13</v>
      </c>
      <c r="D52" s="21">
        <f>IF(C52="",0,VALUE(IF(C52='Tabelle Tipi-pesi'!B$2,'Tabelle Tipi-pesi'!C$2,"")&amp;IF(C52='Tabelle Tipi-pesi'!B$3,'Tabelle Tipi-pesi'!C$3,"")&amp;IF(C52='Tabelle Tipi-pesi'!B$4,'Tabelle Tipi-pesi'!C$4,"")&amp;IF(C52='Tabelle Tipi-pesi'!B$5,'Tabelle Tipi-pesi'!C$5,"")&amp;IF(C52='Tabelle Tipi-pesi'!B$6,'Tabelle Tipi-pesi'!C$6,"")&amp;IF(C52='Tabelle Tipi-pesi'!B$7,'Tabelle Tipi-pesi'!C$7,"")&amp;IF(C52='Tabelle Tipi-pesi'!B$8,'Tabelle Tipi-pesi'!C$8,"")&amp;IF(C52='Tabelle Tipi-pesi'!B$9,'Tabelle Tipi-pesi'!C$9,"")&amp;IF(C52='Tabelle Tipi-pesi'!B$10,'Tabelle Tipi-pesi'!C$10,"")&amp;IF(C52='Tabelle Tipi-pesi'!B$11,'Tabelle Tipi-pesi'!C$11,"")&amp;IF(C52='Tabelle Tipi-pesi'!B$12,'Tabelle Tipi-pesi'!C$12,"")&amp;IF(C52='Tabelle Tipi-pesi'!B$13,'Tabelle Tipi-pesi'!C$13,"")&amp;IF(C52='Tabelle Tipi-pesi'!B$14,'Tabelle Tipi-pesi'!C$14,"")&amp;IF(C52='Tabelle Tipi-pesi'!B$15,'Tabelle Tipi-pesi'!C$15,"")&amp;IF(C52='Tabelle Tipi-pesi'!B$16,'Tabelle Tipi-pesi'!C$16,"")&amp;IF(C52='Tabelle Tipi-pesi'!B$17,'Tabelle Tipi-pesi'!C$17,"")&amp;IF(C52='Tabelle Tipi-pesi'!B$18,'Tabelle Tipi-pesi'!C$18,"")&amp;IF(C52='Tabelle Tipi-pesi'!B$19,'Tabelle Tipi-pesi'!C$19,"")&amp;IF(C52='Tabelle Tipi-pesi'!B$20,'Tabelle Tipi-pesi'!C$20,"")&amp;IF(C52='Tabelle Tipi-pesi'!B$21,'Tabelle Tipi-pesi'!C$21,"")&amp;IF(C52='Tabelle Tipi-pesi'!B$22,'Tabelle Tipi-pesi'!C$22,"")&amp;IF(C52='Tabelle Tipi-pesi'!B$23,'Tabelle Tipi-pesi'!C$23,"")))</f>
        <v>120</v>
      </c>
      <c r="E52" s="8" t="s">
        <v>24</v>
      </c>
      <c r="F52" s="7">
        <f>IF(E52="",0,VALUE(IF(E52='Tabelle Tipi-pesi'!D$2,'Tabelle Tipi-pesi'!E$2,"")&amp;IF(E52='Tabelle Tipi-pesi'!D$3,'Tabelle Tipi-pesi'!E$3,"")&amp;IF(E52='Tabelle Tipi-pesi'!D$4,'Tabelle Tipi-pesi'!E$4,"")&amp;IF(E52='Tabelle Tipi-pesi'!D$5,'Tabelle Tipi-pesi'!E$5,"")&amp;IF(E52='Tabelle Tipi-pesi'!D$6,'Tabelle Tipi-pesi'!E$6,"")&amp;IF(E52='Tabelle Tipi-pesi'!D$7,'Tabelle Tipi-pesi'!E$7,"")&amp;IF(E52='Tabelle Tipi-pesi'!D$8,'Tabelle Tipi-pesi'!E$8,"")&amp;IF(E52='Tabelle Tipi-pesi'!D$9,'Tabelle Tipi-pesi'!E$9,"")&amp;IF(E52='Tabelle Tipi-pesi'!D$10,'Tabelle Tipi-pesi'!E$10,"")&amp;IF(E52='Tabelle Tipi-pesi'!D$11,'Tabelle Tipi-pesi'!E$11,"")&amp;IF(E52='Tabelle Tipi-pesi'!D$12,'Tabelle Tipi-pesi'!E$12,"")&amp;IF(E52='Tabelle Tipi-pesi'!D$13,'Tabelle Tipi-pesi'!E$13,"")&amp;IF(E52='Tabelle Tipi-pesi'!D$14,'Tabelle Tipi-pesi'!E$14,"")&amp;IF(E52='Tabelle Tipi-pesi'!D$15,'Tabelle Tipi-pesi'!E$15,"")&amp;IF(E52='Tabelle Tipi-pesi'!D$16,'Tabelle Tipi-pesi'!E$16,"")&amp;IF(E52='Tabelle Tipi-pesi'!D$17,'Tabelle Tipi-pesi'!E$17,"")&amp;IF(E52='Tabelle Tipi-pesi'!D$18,'Tabelle Tipi-pesi'!E$18,"")&amp;IF(E52='Tabelle Tipi-pesi'!D$19,'Tabelle Tipi-pesi'!E$19,"")&amp;IF(E52='Tabelle Tipi-pesi'!D$20,'Tabelle Tipi-pesi'!E$20,"")&amp;IF(E52='Tabelle Tipi-pesi'!D$21,'Tabelle Tipi-pesi'!E$21,"")&amp;IF(E52='Tabelle Tipi-pesi'!D$22,'Tabelle Tipi-pesi'!E$22,"")&amp;IF(E52='Tabelle Tipi-pesi'!D$23,'Tabelle Tipi-pesi'!E$23,"")))/4*B52</f>
        <v>62</v>
      </c>
      <c r="G52" s="22" t="s">
        <v>38</v>
      </c>
      <c r="H52" s="23">
        <f>$B52*IF(G52="",0,VALUE(IF(G52='Tabelle Tipi-pesi'!F$2,'Tabelle Tipi-pesi'!G$2,"")&amp;IF(G52='Tabelle Tipi-pesi'!F$3,'Tabelle Tipi-pesi'!G$3,"")&amp;IF(G52='Tabelle Tipi-pesi'!F$4,'Tabelle Tipi-pesi'!G$4,"")&amp;IF(G52='Tabelle Tipi-pesi'!F$5,'Tabelle Tipi-pesi'!G$5,"")&amp;IF(G52='Tabelle Tipi-pesi'!F$6,'Tabelle Tipi-pesi'!G$6,"")&amp;IF(G52='Tabelle Tipi-pesi'!F$7,'Tabelle Tipi-pesi'!G$7,"")&amp;IF(G52='Tabelle Tipi-pesi'!F$8,'Tabelle Tipi-pesi'!G$8,"")&amp;IF(G52='Tabelle Tipi-pesi'!F$9,'Tabelle Tipi-pesi'!G$9,"")&amp;IF(G52='Tabelle Tipi-pesi'!F$10,'Tabelle Tipi-pesi'!G$10,"")&amp;IF(G52='Tabelle Tipi-pesi'!F$11,'Tabelle Tipi-pesi'!G$11,"")&amp;IF(G52='Tabelle Tipi-pesi'!F$12,'Tabelle Tipi-pesi'!G$12,"")&amp;IF(G52='Tabelle Tipi-pesi'!F$13,'Tabelle Tipi-pesi'!G$13,"")&amp;IF(G52='Tabelle Tipi-pesi'!F$14,'Tabelle Tipi-pesi'!G$14,"")&amp;IF(G52='Tabelle Tipi-pesi'!F$15,'Tabelle Tipi-pesi'!G$15,"")&amp;IF(G52='Tabelle Tipi-pesi'!F$16,'Tabelle Tipi-pesi'!G$16,"")&amp;IF(G52='Tabelle Tipi-pesi'!F$17,'Tabelle Tipi-pesi'!G$17,"")&amp;IF(G52='Tabelle Tipi-pesi'!F$18,'Tabelle Tipi-pesi'!G$18,"")&amp;IF(G52='Tabelle Tipi-pesi'!F$19,'Tabelle Tipi-pesi'!G$19,"")&amp;IF(G52='Tabelle Tipi-pesi'!F$20,'Tabelle Tipi-pesi'!G$20,"")&amp;IF(G52='Tabelle Tipi-pesi'!F$21,'Tabelle Tipi-pesi'!G$21,"")&amp;IF(G52='Tabelle Tipi-pesi'!F$22,'Tabelle Tipi-pesi'!G$22,"")&amp;IF(G52='Tabelle Tipi-pesi'!F$23,'Tabelle Tipi-pesi'!G$23,"")))</f>
        <v>80</v>
      </c>
      <c r="I52" s="8" t="s">
        <v>47</v>
      </c>
      <c r="J52" s="9">
        <f>IF(I52="",0,VALUE(IF(I52='Tabelle Tipi-pesi'!H$2,'Tabelle Tipi-pesi'!I$2,"")&amp;IF(I52='Tabelle Tipi-pesi'!H$3,'Tabelle Tipi-pesi'!I$3,"")&amp;IF(I52='Tabelle Tipi-pesi'!H$4,'Tabelle Tipi-pesi'!I$4,"")&amp;IF(I52='Tabelle Tipi-pesi'!H$5,'Tabelle Tipi-pesi'!I$5,"")&amp;IF(I52='Tabelle Tipi-pesi'!H$6,'Tabelle Tipi-pesi'!I$6,"")&amp;IF(I52='Tabelle Tipi-pesi'!H$7,'Tabelle Tipi-pesi'!I$7,"")&amp;IF(I52='Tabelle Tipi-pesi'!H$8,'Tabelle Tipi-pesi'!I$8,"")&amp;IF(I52='Tabelle Tipi-pesi'!H$9,'Tabelle Tipi-pesi'!I$9,"")&amp;IF(I52='Tabelle Tipi-pesi'!H$10,'Tabelle Tipi-pesi'!I$10,"")&amp;IF(I52='Tabelle Tipi-pesi'!H$11,'Tabelle Tipi-pesi'!I$11,"")&amp;IF(I52='Tabelle Tipi-pesi'!H$12,'Tabelle Tipi-pesi'!I$12,"")&amp;IF(I52='Tabelle Tipi-pesi'!H$13,'Tabelle Tipi-pesi'!I$13,"")&amp;IF(I52='Tabelle Tipi-pesi'!H$14,'Tabelle Tipi-pesi'!I$14,"")&amp;IF(I52='Tabelle Tipi-pesi'!H$15,'Tabelle Tipi-pesi'!I$15,"")&amp;IF(I52='Tabelle Tipi-pesi'!H$16,'Tabelle Tipi-pesi'!I$16,"")&amp;IF(I52='Tabelle Tipi-pesi'!H$17,'Tabelle Tipi-pesi'!I$17,"")&amp;IF(I52='Tabelle Tipi-pesi'!H$18,'Tabelle Tipi-pesi'!I$18,"")&amp;IF(I52='Tabelle Tipi-pesi'!H$19,'Tabelle Tipi-pesi'!I$19,"")&amp;IF(I52='Tabelle Tipi-pesi'!H$20,'Tabelle Tipi-pesi'!I$20,"")&amp;IF(I52='Tabelle Tipi-pesi'!H$21,'Tabelle Tipi-pesi'!I$21,"")&amp;IF(I52='Tabelle Tipi-pesi'!H$22,'Tabelle Tipi-pesi'!I$22,"")&amp;IF(I52='Tabelle Tipi-pesi'!H$23,'Tabelle Tipi-pesi'!I$23,"")))</f>
        <v>145</v>
      </c>
      <c r="K52" s="24" t="s">
        <v>50</v>
      </c>
      <c r="L52" s="25">
        <f>IF(K52="",0,VALUE(IF(K52='Tabelle Tipi-pesi'!J$2,'Tabelle Tipi-pesi'!K$2,"")&amp;IF(K52='Tabelle Tipi-pesi'!J$3,'Tabelle Tipi-pesi'!K$3,"")&amp;IF(K52='Tabelle Tipi-pesi'!J$4,'Tabelle Tipi-pesi'!K$4,"")&amp;IF(K52='Tabelle Tipi-pesi'!J$5,'Tabelle Tipi-pesi'!K$5,"")&amp;IF(K52='Tabelle Tipi-pesi'!J$6,'Tabelle Tipi-pesi'!K$6,"")&amp;IF(K52='Tabelle Tipi-pesi'!J$7,'Tabelle Tipi-pesi'!K$7,"")&amp;IF(K52='Tabelle Tipi-pesi'!J$8,'Tabelle Tipi-pesi'!K$8,"")&amp;IF(K52='Tabelle Tipi-pesi'!J$9,'Tabelle Tipi-pesi'!K$9,"")&amp;IF(K52='Tabelle Tipi-pesi'!J$10,'Tabelle Tipi-pesi'!K$10,"")&amp;IF(K52='Tabelle Tipi-pesi'!J$11,'Tabelle Tipi-pesi'!K$11,"")&amp;IF(K52='Tabelle Tipi-pesi'!J$12,'Tabelle Tipi-pesi'!K$12,"")&amp;IF(K52='Tabelle Tipi-pesi'!J$13,'Tabelle Tipi-pesi'!K$13,"")&amp;IF(K52='Tabelle Tipi-pesi'!J$14,'Tabelle Tipi-pesi'!K$14,"")&amp;IF(K52='Tabelle Tipi-pesi'!J$15,'Tabelle Tipi-pesi'!K$15,"")&amp;IF(K52='Tabelle Tipi-pesi'!J$16,'Tabelle Tipi-pesi'!K$16,"")&amp;IF(K52='Tabelle Tipi-pesi'!J$17,'Tabelle Tipi-pesi'!K$17,"")&amp;IF(K52='Tabelle Tipi-pesi'!J$18,'Tabelle Tipi-pesi'!K$18,"")&amp;IF(K52='Tabelle Tipi-pesi'!J$19,'Tabelle Tipi-pesi'!K$19,"")&amp;IF(K52='Tabelle Tipi-pesi'!J$20,'Tabelle Tipi-pesi'!K$20,"")&amp;IF(K52='Tabelle Tipi-pesi'!J$21,'Tabelle Tipi-pesi'!K$21,"")&amp;IF(K52='Tabelle Tipi-pesi'!J$22,'Tabelle Tipi-pesi'!K$22,"")&amp;IF(K52='Tabelle Tipi-pesi'!J$23,'Tabelle Tipi-pesi'!K$23,"")))</f>
        <v>7</v>
      </c>
      <c r="M52" s="8" t="s">
        <v>59</v>
      </c>
      <c r="N52" s="9">
        <f>$B52*IF(M52="",0,VALUE(IF(M52='Tabelle Tipi-pesi'!L$2,'Tabelle Tipi-pesi'!M$2,"")&amp;IF(M52='Tabelle Tipi-pesi'!L$3,'Tabelle Tipi-pesi'!M$3,"")&amp;IF(M52='Tabelle Tipi-pesi'!L$4,'Tabelle Tipi-pesi'!M$4,"")&amp;IF(M52='Tabelle Tipi-pesi'!L$5,'Tabelle Tipi-pesi'!M$5,"")&amp;IF(M52='Tabelle Tipi-pesi'!L$6,'Tabelle Tipi-pesi'!M$6,"")&amp;IF(M52='Tabelle Tipi-pesi'!L$7,'Tabelle Tipi-pesi'!M$7,"")&amp;IF(M52='Tabelle Tipi-pesi'!L$8,'Tabelle Tipi-pesi'!M$8,"")&amp;IF(M52='Tabelle Tipi-pesi'!L$9,'Tabelle Tipi-pesi'!M$9,"")&amp;IF(M52='Tabelle Tipi-pesi'!L$10,'Tabelle Tipi-pesi'!M$10,"")&amp;IF(M52='Tabelle Tipi-pesi'!L$11,'Tabelle Tipi-pesi'!M$11,"")&amp;IF(M52='Tabelle Tipi-pesi'!L$12,'Tabelle Tipi-pesi'!M$12,"")&amp;IF(M52='Tabelle Tipi-pesi'!L$13,'Tabelle Tipi-pesi'!M$13,"")&amp;IF(M52='Tabelle Tipi-pesi'!L$14,'Tabelle Tipi-pesi'!M$14,"")&amp;IF(M52='Tabelle Tipi-pesi'!L$15,'Tabelle Tipi-pesi'!M$15,"")&amp;IF(M52='Tabelle Tipi-pesi'!L$16,'Tabelle Tipi-pesi'!M$16,"")&amp;IF(M52='Tabelle Tipi-pesi'!L$17,'Tabelle Tipi-pesi'!M$17,"")&amp;IF(M52='Tabelle Tipi-pesi'!L$18,'Tabelle Tipi-pesi'!M$18,"")&amp;IF(M52='Tabelle Tipi-pesi'!L$19,'Tabelle Tipi-pesi'!M$19,"")&amp;IF(M52='Tabelle Tipi-pesi'!L$20,'Tabelle Tipi-pesi'!M$20,"")&amp;IF(M52='Tabelle Tipi-pesi'!L$21,'Tabelle Tipi-pesi'!M$21,"")&amp;IF(M52='Tabelle Tipi-pesi'!L$22,'Tabelle Tipi-pesi'!M$22,"")&amp;IF(M52='Tabelle Tipi-pesi'!L$23,'Tabelle Tipi-pesi'!M$23,"")))</f>
        <v>240</v>
      </c>
      <c r="O52" s="27" t="s">
        <v>87</v>
      </c>
      <c r="P52" s="28">
        <f>IF(O52="",0,VALUE(IF(O52='Tabelle Tipi-pesi'!N$2,'Tabelle Tipi-pesi'!O$2,"")&amp;IF(O52='Tabelle Tipi-pesi'!N$3,'Tabelle Tipi-pesi'!O$3,"")&amp;IF(O52='Tabelle Tipi-pesi'!N$4,'Tabelle Tipi-pesi'!O$4,"")&amp;IF(O52='Tabelle Tipi-pesi'!N$5,'Tabelle Tipi-pesi'!O$5,"")&amp;IF(O52='Tabelle Tipi-pesi'!N$6,'Tabelle Tipi-pesi'!O$6,"")&amp;IF(O52='Tabelle Tipi-pesi'!N$7,'Tabelle Tipi-pesi'!O$7,"")&amp;IF(O52='Tabelle Tipi-pesi'!N$8,'Tabelle Tipi-pesi'!O$8,"")&amp;IF(O52='Tabelle Tipi-pesi'!N$9,'Tabelle Tipi-pesi'!O$9,"")&amp;IF(O52='Tabelle Tipi-pesi'!N$10,'Tabelle Tipi-pesi'!O$10,"")&amp;IF(O52='Tabelle Tipi-pesi'!N$11,'Tabelle Tipi-pesi'!O$11,"")&amp;IF(O52='Tabelle Tipi-pesi'!N$12,'Tabelle Tipi-pesi'!O$12,"")&amp;IF(O52='Tabelle Tipi-pesi'!N$13,'Tabelle Tipi-pesi'!O$13,"")&amp;IF(O52='Tabelle Tipi-pesi'!N$14,'Tabelle Tipi-pesi'!O$14,"")&amp;IF(O52='Tabelle Tipi-pesi'!N$15,'Tabelle Tipi-pesi'!O$15,"")&amp;IF(O52='Tabelle Tipi-pesi'!N$16,'Tabelle Tipi-pesi'!O$16,"")&amp;IF(O52='Tabelle Tipi-pesi'!N$17,'Tabelle Tipi-pesi'!O$17,"")&amp;IF(O52='Tabelle Tipi-pesi'!N$18,'Tabelle Tipi-pesi'!O$18,"")&amp;IF(O52='Tabelle Tipi-pesi'!N$19,'Tabelle Tipi-pesi'!O$19,"")&amp;IF(O52='Tabelle Tipi-pesi'!N$20,'Tabelle Tipi-pesi'!O$20,"")&amp;IF(O52='Tabelle Tipi-pesi'!N$21,'Tabelle Tipi-pesi'!O$21,"")&amp;IF(O52='Tabelle Tipi-pesi'!N$22,'Tabelle Tipi-pesi'!O$22,"")&amp;IF(O52='Tabelle Tipi-pesi'!N$23,'Tabelle Tipi-pesi'!O$23,"")))</f>
        <v>309</v>
      </c>
      <c r="R52" s="9">
        <f>IF(Q52="",0,VALUE(IF(Q52='Tabelle Tipi-pesi'!P$2,'Tabelle Tipi-pesi'!Q$2,"")&amp;IF(Q52='Tabelle Tipi-pesi'!P$3,'Tabelle Tipi-pesi'!Q$3,"")&amp;IF(Q52='Tabelle Tipi-pesi'!P$4,'Tabelle Tipi-pesi'!Q$4,"")&amp;IF(Q52='Tabelle Tipi-pesi'!P$5,'Tabelle Tipi-pesi'!Q$5,"")&amp;IF(Q52='Tabelle Tipi-pesi'!P$6,'Tabelle Tipi-pesi'!Q$6,"")&amp;IF(Q52='Tabelle Tipi-pesi'!P$7,'Tabelle Tipi-pesi'!Q$7,"")&amp;IF(Q52='Tabelle Tipi-pesi'!P$8,'Tabelle Tipi-pesi'!Q$8,"")&amp;IF(Q52='Tabelle Tipi-pesi'!P$9,'Tabelle Tipi-pesi'!Q$9,"")&amp;IF(Q52='Tabelle Tipi-pesi'!P$10,'Tabelle Tipi-pesi'!Q$10,"")&amp;IF(Q52='Tabelle Tipi-pesi'!P$11,'Tabelle Tipi-pesi'!Q$11,"")&amp;IF(Q52='Tabelle Tipi-pesi'!P$12,'Tabelle Tipi-pesi'!Q$12,"")&amp;IF(Q52='Tabelle Tipi-pesi'!P$13,'Tabelle Tipi-pesi'!Q$13,"")&amp;IF(Q52='Tabelle Tipi-pesi'!P$14,'Tabelle Tipi-pesi'!Q$14,"")&amp;IF(Q52='Tabelle Tipi-pesi'!P$15,'Tabelle Tipi-pesi'!Q$15,"")&amp;IF(Q52='Tabelle Tipi-pesi'!P$16,'Tabelle Tipi-pesi'!Q$16,"")&amp;IF(Q52='Tabelle Tipi-pesi'!P$17,'Tabelle Tipi-pesi'!Q$17,"")&amp;IF(Q52='Tabelle Tipi-pesi'!P$18,'Tabelle Tipi-pesi'!Q$18,"")&amp;IF(Q52='Tabelle Tipi-pesi'!P$19,'Tabelle Tipi-pesi'!Q$19,"")&amp;IF(Q52='Tabelle Tipi-pesi'!P$20,'Tabelle Tipi-pesi'!Q$20,"")&amp;IF(Q52='Tabelle Tipi-pesi'!P$21,'Tabelle Tipi-pesi'!Q$21,"")&amp;IF(Q52='Tabelle Tipi-pesi'!P$22,'Tabelle Tipi-pesi'!Q$22,"")&amp;IF(Q52='Tabelle Tipi-pesi'!P$23,'Tabelle Tipi-pesi'!Q$23,"")))</f>
        <v>0</v>
      </c>
      <c r="S52" s="29" t="s">
        <v>114</v>
      </c>
      <c r="T52" s="30">
        <f>IF(S52="",0,VALUE(IF(S52='Tabelle Tipi-pesi'!R$2,'Tabelle Tipi-pesi'!S$2,"")&amp;IF(S52='Tabelle Tipi-pesi'!R$3,'Tabelle Tipi-pesi'!S$3,"")&amp;IF(S52='Tabelle Tipi-pesi'!R$4,'Tabelle Tipi-pesi'!S$4,"")&amp;IF(S52='Tabelle Tipi-pesi'!R$5,'Tabelle Tipi-pesi'!S$5,"")&amp;IF(S52='Tabelle Tipi-pesi'!R$6,'Tabelle Tipi-pesi'!S$6,"")&amp;IF(S52='Tabelle Tipi-pesi'!R$7,'Tabelle Tipi-pesi'!S$7,"")&amp;IF(S52='Tabelle Tipi-pesi'!R$8,'Tabelle Tipi-pesi'!S$8,"")&amp;IF(S52='Tabelle Tipi-pesi'!R$9,'Tabelle Tipi-pesi'!S$9,"")&amp;IF(S52='Tabelle Tipi-pesi'!R$10,'Tabelle Tipi-pesi'!S$10,"")&amp;IF(S52='Tabelle Tipi-pesi'!R$11,'Tabelle Tipi-pesi'!S$11,"")&amp;IF(S52='Tabelle Tipi-pesi'!R$12,'Tabelle Tipi-pesi'!S$12,"")&amp;IF(S52='Tabelle Tipi-pesi'!R$13,'Tabelle Tipi-pesi'!S$13,"")&amp;IF(S52='Tabelle Tipi-pesi'!R$14,'Tabelle Tipi-pesi'!S$14,"")&amp;IF(S52='Tabelle Tipi-pesi'!R$15,'Tabelle Tipi-pesi'!S$15,"")&amp;IF(S52='Tabelle Tipi-pesi'!R$16,'Tabelle Tipi-pesi'!S$16,"")&amp;IF(S52='Tabelle Tipi-pesi'!R$17,'Tabelle Tipi-pesi'!S$17,"")&amp;IF(S52='Tabelle Tipi-pesi'!R$18,'Tabelle Tipi-pesi'!S$18,"")&amp;IF(S52='Tabelle Tipi-pesi'!R$19,'Tabelle Tipi-pesi'!S$19,"")&amp;IF(S52='Tabelle Tipi-pesi'!R$20,'Tabelle Tipi-pesi'!S$20,"")&amp;IF(S52='Tabelle Tipi-pesi'!R$21,'Tabelle Tipi-pesi'!S$21,"")&amp;IF(S52='Tabelle Tipi-pesi'!R$22,'Tabelle Tipi-pesi'!S$22,"")&amp;IF(S52='Tabelle Tipi-pesi'!R$23,'Tabelle Tipi-pesi'!S$23,"")))</f>
        <v>25</v>
      </c>
      <c r="V52" s="9">
        <f>IF(U52="",0,VALUE(IF(U52='Tabelle Tipi-pesi'!T$2,'Tabelle Tipi-pesi'!U$2,"")&amp;IF(U52='Tabelle Tipi-pesi'!T$3,'Tabelle Tipi-pesi'!U$3,"")&amp;IF(U52='Tabelle Tipi-pesi'!T$4,'Tabelle Tipi-pesi'!U$4,"")&amp;IF(U52='Tabelle Tipi-pesi'!T$5,'Tabelle Tipi-pesi'!U$5,"")&amp;IF(U52='Tabelle Tipi-pesi'!T$6,'Tabelle Tipi-pesi'!U$6,"")&amp;IF(U52='Tabelle Tipi-pesi'!T$7,'Tabelle Tipi-pesi'!U$7,"")&amp;IF(U52='Tabelle Tipi-pesi'!T$8,'Tabelle Tipi-pesi'!U$8,"")&amp;IF(U52='Tabelle Tipi-pesi'!T$9,'Tabelle Tipi-pesi'!U$9,"")&amp;IF(U52='Tabelle Tipi-pesi'!T$10,'Tabelle Tipi-pesi'!U$10,"")&amp;IF(U52='Tabelle Tipi-pesi'!T$11,'Tabelle Tipi-pesi'!U$11,"")&amp;IF(U52='Tabelle Tipi-pesi'!T$12,'Tabelle Tipi-pesi'!U$12,"")&amp;IF(U52='Tabelle Tipi-pesi'!T$13,'Tabelle Tipi-pesi'!U$13,"")&amp;IF(U52='Tabelle Tipi-pesi'!T$14,'Tabelle Tipi-pesi'!U$14,"")&amp;IF(U52='Tabelle Tipi-pesi'!T$15,'Tabelle Tipi-pesi'!U$15,"")&amp;IF(U52='Tabelle Tipi-pesi'!T$16,'Tabelle Tipi-pesi'!U$16,"")&amp;IF(U52='Tabelle Tipi-pesi'!T$17,'Tabelle Tipi-pesi'!U$17,"")&amp;IF(U52='Tabelle Tipi-pesi'!T$18,'Tabelle Tipi-pesi'!U$18,"")&amp;IF(U52='Tabelle Tipi-pesi'!T$19,'Tabelle Tipi-pesi'!U$19,"")&amp;IF(U52='Tabelle Tipi-pesi'!T$20,'Tabelle Tipi-pesi'!U$20,"")&amp;IF(U52='Tabelle Tipi-pesi'!T$21,'Tabelle Tipi-pesi'!U$21,"")&amp;IF(U52='Tabelle Tipi-pesi'!T$22,'Tabelle Tipi-pesi'!U$22,"")&amp;IF(U52='Tabelle Tipi-pesi'!T$23,'Tabelle Tipi-pesi'!U$23,"")))</f>
        <v>0</v>
      </c>
      <c r="W52" s="31"/>
      <c r="X52" s="32">
        <f>IF(W52="",0,VALUE(IF(W52='Tabelle Tipi-pesi'!V$2,'Tabelle Tipi-pesi'!W$2,"")&amp;IF(W52='Tabelle Tipi-pesi'!V$3,'Tabelle Tipi-pesi'!W$3,"")&amp;IF(W52='Tabelle Tipi-pesi'!V$4,'Tabelle Tipi-pesi'!W$4,"")&amp;IF(W52='Tabelle Tipi-pesi'!V$5,'Tabelle Tipi-pesi'!W$5,"")&amp;IF(W52='Tabelle Tipi-pesi'!V$6,'Tabelle Tipi-pesi'!W$6,"")&amp;IF(W52='Tabelle Tipi-pesi'!V$7,'Tabelle Tipi-pesi'!W$7,"")&amp;IF(W52='Tabelle Tipi-pesi'!V$8,'Tabelle Tipi-pesi'!W$8,"")&amp;IF(W52='Tabelle Tipi-pesi'!V$9,'Tabelle Tipi-pesi'!W$9,"")&amp;IF(W52='Tabelle Tipi-pesi'!V$10,'Tabelle Tipi-pesi'!W$10,"")&amp;IF(W52='Tabelle Tipi-pesi'!V$11,'Tabelle Tipi-pesi'!W$11,"")&amp;IF(W52='Tabelle Tipi-pesi'!V$12,'Tabelle Tipi-pesi'!W$12,"")&amp;IF(W52='Tabelle Tipi-pesi'!V$13,'Tabelle Tipi-pesi'!W$13,"")&amp;IF(W52='Tabelle Tipi-pesi'!V$14,'Tabelle Tipi-pesi'!W$14,"")&amp;IF(W52='Tabelle Tipi-pesi'!V$15,'Tabelle Tipi-pesi'!W$15,"")&amp;IF(W52='Tabelle Tipi-pesi'!V$16,'Tabelle Tipi-pesi'!W$16,"")&amp;IF(W52='Tabelle Tipi-pesi'!V$17,'Tabelle Tipi-pesi'!W$17,"")&amp;IF(W52='Tabelle Tipi-pesi'!V$18,'Tabelle Tipi-pesi'!W$18,"")&amp;IF(W52='Tabelle Tipi-pesi'!V$19,'Tabelle Tipi-pesi'!W$19,"")&amp;IF(W52='Tabelle Tipi-pesi'!V$20,'Tabelle Tipi-pesi'!W$20,"")&amp;IF(W52='Tabelle Tipi-pesi'!V$21,'Tabelle Tipi-pesi'!W$21,"")&amp;IF(W52='Tabelle Tipi-pesi'!V$22,'Tabelle Tipi-pesi'!W$22,"")&amp;IF(W52='Tabelle Tipi-pesi'!V$23,'Tabelle Tipi-pesi'!W$23,"")))</f>
        <v>0</v>
      </c>
      <c r="Z52" s="9">
        <f>IF(Y52="",0,VALUE(IF(Y52='Tabelle Tipi-pesi'!X$2,'Tabelle Tipi-pesi'!Y$2,"")&amp;IF(Y52='Tabelle Tipi-pesi'!X$3,'Tabelle Tipi-pesi'!Y$3,"")&amp;IF(Y52='Tabelle Tipi-pesi'!X$4,'Tabelle Tipi-pesi'!Y$4,"")&amp;IF(Y52='Tabelle Tipi-pesi'!X$5,'Tabelle Tipi-pesi'!Y$5,"")&amp;IF(Y52='Tabelle Tipi-pesi'!X$6,'Tabelle Tipi-pesi'!Y$6,"")&amp;IF(Y52='Tabelle Tipi-pesi'!X$7,'Tabelle Tipi-pesi'!Y$7,"")&amp;IF(Y52='Tabelle Tipi-pesi'!X$8,'Tabelle Tipi-pesi'!Y$8,"")&amp;IF(Y52='Tabelle Tipi-pesi'!X$9,'Tabelle Tipi-pesi'!Y$9,"")&amp;IF(Y52='Tabelle Tipi-pesi'!X$10,'Tabelle Tipi-pesi'!Y$10,"")&amp;IF(Y52='Tabelle Tipi-pesi'!X$11,'Tabelle Tipi-pesi'!Y$11,"")&amp;IF(Y52='Tabelle Tipi-pesi'!X$12,'Tabelle Tipi-pesi'!Y$12,"")&amp;IF(Y52='Tabelle Tipi-pesi'!X$13,'Tabelle Tipi-pesi'!Y$13,"")&amp;IF(Y52='Tabelle Tipi-pesi'!X$14,'Tabelle Tipi-pesi'!Y$14,"")&amp;IF(Y52='Tabelle Tipi-pesi'!X$15,'Tabelle Tipi-pesi'!Y$15,"")&amp;IF(Y52='Tabelle Tipi-pesi'!X$16,'Tabelle Tipi-pesi'!Y$16,"")&amp;IF(Y52='Tabelle Tipi-pesi'!X$17,'Tabelle Tipi-pesi'!Y$17,"")&amp;IF(Y52='Tabelle Tipi-pesi'!X$18,'Tabelle Tipi-pesi'!Y$18,"")&amp;IF(Y52='Tabelle Tipi-pesi'!X$19,'Tabelle Tipi-pesi'!Y$19,"")&amp;IF(Y52='Tabelle Tipi-pesi'!X$20,'Tabelle Tipi-pesi'!Y$20,"")&amp;IF(Y52='Tabelle Tipi-pesi'!X$21,'Tabelle Tipi-pesi'!Y$21,"")&amp;IF(Y52='Tabelle Tipi-pesi'!X$22,'Tabelle Tipi-pesi'!Y$22,"")&amp;IF(Y52='Tabelle Tipi-pesi'!X$23,'Tabelle Tipi-pesi'!Y$23,"")))</f>
        <v>0</v>
      </c>
      <c r="AA52" s="36" t="s">
        <v>103</v>
      </c>
      <c r="AB52" s="37">
        <f>IF(AA52="",0,VALUE(IF(AA52='Tabelle Tipi-pesi'!Z$2,'Tabelle Tipi-pesi'!AA$2,"")&amp;IF(AA52='Tabelle Tipi-pesi'!Z$3,'Tabelle Tipi-pesi'!AA$3,"")&amp;IF(AA52='Tabelle Tipi-pesi'!Z$4,'Tabelle Tipi-pesi'!AA$4,"")&amp;IF(AA52='Tabelle Tipi-pesi'!Z$5,'Tabelle Tipi-pesi'!AA$5,"")&amp;IF(AA52='Tabelle Tipi-pesi'!Z$6,'Tabelle Tipi-pesi'!AA$6,"")&amp;IF(AA52='Tabelle Tipi-pesi'!Z$7,'Tabelle Tipi-pesi'!AA$7,"")&amp;IF(AA52='Tabelle Tipi-pesi'!Z$8,'Tabelle Tipi-pesi'!AA$8,"")&amp;IF(AA52='Tabelle Tipi-pesi'!Z$9,'Tabelle Tipi-pesi'!AA$9,"")&amp;IF(AA52='Tabelle Tipi-pesi'!Z$10,'Tabelle Tipi-pesi'!AA$10,"")&amp;IF(AA52='Tabelle Tipi-pesi'!Z$11,'Tabelle Tipi-pesi'!AA$11,"")&amp;IF(AA52='Tabelle Tipi-pesi'!Z$12,'Tabelle Tipi-pesi'!AA$12,"")&amp;IF(AA52='Tabelle Tipi-pesi'!Z$13,'Tabelle Tipi-pesi'!AA$13,"")&amp;IF(AA52='Tabelle Tipi-pesi'!Z$14,'Tabelle Tipi-pesi'!AA$14,"")&amp;IF(AA52='Tabelle Tipi-pesi'!Z$15,'Tabelle Tipi-pesi'!AA$15,"")&amp;IF(AA52='Tabelle Tipi-pesi'!Z$16,'Tabelle Tipi-pesi'!AA$16,"")&amp;IF(AA52='Tabelle Tipi-pesi'!Z$17,'Tabelle Tipi-pesi'!AA$17,"")&amp;IF(AA52='Tabelle Tipi-pesi'!Z$18,'Tabelle Tipi-pesi'!AA$18,"")&amp;IF(AA52='Tabelle Tipi-pesi'!Z$19,'Tabelle Tipi-pesi'!AA$19,"")&amp;IF(AA52='Tabelle Tipi-pesi'!Z$20,'Tabelle Tipi-pesi'!AA$20,"")&amp;IF(AA52='Tabelle Tipi-pesi'!Z$21,'Tabelle Tipi-pesi'!AA$21,"")&amp;IF(AA52='Tabelle Tipi-pesi'!Z$22,'Tabelle Tipi-pesi'!AA$22,"")&amp;IF(AA52='Tabelle Tipi-pesi'!Z$23,'Tabelle Tipi-pesi'!AA$23,"")))</f>
        <v>10</v>
      </c>
      <c r="AD52" s="9">
        <f>IF(AC52="",0,VALUE(IF(AC52='Tabelle Tipi-pesi'!Z$2,'Tabelle Tipi-pesi'!AA$2,"")&amp;IF(AC52='Tabelle Tipi-pesi'!Z$3,'Tabelle Tipi-pesi'!AA$3,"")&amp;IF(AC52='Tabelle Tipi-pesi'!Z$4,'Tabelle Tipi-pesi'!AA$4,"")&amp;IF(AC52='Tabelle Tipi-pesi'!Z$5,'Tabelle Tipi-pesi'!AA$5,"")&amp;IF(AC52='Tabelle Tipi-pesi'!Z$6,'Tabelle Tipi-pesi'!AA$6,"")&amp;IF(AC52='Tabelle Tipi-pesi'!Z$7,'Tabelle Tipi-pesi'!AA$7,"")&amp;IF(AC52='Tabelle Tipi-pesi'!Z$8,'Tabelle Tipi-pesi'!AA$8,"")&amp;IF(AC52='Tabelle Tipi-pesi'!Z$9,'Tabelle Tipi-pesi'!AA$9,"")&amp;IF(AC52='Tabelle Tipi-pesi'!Z$10,'Tabelle Tipi-pesi'!AA$10,"")&amp;IF(AC52='Tabelle Tipi-pesi'!Z$11,'Tabelle Tipi-pesi'!AA$11,"")&amp;IF(AC52='Tabelle Tipi-pesi'!Z$12,'Tabelle Tipi-pesi'!AA$12,"")&amp;IF(AC52='Tabelle Tipi-pesi'!Z$13,'Tabelle Tipi-pesi'!AA$13,"")&amp;IF(AC52='Tabelle Tipi-pesi'!Z$14,'Tabelle Tipi-pesi'!AA$14,"")&amp;IF(AC52='Tabelle Tipi-pesi'!Z$15,'Tabelle Tipi-pesi'!AA$15,"")&amp;IF(AC52='Tabelle Tipi-pesi'!Z$16,'Tabelle Tipi-pesi'!AA$16,"")&amp;IF(AC52='Tabelle Tipi-pesi'!Z$17,'Tabelle Tipi-pesi'!AA$17,"")&amp;IF(AC52='Tabelle Tipi-pesi'!Z$18,'Tabelle Tipi-pesi'!AA$18,"")&amp;IF(AC52='Tabelle Tipi-pesi'!Z$19,'Tabelle Tipi-pesi'!AA$19,"")&amp;IF(AC52='Tabelle Tipi-pesi'!Z$20,'Tabelle Tipi-pesi'!AA$20,"")&amp;IF(AC52='Tabelle Tipi-pesi'!Z$21,'Tabelle Tipi-pesi'!AA$21,"")&amp;IF(AC52='Tabelle Tipi-pesi'!Z$22,'Tabelle Tipi-pesi'!AA$22,"")&amp;IF(AC52='Tabelle Tipi-pesi'!Z$23,'Tabelle Tipi-pesi'!AA$23,"")))</f>
        <v>0</v>
      </c>
      <c r="AE52" s="34" t="s">
        <v>116</v>
      </c>
      <c r="AF52" s="35">
        <f>IF(AE52="",0,VALUE(IF(AE52='Tabelle Tipi-pesi'!AB$2,'Tabelle Tipi-pesi'!AC$2,"")&amp;IF(AE52='Tabelle Tipi-pesi'!AB$3,'Tabelle Tipi-pesi'!AC$3,"")&amp;IF(AE52='Tabelle Tipi-pesi'!AB$4,'Tabelle Tipi-pesi'!AC$4,"")&amp;IF(AE52='Tabelle Tipi-pesi'!AB$5,'Tabelle Tipi-pesi'!AC$5,"")&amp;IF(AE52='Tabelle Tipi-pesi'!AB$6,'Tabelle Tipi-pesi'!AC$6,"")&amp;IF(AE52='Tabelle Tipi-pesi'!AB$7,'Tabelle Tipi-pesi'!AC$7,"")&amp;IF(AE52='Tabelle Tipi-pesi'!AB$8,'Tabelle Tipi-pesi'!AC$8,"")&amp;IF(AE52='Tabelle Tipi-pesi'!AB$9,'Tabelle Tipi-pesi'!AC$9,"")&amp;IF(AE52='Tabelle Tipi-pesi'!AB$10,'Tabelle Tipi-pesi'!AC$10,"")&amp;IF(AE52='Tabelle Tipi-pesi'!AB$11,'Tabelle Tipi-pesi'!AC$11,"")&amp;IF(AE52='Tabelle Tipi-pesi'!AB$12,'Tabelle Tipi-pesi'!AC$12,"")&amp;IF(AE52='Tabelle Tipi-pesi'!AB$13,'Tabelle Tipi-pesi'!AC$13,"")&amp;IF(AE52='Tabelle Tipi-pesi'!AB$14,'Tabelle Tipi-pesi'!AC$14,"")&amp;IF(AE52='Tabelle Tipi-pesi'!AB$15,'Tabelle Tipi-pesi'!AC$15,"")&amp;IF(AD52='Tabelle Tipi-pesi'!AB$16,'Tabelle Tipi-pesi'!AC$16,"")&amp;IF(AE52='Tabelle Tipi-pesi'!AB$17,'Tabelle Tipi-pesi'!AC$17,"")&amp;IF(AE52='Tabelle Tipi-pesi'!AB$18,'Tabelle Tipi-pesi'!AC$18,"")&amp;IF(AE52='Tabelle Tipi-pesi'!AB$19,'Tabelle Tipi-pesi'!AC$19,"")&amp;IF(AE52='Tabelle Tipi-pesi'!AB$20,'Tabelle Tipi-pesi'!AC$20,"")&amp;IF(AE52='Tabelle Tipi-pesi'!AB$21,'Tabelle Tipi-pesi'!AC$21,"")&amp;IF(AE52='Tabelle Tipi-pesi'!AB$22,'Tabelle Tipi-pesi'!AC$22,"")&amp;IF(AE52='Tabelle Tipi-pesi'!AB$23,'Tabelle Tipi-pesi'!AC$23,"")))</f>
        <v>20</v>
      </c>
      <c r="AG52" s="8" t="s">
        <v>106</v>
      </c>
      <c r="AH52" s="9">
        <f>IF(AG52="",0,VALUE(IF(AG52='Tabelle Tipi-pesi'!AD$2,'Tabelle Tipi-pesi'!AE$2,"")&amp;IF(AG52='Tabelle Tipi-pesi'!AD$3,'Tabelle Tipi-pesi'!AE$3,"")&amp;IF(AG52='Tabelle Tipi-pesi'!AD$4,'Tabelle Tipi-pesi'!AE$4,"")&amp;IF(AG52='Tabelle Tipi-pesi'!AD$5,'Tabelle Tipi-pesi'!AE$5,"")&amp;IF(AG52='Tabelle Tipi-pesi'!AD$6,'Tabelle Tipi-pesi'!AE$6,"")&amp;IF(AG52='Tabelle Tipi-pesi'!AD$7,'Tabelle Tipi-pesi'!AE$7,"")&amp;IF(AG52='Tabelle Tipi-pesi'!AD$8,'Tabelle Tipi-pesi'!AE$8,"")&amp;IF(AG52='Tabelle Tipi-pesi'!AD$9,'Tabelle Tipi-pesi'!AE$9,"")&amp;IF(AG52='Tabelle Tipi-pesi'!AD$10,'Tabelle Tipi-pesi'!AE$10,"")&amp;IF(AG52='Tabelle Tipi-pesi'!AD$11,'Tabelle Tipi-pesi'!AE$11,"")&amp;IF(AG52='Tabelle Tipi-pesi'!AD$12,'Tabelle Tipi-pesi'!AE$12,"")&amp;IF(AG52='Tabelle Tipi-pesi'!AD$13,'Tabelle Tipi-pesi'!AE$13,"")&amp;IF(AG52='Tabelle Tipi-pesi'!AD$14,'Tabelle Tipi-pesi'!AE$14,"")&amp;IF(AG52='Tabelle Tipi-pesi'!AD$15,'Tabelle Tipi-pesi'!AE$15,"")&amp;IF(AF52='Tabelle Tipi-pesi'!AD$16,'Tabelle Tipi-pesi'!AE$16,"")&amp;IF(AG52='Tabelle Tipi-pesi'!AD$17,'Tabelle Tipi-pesi'!AE$17,"")&amp;IF(AG52='Tabelle Tipi-pesi'!AD$18,'Tabelle Tipi-pesi'!AE$18,"")&amp;IF(AG52='Tabelle Tipi-pesi'!AD$19,'Tabelle Tipi-pesi'!AE$19,"")&amp;IF(AG52='Tabelle Tipi-pesi'!AD$20,'Tabelle Tipi-pesi'!AE$20,"")&amp;IF(AG52='Tabelle Tipi-pesi'!AD$21,'Tabelle Tipi-pesi'!AE$21,"")&amp;IF(AG52='Tabelle Tipi-pesi'!AD$22,'Tabelle Tipi-pesi'!AE$22,"")&amp;IF(AG52='Tabelle Tipi-pesi'!AD$23,'Tabelle Tipi-pesi'!AE$23,"")))</f>
        <v>50</v>
      </c>
      <c r="AJ52" s="26">
        <f t="shared" si="0"/>
        <v>1068</v>
      </c>
      <c r="AK52" s="55">
        <v>24</v>
      </c>
      <c r="AL52" s="12">
        <v>5650</v>
      </c>
      <c r="AM52" s="18"/>
      <c r="AN52" s="11">
        <f t="shared" si="1"/>
        <v>10</v>
      </c>
      <c r="AO52" s="11" t="str">
        <f t="shared" si="2"/>
        <v>2</v>
      </c>
      <c r="AP52" s="8">
        <v>830</v>
      </c>
      <c r="AQ52" s="14">
        <f t="shared" si="3"/>
        <v>14.125</v>
      </c>
      <c r="AR52" s="15">
        <f t="shared" si="4"/>
        <v>104.52500000000001</v>
      </c>
      <c r="AS52" s="16">
        <f t="shared" si="5"/>
        <v>97.869850187265925</v>
      </c>
      <c r="AT52" s="15">
        <f t="shared" si="6"/>
        <v>10.217651279598181</v>
      </c>
      <c r="AU52" s="39"/>
    </row>
    <row r="53" spans="1:47" s="8" customFormat="1" ht="11.25" x14ac:dyDescent="0.2">
      <c r="A53" s="8">
        <v>49</v>
      </c>
      <c r="B53" s="8">
        <v>4</v>
      </c>
      <c r="C53" s="20" t="s">
        <v>13</v>
      </c>
      <c r="D53" s="21">
        <f>IF(C53="",0,VALUE(IF(C53='Tabelle Tipi-pesi'!B$2,'Tabelle Tipi-pesi'!C$2,"")&amp;IF(C53='Tabelle Tipi-pesi'!B$3,'Tabelle Tipi-pesi'!C$3,"")&amp;IF(C53='Tabelle Tipi-pesi'!B$4,'Tabelle Tipi-pesi'!C$4,"")&amp;IF(C53='Tabelle Tipi-pesi'!B$5,'Tabelle Tipi-pesi'!C$5,"")&amp;IF(C53='Tabelle Tipi-pesi'!B$6,'Tabelle Tipi-pesi'!C$6,"")&amp;IF(C53='Tabelle Tipi-pesi'!B$7,'Tabelle Tipi-pesi'!C$7,"")&amp;IF(C53='Tabelle Tipi-pesi'!B$8,'Tabelle Tipi-pesi'!C$8,"")&amp;IF(C53='Tabelle Tipi-pesi'!B$9,'Tabelle Tipi-pesi'!C$9,"")&amp;IF(C53='Tabelle Tipi-pesi'!B$10,'Tabelle Tipi-pesi'!C$10,"")&amp;IF(C53='Tabelle Tipi-pesi'!B$11,'Tabelle Tipi-pesi'!C$11,"")&amp;IF(C53='Tabelle Tipi-pesi'!B$12,'Tabelle Tipi-pesi'!C$12,"")&amp;IF(C53='Tabelle Tipi-pesi'!B$13,'Tabelle Tipi-pesi'!C$13,"")&amp;IF(C53='Tabelle Tipi-pesi'!B$14,'Tabelle Tipi-pesi'!C$14,"")&amp;IF(C53='Tabelle Tipi-pesi'!B$15,'Tabelle Tipi-pesi'!C$15,"")&amp;IF(C53='Tabelle Tipi-pesi'!B$16,'Tabelle Tipi-pesi'!C$16,"")&amp;IF(C53='Tabelle Tipi-pesi'!B$17,'Tabelle Tipi-pesi'!C$17,"")&amp;IF(C53='Tabelle Tipi-pesi'!B$18,'Tabelle Tipi-pesi'!C$18,"")&amp;IF(C53='Tabelle Tipi-pesi'!B$19,'Tabelle Tipi-pesi'!C$19,"")&amp;IF(C53='Tabelle Tipi-pesi'!B$20,'Tabelle Tipi-pesi'!C$20,"")&amp;IF(C53='Tabelle Tipi-pesi'!B$21,'Tabelle Tipi-pesi'!C$21,"")&amp;IF(C53='Tabelle Tipi-pesi'!B$22,'Tabelle Tipi-pesi'!C$22,"")&amp;IF(C53='Tabelle Tipi-pesi'!B$23,'Tabelle Tipi-pesi'!C$23,"")))</f>
        <v>120</v>
      </c>
      <c r="E53" s="8" t="s">
        <v>24</v>
      </c>
      <c r="F53" s="7">
        <f>IF(E53="",0,VALUE(IF(E53='Tabelle Tipi-pesi'!D$2,'Tabelle Tipi-pesi'!E$2,"")&amp;IF(E53='Tabelle Tipi-pesi'!D$3,'Tabelle Tipi-pesi'!E$3,"")&amp;IF(E53='Tabelle Tipi-pesi'!D$4,'Tabelle Tipi-pesi'!E$4,"")&amp;IF(E53='Tabelle Tipi-pesi'!D$5,'Tabelle Tipi-pesi'!E$5,"")&amp;IF(E53='Tabelle Tipi-pesi'!D$6,'Tabelle Tipi-pesi'!E$6,"")&amp;IF(E53='Tabelle Tipi-pesi'!D$7,'Tabelle Tipi-pesi'!E$7,"")&amp;IF(E53='Tabelle Tipi-pesi'!D$8,'Tabelle Tipi-pesi'!E$8,"")&amp;IF(E53='Tabelle Tipi-pesi'!D$9,'Tabelle Tipi-pesi'!E$9,"")&amp;IF(E53='Tabelle Tipi-pesi'!D$10,'Tabelle Tipi-pesi'!E$10,"")&amp;IF(E53='Tabelle Tipi-pesi'!D$11,'Tabelle Tipi-pesi'!E$11,"")&amp;IF(E53='Tabelle Tipi-pesi'!D$12,'Tabelle Tipi-pesi'!E$12,"")&amp;IF(E53='Tabelle Tipi-pesi'!D$13,'Tabelle Tipi-pesi'!E$13,"")&amp;IF(E53='Tabelle Tipi-pesi'!D$14,'Tabelle Tipi-pesi'!E$14,"")&amp;IF(E53='Tabelle Tipi-pesi'!D$15,'Tabelle Tipi-pesi'!E$15,"")&amp;IF(E53='Tabelle Tipi-pesi'!D$16,'Tabelle Tipi-pesi'!E$16,"")&amp;IF(E53='Tabelle Tipi-pesi'!D$17,'Tabelle Tipi-pesi'!E$17,"")&amp;IF(E53='Tabelle Tipi-pesi'!D$18,'Tabelle Tipi-pesi'!E$18,"")&amp;IF(E53='Tabelle Tipi-pesi'!D$19,'Tabelle Tipi-pesi'!E$19,"")&amp;IF(E53='Tabelle Tipi-pesi'!D$20,'Tabelle Tipi-pesi'!E$20,"")&amp;IF(E53='Tabelle Tipi-pesi'!D$21,'Tabelle Tipi-pesi'!E$21,"")&amp;IF(E53='Tabelle Tipi-pesi'!D$22,'Tabelle Tipi-pesi'!E$22,"")&amp;IF(E53='Tabelle Tipi-pesi'!D$23,'Tabelle Tipi-pesi'!E$23,"")))/4*B53</f>
        <v>62</v>
      </c>
      <c r="G53" s="22" t="s">
        <v>38</v>
      </c>
      <c r="H53" s="23">
        <f>$B53*IF(G53="",0,VALUE(IF(G53='Tabelle Tipi-pesi'!F$2,'Tabelle Tipi-pesi'!G$2,"")&amp;IF(G53='Tabelle Tipi-pesi'!F$3,'Tabelle Tipi-pesi'!G$3,"")&amp;IF(G53='Tabelle Tipi-pesi'!F$4,'Tabelle Tipi-pesi'!G$4,"")&amp;IF(G53='Tabelle Tipi-pesi'!F$5,'Tabelle Tipi-pesi'!G$5,"")&amp;IF(G53='Tabelle Tipi-pesi'!F$6,'Tabelle Tipi-pesi'!G$6,"")&amp;IF(G53='Tabelle Tipi-pesi'!F$7,'Tabelle Tipi-pesi'!G$7,"")&amp;IF(G53='Tabelle Tipi-pesi'!F$8,'Tabelle Tipi-pesi'!G$8,"")&amp;IF(G53='Tabelle Tipi-pesi'!F$9,'Tabelle Tipi-pesi'!G$9,"")&amp;IF(G53='Tabelle Tipi-pesi'!F$10,'Tabelle Tipi-pesi'!G$10,"")&amp;IF(G53='Tabelle Tipi-pesi'!F$11,'Tabelle Tipi-pesi'!G$11,"")&amp;IF(G53='Tabelle Tipi-pesi'!F$12,'Tabelle Tipi-pesi'!G$12,"")&amp;IF(G53='Tabelle Tipi-pesi'!F$13,'Tabelle Tipi-pesi'!G$13,"")&amp;IF(G53='Tabelle Tipi-pesi'!F$14,'Tabelle Tipi-pesi'!G$14,"")&amp;IF(G53='Tabelle Tipi-pesi'!F$15,'Tabelle Tipi-pesi'!G$15,"")&amp;IF(G53='Tabelle Tipi-pesi'!F$16,'Tabelle Tipi-pesi'!G$16,"")&amp;IF(G53='Tabelle Tipi-pesi'!F$17,'Tabelle Tipi-pesi'!G$17,"")&amp;IF(G53='Tabelle Tipi-pesi'!F$18,'Tabelle Tipi-pesi'!G$18,"")&amp;IF(G53='Tabelle Tipi-pesi'!F$19,'Tabelle Tipi-pesi'!G$19,"")&amp;IF(G53='Tabelle Tipi-pesi'!F$20,'Tabelle Tipi-pesi'!G$20,"")&amp;IF(G53='Tabelle Tipi-pesi'!F$21,'Tabelle Tipi-pesi'!G$21,"")&amp;IF(G53='Tabelle Tipi-pesi'!F$22,'Tabelle Tipi-pesi'!G$22,"")&amp;IF(G53='Tabelle Tipi-pesi'!F$23,'Tabelle Tipi-pesi'!G$23,"")))</f>
        <v>80</v>
      </c>
      <c r="I53" s="8" t="s">
        <v>47</v>
      </c>
      <c r="J53" s="9">
        <f>IF(I53="",0,VALUE(IF(I53='Tabelle Tipi-pesi'!H$2,'Tabelle Tipi-pesi'!I$2,"")&amp;IF(I53='Tabelle Tipi-pesi'!H$3,'Tabelle Tipi-pesi'!I$3,"")&amp;IF(I53='Tabelle Tipi-pesi'!H$4,'Tabelle Tipi-pesi'!I$4,"")&amp;IF(I53='Tabelle Tipi-pesi'!H$5,'Tabelle Tipi-pesi'!I$5,"")&amp;IF(I53='Tabelle Tipi-pesi'!H$6,'Tabelle Tipi-pesi'!I$6,"")&amp;IF(I53='Tabelle Tipi-pesi'!H$7,'Tabelle Tipi-pesi'!I$7,"")&amp;IF(I53='Tabelle Tipi-pesi'!H$8,'Tabelle Tipi-pesi'!I$8,"")&amp;IF(I53='Tabelle Tipi-pesi'!H$9,'Tabelle Tipi-pesi'!I$9,"")&amp;IF(I53='Tabelle Tipi-pesi'!H$10,'Tabelle Tipi-pesi'!I$10,"")&amp;IF(I53='Tabelle Tipi-pesi'!H$11,'Tabelle Tipi-pesi'!I$11,"")&amp;IF(I53='Tabelle Tipi-pesi'!H$12,'Tabelle Tipi-pesi'!I$12,"")&amp;IF(I53='Tabelle Tipi-pesi'!H$13,'Tabelle Tipi-pesi'!I$13,"")&amp;IF(I53='Tabelle Tipi-pesi'!H$14,'Tabelle Tipi-pesi'!I$14,"")&amp;IF(I53='Tabelle Tipi-pesi'!H$15,'Tabelle Tipi-pesi'!I$15,"")&amp;IF(I53='Tabelle Tipi-pesi'!H$16,'Tabelle Tipi-pesi'!I$16,"")&amp;IF(I53='Tabelle Tipi-pesi'!H$17,'Tabelle Tipi-pesi'!I$17,"")&amp;IF(I53='Tabelle Tipi-pesi'!H$18,'Tabelle Tipi-pesi'!I$18,"")&amp;IF(I53='Tabelle Tipi-pesi'!H$19,'Tabelle Tipi-pesi'!I$19,"")&amp;IF(I53='Tabelle Tipi-pesi'!H$20,'Tabelle Tipi-pesi'!I$20,"")&amp;IF(I53='Tabelle Tipi-pesi'!H$21,'Tabelle Tipi-pesi'!I$21,"")&amp;IF(I53='Tabelle Tipi-pesi'!H$22,'Tabelle Tipi-pesi'!I$22,"")&amp;IF(I53='Tabelle Tipi-pesi'!H$23,'Tabelle Tipi-pesi'!I$23,"")))</f>
        <v>145</v>
      </c>
      <c r="K53" s="24" t="s">
        <v>50</v>
      </c>
      <c r="L53" s="25">
        <f>IF(K53="",0,VALUE(IF(K53='Tabelle Tipi-pesi'!J$2,'Tabelle Tipi-pesi'!K$2,"")&amp;IF(K53='Tabelle Tipi-pesi'!J$3,'Tabelle Tipi-pesi'!K$3,"")&amp;IF(K53='Tabelle Tipi-pesi'!J$4,'Tabelle Tipi-pesi'!K$4,"")&amp;IF(K53='Tabelle Tipi-pesi'!J$5,'Tabelle Tipi-pesi'!K$5,"")&amp;IF(K53='Tabelle Tipi-pesi'!J$6,'Tabelle Tipi-pesi'!K$6,"")&amp;IF(K53='Tabelle Tipi-pesi'!J$7,'Tabelle Tipi-pesi'!K$7,"")&amp;IF(K53='Tabelle Tipi-pesi'!J$8,'Tabelle Tipi-pesi'!K$8,"")&amp;IF(K53='Tabelle Tipi-pesi'!J$9,'Tabelle Tipi-pesi'!K$9,"")&amp;IF(K53='Tabelle Tipi-pesi'!J$10,'Tabelle Tipi-pesi'!K$10,"")&amp;IF(K53='Tabelle Tipi-pesi'!J$11,'Tabelle Tipi-pesi'!K$11,"")&amp;IF(K53='Tabelle Tipi-pesi'!J$12,'Tabelle Tipi-pesi'!K$12,"")&amp;IF(K53='Tabelle Tipi-pesi'!J$13,'Tabelle Tipi-pesi'!K$13,"")&amp;IF(K53='Tabelle Tipi-pesi'!J$14,'Tabelle Tipi-pesi'!K$14,"")&amp;IF(K53='Tabelle Tipi-pesi'!J$15,'Tabelle Tipi-pesi'!K$15,"")&amp;IF(K53='Tabelle Tipi-pesi'!J$16,'Tabelle Tipi-pesi'!K$16,"")&amp;IF(K53='Tabelle Tipi-pesi'!J$17,'Tabelle Tipi-pesi'!K$17,"")&amp;IF(K53='Tabelle Tipi-pesi'!J$18,'Tabelle Tipi-pesi'!K$18,"")&amp;IF(K53='Tabelle Tipi-pesi'!J$19,'Tabelle Tipi-pesi'!K$19,"")&amp;IF(K53='Tabelle Tipi-pesi'!J$20,'Tabelle Tipi-pesi'!K$20,"")&amp;IF(K53='Tabelle Tipi-pesi'!J$21,'Tabelle Tipi-pesi'!K$21,"")&amp;IF(K53='Tabelle Tipi-pesi'!J$22,'Tabelle Tipi-pesi'!K$22,"")&amp;IF(K53='Tabelle Tipi-pesi'!J$23,'Tabelle Tipi-pesi'!K$23,"")))</f>
        <v>7</v>
      </c>
      <c r="M53" s="8" t="s">
        <v>59</v>
      </c>
      <c r="N53" s="9">
        <f>$B53*IF(M53="",0,VALUE(IF(M53='Tabelle Tipi-pesi'!L$2,'Tabelle Tipi-pesi'!M$2,"")&amp;IF(M53='Tabelle Tipi-pesi'!L$3,'Tabelle Tipi-pesi'!M$3,"")&amp;IF(M53='Tabelle Tipi-pesi'!L$4,'Tabelle Tipi-pesi'!M$4,"")&amp;IF(M53='Tabelle Tipi-pesi'!L$5,'Tabelle Tipi-pesi'!M$5,"")&amp;IF(M53='Tabelle Tipi-pesi'!L$6,'Tabelle Tipi-pesi'!M$6,"")&amp;IF(M53='Tabelle Tipi-pesi'!L$7,'Tabelle Tipi-pesi'!M$7,"")&amp;IF(M53='Tabelle Tipi-pesi'!L$8,'Tabelle Tipi-pesi'!M$8,"")&amp;IF(M53='Tabelle Tipi-pesi'!L$9,'Tabelle Tipi-pesi'!M$9,"")&amp;IF(M53='Tabelle Tipi-pesi'!L$10,'Tabelle Tipi-pesi'!M$10,"")&amp;IF(M53='Tabelle Tipi-pesi'!L$11,'Tabelle Tipi-pesi'!M$11,"")&amp;IF(M53='Tabelle Tipi-pesi'!L$12,'Tabelle Tipi-pesi'!M$12,"")&amp;IF(M53='Tabelle Tipi-pesi'!L$13,'Tabelle Tipi-pesi'!M$13,"")&amp;IF(M53='Tabelle Tipi-pesi'!L$14,'Tabelle Tipi-pesi'!M$14,"")&amp;IF(M53='Tabelle Tipi-pesi'!L$15,'Tabelle Tipi-pesi'!M$15,"")&amp;IF(M53='Tabelle Tipi-pesi'!L$16,'Tabelle Tipi-pesi'!M$16,"")&amp;IF(M53='Tabelle Tipi-pesi'!L$17,'Tabelle Tipi-pesi'!M$17,"")&amp;IF(M53='Tabelle Tipi-pesi'!L$18,'Tabelle Tipi-pesi'!M$18,"")&amp;IF(M53='Tabelle Tipi-pesi'!L$19,'Tabelle Tipi-pesi'!M$19,"")&amp;IF(M53='Tabelle Tipi-pesi'!L$20,'Tabelle Tipi-pesi'!M$20,"")&amp;IF(M53='Tabelle Tipi-pesi'!L$21,'Tabelle Tipi-pesi'!M$21,"")&amp;IF(M53='Tabelle Tipi-pesi'!L$22,'Tabelle Tipi-pesi'!M$22,"")&amp;IF(M53='Tabelle Tipi-pesi'!L$23,'Tabelle Tipi-pesi'!M$23,"")))</f>
        <v>240</v>
      </c>
      <c r="O53" s="27" t="s">
        <v>87</v>
      </c>
      <c r="P53" s="28">
        <f>IF(O53="",0,VALUE(IF(O53='Tabelle Tipi-pesi'!N$2,'Tabelle Tipi-pesi'!O$2,"")&amp;IF(O53='Tabelle Tipi-pesi'!N$3,'Tabelle Tipi-pesi'!O$3,"")&amp;IF(O53='Tabelle Tipi-pesi'!N$4,'Tabelle Tipi-pesi'!O$4,"")&amp;IF(O53='Tabelle Tipi-pesi'!N$5,'Tabelle Tipi-pesi'!O$5,"")&amp;IF(O53='Tabelle Tipi-pesi'!N$6,'Tabelle Tipi-pesi'!O$6,"")&amp;IF(O53='Tabelle Tipi-pesi'!N$7,'Tabelle Tipi-pesi'!O$7,"")&amp;IF(O53='Tabelle Tipi-pesi'!N$8,'Tabelle Tipi-pesi'!O$8,"")&amp;IF(O53='Tabelle Tipi-pesi'!N$9,'Tabelle Tipi-pesi'!O$9,"")&amp;IF(O53='Tabelle Tipi-pesi'!N$10,'Tabelle Tipi-pesi'!O$10,"")&amp;IF(O53='Tabelle Tipi-pesi'!N$11,'Tabelle Tipi-pesi'!O$11,"")&amp;IF(O53='Tabelle Tipi-pesi'!N$12,'Tabelle Tipi-pesi'!O$12,"")&amp;IF(O53='Tabelle Tipi-pesi'!N$13,'Tabelle Tipi-pesi'!O$13,"")&amp;IF(O53='Tabelle Tipi-pesi'!N$14,'Tabelle Tipi-pesi'!O$14,"")&amp;IF(O53='Tabelle Tipi-pesi'!N$15,'Tabelle Tipi-pesi'!O$15,"")&amp;IF(O53='Tabelle Tipi-pesi'!N$16,'Tabelle Tipi-pesi'!O$16,"")&amp;IF(O53='Tabelle Tipi-pesi'!N$17,'Tabelle Tipi-pesi'!O$17,"")&amp;IF(O53='Tabelle Tipi-pesi'!N$18,'Tabelle Tipi-pesi'!O$18,"")&amp;IF(O53='Tabelle Tipi-pesi'!N$19,'Tabelle Tipi-pesi'!O$19,"")&amp;IF(O53='Tabelle Tipi-pesi'!N$20,'Tabelle Tipi-pesi'!O$20,"")&amp;IF(O53='Tabelle Tipi-pesi'!N$21,'Tabelle Tipi-pesi'!O$21,"")&amp;IF(O53='Tabelle Tipi-pesi'!N$22,'Tabelle Tipi-pesi'!O$22,"")&amp;IF(O53='Tabelle Tipi-pesi'!N$23,'Tabelle Tipi-pesi'!O$23,"")))</f>
        <v>309</v>
      </c>
      <c r="R53" s="9">
        <f>IF(Q53="",0,VALUE(IF(Q53='Tabelle Tipi-pesi'!P$2,'Tabelle Tipi-pesi'!Q$2,"")&amp;IF(Q53='Tabelle Tipi-pesi'!P$3,'Tabelle Tipi-pesi'!Q$3,"")&amp;IF(Q53='Tabelle Tipi-pesi'!P$4,'Tabelle Tipi-pesi'!Q$4,"")&amp;IF(Q53='Tabelle Tipi-pesi'!P$5,'Tabelle Tipi-pesi'!Q$5,"")&amp;IF(Q53='Tabelle Tipi-pesi'!P$6,'Tabelle Tipi-pesi'!Q$6,"")&amp;IF(Q53='Tabelle Tipi-pesi'!P$7,'Tabelle Tipi-pesi'!Q$7,"")&amp;IF(Q53='Tabelle Tipi-pesi'!P$8,'Tabelle Tipi-pesi'!Q$8,"")&amp;IF(Q53='Tabelle Tipi-pesi'!P$9,'Tabelle Tipi-pesi'!Q$9,"")&amp;IF(Q53='Tabelle Tipi-pesi'!P$10,'Tabelle Tipi-pesi'!Q$10,"")&amp;IF(Q53='Tabelle Tipi-pesi'!P$11,'Tabelle Tipi-pesi'!Q$11,"")&amp;IF(Q53='Tabelle Tipi-pesi'!P$12,'Tabelle Tipi-pesi'!Q$12,"")&amp;IF(Q53='Tabelle Tipi-pesi'!P$13,'Tabelle Tipi-pesi'!Q$13,"")&amp;IF(Q53='Tabelle Tipi-pesi'!P$14,'Tabelle Tipi-pesi'!Q$14,"")&amp;IF(Q53='Tabelle Tipi-pesi'!P$15,'Tabelle Tipi-pesi'!Q$15,"")&amp;IF(Q53='Tabelle Tipi-pesi'!P$16,'Tabelle Tipi-pesi'!Q$16,"")&amp;IF(Q53='Tabelle Tipi-pesi'!P$17,'Tabelle Tipi-pesi'!Q$17,"")&amp;IF(Q53='Tabelle Tipi-pesi'!P$18,'Tabelle Tipi-pesi'!Q$18,"")&amp;IF(Q53='Tabelle Tipi-pesi'!P$19,'Tabelle Tipi-pesi'!Q$19,"")&amp;IF(Q53='Tabelle Tipi-pesi'!P$20,'Tabelle Tipi-pesi'!Q$20,"")&amp;IF(Q53='Tabelle Tipi-pesi'!P$21,'Tabelle Tipi-pesi'!Q$21,"")&amp;IF(Q53='Tabelle Tipi-pesi'!P$22,'Tabelle Tipi-pesi'!Q$22,"")&amp;IF(Q53='Tabelle Tipi-pesi'!P$23,'Tabelle Tipi-pesi'!Q$23,"")))</f>
        <v>0</v>
      </c>
      <c r="S53" s="29" t="s">
        <v>114</v>
      </c>
      <c r="T53" s="30">
        <f>IF(S53="",0,VALUE(IF(S53='Tabelle Tipi-pesi'!R$2,'Tabelle Tipi-pesi'!S$2,"")&amp;IF(S53='Tabelle Tipi-pesi'!R$3,'Tabelle Tipi-pesi'!S$3,"")&amp;IF(S53='Tabelle Tipi-pesi'!R$4,'Tabelle Tipi-pesi'!S$4,"")&amp;IF(S53='Tabelle Tipi-pesi'!R$5,'Tabelle Tipi-pesi'!S$5,"")&amp;IF(S53='Tabelle Tipi-pesi'!R$6,'Tabelle Tipi-pesi'!S$6,"")&amp;IF(S53='Tabelle Tipi-pesi'!R$7,'Tabelle Tipi-pesi'!S$7,"")&amp;IF(S53='Tabelle Tipi-pesi'!R$8,'Tabelle Tipi-pesi'!S$8,"")&amp;IF(S53='Tabelle Tipi-pesi'!R$9,'Tabelle Tipi-pesi'!S$9,"")&amp;IF(S53='Tabelle Tipi-pesi'!R$10,'Tabelle Tipi-pesi'!S$10,"")&amp;IF(S53='Tabelle Tipi-pesi'!R$11,'Tabelle Tipi-pesi'!S$11,"")&amp;IF(S53='Tabelle Tipi-pesi'!R$12,'Tabelle Tipi-pesi'!S$12,"")&amp;IF(S53='Tabelle Tipi-pesi'!R$13,'Tabelle Tipi-pesi'!S$13,"")&amp;IF(S53='Tabelle Tipi-pesi'!R$14,'Tabelle Tipi-pesi'!S$14,"")&amp;IF(S53='Tabelle Tipi-pesi'!R$15,'Tabelle Tipi-pesi'!S$15,"")&amp;IF(S53='Tabelle Tipi-pesi'!R$16,'Tabelle Tipi-pesi'!S$16,"")&amp;IF(S53='Tabelle Tipi-pesi'!R$17,'Tabelle Tipi-pesi'!S$17,"")&amp;IF(S53='Tabelle Tipi-pesi'!R$18,'Tabelle Tipi-pesi'!S$18,"")&amp;IF(S53='Tabelle Tipi-pesi'!R$19,'Tabelle Tipi-pesi'!S$19,"")&amp;IF(S53='Tabelle Tipi-pesi'!R$20,'Tabelle Tipi-pesi'!S$20,"")&amp;IF(S53='Tabelle Tipi-pesi'!R$21,'Tabelle Tipi-pesi'!S$21,"")&amp;IF(S53='Tabelle Tipi-pesi'!R$22,'Tabelle Tipi-pesi'!S$22,"")&amp;IF(S53='Tabelle Tipi-pesi'!R$23,'Tabelle Tipi-pesi'!S$23,"")))</f>
        <v>25</v>
      </c>
      <c r="V53" s="9">
        <f>IF(U53="",0,VALUE(IF(U53='Tabelle Tipi-pesi'!T$2,'Tabelle Tipi-pesi'!U$2,"")&amp;IF(U53='Tabelle Tipi-pesi'!T$3,'Tabelle Tipi-pesi'!U$3,"")&amp;IF(U53='Tabelle Tipi-pesi'!T$4,'Tabelle Tipi-pesi'!U$4,"")&amp;IF(U53='Tabelle Tipi-pesi'!T$5,'Tabelle Tipi-pesi'!U$5,"")&amp;IF(U53='Tabelle Tipi-pesi'!T$6,'Tabelle Tipi-pesi'!U$6,"")&amp;IF(U53='Tabelle Tipi-pesi'!T$7,'Tabelle Tipi-pesi'!U$7,"")&amp;IF(U53='Tabelle Tipi-pesi'!T$8,'Tabelle Tipi-pesi'!U$8,"")&amp;IF(U53='Tabelle Tipi-pesi'!T$9,'Tabelle Tipi-pesi'!U$9,"")&amp;IF(U53='Tabelle Tipi-pesi'!T$10,'Tabelle Tipi-pesi'!U$10,"")&amp;IF(U53='Tabelle Tipi-pesi'!T$11,'Tabelle Tipi-pesi'!U$11,"")&amp;IF(U53='Tabelle Tipi-pesi'!T$12,'Tabelle Tipi-pesi'!U$12,"")&amp;IF(U53='Tabelle Tipi-pesi'!T$13,'Tabelle Tipi-pesi'!U$13,"")&amp;IF(U53='Tabelle Tipi-pesi'!T$14,'Tabelle Tipi-pesi'!U$14,"")&amp;IF(U53='Tabelle Tipi-pesi'!T$15,'Tabelle Tipi-pesi'!U$15,"")&amp;IF(U53='Tabelle Tipi-pesi'!T$16,'Tabelle Tipi-pesi'!U$16,"")&amp;IF(U53='Tabelle Tipi-pesi'!T$17,'Tabelle Tipi-pesi'!U$17,"")&amp;IF(U53='Tabelle Tipi-pesi'!T$18,'Tabelle Tipi-pesi'!U$18,"")&amp;IF(U53='Tabelle Tipi-pesi'!T$19,'Tabelle Tipi-pesi'!U$19,"")&amp;IF(U53='Tabelle Tipi-pesi'!T$20,'Tabelle Tipi-pesi'!U$20,"")&amp;IF(U53='Tabelle Tipi-pesi'!T$21,'Tabelle Tipi-pesi'!U$21,"")&amp;IF(U53='Tabelle Tipi-pesi'!T$22,'Tabelle Tipi-pesi'!U$22,"")&amp;IF(U53='Tabelle Tipi-pesi'!T$23,'Tabelle Tipi-pesi'!U$23,"")))</f>
        <v>0</v>
      </c>
      <c r="W53" s="31"/>
      <c r="X53" s="32">
        <f>IF(W53="",0,VALUE(IF(W53='Tabelle Tipi-pesi'!V$2,'Tabelle Tipi-pesi'!W$2,"")&amp;IF(W53='Tabelle Tipi-pesi'!V$3,'Tabelle Tipi-pesi'!W$3,"")&amp;IF(W53='Tabelle Tipi-pesi'!V$4,'Tabelle Tipi-pesi'!W$4,"")&amp;IF(W53='Tabelle Tipi-pesi'!V$5,'Tabelle Tipi-pesi'!W$5,"")&amp;IF(W53='Tabelle Tipi-pesi'!V$6,'Tabelle Tipi-pesi'!W$6,"")&amp;IF(W53='Tabelle Tipi-pesi'!V$7,'Tabelle Tipi-pesi'!W$7,"")&amp;IF(W53='Tabelle Tipi-pesi'!V$8,'Tabelle Tipi-pesi'!W$8,"")&amp;IF(W53='Tabelle Tipi-pesi'!V$9,'Tabelle Tipi-pesi'!W$9,"")&amp;IF(W53='Tabelle Tipi-pesi'!V$10,'Tabelle Tipi-pesi'!W$10,"")&amp;IF(W53='Tabelle Tipi-pesi'!V$11,'Tabelle Tipi-pesi'!W$11,"")&amp;IF(W53='Tabelle Tipi-pesi'!V$12,'Tabelle Tipi-pesi'!W$12,"")&amp;IF(W53='Tabelle Tipi-pesi'!V$13,'Tabelle Tipi-pesi'!W$13,"")&amp;IF(W53='Tabelle Tipi-pesi'!V$14,'Tabelle Tipi-pesi'!W$14,"")&amp;IF(W53='Tabelle Tipi-pesi'!V$15,'Tabelle Tipi-pesi'!W$15,"")&amp;IF(W53='Tabelle Tipi-pesi'!V$16,'Tabelle Tipi-pesi'!W$16,"")&amp;IF(W53='Tabelle Tipi-pesi'!V$17,'Tabelle Tipi-pesi'!W$17,"")&amp;IF(W53='Tabelle Tipi-pesi'!V$18,'Tabelle Tipi-pesi'!W$18,"")&amp;IF(W53='Tabelle Tipi-pesi'!V$19,'Tabelle Tipi-pesi'!W$19,"")&amp;IF(W53='Tabelle Tipi-pesi'!V$20,'Tabelle Tipi-pesi'!W$20,"")&amp;IF(W53='Tabelle Tipi-pesi'!V$21,'Tabelle Tipi-pesi'!W$21,"")&amp;IF(W53='Tabelle Tipi-pesi'!V$22,'Tabelle Tipi-pesi'!W$22,"")&amp;IF(W53='Tabelle Tipi-pesi'!V$23,'Tabelle Tipi-pesi'!W$23,"")))</f>
        <v>0</v>
      </c>
      <c r="Z53" s="9">
        <f>IF(Y53="",0,VALUE(IF(Y53='Tabelle Tipi-pesi'!X$2,'Tabelle Tipi-pesi'!Y$2,"")&amp;IF(Y53='Tabelle Tipi-pesi'!X$3,'Tabelle Tipi-pesi'!Y$3,"")&amp;IF(Y53='Tabelle Tipi-pesi'!X$4,'Tabelle Tipi-pesi'!Y$4,"")&amp;IF(Y53='Tabelle Tipi-pesi'!X$5,'Tabelle Tipi-pesi'!Y$5,"")&amp;IF(Y53='Tabelle Tipi-pesi'!X$6,'Tabelle Tipi-pesi'!Y$6,"")&amp;IF(Y53='Tabelle Tipi-pesi'!X$7,'Tabelle Tipi-pesi'!Y$7,"")&amp;IF(Y53='Tabelle Tipi-pesi'!X$8,'Tabelle Tipi-pesi'!Y$8,"")&amp;IF(Y53='Tabelle Tipi-pesi'!X$9,'Tabelle Tipi-pesi'!Y$9,"")&amp;IF(Y53='Tabelle Tipi-pesi'!X$10,'Tabelle Tipi-pesi'!Y$10,"")&amp;IF(Y53='Tabelle Tipi-pesi'!X$11,'Tabelle Tipi-pesi'!Y$11,"")&amp;IF(Y53='Tabelle Tipi-pesi'!X$12,'Tabelle Tipi-pesi'!Y$12,"")&amp;IF(Y53='Tabelle Tipi-pesi'!X$13,'Tabelle Tipi-pesi'!Y$13,"")&amp;IF(Y53='Tabelle Tipi-pesi'!X$14,'Tabelle Tipi-pesi'!Y$14,"")&amp;IF(Y53='Tabelle Tipi-pesi'!X$15,'Tabelle Tipi-pesi'!Y$15,"")&amp;IF(Y53='Tabelle Tipi-pesi'!X$16,'Tabelle Tipi-pesi'!Y$16,"")&amp;IF(Y53='Tabelle Tipi-pesi'!X$17,'Tabelle Tipi-pesi'!Y$17,"")&amp;IF(Y53='Tabelle Tipi-pesi'!X$18,'Tabelle Tipi-pesi'!Y$18,"")&amp;IF(Y53='Tabelle Tipi-pesi'!X$19,'Tabelle Tipi-pesi'!Y$19,"")&amp;IF(Y53='Tabelle Tipi-pesi'!X$20,'Tabelle Tipi-pesi'!Y$20,"")&amp;IF(Y53='Tabelle Tipi-pesi'!X$21,'Tabelle Tipi-pesi'!Y$21,"")&amp;IF(Y53='Tabelle Tipi-pesi'!X$22,'Tabelle Tipi-pesi'!Y$22,"")&amp;IF(Y53='Tabelle Tipi-pesi'!X$23,'Tabelle Tipi-pesi'!Y$23,"")))</f>
        <v>0</v>
      </c>
      <c r="AA53" s="36" t="s">
        <v>103</v>
      </c>
      <c r="AB53" s="37">
        <f>IF(AA53="",0,VALUE(IF(AA53='Tabelle Tipi-pesi'!Z$2,'Tabelle Tipi-pesi'!AA$2,"")&amp;IF(AA53='Tabelle Tipi-pesi'!Z$3,'Tabelle Tipi-pesi'!AA$3,"")&amp;IF(AA53='Tabelle Tipi-pesi'!Z$4,'Tabelle Tipi-pesi'!AA$4,"")&amp;IF(AA53='Tabelle Tipi-pesi'!Z$5,'Tabelle Tipi-pesi'!AA$5,"")&amp;IF(AA53='Tabelle Tipi-pesi'!Z$6,'Tabelle Tipi-pesi'!AA$6,"")&amp;IF(AA53='Tabelle Tipi-pesi'!Z$7,'Tabelle Tipi-pesi'!AA$7,"")&amp;IF(AA53='Tabelle Tipi-pesi'!Z$8,'Tabelle Tipi-pesi'!AA$8,"")&amp;IF(AA53='Tabelle Tipi-pesi'!Z$9,'Tabelle Tipi-pesi'!AA$9,"")&amp;IF(AA53='Tabelle Tipi-pesi'!Z$10,'Tabelle Tipi-pesi'!AA$10,"")&amp;IF(AA53='Tabelle Tipi-pesi'!Z$11,'Tabelle Tipi-pesi'!AA$11,"")&amp;IF(AA53='Tabelle Tipi-pesi'!Z$12,'Tabelle Tipi-pesi'!AA$12,"")&amp;IF(AA53='Tabelle Tipi-pesi'!Z$13,'Tabelle Tipi-pesi'!AA$13,"")&amp;IF(AA53='Tabelle Tipi-pesi'!Z$14,'Tabelle Tipi-pesi'!AA$14,"")&amp;IF(AA53='Tabelle Tipi-pesi'!Z$15,'Tabelle Tipi-pesi'!AA$15,"")&amp;IF(AA53='Tabelle Tipi-pesi'!Z$16,'Tabelle Tipi-pesi'!AA$16,"")&amp;IF(AA53='Tabelle Tipi-pesi'!Z$17,'Tabelle Tipi-pesi'!AA$17,"")&amp;IF(AA53='Tabelle Tipi-pesi'!Z$18,'Tabelle Tipi-pesi'!AA$18,"")&amp;IF(AA53='Tabelle Tipi-pesi'!Z$19,'Tabelle Tipi-pesi'!AA$19,"")&amp;IF(AA53='Tabelle Tipi-pesi'!Z$20,'Tabelle Tipi-pesi'!AA$20,"")&amp;IF(AA53='Tabelle Tipi-pesi'!Z$21,'Tabelle Tipi-pesi'!AA$21,"")&amp;IF(AA53='Tabelle Tipi-pesi'!Z$22,'Tabelle Tipi-pesi'!AA$22,"")&amp;IF(AA53='Tabelle Tipi-pesi'!Z$23,'Tabelle Tipi-pesi'!AA$23,"")))</f>
        <v>10</v>
      </c>
      <c r="AD53" s="9">
        <f>IF(AC53="",0,VALUE(IF(AC53='Tabelle Tipi-pesi'!Z$2,'Tabelle Tipi-pesi'!AA$2,"")&amp;IF(AC53='Tabelle Tipi-pesi'!Z$3,'Tabelle Tipi-pesi'!AA$3,"")&amp;IF(AC53='Tabelle Tipi-pesi'!Z$4,'Tabelle Tipi-pesi'!AA$4,"")&amp;IF(AC53='Tabelle Tipi-pesi'!Z$5,'Tabelle Tipi-pesi'!AA$5,"")&amp;IF(AC53='Tabelle Tipi-pesi'!Z$6,'Tabelle Tipi-pesi'!AA$6,"")&amp;IF(AC53='Tabelle Tipi-pesi'!Z$7,'Tabelle Tipi-pesi'!AA$7,"")&amp;IF(AC53='Tabelle Tipi-pesi'!Z$8,'Tabelle Tipi-pesi'!AA$8,"")&amp;IF(AC53='Tabelle Tipi-pesi'!Z$9,'Tabelle Tipi-pesi'!AA$9,"")&amp;IF(AC53='Tabelle Tipi-pesi'!Z$10,'Tabelle Tipi-pesi'!AA$10,"")&amp;IF(AC53='Tabelle Tipi-pesi'!Z$11,'Tabelle Tipi-pesi'!AA$11,"")&amp;IF(AC53='Tabelle Tipi-pesi'!Z$12,'Tabelle Tipi-pesi'!AA$12,"")&amp;IF(AC53='Tabelle Tipi-pesi'!Z$13,'Tabelle Tipi-pesi'!AA$13,"")&amp;IF(AC53='Tabelle Tipi-pesi'!Z$14,'Tabelle Tipi-pesi'!AA$14,"")&amp;IF(AC53='Tabelle Tipi-pesi'!Z$15,'Tabelle Tipi-pesi'!AA$15,"")&amp;IF(AC53='Tabelle Tipi-pesi'!Z$16,'Tabelle Tipi-pesi'!AA$16,"")&amp;IF(AC53='Tabelle Tipi-pesi'!Z$17,'Tabelle Tipi-pesi'!AA$17,"")&amp;IF(AC53='Tabelle Tipi-pesi'!Z$18,'Tabelle Tipi-pesi'!AA$18,"")&amp;IF(AC53='Tabelle Tipi-pesi'!Z$19,'Tabelle Tipi-pesi'!AA$19,"")&amp;IF(AC53='Tabelle Tipi-pesi'!Z$20,'Tabelle Tipi-pesi'!AA$20,"")&amp;IF(AC53='Tabelle Tipi-pesi'!Z$21,'Tabelle Tipi-pesi'!AA$21,"")&amp;IF(AC53='Tabelle Tipi-pesi'!Z$22,'Tabelle Tipi-pesi'!AA$22,"")&amp;IF(AC53='Tabelle Tipi-pesi'!Z$23,'Tabelle Tipi-pesi'!AA$23,"")))</f>
        <v>0</v>
      </c>
      <c r="AE53" s="34" t="s">
        <v>116</v>
      </c>
      <c r="AF53" s="35">
        <f>IF(AE53="",0,VALUE(IF(AE53='Tabelle Tipi-pesi'!AB$2,'Tabelle Tipi-pesi'!AC$2,"")&amp;IF(AE53='Tabelle Tipi-pesi'!AB$3,'Tabelle Tipi-pesi'!AC$3,"")&amp;IF(AE53='Tabelle Tipi-pesi'!AB$4,'Tabelle Tipi-pesi'!AC$4,"")&amp;IF(AE53='Tabelle Tipi-pesi'!AB$5,'Tabelle Tipi-pesi'!AC$5,"")&amp;IF(AE53='Tabelle Tipi-pesi'!AB$6,'Tabelle Tipi-pesi'!AC$6,"")&amp;IF(AE53='Tabelle Tipi-pesi'!AB$7,'Tabelle Tipi-pesi'!AC$7,"")&amp;IF(AE53='Tabelle Tipi-pesi'!AB$8,'Tabelle Tipi-pesi'!AC$8,"")&amp;IF(AE53='Tabelle Tipi-pesi'!AB$9,'Tabelle Tipi-pesi'!AC$9,"")&amp;IF(AE53='Tabelle Tipi-pesi'!AB$10,'Tabelle Tipi-pesi'!AC$10,"")&amp;IF(AE53='Tabelle Tipi-pesi'!AB$11,'Tabelle Tipi-pesi'!AC$11,"")&amp;IF(AE53='Tabelle Tipi-pesi'!AB$12,'Tabelle Tipi-pesi'!AC$12,"")&amp;IF(AE53='Tabelle Tipi-pesi'!AB$13,'Tabelle Tipi-pesi'!AC$13,"")&amp;IF(AE53='Tabelle Tipi-pesi'!AB$14,'Tabelle Tipi-pesi'!AC$14,"")&amp;IF(AE53='Tabelle Tipi-pesi'!AB$15,'Tabelle Tipi-pesi'!AC$15,"")&amp;IF(AD53='Tabelle Tipi-pesi'!AB$16,'Tabelle Tipi-pesi'!AC$16,"")&amp;IF(AE53='Tabelle Tipi-pesi'!AB$17,'Tabelle Tipi-pesi'!AC$17,"")&amp;IF(AE53='Tabelle Tipi-pesi'!AB$18,'Tabelle Tipi-pesi'!AC$18,"")&amp;IF(AE53='Tabelle Tipi-pesi'!AB$19,'Tabelle Tipi-pesi'!AC$19,"")&amp;IF(AE53='Tabelle Tipi-pesi'!AB$20,'Tabelle Tipi-pesi'!AC$20,"")&amp;IF(AE53='Tabelle Tipi-pesi'!AB$21,'Tabelle Tipi-pesi'!AC$21,"")&amp;IF(AE53='Tabelle Tipi-pesi'!AB$22,'Tabelle Tipi-pesi'!AC$22,"")&amp;IF(AE53='Tabelle Tipi-pesi'!AB$23,'Tabelle Tipi-pesi'!AC$23,"")))</f>
        <v>20</v>
      </c>
      <c r="AG53" s="8" t="s">
        <v>106</v>
      </c>
      <c r="AH53" s="9">
        <f>IF(AG53="",0,VALUE(IF(AG53='Tabelle Tipi-pesi'!AD$2,'Tabelle Tipi-pesi'!AE$2,"")&amp;IF(AG53='Tabelle Tipi-pesi'!AD$3,'Tabelle Tipi-pesi'!AE$3,"")&amp;IF(AG53='Tabelle Tipi-pesi'!AD$4,'Tabelle Tipi-pesi'!AE$4,"")&amp;IF(AG53='Tabelle Tipi-pesi'!AD$5,'Tabelle Tipi-pesi'!AE$5,"")&amp;IF(AG53='Tabelle Tipi-pesi'!AD$6,'Tabelle Tipi-pesi'!AE$6,"")&amp;IF(AG53='Tabelle Tipi-pesi'!AD$7,'Tabelle Tipi-pesi'!AE$7,"")&amp;IF(AG53='Tabelle Tipi-pesi'!AD$8,'Tabelle Tipi-pesi'!AE$8,"")&amp;IF(AG53='Tabelle Tipi-pesi'!AD$9,'Tabelle Tipi-pesi'!AE$9,"")&amp;IF(AG53='Tabelle Tipi-pesi'!AD$10,'Tabelle Tipi-pesi'!AE$10,"")&amp;IF(AG53='Tabelle Tipi-pesi'!AD$11,'Tabelle Tipi-pesi'!AE$11,"")&amp;IF(AG53='Tabelle Tipi-pesi'!AD$12,'Tabelle Tipi-pesi'!AE$12,"")&amp;IF(AG53='Tabelle Tipi-pesi'!AD$13,'Tabelle Tipi-pesi'!AE$13,"")&amp;IF(AG53='Tabelle Tipi-pesi'!AD$14,'Tabelle Tipi-pesi'!AE$14,"")&amp;IF(AG53='Tabelle Tipi-pesi'!AD$15,'Tabelle Tipi-pesi'!AE$15,"")&amp;IF(AF53='Tabelle Tipi-pesi'!AD$16,'Tabelle Tipi-pesi'!AE$16,"")&amp;IF(AG53='Tabelle Tipi-pesi'!AD$17,'Tabelle Tipi-pesi'!AE$17,"")&amp;IF(AG53='Tabelle Tipi-pesi'!AD$18,'Tabelle Tipi-pesi'!AE$18,"")&amp;IF(AG53='Tabelle Tipi-pesi'!AD$19,'Tabelle Tipi-pesi'!AE$19,"")&amp;IF(AG53='Tabelle Tipi-pesi'!AD$20,'Tabelle Tipi-pesi'!AE$20,"")&amp;IF(AG53='Tabelle Tipi-pesi'!AD$21,'Tabelle Tipi-pesi'!AE$21,"")&amp;IF(AG53='Tabelle Tipi-pesi'!AD$22,'Tabelle Tipi-pesi'!AE$22,"")&amp;IF(AG53='Tabelle Tipi-pesi'!AD$23,'Tabelle Tipi-pesi'!AE$23,"")))</f>
        <v>50</v>
      </c>
      <c r="AJ53" s="26">
        <f t="shared" si="0"/>
        <v>1068</v>
      </c>
      <c r="AK53" s="55">
        <v>24.5</v>
      </c>
      <c r="AL53" s="12">
        <v>5805</v>
      </c>
      <c r="AM53" s="18"/>
      <c r="AN53" s="11">
        <f t="shared" si="1"/>
        <v>10</v>
      </c>
      <c r="AO53" s="11" t="str">
        <f t="shared" si="2"/>
        <v>2</v>
      </c>
      <c r="AP53" s="8">
        <v>830</v>
      </c>
      <c r="AQ53" s="14">
        <f t="shared" si="3"/>
        <v>14.216326530612244</v>
      </c>
      <c r="AR53" s="15">
        <f t="shared" si="4"/>
        <v>105.20081632653061</v>
      </c>
      <c r="AS53" s="16">
        <f t="shared" si="5"/>
        <v>98.502637009860138</v>
      </c>
      <c r="AT53" s="15">
        <f t="shared" si="6"/>
        <v>10.152012477593873</v>
      </c>
      <c r="AU53" s="39"/>
    </row>
    <row r="54" spans="1:47" s="8" customFormat="1" ht="11.25" x14ac:dyDescent="0.2">
      <c r="A54" s="8">
        <v>50</v>
      </c>
      <c r="B54" s="8">
        <v>4</v>
      </c>
      <c r="C54" s="20" t="s">
        <v>13</v>
      </c>
      <c r="D54" s="21">
        <f>IF(C54="",0,VALUE(IF(C54='Tabelle Tipi-pesi'!B$2,'Tabelle Tipi-pesi'!C$2,"")&amp;IF(C54='Tabelle Tipi-pesi'!B$3,'Tabelle Tipi-pesi'!C$3,"")&amp;IF(C54='Tabelle Tipi-pesi'!B$4,'Tabelle Tipi-pesi'!C$4,"")&amp;IF(C54='Tabelle Tipi-pesi'!B$5,'Tabelle Tipi-pesi'!C$5,"")&amp;IF(C54='Tabelle Tipi-pesi'!B$6,'Tabelle Tipi-pesi'!C$6,"")&amp;IF(C54='Tabelle Tipi-pesi'!B$7,'Tabelle Tipi-pesi'!C$7,"")&amp;IF(C54='Tabelle Tipi-pesi'!B$8,'Tabelle Tipi-pesi'!C$8,"")&amp;IF(C54='Tabelle Tipi-pesi'!B$9,'Tabelle Tipi-pesi'!C$9,"")&amp;IF(C54='Tabelle Tipi-pesi'!B$10,'Tabelle Tipi-pesi'!C$10,"")&amp;IF(C54='Tabelle Tipi-pesi'!B$11,'Tabelle Tipi-pesi'!C$11,"")&amp;IF(C54='Tabelle Tipi-pesi'!B$12,'Tabelle Tipi-pesi'!C$12,"")&amp;IF(C54='Tabelle Tipi-pesi'!B$13,'Tabelle Tipi-pesi'!C$13,"")&amp;IF(C54='Tabelle Tipi-pesi'!B$14,'Tabelle Tipi-pesi'!C$14,"")&amp;IF(C54='Tabelle Tipi-pesi'!B$15,'Tabelle Tipi-pesi'!C$15,"")&amp;IF(C54='Tabelle Tipi-pesi'!B$16,'Tabelle Tipi-pesi'!C$16,"")&amp;IF(C54='Tabelle Tipi-pesi'!B$17,'Tabelle Tipi-pesi'!C$17,"")&amp;IF(C54='Tabelle Tipi-pesi'!B$18,'Tabelle Tipi-pesi'!C$18,"")&amp;IF(C54='Tabelle Tipi-pesi'!B$19,'Tabelle Tipi-pesi'!C$19,"")&amp;IF(C54='Tabelle Tipi-pesi'!B$20,'Tabelle Tipi-pesi'!C$20,"")&amp;IF(C54='Tabelle Tipi-pesi'!B$21,'Tabelle Tipi-pesi'!C$21,"")&amp;IF(C54='Tabelle Tipi-pesi'!B$22,'Tabelle Tipi-pesi'!C$22,"")&amp;IF(C54='Tabelle Tipi-pesi'!B$23,'Tabelle Tipi-pesi'!C$23,"")))</f>
        <v>120</v>
      </c>
      <c r="E54" s="8" t="s">
        <v>24</v>
      </c>
      <c r="F54" s="7">
        <f>IF(E54="",0,VALUE(IF(E54='Tabelle Tipi-pesi'!D$2,'Tabelle Tipi-pesi'!E$2,"")&amp;IF(E54='Tabelle Tipi-pesi'!D$3,'Tabelle Tipi-pesi'!E$3,"")&amp;IF(E54='Tabelle Tipi-pesi'!D$4,'Tabelle Tipi-pesi'!E$4,"")&amp;IF(E54='Tabelle Tipi-pesi'!D$5,'Tabelle Tipi-pesi'!E$5,"")&amp;IF(E54='Tabelle Tipi-pesi'!D$6,'Tabelle Tipi-pesi'!E$6,"")&amp;IF(E54='Tabelle Tipi-pesi'!D$7,'Tabelle Tipi-pesi'!E$7,"")&amp;IF(E54='Tabelle Tipi-pesi'!D$8,'Tabelle Tipi-pesi'!E$8,"")&amp;IF(E54='Tabelle Tipi-pesi'!D$9,'Tabelle Tipi-pesi'!E$9,"")&amp;IF(E54='Tabelle Tipi-pesi'!D$10,'Tabelle Tipi-pesi'!E$10,"")&amp;IF(E54='Tabelle Tipi-pesi'!D$11,'Tabelle Tipi-pesi'!E$11,"")&amp;IF(E54='Tabelle Tipi-pesi'!D$12,'Tabelle Tipi-pesi'!E$12,"")&amp;IF(E54='Tabelle Tipi-pesi'!D$13,'Tabelle Tipi-pesi'!E$13,"")&amp;IF(E54='Tabelle Tipi-pesi'!D$14,'Tabelle Tipi-pesi'!E$14,"")&amp;IF(E54='Tabelle Tipi-pesi'!D$15,'Tabelle Tipi-pesi'!E$15,"")&amp;IF(E54='Tabelle Tipi-pesi'!D$16,'Tabelle Tipi-pesi'!E$16,"")&amp;IF(E54='Tabelle Tipi-pesi'!D$17,'Tabelle Tipi-pesi'!E$17,"")&amp;IF(E54='Tabelle Tipi-pesi'!D$18,'Tabelle Tipi-pesi'!E$18,"")&amp;IF(E54='Tabelle Tipi-pesi'!D$19,'Tabelle Tipi-pesi'!E$19,"")&amp;IF(E54='Tabelle Tipi-pesi'!D$20,'Tabelle Tipi-pesi'!E$20,"")&amp;IF(E54='Tabelle Tipi-pesi'!D$21,'Tabelle Tipi-pesi'!E$21,"")&amp;IF(E54='Tabelle Tipi-pesi'!D$22,'Tabelle Tipi-pesi'!E$22,"")&amp;IF(E54='Tabelle Tipi-pesi'!D$23,'Tabelle Tipi-pesi'!E$23,"")))/4*B54</f>
        <v>62</v>
      </c>
      <c r="G54" s="22" t="s">
        <v>38</v>
      </c>
      <c r="H54" s="23">
        <f>$B54*IF(G54="",0,VALUE(IF(G54='Tabelle Tipi-pesi'!F$2,'Tabelle Tipi-pesi'!G$2,"")&amp;IF(G54='Tabelle Tipi-pesi'!F$3,'Tabelle Tipi-pesi'!G$3,"")&amp;IF(G54='Tabelle Tipi-pesi'!F$4,'Tabelle Tipi-pesi'!G$4,"")&amp;IF(G54='Tabelle Tipi-pesi'!F$5,'Tabelle Tipi-pesi'!G$5,"")&amp;IF(G54='Tabelle Tipi-pesi'!F$6,'Tabelle Tipi-pesi'!G$6,"")&amp;IF(G54='Tabelle Tipi-pesi'!F$7,'Tabelle Tipi-pesi'!G$7,"")&amp;IF(G54='Tabelle Tipi-pesi'!F$8,'Tabelle Tipi-pesi'!G$8,"")&amp;IF(G54='Tabelle Tipi-pesi'!F$9,'Tabelle Tipi-pesi'!G$9,"")&amp;IF(G54='Tabelle Tipi-pesi'!F$10,'Tabelle Tipi-pesi'!G$10,"")&amp;IF(G54='Tabelle Tipi-pesi'!F$11,'Tabelle Tipi-pesi'!G$11,"")&amp;IF(G54='Tabelle Tipi-pesi'!F$12,'Tabelle Tipi-pesi'!G$12,"")&amp;IF(G54='Tabelle Tipi-pesi'!F$13,'Tabelle Tipi-pesi'!G$13,"")&amp;IF(G54='Tabelle Tipi-pesi'!F$14,'Tabelle Tipi-pesi'!G$14,"")&amp;IF(G54='Tabelle Tipi-pesi'!F$15,'Tabelle Tipi-pesi'!G$15,"")&amp;IF(G54='Tabelle Tipi-pesi'!F$16,'Tabelle Tipi-pesi'!G$16,"")&amp;IF(G54='Tabelle Tipi-pesi'!F$17,'Tabelle Tipi-pesi'!G$17,"")&amp;IF(G54='Tabelle Tipi-pesi'!F$18,'Tabelle Tipi-pesi'!G$18,"")&amp;IF(G54='Tabelle Tipi-pesi'!F$19,'Tabelle Tipi-pesi'!G$19,"")&amp;IF(G54='Tabelle Tipi-pesi'!F$20,'Tabelle Tipi-pesi'!G$20,"")&amp;IF(G54='Tabelle Tipi-pesi'!F$21,'Tabelle Tipi-pesi'!G$21,"")&amp;IF(G54='Tabelle Tipi-pesi'!F$22,'Tabelle Tipi-pesi'!G$22,"")&amp;IF(G54='Tabelle Tipi-pesi'!F$23,'Tabelle Tipi-pesi'!G$23,"")))</f>
        <v>80</v>
      </c>
      <c r="I54" s="8" t="s">
        <v>47</v>
      </c>
      <c r="J54" s="9">
        <f>IF(I54="",0,VALUE(IF(I54='Tabelle Tipi-pesi'!H$2,'Tabelle Tipi-pesi'!I$2,"")&amp;IF(I54='Tabelle Tipi-pesi'!H$3,'Tabelle Tipi-pesi'!I$3,"")&amp;IF(I54='Tabelle Tipi-pesi'!H$4,'Tabelle Tipi-pesi'!I$4,"")&amp;IF(I54='Tabelle Tipi-pesi'!H$5,'Tabelle Tipi-pesi'!I$5,"")&amp;IF(I54='Tabelle Tipi-pesi'!H$6,'Tabelle Tipi-pesi'!I$6,"")&amp;IF(I54='Tabelle Tipi-pesi'!H$7,'Tabelle Tipi-pesi'!I$7,"")&amp;IF(I54='Tabelle Tipi-pesi'!H$8,'Tabelle Tipi-pesi'!I$8,"")&amp;IF(I54='Tabelle Tipi-pesi'!H$9,'Tabelle Tipi-pesi'!I$9,"")&amp;IF(I54='Tabelle Tipi-pesi'!H$10,'Tabelle Tipi-pesi'!I$10,"")&amp;IF(I54='Tabelle Tipi-pesi'!H$11,'Tabelle Tipi-pesi'!I$11,"")&amp;IF(I54='Tabelle Tipi-pesi'!H$12,'Tabelle Tipi-pesi'!I$12,"")&amp;IF(I54='Tabelle Tipi-pesi'!H$13,'Tabelle Tipi-pesi'!I$13,"")&amp;IF(I54='Tabelle Tipi-pesi'!H$14,'Tabelle Tipi-pesi'!I$14,"")&amp;IF(I54='Tabelle Tipi-pesi'!H$15,'Tabelle Tipi-pesi'!I$15,"")&amp;IF(I54='Tabelle Tipi-pesi'!H$16,'Tabelle Tipi-pesi'!I$16,"")&amp;IF(I54='Tabelle Tipi-pesi'!H$17,'Tabelle Tipi-pesi'!I$17,"")&amp;IF(I54='Tabelle Tipi-pesi'!H$18,'Tabelle Tipi-pesi'!I$18,"")&amp;IF(I54='Tabelle Tipi-pesi'!H$19,'Tabelle Tipi-pesi'!I$19,"")&amp;IF(I54='Tabelle Tipi-pesi'!H$20,'Tabelle Tipi-pesi'!I$20,"")&amp;IF(I54='Tabelle Tipi-pesi'!H$21,'Tabelle Tipi-pesi'!I$21,"")&amp;IF(I54='Tabelle Tipi-pesi'!H$22,'Tabelle Tipi-pesi'!I$22,"")&amp;IF(I54='Tabelle Tipi-pesi'!H$23,'Tabelle Tipi-pesi'!I$23,"")))</f>
        <v>145</v>
      </c>
      <c r="K54" s="24" t="s">
        <v>50</v>
      </c>
      <c r="L54" s="25">
        <f>IF(K54="",0,VALUE(IF(K54='Tabelle Tipi-pesi'!J$2,'Tabelle Tipi-pesi'!K$2,"")&amp;IF(K54='Tabelle Tipi-pesi'!J$3,'Tabelle Tipi-pesi'!K$3,"")&amp;IF(K54='Tabelle Tipi-pesi'!J$4,'Tabelle Tipi-pesi'!K$4,"")&amp;IF(K54='Tabelle Tipi-pesi'!J$5,'Tabelle Tipi-pesi'!K$5,"")&amp;IF(K54='Tabelle Tipi-pesi'!J$6,'Tabelle Tipi-pesi'!K$6,"")&amp;IF(K54='Tabelle Tipi-pesi'!J$7,'Tabelle Tipi-pesi'!K$7,"")&amp;IF(K54='Tabelle Tipi-pesi'!J$8,'Tabelle Tipi-pesi'!K$8,"")&amp;IF(K54='Tabelle Tipi-pesi'!J$9,'Tabelle Tipi-pesi'!K$9,"")&amp;IF(K54='Tabelle Tipi-pesi'!J$10,'Tabelle Tipi-pesi'!K$10,"")&amp;IF(K54='Tabelle Tipi-pesi'!J$11,'Tabelle Tipi-pesi'!K$11,"")&amp;IF(K54='Tabelle Tipi-pesi'!J$12,'Tabelle Tipi-pesi'!K$12,"")&amp;IF(K54='Tabelle Tipi-pesi'!J$13,'Tabelle Tipi-pesi'!K$13,"")&amp;IF(K54='Tabelle Tipi-pesi'!J$14,'Tabelle Tipi-pesi'!K$14,"")&amp;IF(K54='Tabelle Tipi-pesi'!J$15,'Tabelle Tipi-pesi'!K$15,"")&amp;IF(K54='Tabelle Tipi-pesi'!J$16,'Tabelle Tipi-pesi'!K$16,"")&amp;IF(K54='Tabelle Tipi-pesi'!J$17,'Tabelle Tipi-pesi'!K$17,"")&amp;IF(K54='Tabelle Tipi-pesi'!J$18,'Tabelle Tipi-pesi'!K$18,"")&amp;IF(K54='Tabelle Tipi-pesi'!J$19,'Tabelle Tipi-pesi'!K$19,"")&amp;IF(K54='Tabelle Tipi-pesi'!J$20,'Tabelle Tipi-pesi'!K$20,"")&amp;IF(K54='Tabelle Tipi-pesi'!J$21,'Tabelle Tipi-pesi'!K$21,"")&amp;IF(K54='Tabelle Tipi-pesi'!J$22,'Tabelle Tipi-pesi'!K$22,"")&amp;IF(K54='Tabelle Tipi-pesi'!J$23,'Tabelle Tipi-pesi'!K$23,"")))</f>
        <v>7</v>
      </c>
      <c r="M54" s="8" t="s">
        <v>59</v>
      </c>
      <c r="N54" s="9">
        <f>$B54*IF(M54="",0,VALUE(IF(M54='Tabelle Tipi-pesi'!L$2,'Tabelle Tipi-pesi'!M$2,"")&amp;IF(M54='Tabelle Tipi-pesi'!L$3,'Tabelle Tipi-pesi'!M$3,"")&amp;IF(M54='Tabelle Tipi-pesi'!L$4,'Tabelle Tipi-pesi'!M$4,"")&amp;IF(M54='Tabelle Tipi-pesi'!L$5,'Tabelle Tipi-pesi'!M$5,"")&amp;IF(M54='Tabelle Tipi-pesi'!L$6,'Tabelle Tipi-pesi'!M$6,"")&amp;IF(M54='Tabelle Tipi-pesi'!L$7,'Tabelle Tipi-pesi'!M$7,"")&amp;IF(M54='Tabelle Tipi-pesi'!L$8,'Tabelle Tipi-pesi'!M$8,"")&amp;IF(M54='Tabelle Tipi-pesi'!L$9,'Tabelle Tipi-pesi'!M$9,"")&amp;IF(M54='Tabelle Tipi-pesi'!L$10,'Tabelle Tipi-pesi'!M$10,"")&amp;IF(M54='Tabelle Tipi-pesi'!L$11,'Tabelle Tipi-pesi'!M$11,"")&amp;IF(M54='Tabelle Tipi-pesi'!L$12,'Tabelle Tipi-pesi'!M$12,"")&amp;IF(M54='Tabelle Tipi-pesi'!L$13,'Tabelle Tipi-pesi'!M$13,"")&amp;IF(M54='Tabelle Tipi-pesi'!L$14,'Tabelle Tipi-pesi'!M$14,"")&amp;IF(M54='Tabelle Tipi-pesi'!L$15,'Tabelle Tipi-pesi'!M$15,"")&amp;IF(M54='Tabelle Tipi-pesi'!L$16,'Tabelle Tipi-pesi'!M$16,"")&amp;IF(M54='Tabelle Tipi-pesi'!L$17,'Tabelle Tipi-pesi'!M$17,"")&amp;IF(M54='Tabelle Tipi-pesi'!L$18,'Tabelle Tipi-pesi'!M$18,"")&amp;IF(M54='Tabelle Tipi-pesi'!L$19,'Tabelle Tipi-pesi'!M$19,"")&amp;IF(M54='Tabelle Tipi-pesi'!L$20,'Tabelle Tipi-pesi'!M$20,"")&amp;IF(M54='Tabelle Tipi-pesi'!L$21,'Tabelle Tipi-pesi'!M$21,"")&amp;IF(M54='Tabelle Tipi-pesi'!L$22,'Tabelle Tipi-pesi'!M$22,"")&amp;IF(M54='Tabelle Tipi-pesi'!L$23,'Tabelle Tipi-pesi'!M$23,"")))</f>
        <v>240</v>
      </c>
      <c r="O54" s="27" t="s">
        <v>87</v>
      </c>
      <c r="P54" s="28">
        <f>IF(O54="",0,VALUE(IF(O54='Tabelle Tipi-pesi'!N$2,'Tabelle Tipi-pesi'!O$2,"")&amp;IF(O54='Tabelle Tipi-pesi'!N$3,'Tabelle Tipi-pesi'!O$3,"")&amp;IF(O54='Tabelle Tipi-pesi'!N$4,'Tabelle Tipi-pesi'!O$4,"")&amp;IF(O54='Tabelle Tipi-pesi'!N$5,'Tabelle Tipi-pesi'!O$5,"")&amp;IF(O54='Tabelle Tipi-pesi'!N$6,'Tabelle Tipi-pesi'!O$6,"")&amp;IF(O54='Tabelle Tipi-pesi'!N$7,'Tabelle Tipi-pesi'!O$7,"")&amp;IF(O54='Tabelle Tipi-pesi'!N$8,'Tabelle Tipi-pesi'!O$8,"")&amp;IF(O54='Tabelle Tipi-pesi'!N$9,'Tabelle Tipi-pesi'!O$9,"")&amp;IF(O54='Tabelle Tipi-pesi'!N$10,'Tabelle Tipi-pesi'!O$10,"")&amp;IF(O54='Tabelle Tipi-pesi'!N$11,'Tabelle Tipi-pesi'!O$11,"")&amp;IF(O54='Tabelle Tipi-pesi'!N$12,'Tabelle Tipi-pesi'!O$12,"")&amp;IF(O54='Tabelle Tipi-pesi'!N$13,'Tabelle Tipi-pesi'!O$13,"")&amp;IF(O54='Tabelle Tipi-pesi'!N$14,'Tabelle Tipi-pesi'!O$14,"")&amp;IF(O54='Tabelle Tipi-pesi'!N$15,'Tabelle Tipi-pesi'!O$15,"")&amp;IF(O54='Tabelle Tipi-pesi'!N$16,'Tabelle Tipi-pesi'!O$16,"")&amp;IF(O54='Tabelle Tipi-pesi'!N$17,'Tabelle Tipi-pesi'!O$17,"")&amp;IF(O54='Tabelle Tipi-pesi'!N$18,'Tabelle Tipi-pesi'!O$18,"")&amp;IF(O54='Tabelle Tipi-pesi'!N$19,'Tabelle Tipi-pesi'!O$19,"")&amp;IF(O54='Tabelle Tipi-pesi'!N$20,'Tabelle Tipi-pesi'!O$20,"")&amp;IF(O54='Tabelle Tipi-pesi'!N$21,'Tabelle Tipi-pesi'!O$21,"")&amp;IF(O54='Tabelle Tipi-pesi'!N$22,'Tabelle Tipi-pesi'!O$22,"")&amp;IF(O54='Tabelle Tipi-pesi'!N$23,'Tabelle Tipi-pesi'!O$23,"")))</f>
        <v>309</v>
      </c>
      <c r="R54" s="9">
        <f>IF(Q54="",0,VALUE(IF(Q54='Tabelle Tipi-pesi'!P$2,'Tabelle Tipi-pesi'!Q$2,"")&amp;IF(Q54='Tabelle Tipi-pesi'!P$3,'Tabelle Tipi-pesi'!Q$3,"")&amp;IF(Q54='Tabelle Tipi-pesi'!P$4,'Tabelle Tipi-pesi'!Q$4,"")&amp;IF(Q54='Tabelle Tipi-pesi'!P$5,'Tabelle Tipi-pesi'!Q$5,"")&amp;IF(Q54='Tabelle Tipi-pesi'!P$6,'Tabelle Tipi-pesi'!Q$6,"")&amp;IF(Q54='Tabelle Tipi-pesi'!P$7,'Tabelle Tipi-pesi'!Q$7,"")&amp;IF(Q54='Tabelle Tipi-pesi'!P$8,'Tabelle Tipi-pesi'!Q$8,"")&amp;IF(Q54='Tabelle Tipi-pesi'!P$9,'Tabelle Tipi-pesi'!Q$9,"")&amp;IF(Q54='Tabelle Tipi-pesi'!P$10,'Tabelle Tipi-pesi'!Q$10,"")&amp;IF(Q54='Tabelle Tipi-pesi'!P$11,'Tabelle Tipi-pesi'!Q$11,"")&amp;IF(Q54='Tabelle Tipi-pesi'!P$12,'Tabelle Tipi-pesi'!Q$12,"")&amp;IF(Q54='Tabelle Tipi-pesi'!P$13,'Tabelle Tipi-pesi'!Q$13,"")&amp;IF(Q54='Tabelle Tipi-pesi'!P$14,'Tabelle Tipi-pesi'!Q$14,"")&amp;IF(Q54='Tabelle Tipi-pesi'!P$15,'Tabelle Tipi-pesi'!Q$15,"")&amp;IF(Q54='Tabelle Tipi-pesi'!P$16,'Tabelle Tipi-pesi'!Q$16,"")&amp;IF(Q54='Tabelle Tipi-pesi'!P$17,'Tabelle Tipi-pesi'!Q$17,"")&amp;IF(Q54='Tabelle Tipi-pesi'!P$18,'Tabelle Tipi-pesi'!Q$18,"")&amp;IF(Q54='Tabelle Tipi-pesi'!P$19,'Tabelle Tipi-pesi'!Q$19,"")&amp;IF(Q54='Tabelle Tipi-pesi'!P$20,'Tabelle Tipi-pesi'!Q$20,"")&amp;IF(Q54='Tabelle Tipi-pesi'!P$21,'Tabelle Tipi-pesi'!Q$21,"")&amp;IF(Q54='Tabelle Tipi-pesi'!P$22,'Tabelle Tipi-pesi'!Q$22,"")&amp;IF(Q54='Tabelle Tipi-pesi'!P$23,'Tabelle Tipi-pesi'!Q$23,"")))</f>
        <v>0</v>
      </c>
      <c r="S54" s="29" t="s">
        <v>114</v>
      </c>
      <c r="T54" s="30">
        <f>IF(S54="",0,VALUE(IF(S54='Tabelle Tipi-pesi'!R$2,'Tabelle Tipi-pesi'!S$2,"")&amp;IF(S54='Tabelle Tipi-pesi'!R$3,'Tabelle Tipi-pesi'!S$3,"")&amp;IF(S54='Tabelle Tipi-pesi'!R$4,'Tabelle Tipi-pesi'!S$4,"")&amp;IF(S54='Tabelle Tipi-pesi'!R$5,'Tabelle Tipi-pesi'!S$5,"")&amp;IF(S54='Tabelle Tipi-pesi'!R$6,'Tabelle Tipi-pesi'!S$6,"")&amp;IF(S54='Tabelle Tipi-pesi'!R$7,'Tabelle Tipi-pesi'!S$7,"")&amp;IF(S54='Tabelle Tipi-pesi'!R$8,'Tabelle Tipi-pesi'!S$8,"")&amp;IF(S54='Tabelle Tipi-pesi'!R$9,'Tabelle Tipi-pesi'!S$9,"")&amp;IF(S54='Tabelle Tipi-pesi'!R$10,'Tabelle Tipi-pesi'!S$10,"")&amp;IF(S54='Tabelle Tipi-pesi'!R$11,'Tabelle Tipi-pesi'!S$11,"")&amp;IF(S54='Tabelle Tipi-pesi'!R$12,'Tabelle Tipi-pesi'!S$12,"")&amp;IF(S54='Tabelle Tipi-pesi'!R$13,'Tabelle Tipi-pesi'!S$13,"")&amp;IF(S54='Tabelle Tipi-pesi'!R$14,'Tabelle Tipi-pesi'!S$14,"")&amp;IF(S54='Tabelle Tipi-pesi'!R$15,'Tabelle Tipi-pesi'!S$15,"")&amp;IF(S54='Tabelle Tipi-pesi'!R$16,'Tabelle Tipi-pesi'!S$16,"")&amp;IF(S54='Tabelle Tipi-pesi'!R$17,'Tabelle Tipi-pesi'!S$17,"")&amp;IF(S54='Tabelle Tipi-pesi'!R$18,'Tabelle Tipi-pesi'!S$18,"")&amp;IF(S54='Tabelle Tipi-pesi'!R$19,'Tabelle Tipi-pesi'!S$19,"")&amp;IF(S54='Tabelle Tipi-pesi'!R$20,'Tabelle Tipi-pesi'!S$20,"")&amp;IF(S54='Tabelle Tipi-pesi'!R$21,'Tabelle Tipi-pesi'!S$21,"")&amp;IF(S54='Tabelle Tipi-pesi'!R$22,'Tabelle Tipi-pesi'!S$22,"")&amp;IF(S54='Tabelle Tipi-pesi'!R$23,'Tabelle Tipi-pesi'!S$23,"")))</f>
        <v>25</v>
      </c>
      <c r="V54" s="9">
        <f>IF(U54="",0,VALUE(IF(U54='Tabelle Tipi-pesi'!T$2,'Tabelle Tipi-pesi'!U$2,"")&amp;IF(U54='Tabelle Tipi-pesi'!T$3,'Tabelle Tipi-pesi'!U$3,"")&amp;IF(U54='Tabelle Tipi-pesi'!T$4,'Tabelle Tipi-pesi'!U$4,"")&amp;IF(U54='Tabelle Tipi-pesi'!T$5,'Tabelle Tipi-pesi'!U$5,"")&amp;IF(U54='Tabelle Tipi-pesi'!T$6,'Tabelle Tipi-pesi'!U$6,"")&amp;IF(U54='Tabelle Tipi-pesi'!T$7,'Tabelle Tipi-pesi'!U$7,"")&amp;IF(U54='Tabelle Tipi-pesi'!T$8,'Tabelle Tipi-pesi'!U$8,"")&amp;IF(U54='Tabelle Tipi-pesi'!T$9,'Tabelle Tipi-pesi'!U$9,"")&amp;IF(U54='Tabelle Tipi-pesi'!T$10,'Tabelle Tipi-pesi'!U$10,"")&amp;IF(U54='Tabelle Tipi-pesi'!T$11,'Tabelle Tipi-pesi'!U$11,"")&amp;IF(U54='Tabelle Tipi-pesi'!T$12,'Tabelle Tipi-pesi'!U$12,"")&amp;IF(U54='Tabelle Tipi-pesi'!T$13,'Tabelle Tipi-pesi'!U$13,"")&amp;IF(U54='Tabelle Tipi-pesi'!T$14,'Tabelle Tipi-pesi'!U$14,"")&amp;IF(U54='Tabelle Tipi-pesi'!T$15,'Tabelle Tipi-pesi'!U$15,"")&amp;IF(U54='Tabelle Tipi-pesi'!T$16,'Tabelle Tipi-pesi'!U$16,"")&amp;IF(U54='Tabelle Tipi-pesi'!T$17,'Tabelle Tipi-pesi'!U$17,"")&amp;IF(U54='Tabelle Tipi-pesi'!T$18,'Tabelle Tipi-pesi'!U$18,"")&amp;IF(U54='Tabelle Tipi-pesi'!T$19,'Tabelle Tipi-pesi'!U$19,"")&amp;IF(U54='Tabelle Tipi-pesi'!T$20,'Tabelle Tipi-pesi'!U$20,"")&amp;IF(U54='Tabelle Tipi-pesi'!T$21,'Tabelle Tipi-pesi'!U$21,"")&amp;IF(U54='Tabelle Tipi-pesi'!T$22,'Tabelle Tipi-pesi'!U$22,"")&amp;IF(U54='Tabelle Tipi-pesi'!T$23,'Tabelle Tipi-pesi'!U$23,"")))</f>
        <v>0</v>
      </c>
      <c r="W54" s="31"/>
      <c r="X54" s="32">
        <f>IF(W54="",0,VALUE(IF(W54='Tabelle Tipi-pesi'!V$2,'Tabelle Tipi-pesi'!W$2,"")&amp;IF(W54='Tabelle Tipi-pesi'!V$3,'Tabelle Tipi-pesi'!W$3,"")&amp;IF(W54='Tabelle Tipi-pesi'!V$4,'Tabelle Tipi-pesi'!W$4,"")&amp;IF(W54='Tabelle Tipi-pesi'!V$5,'Tabelle Tipi-pesi'!W$5,"")&amp;IF(W54='Tabelle Tipi-pesi'!V$6,'Tabelle Tipi-pesi'!W$6,"")&amp;IF(W54='Tabelle Tipi-pesi'!V$7,'Tabelle Tipi-pesi'!W$7,"")&amp;IF(W54='Tabelle Tipi-pesi'!V$8,'Tabelle Tipi-pesi'!W$8,"")&amp;IF(W54='Tabelle Tipi-pesi'!V$9,'Tabelle Tipi-pesi'!W$9,"")&amp;IF(W54='Tabelle Tipi-pesi'!V$10,'Tabelle Tipi-pesi'!W$10,"")&amp;IF(W54='Tabelle Tipi-pesi'!V$11,'Tabelle Tipi-pesi'!W$11,"")&amp;IF(W54='Tabelle Tipi-pesi'!V$12,'Tabelle Tipi-pesi'!W$12,"")&amp;IF(W54='Tabelle Tipi-pesi'!V$13,'Tabelle Tipi-pesi'!W$13,"")&amp;IF(W54='Tabelle Tipi-pesi'!V$14,'Tabelle Tipi-pesi'!W$14,"")&amp;IF(W54='Tabelle Tipi-pesi'!V$15,'Tabelle Tipi-pesi'!W$15,"")&amp;IF(W54='Tabelle Tipi-pesi'!V$16,'Tabelle Tipi-pesi'!W$16,"")&amp;IF(W54='Tabelle Tipi-pesi'!V$17,'Tabelle Tipi-pesi'!W$17,"")&amp;IF(W54='Tabelle Tipi-pesi'!V$18,'Tabelle Tipi-pesi'!W$18,"")&amp;IF(W54='Tabelle Tipi-pesi'!V$19,'Tabelle Tipi-pesi'!W$19,"")&amp;IF(W54='Tabelle Tipi-pesi'!V$20,'Tabelle Tipi-pesi'!W$20,"")&amp;IF(W54='Tabelle Tipi-pesi'!V$21,'Tabelle Tipi-pesi'!W$21,"")&amp;IF(W54='Tabelle Tipi-pesi'!V$22,'Tabelle Tipi-pesi'!W$22,"")&amp;IF(W54='Tabelle Tipi-pesi'!V$23,'Tabelle Tipi-pesi'!W$23,"")))</f>
        <v>0</v>
      </c>
      <c r="Z54" s="9">
        <f>IF(Y54="",0,VALUE(IF(Y54='Tabelle Tipi-pesi'!X$2,'Tabelle Tipi-pesi'!Y$2,"")&amp;IF(Y54='Tabelle Tipi-pesi'!X$3,'Tabelle Tipi-pesi'!Y$3,"")&amp;IF(Y54='Tabelle Tipi-pesi'!X$4,'Tabelle Tipi-pesi'!Y$4,"")&amp;IF(Y54='Tabelle Tipi-pesi'!X$5,'Tabelle Tipi-pesi'!Y$5,"")&amp;IF(Y54='Tabelle Tipi-pesi'!X$6,'Tabelle Tipi-pesi'!Y$6,"")&amp;IF(Y54='Tabelle Tipi-pesi'!X$7,'Tabelle Tipi-pesi'!Y$7,"")&amp;IF(Y54='Tabelle Tipi-pesi'!X$8,'Tabelle Tipi-pesi'!Y$8,"")&amp;IF(Y54='Tabelle Tipi-pesi'!X$9,'Tabelle Tipi-pesi'!Y$9,"")&amp;IF(Y54='Tabelle Tipi-pesi'!X$10,'Tabelle Tipi-pesi'!Y$10,"")&amp;IF(Y54='Tabelle Tipi-pesi'!X$11,'Tabelle Tipi-pesi'!Y$11,"")&amp;IF(Y54='Tabelle Tipi-pesi'!X$12,'Tabelle Tipi-pesi'!Y$12,"")&amp;IF(Y54='Tabelle Tipi-pesi'!X$13,'Tabelle Tipi-pesi'!Y$13,"")&amp;IF(Y54='Tabelle Tipi-pesi'!X$14,'Tabelle Tipi-pesi'!Y$14,"")&amp;IF(Y54='Tabelle Tipi-pesi'!X$15,'Tabelle Tipi-pesi'!Y$15,"")&amp;IF(Y54='Tabelle Tipi-pesi'!X$16,'Tabelle Tipi-pesi'!Y$16,"")&amp;IF(Y54='Tabelle Tipi-pesi'!X$17,'Tabelle Tipi-pesi'!Y$17,"")&amp;IF(Y54='Tabelle Tipi-pesi'!X$18,'Tabelle Tipi-pesi'!Y$18,"")&amp;IF(Y54='Tabelle Tipi-pesi'!X$19,'Tabelle Tipi-pesi'!Y$19,"")&amp;IF(Y54='Tabelle Tipi-pesi'!X$20,'Tabelle Tipi-pesi'!Y$20,"")&amp;IF(Y54='Tabelle Tipi-pesi'!X$21,'Tabelle Tipi-pesi'!Y$21,"")&amp;IF(Y54='Tabelle Tipi-pesi'!X$22,'Tabelle Tipi-pesi'!Y$22,"")&amp;IF(Y54='Tabelle Tipi-pesi'!X$23,'Tabelle Tipi-pesi'!Y$23,"")))</f>
        <v>0</v>
      </c>
      <c r="AA54" s="36" t="s">
        <v>103</v>
      </c>
      <c r="AB54" s="37">
        <f>IF(AA54="",0,VALUE(IF(AA54='Tabelle Tipi-pesi'!Z$2,'Tabelle Tipi-pesi'!AA$2,"")&amp;IF(AA54='Tabelle Tipi-pesi'!Z$3,'Tabelle Tipi-pesi'!AA$3,"")&amp;IF(AA54='Tabelle Tipi-pesi'!Z$4,'Tabelle Tipi-pesi'!AA$4,"")&amp;IF(AA54='Tabelle Tipi-pesi'!Z$5,'Tabelle Tipi-pesi'!AA$5,"")&amp;IF(AA54='Tabelle Tipi-pesi'!Z$6,'Tabelle Tipi-pesi'!AA$6,"")&amp;IF(AA54='Tabelle Tipi-pesi'!Z$7,'Tabelle Tipi-pesi'!AA$7,"")&amp;IF(AA54='Tabelle Tipi-pesi'!Z$8,'Tabelle Tipi-pesi'!AA$8,"")&amp;IF(AA54='Tabelle Tipi-pesi'!Z$9,'Tabelle Tipi-pesi'!AA$9,"")&amp;IF(AA54='Tabelle Tipi-pesi'!Z$10,'Tabelle Tipi-pesi'!AA$10,"")&amp;IF(AA54='Tabelle Tipi-pesi'!Z$11,'Tabelle Tipi-pesi'!AA$11,"")&amp;IF(AA54='Tabelle Tipi-pesi'!Z$12,'Tabelle Tipi-pesi'!AA$12,"")&amp;IF(AA54='Tabelle Tipi-pesi'!Z$13,'Tabelle Tipi-pesi'!AA$13,"")&amp;IF(AA54='Tabelle Tipi-pesi'!Z$14,'Tabelle Tipi-pesi'!AA$14,"")&amp;IF(AA54='Tabelle Tipi-pesi'!Z$15,'Tabelle Tipi-pesi'!AA$15,"")&amp;IF(AA54='Tabelle Tipi-pesi'!Z$16,'Tabelle Tipi-pesi'!AA$16,"")&amp;IF(AA54='Tabelle Tipi-pesi'!Z$17,'Tabelle Tipi-pesi'!AA$17,"")&amp;IF(AA54='Tabelle Tipi-pesi'!Z$18,'Tabelle Tipi-pesi'!AA$18,"")&amp;IF(AA54='Tabelle Tipi-pesi'!Z$19,'Tabelle Tipi-pesi'!AA$19,"")&amp;IF(AA54='Tabelle Tipi-pesi'!Z$20,'Tabelle Tipi-pesi'!AA$20,"")&amp;IF(AA54='Tabelle Tipi-pesi'!Z$21,'Tabelle Tipi-pesi'!AA$21,"")&amp;IF(AA54='Tabelle Tipi-pesi'!Z$22,'Tabelle Tipi-pesi'!AA$22,"")&amp;IF(AA54='Tabelle Tipi-pesi'!Z$23,'Tabelle Tipi-pesi'!AA$23,"")))</f>
        <v>10</v>
      </c>
      <c r="AD54" s="9">
        <f>IF(AC54="",0,VALUE(IF(AC54='Tabelle Tipi-pesi'!Z$2,'Tabelle Tipi-pesi'!AA$2,"")&amp;IF(AC54='Tabelle Tipi-pesi'!Z$3,'Tabelle Tipi-pesi'!AA$3,"")&amp;IF(AC54='Tabelle Tipi-pesi'!Z$4,'Tabelle Tipi-pesi'!AA$4,"")&amp;IF(AC54='Tabelle Tipi-pesi'!Z$5,'Tabelle Tipi-pesi'!AA$5,"")&amp;IF(AC54='Tabelle Tipi-pesi'!Z$6,'Tabelle Tipi-pesi'!AA$6,"")&amp;IF(AC54='Tabelle Tipi-pesi'!Z$7,'Tabelle Tipi-pesi'!AA$7,"")&amp;IF(AC54='Tabelle Tipi-pesi'!Z$8,'Tabelle Tipi-pesi'!AA$8,"")&amp;IF(AC54='Tabelle Tipi-pesi'!Z$9,'Tabelle Tipi-pesi'!AA$9,"")&amp;IF(AC54='Tabelle Tipi-pesi'!Z$10,'Tabelle Tipi-pesi'!AA$10,"")&amp;IF(AC54='Tabelle Tipi-pesi'!Z$11,'Tabelle Tipi-pesi'!AA$11,"")&amp;IF(AC54='Tabelle Tipi-pesi'!Z$12,'Tabelle Tipi-pesi'!AA$12,"")&amp;IF(AC54='Tabelle Tipi-pesi'!Z$13,'Tabelle Tipi-pesi'!AA$13,"")&amp;IF(AC54='Tabelle Tipi-pesi'!Z$14,'Tabelle Tipi-pesi'!AA$14,"")&amp;IF(AC54='Tabelle Tipi-pesi'!Z$15,'Tabelle Tipi-pesi'!AA$15,"")&amp;IF(AC54='Tabelle Tipi-pesi'!Z$16,'Tabelle Tipi-pesi'!AA$16,"")&amp;IF(AC54='Tabelle Tipi-pesi'!Z$17,'Tabelle Tipi-pesi'!AA$17,"")&amp;IF(AC54='Tabelle Tipi-pesi'!Z$18,'Tabelle Tipi-pesi'!AA$18,"")&amp;IF(AC54='Tabelle Tipi-pesi'!Z$19,'Tabelle Tipi-pesi'!AA$19,"")&amp;IF(AC54='Tabelle Tipi-pesi'!Z$20,'Tabelle Tipi-pesi'!AA$20,"")&amp;IF(AC54='Tabelle Tipi-pesi'!Z$21,'Tabelle Tipi-pesi'!AA$21,"")&amp;IF(AC54='Tabelle Tipi-pesi'!Z$22,'Tabelle Tipi-pesi'!AA$22,"")&amp;IF(AC54='Tabelle Tipi-pesi'!Z$23,'Tabelle Tipi-pesi'!AA$23,"")))</f>
        <v>0</v>
      </c>
      <c r="AE54" s="34" t="s">
        <v>116</v>
      </c>
      <c r="AF54" s="35">
        <f>IF(AE54="",0,VALUE(IF(AE54='Tabelle Tipi-pesi'!AB$2,'Tabelle Tipi-pesi'!AC$2,"")&amp;IF(AE54='Tabelle Tipi-pesi'!AB$3,'Tabelle Tipi-pesi'!AC$3,"")&amp;IF(AE54='Tabelle Tipi-pesi'!AB$4,'Tabelle Tipi-pesi'!AC$4,"")&amp;IF(AE54='Tabelle Tipi-pesi'!AB$5,'Tabelle Tipi-pesi'!AC$5,"")&amp;IF(AE54='Tabelle Tipi-pesi'!AB$6,'Tabelle Tipi-pesi'!AC$6,"")&amp;IF(AE54='Tabelle Tipi-pesi'!AB$7,'Tabelle Tipi-pesi'!AC$7,"")&amp;IF(AE54='Tabelle Tipi-pesi'!AB$8,'Tabelle Tipi-pesi'!AC$8,"")&amp;IF(AE54='Tabelle Tipi-pesi'!AB$9,'Tabelle Tipi-pesi'!AC$9,"")&amp;IF(AE54='Tabelle Tipi-pesi'!AB$10,'Tabelle Tipi-pesi'!AC$10,"")&amp;IF(AE54='Tabelle Tipi-pesi'!AB$11,'Tabelle Tipi-pesi'!AC$11,"")&amp;IF(AE54='Tabelle Tipi-pesi'!AB$12,'Tabelle Tipi-pesi'!AC$12,"")&amp;IF(AE54='Tabelle Tipi-pesi'!AB$13,'Tabelle Tipi-pesi'!AC$13,"")&amp;IF(AE54='Tabelle Tipi-pesi'!AB$14,'Tabelle Tipi-pesi'!AC$14,"")&amp;IF(AE54='Tabelle Tipi-pesi'!AB$15,'Tabelle Tipi-pesi'!AC$15,"")&amp;IF(AD54='Tabelle Tipi-pesi'!AB$16,'Tabelle Tipi-pesi'!AC$16,"")&amp;IF(AE54='Tabelle Tipi-pesi'!AB$17,'Tabelle Tipi-pesi'!AC$17,"")&amp;IF(AE54='Tabelle Tipi-pesi'!AB$18,'Tabelle Tipi-pesi'!AC$18,"")&amp;IF(AE54='Tabelle Tipi-pesi'!AB$19,'Tabelle Tipi-pesi'!AC$19,"")&amp;IF(AE54='Tabelle Tipi-pesi'!AB$20,'Tabelle Tipi-pesi'!AC$20,"")&amp;IF(AE54='Tabelle Tipi-pesi'!AB$21,'Tabelle Tipi-pesi'!AC$21,"")&amp;IF(AE54='Tabelle Tipi-pesi'!AB$22,'Tabelle Tipi-pesi'!AC$22,"")&amp;IF(AE54='Tabelle Tipi-pesi'!AB$23,'Tabelle Tipi-pesi'!AC$23,"")))</f>
        <v>20</v>
      </c>
      <c r="AG54" s="8" t="s">
        <v>106</v>
      </c>
      <c r="AH54" s="9">
        <f>IF(AG54="",0,VALUE(IF(AG54='Tabelle Tipi-pesi'!AD$2,'Tabelle Tipi-pesi'!AE$2,"")&amp;IF(AG54='Tabelle Tipi-pesi'!AD$3,'Tabelle Tipi-pesi'!AE$3,"")&amp;IF(AG54='Tabelle Tipi-pesi'!AD$4,'Tabelle Tipi-pesi'!AE$4,"")&amp;IF(AG54='Tabelle Tipi-pesi'!AD$5,'Tabelle Tipi-pesi'!AE$5,"")&amp;IF(AG54='Tabelle Tipi-pesi'!AD$6,'Tabelle Tipi-pesi'!AE$6,"")&amp;IF(AG54='Tabelle Tipi-pesi'!AD$7,'Tabelle Tipi-pesi'!AE$7,"")&amp;IF(AG54='Tabelle Tipi-pesi'!AD$8,'Tabelle Tipi-pesi'!AE$8,"")&amp;IF(AG54='Tabelle Tipi-pesi'!AD$9,'Tabelle Tipi-pesi'!AE$9,"")&amp;IF(AG54='Tabelle Tipi-pesi'!AD$10,'Tabelle Tipi-pesi'!AE$10,"")&amp;IF(AG54='Tabelle Tipi-pesi'!AD$11,'Tabelle Tipi-pesi'!AE$11,"")&amp;IF(AG54='Tabelle Tipi-pesi'!AD$12,'Tabelle Tipi-pesi'!AE$12,"")&amp;IF(AG54='Tabelle Tipi-pesi'!AD$13,'Tabelle Tipi-pesi'!AE$13,"")&amp;IF(AG54='Tabelle Tipi-pesi'!AD$14,'Tabelle Tipi-pesi'!AE$14,"")&amp;IF(AG54='Tabelle Tipi-pesi'!AD$15,'Tabelle Tipi-pesi'!AE$15,"")&amp;IF(AF54='Tabelle Tipi-pesi'!AD$16,'Tabelle Tipi-pesi'!AE$16,"")&amp;IF(AG54='Tabelle Tipi-pesi'!AD$17,'Tabelle Tipi-pesi'!AE$17,"")&amp;IF(AG54='Tabelle Tipi-pesi'!AD$18,'Tabelle Tipi-pesi'!AE$18,"")&amp;IF(AG54='Tabelle Tipi-pesi'!AD$19,'Tabelle Tipi-pesi'!AE$19,"")&amp;IF(AG54='Tabelle Tipi-pesi'!AD$20,'Tabelle Tipi-pesi'!AE$20,"")&amp;IF(AG54='Tabelle Tipi-pesi'!AD$21,'Tabelle Tipi-pesi'!AE$21,"")&amp;IF(AG54='Tabelle Tipi-pesi'!AD$22,'Tabelle Tipi-pesi'!AE$22,"")&amp;IF(AG54='Tabelle Tipi-pesi'!AD$23,'Tabelle Tipi-pesi'!AE$23,"")))</f>
        <v>50</v>
      </c>
      <c r="AJ54" s="26">
        <f t="shared" si="0"/>
        <v>1068</v>
      </c>
      <c r="AK54" s="55">
        <v>23.9</v>
      </c>
      <c r="AL54" s="12">
        <v>5785</v>
      </c>
      <c r="AM54" s="18"/>
      <c r="AN54" s="11">
        <f t="shared" si="1"/>
        <v>10</v>
      </c>
      <c r="AO54" s="11" t="str">
        <f t="shared" si="2"/>
        <v>2</v>
      </c>
      <c r="AP54" s="8">
        <v>830</v>
      </c>
      <c r="AQ54" s="14">
        <f t="shared" si="3"/>
        <v>14.523012552301255</v>
      </c>
      <c r="AR54" s="15">
        <f t="shared" si="4"/>
        <v>107.47029288702929</v>
      </c>
      <c r="AS54" s="16">
        <f t="shared" si="5"/>
        <v>100.62761506276151</v>
      </c>
      <c r="AT54" s="15">
        <f t="shared" si="6"/>
        <v>9.9376299376299375</v>
      </c>
      <c r="AU54" s="39"/>
    </row>
    <row r="55" spans="1:47" s="8" customFormat="1" ht="11.25" x14ac:dyDescent="0.2">
      <c r="A55" s="8">
        <v>51</v>
      </c>
      <c r="B55" s="8">
        <v>4</v>
      </c>
      <c r="C55" s="20" t="s">
        <v>13</v>
      </c>
      <c r="D55" s="21">
        <f>IF(C55="",0,VALUE(IF(C55='Tabelle Tipi-pesi'!B$2,'Tabelle Tipi-pesi'!C$2,"")&amp;IF(C55='Tabelle Tipi-pesi'!B$3,'Tabelle Tipi-pesi'!C$3,"")&amp;IF(C55='Tabelle Tipi-pesi'!B$4,'Tabelle Tipi-pesi'!C$4,"")&amp;IF(C55='Tabelle Tipi-pesi'!B$5,'Tabelle Tipi-pesi'!C$5,"")&amp;IF(C55='Tabelle Tipi-pesi'!B$6,'Tabelle Tipi-pesi'!C$6,"")&amp;IF(C55='Tabelle Tipi-pesi'!B$7,'Tabelle Tipi-pesi'!C$7,"")&amp;IF(C55='Tabelle Tipi-pesi'!B$8,'Tabelle Tipi-pesi'!C$8,"")&amp;IF(C55='Tabelle Tipi-pesi'!B$9,'Tabelle Tipi-pesi'!C$9,"")&amp;IF(C55='Tabelle Tipi-pesi'!B$10,'Tabelle Tipi-pesi'!C$10,"")&amp;IF(C55='Tabelle Tipi-pesi'!B$11,'Tabelle Tipi-pesi'!C$11,"")&amp;IF(C55='Tabelle Tipi-pesi'!B$12,'Tabelle Tipi-pesi'!C$12,"")&amp;IF(C55='Tabelle Tipi-pesi'!B$13,'Tabelle Tipi-pesi'!C$13,"")&amp;IF(C55='Tabelle Tipi-pesi'!B$14,'Tabelle Tipi-pesi'!C$14,"")&amp;IF(C55='Tabelle Tipi-pesi'!B$15,'Tabelle Tipi-pesi'!C$15,"")&amp;IF(C55='Tabelle Tipi-pesi'!B$16,'Tabelle Tipi-pesi'!C$16,"")&amp;IF(C55='Tabelle Tipi-pesi'!B$17,'Tabelle Tipi-pesi'!C$17,"")&amp;IF(C55='Tabelle Tipi-pesi'!B$18,'Tabelle Tipi-pesi'!C$18,"")&amp;IF(C55='Tabelle Tipi-pesi'!B$19,'Tabelle Tipi-pesi'!C$19,"")&amp;IF(C55='Tabelle Tipi-pesi'!B$20,'Tabelle Tipi-pesi'!C$20,"")&amp;IF(C55='Tabelle Tipi-pesi'!B$21,'Tabelle Tipi-pesi'!C$21,"")&amp;IF(C55='Tabelle Tipi-pesi'!B$22,'Tabelle Tipi-pesi'!C$22,"")&amp;IF(C55='Tabelle Tipi-pesi'!B$23,'Tabelle Tipi-pesi'!C$23,"")))</f>
        <v>120</v>
      </c>
      <c r="E55" s="8" t="s">
        <v>24</v>
      </c>
      <c r="F55" s="7">
        <f>IF(E55="",0,VALUE(IF(E55='Tabelle Tipi-pesi'!D$2,'Tabelle Tipi-pesi'!E$2,"")&amp;IF(E55='Tabelle Tipi-pesi'!D$3,'Tabelle Tipi-pesi'!E$3,"")&amp;IF(E55='Tabelle Tipi-pesi'!D$4,'Tabelle Tipi-pesi'!E$4,"")&amp;IF(E55='Tabelle Tipi-pesi'!D$5,'Tabelle Tipi-pesi'!E$5,"")&amp;IF(E55='Tabelle Tipi-pesi'!D$6,'Tabelle Tipi-pesi'!E$6,"")&amp;IF(E55='Tabelle Tipi-pesi'!D$7,'Tabelle Tipi-pesi'!E$7,"")&amp;IF(E55='Tabelle Tipi-pesi'!D$8,'Tabelle Tipi-pesi'!E$8,"")&amp;IF(E55='Tabelle Tipi-pesi'!D$9,'Tabelle Tipi-pesi'!E$9,"")&amp;IF(E55='Tabelle Tipi-pesi'!D$10,'Tabelle Tipi-pesi'!E$10,"")&amp;IF(E55='Tabelle Tipi-pesi'!D$11,'Tabelle Tipi-pesi'!E$11,"")&amp;IF(E55='Tabelle Tipi-pesi'!D$12,'Tabelle Tipi-pesi'!E$12,"")&amp;IF(E55='Tabelle Tipi-pesi'!D$13,'Tabelle Tipi-pesi'!E$13,"")&amp;IF(E55='Tabelle Tipi-pesi'!D$14,'Tabelle Tipi-pesi'!E$14,"")&amp;IF(E55='Tabelle Tipi-pesi'!D$15,'Tabelle Tipi-pesi'!E$15,"")&amp;IF(E55='Tabelle Tipi-pesi'!D$16,'Tabelle Tipi-pesi'!E$16,"")&amp;IF(E55='Tabelle Tipi-pesi'!D$17,'Tabelle Tipi-pesi'!E$17,"")&amp;IF(E55='Tabelle Tipi-pesi'!D$18,'Tabelle Tipi-pesi'!E$18,"")&amp;IF(E55='Tabelle Tipi-pesi'!D$19,'Tabelle Tipi-pesi'!E$19,"")&amp;IF(E55='Tabelle Tipi-pesi'!D$20,'Tabelle Tipi-pesi'!E$20,"")&amp;IF(E55='Tabelle Tipi-pesi'!D$21,'Tabelle Tipi-pesi'!E$21,"")&amp;IF(E55='Tabelle Tipi-pesi'!D$22,'Tabelle Tipi-pesi'!E$22,"")&amp;IF(E55='Tabelle Tipi-pesi'!D$23,'Tabelle Tipi-pesi'!E$23,"")))/4*B55</f>
        <v>62</v>
      </c>
      <c r="G55" s="22" t="s">
        <v>38</v>
      </c>
      <c r="H55" s="23">
        <f>$B55*IF(G55="",0,VALUE(IF(G55='Tabelle Tipi-pesi'!F$2,'Tabelle Tipi-pesi'!G$2,"")&amp;IF(G55='Tabelle Tipi-pesi'!F$3,'Tabelle Tipi-pesi'!G$3,"")&amp;IF(G55='Tabelle Tipi-pesi'!F$4,'Tabelle Tipi-pesi'!G$4,"")&amp;IF(G55='Tabelle Tipi-pesi'!F$5,'Tabelle Tipi-pesi'!G$5,"")&amp;IF(G55='Tabelle Tipi-pesi'!F$6,'Tabelle Tipi-pesi'!G$6,"")&amp;IF(G55='Tabelle Tipi-pesi'!F$7,'Tabelle Tipi-pesi'!G$7,"")&amp;IF(G55='Tabelle Tipi-pesi'!F$8,'Tabelle Tipi-pesi'!G$8,"")&amp;IF(G55='Tabelle Tipi-pesi'!F$9,'Tabelle Tipi-pesi'!G$9,"")&amp;IF(G55='Tabelle Tipi-pesi'!F$10,'Tabelle Tipi-pesi'!G$10,"")&amp;IF(G55='Tabelle Tipi-pesi'!F$11,'Tabelle Tipi-pesi'!G$11,"")&amp;IF(G55='Tabelle Tipi-pesi'!F$12,'Tabelle Tipi-pesi'!G$12,"")&amp;IF(G55='Tabelle Tipi-pesi'!F$13,'Tabelle Tipi-pesi'!G$13,"")&amp;IF(G55='Tabelle Tipi-pesi'!F$14,'Tabelle Tipi-pesi'!G$14,"")&amp;IF(G55='Tabelle Tipi-pesi'!F$15,'Tabelle Tipi-pesi'!G$15,"")&amp;IF(G55='Tabelle Tipi-pesi'!F$16,'Tabelle Tipi-pesi'!G$16,"")&amp;IF(G55='Tabelle Tipi-pesi'!F$17,'Tabelle Tipi-pesi'!G$17,"")&amp;IF(G55='Tabelle Tipi-pesi'!F$18,'Tabelle Tipi-pesi'!G$18,"")&amp;IF(G55='Tabelle Tipi-pesi'!F$19,'Tabelle Tipi-pesi'!G$19,"")&amp;IF(G55='Tabelle Tipi-pesi'!F$20,'Tabelle Tipi-pesi'!G$20,"")&amp;IF(G55='Tabelle Tipi-pesi'!F$21,'Tabelle Tipi-pesi'!G$21,"")&amp;IF(G55='Tabelle Tipi-pesi'!F$22,'Tabelle Tipi-pesi'!G$22,"")&amp;IF(G55='Tabelle Tipi-pesi'!F$23,'Tabelle Tipi-pesi'!G$23,"")))</f>
        <v>80</v>
      </c>
      <c r="I55" s="8" t="s">
        <v>47</v>
      </c>
      <c r="J55" s="9">
        <f>IF(I55="",0,VALUE(IF(I55='Tabelle Tipi-pesi'!H$2,'Tabelle Tipi-pesi'!I$2,"")&amp;IF(I55='Tabelle Tipi-pesi'!H$3,'Tabelle Tipi-pesi'!I$3,"")&amp;IF(I55='Tabelle Tipi-pesi'!H$4,'Tabelle Tipi-pesi'!I$4,"")&amp;IF(I55='Tabelle Tipi-pesi'!H$5,'Tabelle Tipi-pesi'!I$5,"")&amp;IF(I55='Tabelle Tipi-pesi'!H$6,'Tabelle Tipi-pesi'!I$6,"")&amp;IF(I55='Tabelle Tipi-pesi'!H$7,'Tabelle Tipi-pesi'!I$7,"")&amp;IF(I55='Tabelle Tipi-pesi'!H$8,'Tabelle Tipi-pesi'!I$8,"")&amp;IF(I55='Tabelle Tipi-pesi'!H$9,'Tabelle Tipi-pesi'!I$9,"")&amp;IF(I55='Tabelle Tipi-pesi'!H$10,'Tabelle Tipi-pesi'!I$10,"")&amp;IF(I55='Tabelle Tipi-pesi'!H$11,'Tabelle Tipi-pesi'!I$11,"")&amp;IF(I55='Tabelle Tipi-pesi'!H$12,'Tabelle Tipi-pesi'!I$12,"")&amp;IF(I55='Tabelle Tipi-pesi'!H$13,'Tabelle Tipi-pesi'!I$13,"")&amp;IF(I55='Tabelle Tipi-pesi'!H$14,'Tabelle Tipi-pesi'!I$14,"")&amp;IF(I55='Tabelle Tipi-pesi'!H$15,'Tabelle Tipi-pesi'!I$15,"")&amp;IF(I55='Tabelle Tipi-pesi'!H$16,'Tabelle Tipi-pesi'!I$16,"")&amp;IF(I55='Tabelle Tipi-pesi'!H$17,'Tabelle Tipi-pesi'!I$17,"")&amp;IF(I55='Tabelle Tipi-pesi'!H$18,'Tabelle Tipi-pesi'!I$18,"")&amp;IF(I55='Tabelle Tipi-pesi'!H$19,'Tabelle Tipi-pesi'!I$19,"")&amp;IF(I55='Tabelle Tipi-pesi'!H$20,'Tabelle Tipi-pesi'!I$20,"")&amp;IF(I55='Tabelle Tipi-pesi'!H$21,'Tabelle Tipi-pesi'!I$21,"")&amp;IF(I55='Tabelle Tipi-pesi'!H$22,'Tabelle Tipi-pesi'!I$22,"")&amp;IF(I55='Tabelle Tipi-pesi'!H$23,'Tabelle Tipi-pesi'!I$23,"")))</f>
        <v>145</v>
      </c>
      <c r="K55" s="24" t="s">
        <v>50</v>
      </c>
      <c r="L55" s="25">
        <f>IF(K55="",0,VALUE(IF(K55='Tabelle Tipi-pesi'!J$2,'Tabelle Tipi-pesi'!K$2,"")&amp;IF(K55='Tabelle Tipi-pesi'!J$3,'Tabelle Tipi-pesi'!K$3,"")&amp;IF(K55='Tabelle Tipi-pesi'!J$4,'Tabelle Tipi-pesi'!K$4,"")&amp;IF(K55='Tabelle Tipi-pesi'!J$5,'Tabelle Tipi-pesi'!K$5,"")&amp;IF(K55='Tabelle Tipi-pesi'!J$6,'Tabelle Tipi-pesi'!K$6,"")&amp;IF(K55='Tabelle Tipi-pesi'!J$7,'Tabelle Tipi-pesi'!K$7,"")&amp;IF(K55='Tabelle Tipi-pesi'!J$8,'Tabelle Tipi-pesi'!K$8,"")&amp;IF(K55='Tabelle Tipi-pesi'!J$9,'Tabelle Tipi-pesi'!K$9,"")&amp;IF(K55='Tabelle Tipi-pesi'!J$10,'Tabelle Tipi-pesi'!K$10,"")&amp;IF(K55='Tabelle Tipi-pesi'!J$11,'Tabelle Tipi-pesi'!K$11,"")&amp;IF(K55='Tabelle Tipi-pesi'!J$12,'Tabelle Tipi-pesi'!K$12,"")&amp;IF(K55='Tabelle Tipi-pesi'!J$13,'Tabelle Tipi-pesi'!K$13,"")&amp;IF(K55='Tabelle Tipi-pesi'!J$14,'Tabelle Tipi-pesi'!K$14,"")&amp;IF(K55='Tabelle Tipi-pesi'!J$15,'Tabelle Tipi-pesi'!K$15,"")&amp;IF(K55='Tabelle Tipi-pesi'!J$16,'Tabelle Tipi-pesi'!K$16,"")&amp;IF(K55='Tabelle Tipi-pesi'!J$17,'Tabelle Tipi-pesi'!K$17,"")&amp;IF(K55='Tabelle Tipi-pesi'!J$18,'Tabelle Tipi-pesi'!K$18,"")&amp;IF(K55='Tabelle Tipi-pesi'!J$19,'Tabelle Tipi-pesi'!K$19,"")&amp;IF(K55='Tabelle Tipi-pesi'!J$20,'Tabelle Tipi-pesi'!K$20,"")&amp;IF(K55='Tabelle Tipi-pesi'!J$21,'Tabelle Tipi-pesi'!K$21,"")&amp;IF(K55='Tabelle Tipi-pesi'!J$22,'Tabelle Tipi-pesi'!K$22,"")&amp;IF(K55='Tabelle Tipi-pesi'!J$23,'Tabelle Tipi-pesi'!K$23,"")))</f>
        <v>7</v>
      </c>
      <c r="M55" s="8" t="s">
        <v>59</v>
      </c>
      <c r="N55" s="9">
        <f>$B55*IF(M55="",0,VALUE(IF(M55='Tabelle Tipi-pesi'!L$2,'Tabelle Tipi-pesi'!M$2,"")&amp;IF(M55='Tabelle Tipi-pesi'!L$3,'Tabelle Tipi-pesi'!M$3,"")&amp;IF(M55='Tabelle Tipi-pesi'!L$4,'Tabelle Tipi-pesi'!M$4,"")&amp;IF(M55='Tabelle Tipi-pesi'!L$5,'Tabelle Tipi-pesi'!M$5,"")&amp;IF(M55='Tabelle Tipi-pesi'!L$6,'Tabelle Tipi-pesi'!M$6,"")&amp;IF(M55='Tabelle Tipi-pesi'!L$7,'Tabelle Tipi-pesi'!M$7,"")&amp;IF(M55='Tabelle Tipi-pesi'!L$8,'Tabelle Tipi-pesi'!M$8,"")&amp;IF(M55='Tabelle Tipi-pesi'!L$9,'Tabelle Tipi-pesi'!M$9,"")&amp;IF(M55='Tabelle Tipi-pesi'!L$10,'Tabelle Tipi-pesi'!M$10,"")&amp;IF(M55='Tabelle Tipi-pesi'!L$11,'Tabelle Tipi-pesi'!M$11,"")&amp;IF(M55='Tabelle Tipi-pesi'!L$12,'Tabelle Tipi-pesi'!M$12,"")&amp;IF(M55='Tabelle Tipi-pesi'!L$13,'Tabelle Tipi-pesi'!M$13,"")&amp;IF(M55='Tabelle Tipi-pesi'!L$14,'Tabelle Tipi-pesi'!M$14,"")&amp;IF(M55='Tabelle Tipi-pesi'!L$15,'Tabelle Tipi-pesi'!M$15,"")&amp;IF(M55='Tabelle Tipi-pesi'!L$16,'Tabelle Tipi-pesi'!M$16,"")&amp;IF(M55='Tabelle Tipi-pesi'!L$17,'Tabelle Tipi-pesi'!M$17,"")&amp;IF(M55='Tabelle Tipi-pesi'!L$18,'Tabelle Tipi-pesi'!M$18,"")&amp;IF(M55='Tabelle Tipi-pesi'!L$19,'Tabelle Tipi-pesi'!M$19,"")&amp;IF(M55='Tabelle Tipi-pesi'!L$20,'Tabelle Tipi-pesi'!M$20,"")&amp;IF(M55='Tabelle Tipi-pesi'!L$21,'Tabelle Tipi-pesi'!M$21,"")&amp;IF(M55='Tabelle Tipi-pesi'!L$22,'Tabelle Tipi-pesi'!M$22,"")&amp;IF(M55='Tabelle Tipi-pesi'!L$23,'Tabelle Tipi-pesi'!M$23,"")))</f>
        <v>240</v>
      </c>
      <c r="O55" s="27" t="s">
        <v>87</v>
      </c>
      <c r="P55" s="28">
        <f>IF(O55="",0,VALUE(IF(O55='Tabelle Tipi-pesi'!N$2,'Tabelle Tipi-pesi'!O$2,"")&amp;IF(O55='Tabelle Tipi-pesi'!N$3,'Tabelle Tipi-pesi'!O$3,"")&amp;IF(O55='Tabelle Tipi-pesi'!N$4,'Tabelle Tipi-pesi'!O$4,"")&amp;IF(O55='Tabelle Tipi-pesi'!N$5,'Tabelle Tipi-pesi'!O$5,"")&amp;IF(O55='Tabelle Tipi-pesi'!N$6,'Tabelle Tipi-pesi'!O$6,"")&amp;IF(O55='Tabelle Tipi-pesi'!N$7,'Tabelle Tipi-pesi'!O$7,"")&amp;IF(O55='Tabelle Tipi-pesi'!N$8,'Tabelle Tipi-pesi'!O$8,"")&amp;IF(O55='Tabelle Tipi-pesi'!N$9,'Tabelle Tipi-pesi'!O$9,"")&amp;IF(O55='Tabelle Tipi-pesi'!N$10,'Tabelle Tipi-pesi'!O$10,"")&amp;IF(O55='Tabelle Tipi-pesi'!N$11,'Tabelle Tipi-pesi'!O$11,"")&amp;IF(O55='Tabelle Tipi-pesi'!N$12,'Tabelle Tipi-pesi'!O$12,"")&amp;IF(O55='Tabelle Tipi-pesi'!N$13,'Tabelle Tipi-pesi'!O$13,"")&amp;IF(O55='Tabelle Tipi-pesi'!N$14,'Tabelle Tipi-pesi'!O$14,"")&amp;IF(O55='Tabelle Tipi-pesi'!N$15,'Tabelle Tipi-pesi'!O$15,"")&amp;IF(O55='Tabelle Tipi-pesi'!N$16,'Tabelle Tipi-pesi'!O$16,"")&amp;IF(O55='Tabelle Tipi-pesi'!N$17,'Tabelle Tipi-pesi'!O$17,"")&amp;IF(O55='Tabelle Tipi-pesi'!N$18,'Tabelle Tipi-pesi'!O$18,"")&amp;IF(O55='Tabelle Tipi-pesi'!N$19,'Tabelle Tipi-pesi'!O$19,"")&amp;IF(O55='Tabelle Tipi-pesi'!N$20,'Tabelle Tipi-pesi'!O$20,"")&amp;IF(O55='Tabelle Tipi-pesi'!N$21,'Tabelle Tipi-pesi'!O$21,"")&amp;IF(O55='Tabelle Tipi-pesi'!N$22,'Tabelle Tipi-pesi'!O$22,"")&amp;IF(O55='Tabelle Tipi-pesi'!N$23,'Tabelle Tipi-pesi'!O$23,"")))</f>
        <v>309</v>
      </c>
      <c r="R55" s="9">
        <f>IF(Q55="",0,VALUE(IF(Q55='Tabelle Tipi-pesi'!P$2,'Tabelle Tipi-pesi'!Q$2,"")&amp;IF(Q55='Tabelle Tipi-pesi'!P$3,'Tabelle Tipi-pesi'!Q$3,"")&amp;IF(Q55='Tabelle Tipi-pesi'!P$4,'Tabelle Tipi-pesi'!Q$4,"")&amp;IF(Q55='Tabelle Tipi-pesi'!P$5,'Tabelle Tipi-pesi'!Q$5,"")&amp;IF(Q55='Tabelle Tipi-pesi'!P$6,'Tabelle Tipi-pesi'!Q$6,"")&amp;IF(Q55='Tabelle Tipi-pesi'!P$7,'Tabelle Tipi-pesi'!Q$7,"")&amp;IF(Q55='Tabelle Tipi-pesi'!P$8,'Tabelle Tipi-pesi'!Q$8,"")&amp;IF(Q55='Tabelle Tipi-pesi'!P$9,'Tabelle Tipi-pesi'!Q$9,"")&amp;IF(Q55='Tabelle Tipi-pesi'!P$10,'Tabelle Tipi-pesi'!Q$10,"")&amp;IF(Q55='Tabelle Tipi-pesi'!P$11,'Tabelle Tipi-pesi'!Q$11,"")&amp;IF(Q55='Tabelle Tipi-pesi'!P$12,'Tabelle Tipi-pesi'!Q$12,"")&amp;IF(Q55='Tabelle Tipi-pesi'!P$13,'Tabelle Tipi-pesi'!Q$13,"")&amp;IF(Q55='Tabelle Tipi-pesi'!P$14,'Tabelle Tipi-pesi'!Q$14,"")&amp;IF(Q55='Tabelle Tipi-pesi'!P$15,'Tabelle Tipi-pesi'!Q$15,"")&amp;IF(Q55='Tabelle Tipi-pesi'!P$16,'Tabelle Tipi-pesi'!Q$16,"")&amp;IF(Q55='Tabelle Tipi-pesi'!P$17,'Tabelle Tipi-pesi'!Q$17,"")&amp;IF(Q55='Tabelle Tipi-pesi'!P$18,'Tabelle Tipi-pesi'!Q$18,"")&amp;IF(Q55='Tabelle Tipi-pesi'!P$19,'Tabelle Tipi-pesi'!Q$19,"")&amp;IF(Q55='Tabelle Tipi-pesi'!P$20,'Tabelle Tipi-pesi'!Q$20,"")&amp;IF(Q55='Tabelle Tipi-pesi'!P$21,'Tabelle Tipi-pesi'!Q$21,"")&amp;IF(Q55='Tabelle Tipi-pesi'!P$22,'Tabelle Tipi-pesi'!Q$22,"")&amp;IF(Q55='Tabelle Tipi-pesi'!P$23,'Tabelle Tipi-pesi'!Q$23,"")))</f>
        <v>0</v>
      </c>
      <c r="S55" s="29" t="s">
        <v>130</v>
      </c>
      <c r="T55" s="30">
        <f>IF(S55="",0,VALUE(IF(S55='Tabelle Tipi-pesi'!R$2,'Tabelle Tipi-pesi'!S$2,"")&amp;IF(S55='Tabelle Tipi-pesi'!R$3,'Tabelle Tipi-pesi'!S$3,"")&amp;IF(S55='Tabelle Tipi-pesi'!R$4,'Tabelle Tipi-pesi'!S$4,"")&amp;IF(S55='Tabelle Tipi-pesi'!R$5,'Tabelle Tipi-pesi'!S$5,"")&amp;IF(S55='Tabelle Tipi-pesi'!R$6,'Tabelle Tipi-pesi'!S$6,"")&amp;IF(S55='Tabelle Tipi-pesi'!R$7,'Tabelle Tipi-pesi'!S$7,"")&amp;IF(S55='Tabelle Tipi-pesi'!R$8,'Tabelle Tipi-pesi'!S$8,"")&amp;IF(S55='Tabelle Tipi-pesi'!R$9,'Tabelle Tipi-pesi'!S$9,"")&amp;IF(S55='Tabelle Tipi-pesi'!R$10,'Tabelle Tipi-pesi'!S$10,"")&amp;IF(S55='Tabelle Tipi-pesi'!R$11,'Tabelle Tipi-pesi'!S$11,"")&amp;IF(S55='Tabelle Tipi-pesi'!R$12,'Tabelle Tipi-pesi'!S$12,"")&amp;IF(S55='Tabelle Tipi-pesi'!R$13,'Tabelle Tipi-pesi'!S$13,"")&amp;IF(S55='Tabelle Tipi-pesi'!R$14,'Tabelle Tipi-pesi'!S$14,"")&amp;IF(S55='Tabelle Tipi-pesi'!R$15,'Tabelle Tipi-pesi'!S$15,"")&amp;IF(S55='Tabelle Tipi-pesi'!R$16,'Tabelle Tipi-pesi'!S$16,"")&amp;IF(S55='Tabelle Tipi-pesi'!R$17,'Tabelle Tipi-pesi'!S$17,"")&amp;IF(S55='Tabelle Tipi-pesi'!R$18,'Tabelle Tipi-pesi'!S$18,"")&amp;IF(S55='Tabelle Tipi-pesi'!R$19,'Tabelle Tipi-pesi'!S$19,"")&amp;IF(S55='Tabelle Tipi-pesi'!R$20,'Tabelle Tipi-pesi'!S$20,"")&amp;IF(S55='Tabelle Tipi-pesi'!R$21,'Tabelle Tipi-pesi'!S$21,"")&amp;IF(S55='Tabelle Tipi-pesi'!R$22,'Tabelle Tipi-pesi'!S$22,"")&amp;IF(S55='Tabelle Tipi-pesi'!R$23,'Tabelle Tipi-pesi'!S$23,"")))</f>
        <v>15</v>
      </c>
      <c r="U55" s="8" t="s">
        <v>94</v>
      </c>
      <c r="V55" s="9">
        <f>IF(U55="",0,VALUE(IF(U55='Tabelle Tipi-pesi'!T$2,'Tabelle Tipi-pesi'!U$2,"")&amp;IF(U55='Tabelle Tipi-pesi'!T$3,'Tabelle Tipi-pesi'!U$3,"")&amp;IF(U55='Tabelle Tipi-pesi'!T$4,'Tabelle Tipi-pesi'!U$4,"")&amp;IF(U55='Tabelle Tipi-pesi'!T$5,'Tabelle Tipi-pesi'!U$5,"")&amp;IF(U55='Tabelle Tipi-pesi'!T$6,'Tabelle Tipi-pesi'!U$6,"")&amp;IF(U55='Tabelle Tipi-pesi'!T$7,'Tabelle Tipi-pesi'!U$7,"")&amp;IF(U55='Tabelle Tipi-pesi'!T$8,'Tabelle Tipi-pesi'!U$8,"")&amp;IF(U55='Tabelle Tipi-pesi'!T$9,'Tabelle Tipi-pesi'!U$9,"")&amp;IF(U55='Tabelle Tipi-pesi'!T$10,'Tabelle Tipi-pesi'!U$10,"")&amp;IF(U55='Tabelle Tipi-pesi'!T$11,'Tabelle Tipi-pesi'!U$11,"")&amp;IF(U55='Tabelle Tipi-pesi'!T$12,'Tabelle Tipi-pesi'!U$12,"")&amp;IF(U55='Tabelle Tipi-pesi'!T$13,'Tabelle Tipi-pesi'!U$13,"")&amp;IF(U55='Tabelle Tipi-pesi'!T$14,'Tabelle Tipi-pesi'!U$14,"")&amp;IF(U55='Tabelle Tipi-pesi'!T$15,'Tabelle Tipi-pesi'!U$15,"")&amp;IF(U55='Tabelle Tipi-pesi'!T$16,'Tabelle Tipi-pesi'!U$16,"")&amp;IF(U55='Tabelle Tipi-pesi'!T$17,'Tabelle Tipi-pesi'!U$17,"")&amp;IF(U55='Tabelle Tipi-pesi'!T$18,'Tabelle Tipi-pesi'!U$18,"")&amp;IF(U55='Tabelle Tipi-pesi'!T$19,'Tabelle Tipi-pesi'!U$19,"")&amp;IF(U55='Tabelle Tipi-pesi'!T$20,'Tabelle Tipi-pesi'!U$20,"")&amp;IF(U55='Tabelle Tipi-pesi'!T$21,'Tabelle Tipi-pesi'!U$21,"")&amp;IF(U55='Tabelle Tipi-pesi'!T$22,'Tabelle Tipi-pesi'!U$22,"")&amp;IF(U55='Tabelle Tipi-pesi'!T$23,'Tabelle Tipi-pesi'!U$23,"")))</f>
        <v>85</v>
      </c>
      <c r="W55" s="31"/>
      <c r="X55" s="32">
        <f>IF(W55="",0,VALUE(IF(W55='Tabelle Tipi-pesi'!V$2,'Tabelle Tipi-pesi'!W$2,"")&amp;IF(W55='Tabelle Tipi-pesi'!V$3,'Tabelle Tipi-pesi'!W$3,"")&amp;IF(W55='Tabelle Tipi-pesi'!V$4,'Tabelle Tipi-pesi'!W$4,"")&amp;IF(W55='Tabelle Tipi-pesi'!V$5,'Tabelle Tipi-pesi'!W$5,"")&amp;IF(W55='Tabelle Tipi-pesi'!V$6,'Tabelle Tipi-pesi'!W$6,"")&amp;IF(W55='Tabelle Tipi-pesi'!V$7,'Tabelle Tipi-pesi'!W$7,"")&amp;IF(W55='Tabelle Tipi-pesi'!V$8,'Tabelle Tipi-pesi'!W$8,"")&amp;IF(W55='Tabelle Tipi-pesi'!V$9,'Tabelle Tipi-pesi'!W$9,"")&amp;IF(W55='Tabelle Tipi-pesi'!V$10,'Tabelle Tipi-pesi'!W$10,"")&amp;IF(W55='Tabelle Tipi-pesi'!V$11,'Tabelle Tipi-pesi'!W$11,"")&amp;IF(W55='Tabelle Tipi-pesi'!V$12,'Tabelle Tipi-pesi'!W$12,"")&amp;IF(W55='Tabelle Tipi-pesi'!V$13,'Tabelle Tipi-pesi'!W$13,"")&amp;IF(W55='Tabelle Tipi-pesi'!V$14,'Tabelle Tipi-pesi'!W$14,"")&amp;IF(W55='Tabelle Tipi-pesi'!V$15,'Tabelle Tipi-pesi'!W$15,"")&amp;IF(W55='Tabelle Tipi-pesi'!V$16,'Tabelle Tipi-pesi'!W$16,"")&amp;IF(W55='Tabelle Tipi-pesi'!V$17,'Tabelle Tipi-pesi'!W$17,"")&amp;IF(W55='Tabelle Tipi-pesi'!V$18,'Tabelle Tipi-pesi'!W$18,"")&amp;IF(W55='Tabelle Tipi-pesi'!V$19,'Tabelle Tipi-pesi'!W$19,"")&amp;IF(W55='Tabelle Tipi-pesi'!V$20,'Tabelle Tipi-pesi'!W$20,"")&amp;IF(W55='Tabelle Tipi-pesi'!V$21,'Tabelle Tipi-pesi'!W$21,"")&amp;IF(W55='Tabelle Tipi-pesi'!V$22,'Tabelle Tipi-pesi'!W$22,"")&amp;IF(W55='Tabelle Tipi-pesi'!V$23,'Tabelle Tipi-pesi'!W$23,"")))</f>
        <v>0</v>
      </c>
      <c r="Z55" s="9">
        <f>IF(Y55="",0,VALUE(IF(Y55='Tabelle Tipi-pesi'!X$2,'Tabelle Tipi-pesi'!Y$2,"")&amp;IF(Y55='Tabelle Tipi-pesi'!X$3,'Tabelle Tipi-pesi'!Y$3,"")&amp;IF(Y55='Tabelle Tipi-pesi'!X$4,'Tabelle Tipi-pesi'!Y$4,"")&amp;IF(Y55='Tabelle Tipi-pesi'!X$5,'Tabelle Tipi-pesi'!Y$5,"")&amp;IF(Y55='Tabelle Tipi-pesi'!X$6,'Tabelle Tipi-pesi'!Y$6,"")&amp;IF(Y55='Tabelle Tipi-pesi'!X$7,'Tabelle Tipi-pesi'!Y$7,"")&amp;IF(Y55='Tabelle Tipi-pesi'!X$8,'Tabelle Tipi-pesi'!Y$8,"")&amp;IF(Y55='Tabelle Tipi-pesi'!X$9,'Tabelle Tipi-pesi'!Y$9,"")&amp;IF(Y55='Tabelle Tipi-pesi'!X$10,'Tabelle Tipi-pesi'!Y$10,"")&amp;IF(Y55='Tabelle Tipi-pesi'!X$11,'Tabelle Tipi-pesi'!Y$11,"")&amp;IF(Y55='Tabelle Tipi-pesi'!X$12,'Tabelle Tipi-pesi'!Y$12,"")&amp;IF(Y55='Tabelle Tipi-pesi'!X$13,'Tabelle Tipi-pesi'!Y$13,"")&amp;IF(Y55='Tabelle Tipi-pesi'!X$14,'Tabelle Tipi-pesi'!Y$14,"")&amp;IF(Y55='Tabelle Tipi-pesi'!X$15,'Tabelle Tipi-pesi'!Y$15,"")&amp;IF(Y55='Tabelle Tipi-pesi'!X$16,'Tabelle Tipi-pesi'!Y$16,"")&amp;IF(Y55='Tabelle Tipi-pesi'!X$17,'Tabelle Tipi-pesi'!Y$17,"")&amp;IF(Y55='Tabelle Tipi-pesi'!X$18,'Tabelle Tipi-pesi'!Y$18,"")&amp;IF(Y55='Tabelle Tipi-pesi'!X$19,'Tabelle Tipi-pesi'!Y$19,"")&amp;IF(Y55='Tabelle Tipi-pesi'!X$20,'Tabelle Tipi-pesi'!Y$20,"")&amp;IF(Y55='Tabelle Tipi-pesi'!X$21,'Tabelle Tipi-pesi'!Y$21,"")&amp;IF(Y55='Tabelle Tipi-pesi'!X$22,'Tabelle Tipi-pesi'!Y$22,"")&amp;IF(Y55='Tabelle Tipi-pesi'!X$23,'Tabelle Tipi-pesi'!Y$23,"")))</f>
        <v>0</v>
      </c>
      <c r="AA55" s="36" t="s">
        <v>105</v>
      </c>
      <c r="AB55" s="37">
        <f>IF(AA55="",0,VALUE(IF(AA55='Tabelle Tipi-pesi'!Z$2,'Tabelle Tipi-pesi'!AA$2,"")&amp;IF(AA55='Tabelle Tipi-pesi'!Z$3,'Tabelle Tipi-pesi'!AA$3,"")&amp;IF(AA55='Tabelle Tipi-pesi'!Z$4,'Tabelle Tipi-pesi'!AA$4,"")&amp;IF(AA55='Tabelle Tipi-pesi'!Z$5,'Tabelle Tipi-pesi'!AA$5,"")&amp;IF(AA55='Tabelle Tipi-pesi'!Z$6,'Tabelle Tipi-pesi'!AA$6,"")&amp;IF(AA55='Tabelle Tipi-pesi'!Z$7,'Tabelle Tipi-pesi'!AA$7,"")&amp;IF(AA55='Tabelle Tipi-pesi'!Z$8,'Tabelle Tipi-pesi'!AA$8,"")&amp;IF(AA55='Tabelle Tipi-pesi'!Z$9,'Tabelle Tipi-pesi'!AA$9,"")&amp;IF(AA55='Tabelle Tipi-pesi'!Z$10,'Tabelle Tipi-pesi'!AA$10,"")&amp;IF(AA55='Tabelle Tipi-pesi'!Z$11,'Tabelle Tipi-pesi'!AA$11,"")&amp;IF(AA55='Tabelle Tipi-pesi'!Z$12,'Tabelle Tipi-pesi'!AA$12,"")&amp;IF(AA55='Tabelle Tipi-pesi'!Z$13,'Tabelle Tipi-pesi'!AA$13,"")&amp;IF(AA55='Tabelle Tipi-pesi'!Z$14,'Tabelle Tipi-pesi'!AA$14,"")&amp;IF(AA55='Tabelle Tipi-pesi'!Z$15,'Tabelle Tipi-pesi'!AA$15,"")&amp;IF(AA55='Tabelle Tipi-pesi'!Z$16,'Tabelle Tipi-pesi'!AA$16,"")&amp;IF(AA55='Tabelle Tipi-pesi'!Z$17,'Tabelle Tipi-pesi'!AA$17,"")&amp;IF(AA55='Tabelle Tipi-pesi'!Z$18,'Tabelle Tipi-pesi'!AA$18,"")&amp;IF(AA55='Tabelle Tipi-pesi'!Z$19,'Tabelle Tipi-pesi'!AA$19,"")&amp;IF(AA55='Tabelle Tipi-pesi'!Z$20,'Tabelle Tipi-pesi'!AA$20,"")&amp;IF(AA55='Tabelle Tipi-pesi'!Z$21,'Tabelle Tipi-pesi'!AA$21,"")&amp;IF(AA55='Tabelle Tipi-pesi'!Z$22,'Tabelle Tipi-pesi'!AA$22,"")&amp;IF(AA55='Tabelle Tipi-pesi'!Z$23,'Tabelle Tipi-pesi'!AA$23,"")))</f>
        <v>75</v>
      </c>
      <c r="AD55" s="9">
        <f>IF(AC55="",0,VALUE(IF(AC55='Tabelle Tipi-pesi'!Z$2,'Tabelle Tipi-pesi'!AA$2,"")&amp;IF(AC55='Tabelle Tipi-pesi'!Z$3,'Tabelle Tipi-pesi'!AA$3,"")&amp;IF(AC55='Tabelle Tipi-pesi'!Z$4,'Tabelle Tipi-pesi'!AA$4,"")&amp;IF(AC55='Tabelle Tipi-pesi'!Z$5,'Tabelle Tipi-pesi'!AA$5,"")&amp;IF(AC55='Tabelle Tipi-pesi'!Z$6,'Tabelle Tipi-pesi'!AA$6,"")&amp;IF(AC55='Tabelle Tipi-pesi'!Z$7,'Tabelle Tipi-pesi'!AA$7,"")&amp;IF(AC55='Tabelle Tipi-pesi'!Z$8,'Tabelle Tipi-pesi'!AA$8,"")&amp;IF(AC55='Tabelle Tipi-pesi'!Z$9,'Tabelle Tipi-pesi'!AA$9,"")&amp;IF(AC55='Tabelle Tipi-pesi'!Z$10,'Tabelle Tipi-pesi'!AA$10,"")&amp;IF(AC55='Tabelle Tipi-pesi'!Z$11,'Tabelle Tipi-pesi'!AA$11,"")&amp;IF(AC55='Tabelle Tipi-pesi'!Z$12,'Tabelle Tipi-pesi'!AA$12,"")&amp;IF(AC55='Tabelle Tipi-pesi'!Z$13,'Tabelle Tipi-pesi'!AA$13,"")&amp;IF(AC55='Tabelle Tipi-pesi'!Z$14,'Tabelle Tipi-pesi'!AA$14,"")&amp;IF(AC55='Tabelle Tipi-pesi'!Z$15,'Tabelle Tipi-pesi'!AA$15,"")&amp;IF(AC55='Tabelle Tipi-pesi'!Z$16,'Tabelle Tipi-pesi'!AA$16,"")&amp;IF(AC55='Tabelle Tipi-pesi'!Z$17,'Tabelle Tipi-pesi'!AA$17,"")&amp;IF(AC55='Tabelle Tipi-pesi'!Z$18,'Tabelle Tipi-pesi'!AA$18,"")&amp;IF(AC55='Tabelle Tipi-pesi'!Z$19,'Tabelle Tipi-pesi'!AA$19,"")&amp;IF(AC55='Tabelle Tipi-pesi'!Z$20,'Tabelle Tipi-pesi'!AA$20,"")&amp;IF(AC55='Tabelle Tipi-pesi'!Z$21,'Tabelle Tipi-pesi'!AA$21,"")&amp;IF(AC55='Tabelle Tipi-pesi'!Z$22,'Tabelle Tipi-pesi'!AA$22,"")&amp;IF(AC55='Tabelle Tipi-pesi'!Z$23,'Tabelle Tipi-pesi'!AA$23,"")))</f>
        <v>0</v>
      </c>
      <c r="AE55" s="34"/>
      <c r="AF55" s="35">
        <f>IF(AE55="",0,VALUE(IF(AE55='Tabelle Tipi-pesi'!AB$2,'Tabelle Tipi-pesi'!AC$2,"")&amp;IF(AE55='Tabelle Tipi-pesi'!AB$3,'Tabelle Tipi-pesi'!AC$3,"")&amp;IF(AE55='Tabelle Tipi-pesi'!AB$4,'Tabelle Tipi-pesi'!AC$4,"")&amp;IF(AE55='Tabelle Tipi-pesi'!AB$5,'Tabelle Tipi-pesi'!AC$5,"")&amp;IF(AE55='Tabelle Tipi-pesi'!AB$6,'Tabelle Tipi-pesi'!AC$6,"")&amp;IF(AE55='Tabelle Tipi-pesi'!AB$7,'Tabelle Tipi-pesi'!AC$7,"")&amp;IF(AE55='Tabelle Tipi-pesi'!AB$8,'Tabelle Tipi-pesi'!AC$8,"")&amp;IF(AE55='Tabelle Tipi-pesi'!AB$9,'Tabelle Tipi-pesi'!AC$9,"")&amp;IF(AE55='Tabelle Tipi-pesi'!AB$10,'Tabelle Tipi-pesi'!AC$10,"")&amp;IF(AE55='Tabelle Tipi-pesi'!AB$11,'Tabelle Tipi-pesi'!AC$11,"")&amp;IF(AE55='Tabelle Tipi-pesi'!AB$12,'Tabelle Tipi-pesi'!AC$12,"")&amp;IF(AE55='Tabelle Tipi-pesi'!AB$13,'Tabelle Tipi-pesi'!AC$13,"")&amp;IF(AE55='Tabelle Tipi-pesi'!AB$14,'Tabelle Tipi-pesi'!AC$14,"")&amp;IF(AE55='Tabelle Tipi-pesi'!AB$15,'Tabelle Tipi-pesi'!AC$15,"")&amp;IF(AD55='Tabelle Tipi-pesi'!AB$16,'Tabelle Tipi-pesi'!AC$16,"")&amp;IF(AE55='Tabelle Tipi-pesi'!AB$17,'Tabelle Tipi-pesi'!AC$17,"")&amp;IF(AE55='Tabelle Tipi-pesi'!AB$18,'Tabelle Tipi-pesi'!AC$18,"")&amp;IF(AE55='Tabelle Tipi-pesi'!AB$19,'Tabelle Tipi-pesi'!AC$19,"")&amp;IF(AE55='Tabelle Tipi-pesi'!AB$20,'Tabelle Tipi-pesi'!AC$20,"")&amp;IF(AE55='Tabelle Tipi-pesi'!AB$21,'Tabelle Tipi-pesi'!AC$21,"")&amp;IF(AE55='Tabelle Tipi-pesi'!AB$22,'Tabelle Tipi-pesi'!AC$22,"")&amp;IF(AE55='Tabelle Tipi-pesi'!AB$23,'Tabelle Tipi-pesi'!AC$23,"")))</f>
        <v>0</v>
      </c>
      <c r="AG55" s="8" t="s">
        <v>106</v>
      </c>
      <c r="AH55" s="9">
        <f>IF(AG55="",0,VALUE(IF(AG55='Tabelle Tipi-pesi'!AD$2,'Tabelle Tipi-pesi'!AE$2,"")&amp;IF(AG55='Tabelle Tipi-pesi'!AD$3,'Tabelle Tipi-pesi'!AE$3,"")&amp;IF(AG55='Tabelle Tipi-pesi'!AD$4,'Tabelle Tipi-pesi'!AE$4,"")&amp;IF(AG55='Tabelle Tipi-pesi'!AD$5,'Tabelle Tipi-pesi'!AE$5,"")&amp;IF(AG55='Tabelle Tipi-pesi'!AD$6,'Tabelle Tipi-pesi'!AE$6,"")&amp;IF(AG55='Tabelle Tipi-pesi'!AD$7,'Tabelle Tipi-pesi'!AE$7,"")&amp;IF(AG55='Tabelle Tipi-pesi'!AD$8,'Tabelle Tipi-pesi'!AE$8,"")&amp;IF(AG55='Tabelle Tipi-pesi'!AD$9,'Tabelle Tipi-pesi'!AE$9,"")&amp;IF(AG55='Tabelle Tipi-pesi'!AD$10,'Tabelle Tipi-pesi'!AE$10,"")&amp;IF(AG55='Tabelle Tipi-pesi'!AD$11,'Tabelle Tipi-pesi'!AE$11,"")&amp;IF(AG55='Tabelle Tipi-pesi'!AD$12,'Tabelle Tipi-pesi'!AE$12,"")&amp;IF(AG55='Tabelle Tipi-pesi'!AD$13,'Tabelle Tipi-pesi'!AE$13,"")&amp;IF(AG55='Tabelle Tipi-pesi'!AD$14,'Tabelle Tipi-pesi'!AE$14,"")&amp;IF(AG55='Tabelle Tipi-pesi'!AD$15,'Tabelle Tipi-pesi'!AE$15,"")&amp;IF(AF55='Tabelle Tipi-pesi'!AD$16,'Tabelle Tipi-pesi'!AE$16,"")&amp;IF(AG55='Tabelle Tipi-pesi'!AD$17,'Tabelle Tipi-pesi'!AE$17,"")&amp;IF(AG55='Tabelle Tipi-pesi'!AD$18,'Tabelle Tipi-pesi'!AE$18,"")&amp;IF(AG55='Tabelle Tipi-pesi'!AD$19,'Tabelle Tipi-pesi'!AE$19,"")&amp;IF(AG55='Tabelle Tipi-pesi'!AD$20,'Tabelle Tipi-pesi'!AE$20,"")&amp;IF(AG55='Tabelle Tipi-pesi'!AD$21,'Tabelle Tipi-pesi'!AE$21,"")&amp;IF(AG55='Tabelle Tipi-pesi'!AD$22,'Tabelle Tipi-pesi'!AE$22,"")&amp;IF(AG55='Tabelle Tipi-pesi'!AD$23,'Tabelle Tipi-pesi'!AE$23,"")))</f>
        <v>50</v>
      </c>
      <c r="AJ55" s="26">
        <f t="shared" si="0"/>
        <v>1188</v>
      </c>
      <c r="AK55" s="55">
        <v>20.5</v>
      </c>
      <c r="AL55" s="12">
        <v>5785</v>
      </c>
      <c r="AM55" s="18"/>
      <c r="AN55" s="11">
        <f t="shared" si="1"/>
        <v>10</v>
      </c>
      <c r="AO55" s="11" t="str">
        <f t="shared" si="2"/>
        <v>2</v>
      </c>
      <c r="AP55" s="8">
        <v>830</v>
      </c>
      <c r="AQ55" s="14">
        <f t="shared" si="3"/>
        <v>16.931707317073172</v>
      </c>
      <c r="AR55" s="15">
        <f t="shared" si="4"/>
        <v>125.29463414634148</v>
      </c>
      <c r="AS55" s="16">
        <f t="shared" si="5"/>
        <v>105.4668637595467</v>
      </c>
      <c r="AT55" s="15">
        <f t="shared" si="6"/>
        <v>9.481651054684761</v>
      </c>
      <c r="AU55" s="39"/>
    </row>
    <row r="56" spans="1:47" s="8" customFormat="1" ht="11.25" x14ac:dyDescent="0.2">
      <c r="A56" s="8">
        <v>52</v>
      </c>
      <c r="B56" s="8">
        <v>4</v>
      </c>
      <c r="C56" s="20" t="s">
        <v>13</v>
      </c>
      <c r="D56" s="21">
        <f>IF(C56="",0,VALUE(IF(C56='Tabelle Tipi-pesi'!B$2,'Tabelle Tipi-pesi'!C$2,"")&amp;IF(C56='Tabelle Tipi-pesi'!B$3,'Tabelle Tipi-pesi'!C$3,"")&amp;IF(C56='Tabelle Tipi-pesi'!B$4,'Tabelle Tipi-pesi'!C$4,"")&amp;IF(C56='Tabelle Tipi-pesi'!B$5,'Tabelle Tipi-pesi'!C$5,"")&amp;IF(C56='Tabelle Tipi-pesi'!B$6,'Tabelle Tipi-pesi'!C$6,"")&amp;IF(C56='Tabelle Tipi-pesi'!B$7,'Tabelle Tipi-pesi'!C$7,"")&amp;IF(C56='Tabelle Tipi-pesi'!B$8,'Tabelle Tipi-pesi'!C$8,"")&amp;IF(C56='Tabelle Tipi-pesi'!B$9,'Tabelle Tipi-pesi'!C$9,"")&amp;IF(C56='Tabelle Tipi-pesi'!B$10,'Tabelle Tipi-pesi'!C$10,"")&amp;IF(C56='Tabelle Tipi-pesi'!B$11,'Tabelle Tipi-pesi'!C$11,"")&amp;IF(C56='Tabelle Tipi-pesi'!B$12,'Tabelle Tipi-pesi'!C$12,"")&amp;IF(C56='Tabelle Tipi-pesi'!B$13,'Tabelle Tipi-pesi'!C$13,"")&amp;IF(C56='Tabelle Tipi-pesi'!B$14,'Tabelle Tipi-pesi'!C$14,"")&amp;IF(C56='Tabelle Tipi-pesi'!B$15,'Tabelle Tipi-pesi'!C$15,"")&amp;IF(C56='Tabelle Tipi-pesi'!B$16,'Tabelle Tipi-pesi'!C$16,"")&amp;IF(C56='Tabelle Tipi-pesi'!B$17,'Tabelle Tipi-pesi'!C$17,"")&amp;IF(C56='Tabelle Tipi-pesi'!B$18,'Tabelle Tipi-pesi'!C$18,"")&amp;IF(C56='Tabelle Tipi-pesi'!B$19,'Tabelle Tipi-pesi'!C$19,"")&amp;IF(C56='Tabelle Tipi-pesi'!B$20,'Tabelle Tipi-pesi'!C$20,"")&amp;IF(C56='Tabelle Tipi-pesi'!B$21,'Tabelle Tipi-pesi'!C$21,"")&amp;IF(C56='Tabelle Tipi-pesi'!B$22,'Tabelle Tipi-pesi'!C$22,"")&amp;IF(C56='Tabelle Tipi-pesi'!B$23,'Tabelle Tipi-pesi'!C$23,"")))</f>
        <v>120</v>
      </c>
      <c r="E56" s="8" t="s">
        <v>24</v>
      </c>
      <c r="F56" s="7">
        <f>IF(E56="",0,VALUE(IF(E56='Tabelle Tipi-pesi'!D$2,'Tabelle Tipi-pesi'!E$2,"")&amp;IF(E56='Tabelle Tipi-pesi'!D$3,'Tabelle Tipi-pesi'!E$3,"")&amp;IF(E56='Tabelle Tipi-pesi'!D$4,'Tabelle Tipi-pesi'!E$4,"")&amp;IF(E56='Tabelle Tipi-pesi'!D$5,'Tabelle Tipi-pesi'!E$5,"")&amp;IF(E56='Tabelle Tipi-pesi'!D$6,'Tabelle Tipi-pesi'!E$6,"")&amp;IF(E56='Tabelle Tipi-pesi'!D$7,'Tabelle Tipi-pesi'!E$7,"")&amp;IF(E56='Tabelle Tipi-pesi'!D$8,'Tabelle Tipi-pesi'!E$8,"")&amp;IF(E56='Tabelle Tipi-pesi'!D$9,'Tabelle Tipi-pesi'!E$9,"")&amp;IF(E56='Tabelle Tipi-pesi'!D$10,'Tabelle Tipi-pesi'!E$10,"")&amp;IF(E56='Tabelle Tipi-pesi'!D$11,'Tabelle Tipi-pesi'!E$11,"")&amp;IF(E56='Tabelle Tipi-pesi'!D$12,'Tabelle Tipi-pesi'!E$12,"")&amp;IF(E56='Tabelle Tipi-pesi'!D$13,'Tabelle Tipi-pesi'!E$13,"")&amp;IF(E56='Tabelle Tipi-pesi'!D$14,'Tabelle Tipi-pesi'!E$14,"")&amp;IF(E56='Tabelle Tipi-pesi'!D$15,'Tabelle Tipi-pesi'!E$15,"")&amp;IF(E56='Tabelle Tipi-pesi'!D$16,'Tabelle Tipi-pesi'!E$16,"")&amp;IF(E56='Tabelle Tipi-pesi'!D$17,'Tabelle Tipi-pesi'!E$17,"")&amp;IF(E56='Tabelle Tipi-pesi'!D$18,'Tabelle Tipi-pesi'!E$18,"")&amp;IF(E56='Tabelle Tipi-pesi'!D$19,'Tabelle Tipi-pesi'!E$19,"")&amp;IF(E56='Tabelle Tipi-pesi'!D$20,'Tabelle Tipi-pesi'!E$20,"")&amp;IF(E56='Tabelle Tipi-pesi'!D$21,'Tabelle Tipi-pesi'!E$21,"")&amp;IF(E56='Tabelle Tipi-pesi'!D$22,'Tabelle Tipi-pesi'!E$22,"")&amp;IF(E56='Tabelle Tipi-pesi'!D$23,'Tabelle Tipi-pesi'!E$23,"")))/4*B56</f>
        <v>62</v>
      </c>
      <c r="G56" s="22" t="s">
        <v>38</v>
      </c>
      <c r="H56" s="23">
        <f>$B56*IF(G56="",0,VALUE(IF(G56='Tabelle Tipi-pesi'!F$2,'Tabelle Tipi-pesi'!G$2,"")&amp;IF(G56='Tabelle Tipi-pesi'!F$3,'Tabelle Tipi-pesi'!G$3,"")&amp;IF(G56='Tabelle Tipi-pesi'!F$4,'Tabelle Tipi-pesi'!G$4,"")&amp;IF(G56='Tabelle Tipi-pesi'!F$5,'Tabelle Tipi-pesi'!G$5,"")&amp;IF(G56='Tabelle Tipi-pesi'!F$6,'Tabelle Tipi-pesi'!G$6,"")&amp;IF(G56='Tabelle Tipi-pesi'!F$7,'Tabelle Tipi-pesi'!G$7,"")&amp;IF(G56='Tabelle Tipi-pesi'!F$8,'Tabelle Tipi-pesi'!G$8,"")&amp;IF(G56='Tabelle Tipi-pesi'!F$9,'Tabelle Tipi-pesi'!G$9,"")&amp;IF(G56='Tabelle Tipi-pesi'!F$10,'Tabelle Tipi-pesi'!G$10,"")&amp;IF(G56='Tabelle Tipi-pesi'!F$11,'Tabelle Tipi-pesi'!G$11,"")&amp;IF(G56='Tabelle Tipi-pesi'!F$12,'Tabelle Tipi-pesi'!G$12,"")&amp;IF(G56='Tabelle Tipi-pesi'!F$13,'Tabelle Tipi-pesi'!G$13,"")&amp;IF(G56='Tabelle Tipi-pesi'!F$14,'Tabelle Tipi-pesi'!G$14,"")&amp;IF(G56='Tabelle Tipi-pesi'!F$15,'Tabelle Tipi-pesi'!G$15,"")&amp;IF(G56='Tabelle Tipi-pesi'!F$16,'Tabelle Tipi-pesi'!G$16,"")&amp;IF(G56='Tabelle Tipi-pesi'!F$17,'Tabelle Tipi-pesi'!G$17,"")&amp;IF(G56='Tabelle Tipi-pesi'!F$18,'Tabelle Tipi-pesi'!G$18,"")&amp;IF(G56='Tabelle Tipi-pesi'!F$19,'Tabelle Tipi-pesi'!G$19,"")&amp;IF(G56='Tabelle Tipi-pesi'!F$20,'Tabelle Tipi-pesi'!G$20,"")&amp;IF(G56='Tabelle Tipi-pesi'!F$21,'Tabelle Tipi-pesi'!G$21,"")&amp;IF(G56='Tabelle Tipi-pesi'!F$22,'Tabelle Tipi-pesi'!G$22,"")&amp;IF(G56='Tabelle Tipi-pesi'!F$23,'Tabelle Tipi-pesi'!G$23,"")))</f>
        <v>80</v>
      </c>
      <c r="I56" s="8" t="s">
        <v>47</v>
      </c>
      <c r="J56" s="9">
        <f>IF(I56="",0,VALUE(IF(I56='Tabelle Tipi-pesi'!H$2,'Tabelle Tipi-pesi'!I$2,"")&amp;IF(I56='Tabelle Tipi-pesi'!H$3,'Tabelle Tipi-pesi'!I$3,"")&amp;IF(I56='Tabelle Tipi-pesi'!H$4,'Tabelle Tipi-pesi'!I$4,"")&amp;IF(I56='Tabelle Tipi-pesi'!H$5,'Tabelle Tipi-pesi'!I$5,"")&amp;IF(I56='Tabelle Tipi-pesi'!H$6,'Tabelle Tipi-pesi'!I$6,"")&amp;IF(I56='Tabelle Tipi-pesi'!H$7,'Tabelle Tipi-pesi'!I$7,"")&amp;IF(I56='Tabelle Tipi-pesi'!H$8,'Tabelle Tipi-pesi'!I$8,"")&amp;IF(I56='Tabelle Tipi-pesi'!H$9,'Tabelle Tipi-pesi'!I$9,"")&amp;IF(I56='Tabelle Tipi-pesi'!H$10,'Tabelle Tipi-pesi'!I$10,"")&amp;IF(I56='Tabelle Tipi-pesi'!H$11,'Tabelle Tipi-pesi'!I$11,"")&amp;IF(I56='Tabelle Tipi-pesi'!H$12,'Tabelle Tipi-pesi'!I$12,"")&amp;IF(I56='Tabelle Tipi-pesi'!H$13,'Tabelle Tipi-pesi'!I$13,"")&amp;IF(I56='Tabelle Tipi-pesi'!H$14,'Tabelle Tipi-pesi'!I$14,"")&amp;IF(I56='Tabelle Tipi-pesi'!H$15,'Tabelle Tipi-pesi'!I$15,"")&amp;IF(I56='Tabelle Tipi-pesi'!H$16,'Tabelle Tipi-pesi'!I$16,"")&amp;IF(I56='Tabelle Tipi-pesi'!H$17,'Tabelle Tipi-pesi'!I$17,"")&amp;IF(I56='Tabelle Tipi-pesi'!H$18,'Tabelle Tipi-pesi'!I$18,"")&amp;IF(I56='Tabelle Tipi-pesi'!H$19,'Tabelle Tipi-pesi'!I$19,"")&amp;IF(I56='Tabelle Tipi-pesi'!H$20,'Tabelle Tipi-pesi'!I$20,"")&amp;IF(I56='Tabelle Tipi-pesi'!H$21,'Tabelle Tipi-pesi'!I$21,"")&amp;IF(I56='Tabelle Tipi-pesi'!H$22,'Tabelle Tipi-pesi'!I$22,"")&amp;IF(I56='Tabelle Tipi-pesi'!H$23,'Tabelle Tipi-pesi'!I$23,"")))</f>
        <v>145</v>
      </c>
      <c r="K56" s="24" t="s">
        <v>50</v>
      </c>
      <c r="L56" s="25">
        <f>IF(K56="",0,VALUE(IF(K56='Tabelle Tipi-pesi'!J$2,'Tabelle Tipi-pesi'!K$2,"")&amp;IF(K56='Tabelle Tipi-pesi'!J$3,'Tabelle Tipi-pesi'!K$3,"")&amp;IF(K56='Tabelle Tipi-pesi'!J$4,'Tabelle Tipi-pesi'!K$4,"")&amp;IF(K56='Tabelle Tipi-pesi'!J$5,'Tabelle Tipi-pesi'!K$5,"")&amp;IF(K56='Tabelle Tipi-pesi'!J$6,'Tabelle Tipi-pesi'!K$6,"")&amp;IF(K56='Tabelle Tipi-pesi'!J$7,'Tabelle Tipi-pesi'!K$7,"")&amp;IF(K56='Tabelle Tipi-pesi'!J$8,'Tabelle Tipi-pesi'!K$8,"")&amp;IF(K56='Tabelle Tipi-pesi'!J$9,'Tabelle Tipi-pesi'!K$9,"")&amp;IF(K56='Tabelle Tipi-pesi'!J$10,'Tabelle Tipi-pesi'!K$10,"")&amp;IF(K56='Tabelle Tipi-pesi'!J$11,'Tabelle Tipi-pesi'!K$11,"")&amp;IF(K56='Tabelle Tipi-pesi'!J$12,'Tabelle Tipi-pesi'!K$12,"")&amp;IF(K56='Tabelle Tipi-pesi'!J$13,'Tabelle Tipi-pesi'!K$13,"")&amp;IF(K56='Tabelle Tipi-pesi'!J$14,'Tabelle Tipi-pesi'!K$14,"")&amp;IF(K56='Tabelle Tipi-pesi'!J$15,'Tabelle Tipi-pesi'!K$15,"")&amp;IF(K56='Tabelle Tipi-pesi'!J$16,'Tabelle Tipi-pesi'!K$16,"")&amp;IF(K56='Tabelle Tipi-pesi'!J$17,'Tabelle Tipi-pesi'!K$17,"")&amp;IF(K56='Tabelle Tipi-pesi'!J$18,'Tabelle Tipi-pesi'!K$18,"")&amp;IF(K56='Tabelle Tipi-pesi'!J$19,'Tabelle Tipi-pesi'!K$19,"")&amp;IF(K56='Tabelle Tipi-pesi'!J$20,'Tabelle Tipi-pesi'!K$20,"")&amp;IF(K56='Tabelle Tipi-pesi'!J$21,'Tabelle Tipi-pesi'!K$21,"")&amp;IF(K56='Tabelle Tipi-pesi'!J$22,'Tabelle Tipi-pesi'!K$22,"")&amp;IF(K56='Tabelle Tipi-pesi'!J$23,'Tabelle Tipi-pesi'!K$23,"")))</f>
        <v>7</v>
      </c>
      <c r="M56" s="8" t="s">
        <v>59</v>
      </c>
      <c r="N56" s="9">
        <f>$B56*IF(M56="",0,VALUE(IF(M56='Tabelle Tipi-pesi'!L$2,'Tabelle Tipi-pesi'!M$2,"")&amp;IF(M56='Tabelle Tipi-pesi'!L$3,'Tabelle Tipi-pesi'!M$3,"")&amp;IF(M56='Tabelle Tipi-pesi'!L$4,'Tabelle Tipi-pesi'!M$4,"")&amp;IF(M56='Tabelle Tipi-pesi'!L$5,'Tabelle Tipi-pesi'!M$5,"")&amp;IF(M56='Tabelle Tipi-pesi'!L$6,'Tabelle Tipi-pesi'!M$6,"")&amp;IF(M56='Tabelle Tipi-pesi'!L$7,'Tabelle Tipi-pesi'!M$7,"")&amp;IF(M56='Tabelle Tipi-pesi'!L$8,'Tabelle Tipi-pesi'!M$8,"")&amp;IF(M56='Tabelle Tipi-pesi'!L$9,'Tabelle Tipi-pesi'!M$9,"")&amp;IF(M56='Tabelle Tipi-pesi'!L$10,'Tabelle Tipi-pesi'!M$10,"")&amp;IF(M56='Tabelle Tipi-pesi'!L$11,'Tabelle Tipi-pesi'!M$11,"")&amp;IF(M56='Tabelle Tipi-pesi'!L$12,'Tabelle Tipi-pesi'!M$12,"")&amp;IF(M56='Tabelle Tipi-pesi'!L$13,'Tabelle Tipi-pesi'!M$13,"")&amp;IF(M56='Tabelle Tipi-pesi'!L$14,'Tabelle Tipi-pesi'!M$14,"")&amp;IF(M56='Tabelle Tipi-pesi'!L$15,'Tabelle Tipi-pesi'!M$15,"")&amp;IF(M56='Tabelle Tipi-pesi'!L$16,'Tabelle Tipi-pesi'!M$16,"")&amp;IF(M56='Tabelle Tipi-pesi'!L$17,'Tabelle Tipi-pesi'!M$17,"")&amp;IF(M56='Tabelle Tipi-pesi'!L$18,'Tabelle Tipi-pesi'!M$18,"")&amp;IF(M56='Tabelle Tipi-pesi'!L$19,'Tabelle Tipi-pesi'!M$19,"")&amp;IF(M56='Tabelle Tipi-pesi'!L$20,'Tabelle Tipi-pesi'!M$20,"")&amp;IF(M56='Tabelle Tipi-pesi'!L$21,'Tabelle Tipi-pesi'!M$21,"")&amp;IF(M56='Tabelle Tipi-pesi'!L$22,'Tabelle Tipi-pesi'!M$22,"")&amp;IF(M56='Tabelle Tipi-pesi'!L$23,'Tabelle Tipi-pesi'!M$23,"")))</f>
        <v>240</v>
      </c>
      <c r="O56" s="27" t="s">
        <v>87</v>
      </c>
      <c r="P56" s="28">
        <f>IF(O56="",0,VALUE(IF(O56='Tabelle Tipi-pesi'!N$2,'Tabelle Tipi-pesi'!O$2,"")&amp;IF(O56='Tabelle Tipi-pesi'!N$3,'Tabelle Tipi-pesi'!O$3,"")&amp;IF(O56='Tabelle Tipi-pesi'!N$4,'Tabelle Tipi-pesi'!O$4,"")&amp;IF(O56='Tabelle Tipi-pesi'!N$5,'Tabelle Tipi-pesi'!O$5,"")&amp;IF(O56='Tabelle Tipi-pesi'!N$6,'Tabelle Tipi-pesi'!O$6,"")&amp;IF(O56='Tabelle Tipi-pesi'!N$7,'Tabelle Tipi-pesi'!O$7,"")&amp;IF(O56='Tabelle Tipi-pesi'!N$8,'Tabelle Tipi-pesi'!O$8,"")&amp;IF(O56='Tabelle Tipi-pesi'!N$9,'Tabelle Tipi-pesi'!O$9,"")&amp;IF(O56='Tabelle Tipi-pesi'!N$10,'Tabelle Tipi-pesi'!O$10,"")&amp;IF(O56='Tabelle Tipi-pesi'!N$11,'Tabelle Tipi-pesi'!O$11,"")&amp;IF(O56='Tabelle Tipi-pesi'!N$12,'Tabelle Tipi-pesi'!O$12,"")&amp;IF(O56='Tabelle Tipi-pesi'!N$13,'Tabelle Tipi-pesi'!O$13,"")&amp;IF(O56='Tabelle Tipi-pesi'!N$14,'Tabelle Tipi-pesi'!O$14,"")&amp;IF(O56='Tabelle Tipi-pesi'!N$15,'Tabelle Tipi-pesi'!O$15,"")&amp;IF(O56='Tabelle Tipi-pesi'!N$16,'Tabelle Tipi-pesi'!O$16,"")&amp;IF(O56='Tabelle Tipi-pesi'!N$17,'Tabelle Tipi-pesi'!O$17,"")&amp;IF(O56='Tabelle Tipi-pesi'!N$18,'Tabelle Tipi-pesi'!O$18,"")&amp;IF(O56='Tabelle Tipi-pesi'!N$19,'Tabelle Tipi-pesi'!O$19,"")&amp;IF(O56='Tabelle Tipi-pesi'!N$20,'Tabelle Tipi-pesi'!O$20,"")&amp;IF(O56='Tabelle Tipi-pesi'!N$21,'Tabelle Tipi-pesi'!O$21,"")&amp;IF(O56='Tabelle Tipi-pesi'!N$22,'Tabelle Tipi-pesi'!O$22,"")&amp;IF(O56='Tabelle Tipi-pesi'!N$23,'Tabelle Tipi-pesi'!O$23,"")))</f>
        <v>309</v>
      </c>
      <c r="R56" s="9">
        <f>IF(Q56="",0,VALUE(IF(Q56='Tabelle Tipi-pesi'!P$2,'Tabelle Tipi-pesi'!Q$2,"")&amp;IF(Q56='Tabelle Tipi-pesi'!P$3,'Tabelle Tipi-pesi'!Q$3,"")&amp;IF(Q56='Tabelle Tipi-pesi'!P$4,'Tabelle Tipi-pesi'!Q$4,"")&amp;IF(Q56='Tabelle Tipi-pesi'!P$5,'Tabelle Tipi-pesi'!Q$5,"")&amp;IF(Q56='Tabelle Tipi-pesi'!P$6,'Tabelle Tipi-pesi'!Q$6,"")&amp;IF(Q56='Tabelle Tipi-pesi'!P$7,'Tabelle Tipi-pesi'!Q$7,"")&amp;IF(Q56='Tabelle Tipi-pesi'!P$8,'Tabelle Tipi-pesi'!Q$8,"")&amp;IF(Q56='Tabelle Tipi-pesi'!P$9,'Tabelle Tipi-pesi'!Q$9,"")&amp;IF(Q56='Tabelle Tipi-pesi'!P$10,'Tabelle Tipi-pesi'!Q$10,"")&amp;IF(Q56='Tabelle Tipi-pesi'!P$11,'Tabelle Tipi-pesi'!Q$11,"")&amp;IF(Q56='Tabelle Tipi-pesi'!P$12,'Tabelle Tipi-pesi'!Q$12,"")&amp;IF(Q56='Tabelle Tipi-pesi'!P$13,'Tabelle Tipi-pesi'!Q$13,"")&amp;IF(Q56='Tabelle Tipi-pesi'!P$14,'Tabelle Tipi-pesi'!Q$14,"")&amp;IF(Q56='Tabelle Tipi-pesi'!P$15,'Tabelle Tipi-pesi'!Q$15,"")&amp;IF(Q56='Tabelle Tipi-pesi'!P$16,'Tabelle Tipi-pesi'!Q$16,"")&amp;IF(Q56='Tabelle Tipi-pesi'!P$17,'Tabelle Tipi-pesi'!Q$17,"")&amp;IF(Q56='Tabelle Tipi-pesi'!P$18,'Tabelle Tipi-pesi'!Q$18,"")&amp;IF(Q56='Tabelle Tipi-pesi'!P$19,'Tabelle Tipi-pesi'!Q$19,"")&amp;IF(Q56='Tabelle Tipi-pesi'!P$20,'Tabelle Tipi-pesi'!Q$20,"")&amp;IF(Q56='Tabelle Tipi-pesi'!P$21,'Tabelle Tipi-pesi'!Q$21,"")&amp;IF(Q56='Tabelle Tipi-pesi'!P$22,'Tabelle Tipi-pesi'!Q$22,"")&amp;IF(Q56='Tabelle Tipi-pesi'!P$23,'Tabelle Tipi-pesi'!Q$23,"")))</f>
        <v>0</v>
      </c>
      <c r="S56" s="29" t="s">
        <v>130</v>
      </c>
      <c r="T56" s="30">
        <f>IF(S56="",0,VALUE(IF(S56='Tabelle Tipi-pesi'!R$2,'Tabelle Tipi-pesi'!S$2,"")&amp;IF(S56='Tabelle Tipi-pesi'!R$3,'Tabelle Tipi-pesi'!S$3,"")&amp;IF(S56='Tabelle Tipi-pesi'!R$4,'Tabelle Tipi-pesi'!S$4,"")&amp;IF(S56='Tabelle Tipi-pesi'!R$5,'Tabelle Tipi-pesi'!S$5,"")&amp;IF(S56='Tabelle Tipi-pesi'!R$6,'Tabelle Tipi-pesi'!S$6,"")&amp;IF(S56='Tabelle Tipi-pesi'!R$7,'Tabelle Tipi-pesi'!S$7,"")&amp;IF(S56='Tabelle Tipi-pesi'!R$8,'Tabelle Tipi-pesi'!S$8,"")&amp;IF(S56='Tabelle Tipi-pesi'!R$9,'Tabelle Tipi-pesi'!S$9,"")&amp;IF(S56='Tabelle Tipi-pesi'!R$10,'Tabelle Tipi-pesi'!S$10,"")&amp;IF(S56='Tabelle Tipi-pesi'!R$11,'Tabelle Tipi-pesi'!S$11,"")&amp;IF(S56='Tabelle Tipi-pesi'!R$12,'Tabelle Tipi-pesi'!S$12,"")&amp;IF(S56='Tabelle Tipi-pesi'!R$13,'Tabelle Tipi-pesi'!S$13,"")&amp;IF(S56='Tabelle Tipi-pesi'!R$14,'Tabelle Tipi-pesi'!S$14,"")&amp;IF(S56='Tabelle Tipi-pesi'!R$15,'Tabelle Tipi-pesi'!S$15,"")&amp;IF(S56='Tabelle Tipi-pesi'!R$16,'Tabelle Tipi-pesi'!S$16,"")&amp;IF(S56='Tabelle Tipi-pesi'!R$17,'Tabelle Tipi-pesi'!S$17,"")&amp;IF(S56='Tabelle Tipi-pesi'!R$18,'Tabelle Tipi-pesi'!S$18,"")&amp;IF(S56='Tabelle Tipi-pesi'!R$19,'Tabelle Tipi-pesi'!S$19,"")&amp;IF(S56='Tabelle Tipi-pesi'!R$20,'Tabelle Tipi-pesi'!S$20,"")&amp;IF(S56='Tabelle Tipi-pesi'!R$21,'Tabelle Tipi-pesi'!S$21,"")&amp;IF(S56='Tabelle Tipi-pesi'!R$22,'Tabelle Tipi-pesi'!S$22,"")&amp;IF(S56='Tabelle Tipi-pesi'!R$23,'Tabelle Tipi-pesi'!S$23,"")))</f>
        <v>15</v>
      </c>
      <c r="U56" s="8" t="s">
        <v>94</v>
      </c>
      <c r="V56" s="9">
        <f>IF(U56="",0,VALUE(IF(U56='Tabelle Tipi-pesi'!T$2,'Tabelle Tipi-pesi'!U$2,"")&amp;IF(U56='Tabelle Tipi-pesi'!T$3,'Tabelle Tipi-pesi'!U$3,"")&amp;IF(U56='Tabelle Tipi-pesi'!T$4,'Tabelle Tipi-pesi'!U$4,"")&amp;IF(U56='Tabelle Tipi-pesi'!T$5,'Tabelle Tipi-pesi'!U$5,"")&amp;IF(U56='Tabelle Tipi-pesi'!T$6,'Tabelle Tipi-pesi'!U$6,"")&amp;IF(U56='Tabelle Tipi-pesi'!T$7,'Tabelle Tipi-pesi'!U$7,"")&amp;IF(U56='Tabelle Tipi-pesi'!T$8,'Tabelle Tipi-pesi'!U$8,"")&amp;IF(U56='Tabelle Tipi-pesi'!T$9,'Tabelle Tipi-pesi'!U$9,"")&amp;IF(U56='Tabelle Tipi-pesi'!T$10,'Tabelle Tipi-pesi'!U$10,"")&amp;IF(U56='Tabelle Tipi-pesi'!T$11,'Tabelle Tipi-pesi'!U$11,"")&amp;IF(U56='Tabelle Tipi-pesi'!T$12,'Tabelle Tipi-pesi'!U$12,"")&amp;IF(U56='Tabelle Tipi-pesi'!T$13,'Tabelle Tipi-pesi'!U$13,"")&amp;IF(U56='Tabelle Tipi-pesi'!T$14,'Tabelle Tipi-pesi'!U$14,"")&amp;IF(U56='Tabelle Tipi-pesi'!T$15,'Tabelle Tipi-pesi'!U$15,"")&amp;IF(U56='Tabelle Tipi-pesi'!T$16,'Tabelle Tipi-pesi'!U$16,"")&amp;IF(U56='Tabelle Tipi-pesi'!T$17,'Tabelle Tipi-pesi'!U$17,"")&amp;IF(U56='Tabelle Tipi-pesi'!T$18,'Tabelle Tipi-pesi'!U$18,"")&amp;IF(U56='Tabelle Tipi-pesi'!T$19,'Tabelle Tipi-pesi'!U$19,"")&amp;IF(U56='Tabelle Tipi-pesi'!T$20,'Tabelle Tipi-pesi'!U$20,"")&amp;IF(U56='Tabelle Tipi-pesi'!T$21,'Tabelle Tipi-pesi'!U$21,"")&amp;IF(U56='Tabelle Tipi-pesi'!T$22,'Tabelle Tipi-pesi'!U$22,"")&amp;IF(U56='Tabelle Tipi-pesi'!T$23,'Tabelle Tipi-pesi'!U$23,"")))</f>
        <v>85</v>
      </c>
      <c r="W56" s="31"/>
      <c r="X56" s="32">
        <f>IF(W56="",0,VALUE(IF(W56='Tabelle Tipi-pesi'!V$2,'Tabelle Tipi-pesi'!W$2,"")&amp;IF(W56='Tabelle Tipi-pesi'!V$3,'Tabelle Tipi-pesi'!W$3,"")&amp;IF(W56='Tabelle Tipi-pesi'!V$4,'Tabelle Tipi-pesi'!W$4,"")&amp;IF(W56='Tabelle Tipi-pesi'!V$5,'Tabelle Tipi-pesi'!W$5,"")&amp;IF(W56='Tabelle Tipi-pesi'!V$6,'Tabelle Tipi-pesi'!W$6,"")&amp;IF(W56='Tabelle Tipi-pesi'!V$7,'Tabelle Tipi-pesi'!W$7,"")&amp;IF(W56='Tabelle Tipi-pesi'!V$8,'Tabelle Tipi-pesi'!W$8,"")&amp;IF(W56='Tabelle Tipi-pesi'!V$9,'Tabelle Tipi-pesi'!W$9,"")&amp;IF(W56='Tabelle Tipi-pesi'!V$10,'Tabelle Tipi-pesi'!W$10,"")&amp;IF(W56='Tabelle Tipi-pesi'!V$11,'Tabelle Tipi-pesi'!W$11,"")&amp;IF(W56='Tabelle Tipi-pesi'!V$12,'Tabelle Tipi-pesi'!W$12,"")&amp;IF(W56='Tabelle Tipi-pesi'!V$13,'Tabelle Tipi-pesi'!W$13,"")&amp;IF(W56='Tabelle Tipi-pesi'!V$14,'Tabelle Tipi-pesi'!W$14,"")&amp;IF(W56='Tabelle Tipi-pesi'!V$15,'Tabelle Tipi-pesi'!W$15,"")&amp;IF(W56='Tabelle Tipi-pesi'!V$16,'Tabelle Tipi-pesi'!W$16,"")&amp;IF(W56='Tabelle Tipi-pesi'!V$17,'Tabelle Tipi-pesi'!W$17,"")&amp;IF(W56='Tabelle Tipi-pesi'!V$18,'Tabelle Tipi-pesi'!W$18,"")&amp;IF(W56='Tabelle Tipi-pesi'!V$19,'Tabelle Tipi-pesi'!W$19,"")&amp;IF(W56='Tabelle Tipi-pesi'!V$20,'Tabelle Tipi-pesi'!W$20,"")&amp;IF(W56='Tabelle Tipi-pesi'!V$21,'Tabelle Tipi-pesi'!W$21,"")&amp;IF(W56='Tabelle Tipi-pesi'!V$22,'Tabelle Tipi-pesi'!W$22,"")&amp;IF(W56='Tabelle Tipi-pesi'!V$23,'Tabelle Tipi-pesi'!W$23,"")))</f>
        <v>0</v>
      </c>
      <c r="Z56" s="9">
        <f>IF(Y56="",0,VALUE(IF(Y56='Tabelle Tipi-pesi'!X$2,'Tabelle Tipi-pesi'!Y$2,"")&amp;IF(Y56='Tabelle Tipi-pesi'!X$3,'Tabelle Tipi-pesi'!Y$3,"")&amp;IF(Y56='Tabelle Tipi-pesi'!X$4,'Tabelle Tipi-pesi'!Y$4,"")&amp;IF(Y56='Tabelle Tipi-pesi'!X$5,'Tabelle Tipi-pesi'!Y$5,"")&amp;IF(Y56='Tabelle Tipi-pesi'!X$6,'Tabelle Tipi-pesi'!Y$6,"")&amp;IF(Y56='Tabelle Tipi-pesi'!X$7,'Tabelle Tipi-pesi'!Y$7,"")&amp;IF(Y56='Tabelle Tipi-pesi'!X$8,'Tabelle Tipi-pesi'!Y$8,"")&amp;IF(Y56='Tabelle Tipi-pesi'!X$9,'Tabelle Tipi-pesi'!Y$9,"")&amp;IF(Y56='Tabelle Tipi-pesi'!X$10,'Tabelle Tipi-pesi'!Y$10,"")&amp;IF(Y56='Tabelle Tipi-pesi'!X$11,'Tabelle Tipi-pesi'!Y$11,"")&amp;IF(Y56='Tabelle Tipi-pesi'!X$12,'Tabelle Tipi-pesi'!Y$12,"")&amp;IF(Y56='Tabelle Tipi-pesi'!X$13,'Tabelle Tipi-pesi'!Y$13,"")&amp;IF(Y56='Tabelle Tipi-pesi'!X$14,'Tabelle Tipi-pesi'!Y$14,"")&amp;IF(Y56='Tabelle Tipi-pesi'!X$15,'Tabelle Tipi-pesi'!Y$15,"")&amp;IF(Y56='Tabelle Tipi-pesi'!X$16,'Tabelle Tipi-pesi'!Y$16,"")&amp;IF(Y56='Tabelle Tipi-pesi'!X$17,'Tabelle Tipi-pesi'!Y$17,"")&amp;IF(Y56='Tabelle Tipi-pesi'!X$18,'Tabelle Tipi-pesi'!Y$18,"")&amp;IF(Y56='Tabelle Tipi-pesi'!X$19,'Tabelle Tipi-pesi'!Y$19,"")&amp;IF(Y56='Tabelle Tipi-pesi'!X$20,'Tabelle Tipi-pesi'!Y$20,"")&amp;IF(Y56='Tabelle Tipi-pesi'!X$21,'Tabelle Tipi-pesi'!Y$21,"")&amp;IF(Y56='Tabelle Tipi-pesi'!X$22,'Tabelle Tipi-pesi'!Y$22,"")&amp;IF(Y56='Tabelle Tipi-pesi'!X$23,'Tabelle Tipi-pesi'!Y$23,"")))</f>
        <v>0</v>
      </c>
      <c r="AA56" s="36" t="s">
        <v>105</v>
      </c>
      <c r="AB56" s="37">
        <f>IF(AA56="",0,VALUE(IF(AA56='Tabelle Tipi-pesi'!Z$2,'Tabelle Tipi-pesi'!AA$2,"")&amp;IF(AA56='Tabelle Tipi-pesi'!Z$3,'Tabelle Tipi-pesi'!AA$3,"")&amp;IF(AA56='Tabelle Tipi-pesi'!Z$4,'Tabelle Tipi-pesi'!AA$4,"")&amp;IF(AA56='Tabelle Tipi-pesi'!Z$5,'Tabelle Tipi-pesi'!AA$5,"")&amp;IF(AA56='Tabelle Tipi-pesi'!Z$6,'Tabelle Tipi-pesi'!AA$6,"")&amp;IF(AA56='Tabelle Tipi-pesi'!Z$7,'Tabelle Tipi-pesi'!AA$7,"")&amp;IF(AA56='Tabelle Tipi-pesi'!Z$8,'Tabelle Tipi-pesi'!AA$8,"")&amp;IF(AA56='Tabelle Tipi-pesi'!Z$9,'Tabelle Tipi-pesi'!AA$9,"")&amp;IF(AA56='Tabelle Tipi-pesi'!Z$10,'Tabelle Tipi-pesi'!AA$10,"")&amp;IF(AA56='Tabelle Tipi-pesi'!Z$11,'Tabelle Tipi-pesi'!AA$11,"")&amp;IF(AA56='Tabelle Tipi-pesi'!Z$12,'Tabelle Tipi-pesi'!AA$12,"")&amp;IF(AA56='Tabelle Tipi-pesi'!Z$13,'Tabelle Tipi-pesi'!AA$13,"")&amp;IF(AA56='Tabelle Tipi-pesi'!Z$14,'Tabelle Tipi-pesi'!AA$14,"")&amp;IF(AA56='Tabelle Tipi-pesi'!Z$15,'Tabelle Tipi-pesi'!AA$15,"")&amp;IF(AA56='Tabelle Tipi-pesi'!Z$16,'Tabelle Tipi-pesi'!AA$16,"")&amp;IF(AA56='Tabelle Tipi-pesi'!Z$17,'Tabelle Tipi-pesi'!AA$17,"")&amp;IF(AA56='Tabelle Tipi-pesi'!Z$18,'Tabelle Tipi-pesi'!AA$18,"")&amp;IF(AA56='Tabelle Tipi-pesi'!Z$19,'Tabelle Tipi-pesi'!AA$19,"")&amp;IF(AA56='Tabelle Tipi-pesi'!Z$20,'Tabelle Tipi-pesi'!AA$20,"")&amp;IF(AA56='Tabelle Tipi-pesi'!Z$21,'Tabelle Tipi-pesi'!AA$21,"")&amp;IF(AA56='Tabelle Tipi-pesi'!Z$22,'Tabelle Tipi-pesi'!AA$22,"")&amp;IF(AA56='Tabelle Tipi-pesi'!Z$23,'Tabelle Tipi-pesi'!AA$23,"")))</f>
        <v>75</v>
      </c>
      <c r="AD56" s="9">
        <f>IF(AC56="",0,VALUE(IF(AC56='Tabelle Tipi-pesi'!Z$2,'Tabelle Tipi-pesi'!AA$2,"")&amp;IF(AC56='Tabelle Tipi-pesi'!Z$3,'Tabelle Tipi-pesi'!AA$3,"")&amp;IF(AC56='Tabelle Tipi-pesi'!Z$4,'Tabelle Tipi-pesi'!AA$4,"")&amp;IF(AC56='Tabelle Tipi-pesi'!Z$5,'Tabelle Tipi-pesi'!AA$5,"")&amp;IF(AC56='Tabelle Tipi-pesi'!Z$6,'Tabelle Tipi-pesi'!AA$6,"")&amp;IF(AC56='Tabelle Tipi-pesi'!Z$7,'Tabelle Tipi-pesi'!AA$7,"")&amp;IF(AC56='Tabelle Tipi-pesi'!Z$8,'Tabelle Tipi-pesi'!AA$8,"")&amp;IF(AC56='Tabelle Tipi-pesi'!Z$9,'Tabelle Tipi-pesi'!AA$9,"")&amp;IF(AC56='Tabelle Tipi-pesi'!Z$10,'Tabelle Tipi-pesi'!AA$10,"")&amp;IF(AC56='Tabelle Tipi-pesi'!Z$11,'Tabelle Tipi-pesi'!AA$11,"")&amp;IF(AC56='Tabelle Tipi-pesi'!Z$12,'Tabelle Tipi-pesi'!AA$12,"")&amp;IF(AC56='Tabelle Tipi-pesi'!Z$13,'Tabelle Tipi-pesi'!AA$13,"")&amp;IF(AC56='Tabelle Tipi-pesi'!Z$14,'Tabelle Tipi-pesi'!AA$14,"")&amp;IF(AC56='Tabelle Tipi-pesi'!Z$15,'Tabelle Tipi-pesi'!AA$15,"")&amp;IF(AC56='Tabelle Tipi-pesi'!Z$16,'Tabelle Tipi-pesi'!AA$16,"")&amp;IF(AC56='Tabelle Tipi-pesi'!Z$17,'Tabelle Tipi-pesi'!AA$17,"")&amp;IF(AC56='Tabelle Tipi-pesi'!Z$18,'Tabelle Tipi-pesi'!AA$18,"")&amp;IF(AC56='Tabelle Tipi-pesi'!Z$19,'Tabelle Tipi-pesi'!AA$19,"")&amp;IF(AC56='Tabelle Tipi-pesi'!Z$20,'Tabelle Tipi-pesi'!AA$20,"")&amp;IF(AC56='Tabelle Tipi-pesi'!Z$21,'Tabelle Tipi-pesi'!AA$21,"")&amp;IF(AC56='Tabelle Tipi-pesi'!Z$22,'Tabelle Tipi-pesi'!AA$22,"")&amp;IF(AC56='Tabelle Tipi-pesi'!Z$23,'Tabelle Tipi-pesi'!AA$23,"")))</f>
        <v>0</v>
      </c>
      <c r="AE56" s="34"/>
      <c r="AF56" s="35">
        <f>IF(AE56="",0,VALUE(IF(AE56='Tabelle Tipi-pesi'!AB$2,'Tabelle Tipi-pesi'!AC$2,"")&amp;IF(AE56='Tabelle Tipi-pesi'!AB$3,'Tabelle Tipi-pesi'!AC$3,"")&amp;IF(AE56='Tabelle Tipi-pesi'!AB$4,'Tabelle Tipi-pesi'!AC$4,"")&amp;IF(AE56='Tabelle Tipi-pesi'!AB$5,'Tabelle Tipi-pesi'!AC$5,"")&amp;IF(AE56='Tabelle Tipi-pesi'!AB$6,'Tabelle Tipi-pesi'!AC$6,"")&amp;IF(AE56='Tabelle Tipi-pesi'!AB$7,'Tabelle Tipi-pesi'!AC$7,"")&amp;IF(AE56='Tabelle Tipi-pesi'!AB$8,'Tabelle Tipi-pesi'!AC$8,"")&amp;IF(AE56='Tabelle Tipi-pesi'!AB$9,'Tabelle Tipi-pesi'!AC$9,"")&amp;IF(AE56='Tabelle Tipi-pesi'!AB$10,'Tabelle Tipi-pesi'!AC$10,"")&amp;IF(AE56='Tabelle Tipi-pesi'!AB$11,'Tabelle Tipi-pesi'!AC$11,"")&amp;IF(AE56='Tabelle Tipi-pesi'!AB$12,'Tabelle Tipi-pesi'!AC$12,"")&amp;IF(AE56='Tabelle Tipi-pesi'!AB$13,'Tabelle Tipi-pesi'!AC$13,"")&amp;IF(AE56='Tabelle Tipi-pesi'!AB$14,'Tabelle Tipi-pesi'!AC$14,"")&amp;IF(AE56='Tabelle Tipi-pesi'!AB$15,'Tabelle Tipi-pesi'!AC$15,"")&amp;IF(AD56='Tabelle Tipi-pesi'!AB$16,'Tabelle Tipi-pesi'!AC$16,"")&amp;IF(AE56='Tabelle Tipi-pesi'!AB$17,'Tabelle Tipi-pesi'!AC$17,"")&amp;IF(AE56='Tabelle Tipi-pesi'!AB$18,'Tabelle Tipi-pesi'!AC$18,"")&amp;IF(AE56='Tabelle Tipi-pesi'!AB$19,'Tabelle Tipi-pesi'!AC$19,"")&amp;IF(AE56='Tabelle Tipi-pesi'!AB$20,'Tabelle Tipi-pesi'!AC$20,"")&amp;IF(AE56='Tabelle Tipi-pesi'!AB$21,'Tabelle Tipi-pesi'!AC$21,"")&amp;IF(AE56='Tabelle Tipi-pesi'!AB$22,'Tabelle Tipi-pesi'!AC$22,"")&amp;IF(AE56='Tabelle Tipi-pesi'!AB$23,'Tabelle Tipi-pesi'!AC$23,"")))</f>
        <v>0</v>
      </c>
      <c r="AG56" s="8" t="s">
        <v>106</v>
      </c>
      <c r="AH56" s="9">
        <f>IF(AG56="",0,VALUE(IF(AG56='Tabelle Tipi-pesi'!AD$2,'Tabelle Tipi-pesi'!AE$2,"")&amp;IF(AG56='Tabelle Tipi-pesi'!AD$3,'Tabelle Tipi-pesi'!AE$3,"")&amp;IF(AG56='Tabelle Tipi-pesi'!AD$4,'Tabelle Tipi-pesi'!AE$4,"")&amp;IF(AG56='Tabelle Tipi-pesi'!AD$5,'Tabelle Tipi-pesi'!AE$5,"")&amp;IF(AG56='Tabelle Tipi-pesi'!AD$6,'Tabelle Tipi-pesi'!AE$6,"")&amp;IF(AG56='Tabelle Tipi-pesi'!AD$7,'Tabelle Tipi-pesi'!AE$7,"")&amp;IF(AG56='Tabelle Tipi-pesi'!AD$8,'Tabelle Tipi-pesi'!AE$8,"")&amp;IF(AG56='Tabelle Tipi-pesi'!AD$9,'Tabelle Tipi-pesi'!AE$9,"")&amp;IF(AG56='Tabelle Tipi-pesi'!AD$10,'Tabelle Tipi-pesi'!AE$10,"")&amp;IF(AG56='Tabelle Tipi-pesi'!AD$11,'Tabelle Tipi-pesi'!AE$11,"")&amp;IF(AG56='Tabelle Tipi-pesi'!AD$12,'Tabelle Tipi-pesi'!AE$12,"")&amp;IF(AG56='Tabelle Tipi-pesi'!AD$13,'Tabelle Tipi-pesi'!AE$13,"")&amp;IF(AG56='Tabelle Tipi-pesi'!AD$14,'Tabelle Tipi-pesi'!AE$14,"")&amp;IF(AG56='Tabelle Tipi-pesi'!AD$15,'Tabelle Tipi-pesi'!AE$15,"")&amp;IF(AF56='Tabelle Tipi-pesi'!AD$16,'Tabelle Tipi-pesi'!AE$16,"")&amp;IF(AG56='Tabelle Tipi-pesi'!AD$17,'Tabelle Tipi-pesi'!AE$17,"")&amp;IF(AG56='Tabelle Tipi-pesi'!AD$18,'Tabelle Tipi-pesi'!AE$18,"")&amp;IF(AG56='Tabelle Tipi-pesi'!AD$19,'Tabelle Tipi-pesi'!AE$19,"")&amp;IF(AG56='Tabelle Tipi-pesi'!AD$20,'Tabelle Tipi-pesi'!AE$20,"")&amp;IF(AG56='Tabelle Tipi-pesi'!AD$21,'Tabelle Tipi-pesi'!AE$21,"")&amp;IF(AG56='Tabelle Tipi-pesi'!AD$22,'Tabelle Tipi-pesi'!AE$22,"")&amp;IF(AG56='Tabelle Tipi-pesi'!AD$23,'Tabelle Tipi-pesi'!AE$23,"")))</f>
        <v>50</v>
      </c>
      <c r="AJ56" s="26">
        <f t="shared" si="0"/>
        <v>1188</v>
      </c>
      <c r="AK56" s="55">
        <v>19.5</v>
      </c>
      <c r="AL56" s="12">
        <v>5472</v>
      </c>
      <c r="AM56" s="18"/>
      <c r="AN56" s="11">
        <f t="shared" si="1"/>
        <v>10</v>
      </c>
      <c r="AO56" s="11" t="str">
        <f t="shared" si="2"/>
        <v>2</v>
      </c>
      <c r="AP56" s="8">
        <v>830</v>
      </c>
      <c r="AQ56" s="14">
        <f t="shared" si="3"/>
        <v>16.836923076923078</v>
      </c>
      <c r="AR56" s="15">
        <f t="shared" si="4"/>
        <v>124.59323076923079</v>
      </c>
      <c r="AS56" s="16">
        <f t="shared" si="5"/>
        <v>104.87645687645688</v>
      </c>
      <c r="AT56" s="15">
        <f t="shared" si="6"/>
        <v>9.535028449502132</v>
      </c>
      <c r="AU56" s="39"/>
    </row>
    <row r="57" spans="1:47" s="8" customFormat="1" ht="11.25" x14ac:dyDescent="0.2">
      <c r="A57" s="8">
        <v>53</v>
      </c>
      <c r="B57" s="8">
        <v>4</v>
      </c>
      <c r="C57" s="20" t="s">
        <v>13</v>
      </c>
      <c r="D57" s="21">
        <f>IF(C57="",0,VALUE(IF(C57='Tabelle Tipi-pesi'!B$2,'Tabelle Tipi-pesi'!C$2,"")&amp;IF(C57='Tabelle Tipi-pesi'!B$3,'Tabelle Tipi-pesi'!C$3,"")&amp;IF(C57='Tabelle Tipi-pesi'!B$4,'Tabelle Tipi-pesi'!C$4,"")&amp;IF(C57='Tabelle Tipi-pesi'!B$5,'Tabelle Tipi-pesi'!C$5,"")&amp;IF(C57='Tabelle Tipi-pesi'!B$6,'Tabelle Tipi-pesi'!C$6,"")&amp;IF(C57='Tabelle Tipi-pesi'!B$7,'Tabelle Tipi-pesi'!C$7,"")&amp;IF(C57='Tabelle Tipi-pesi'!B$8,'Tabelle Tipi-pesi'!C$8,"")&amp;IF(C57='Tabelle Tipi-pesi'!B$9,'Tabelle Tipi-pesi'!C$9,"")&amp;IF(C57='Tabelle Tipi-pesi'!B$10,'Tabelle Tipi-pesi'!C$10,"")&amp;IF(C57='Tabelle Tipi-pesi'!B$11,'Tabelle Tipi-pesi'!C$11,"")&amp;IF(C57='Tabelle Tipi-pesi'!B$12,'Tabelle Tipi-pesi'!C$12,"")&amp;IF(C57='Tabelle Tipi-pesi'!B$13,'Tabelle Tipi-pesi'!C$13,"")&amp;IF(C57='Tabelle Tipi-pesi'!B$14,'Tabelle Tipi-pesi'!C$14,"")&amp;IF(C57='Tabelle Tipi-pesi'!B$15,'Tabelle Tipi-pesi'!C$15,"")&amp;IF(C57='Tabelle Tipi-pesi'!B$16,'Tabelle Tipi-pesi'!C$16,"")&amp;IF(C57='Tabelle Tipi-pesi'!B$17,'Tabelle Tipi-pesi'!C$17,"")&amp;IF(C57='Tabelle Tipi-pesi'!B$18,'Tabelle Tipi-pesi'!C$18,"")&amp;IF(C57='Tabelle Tipi-pesi'!B$19,'Tabelle Tipi-pesi'!C$19,"")&amp;IF(C57='Tabelle Tipi-pesi'!B$20,'Tabelle Tipi-pesi'!C$20,"")&amp;IF(C57='Tabelle Tipi-pesi'!B$21,'Tabelle Tipi-pesi'!C$21,"")&amp;IF(C57='Tabelle Tipi-pesi'!B$22,'Tabelle Tipi-pesi'!C$22,"")&amp;IF(C57='Tabelle Tipi-pesi'!B$23,'Tabelle Tipi-pesi'!C$23,"")))</f>
        <v>120</v>
      </c>
      <c r="E57" s="8" t="s">
        <v>24</v>
      </c>
      <c r="F57" s="7">
        <f>IF(E57="",0,VALUE(IF(E57='Tabelle Tipi-pesi'!D$2,'Tabelle Tipi-pesi'!E$2,"")&amp;IF(E57='Tabelle Tipi-pesi'!D$3,'Tabelle Tipi-pesi'!E$3,"")&amp;IF(E57='Tabelle Tipi-pesi'!D$4,'Tabelle Tipi-pesi'!E$4,"")&amp;IF(E57='Tabelle Tipi-pesi'!D$5,'Tabelle Tipi-pesi'!E$5,"")&amp;IF(E57='Tabelle Tipi-pesi'!D$6,'Tabelle Tipi-pesi'!E$6,"")&amp;IF(E57='Tabelle Tipi-pesi'!D$7,'Tabelle Tipi-pesi'!E$7,"")&amp;IF(E57='Tabelle Tipi-pesi'!D$8,'Tabelle Tipi-pesi'!E$8,"")&amp;IF(E57='Tabelle Tipi-pesi'!D$9,'Tabelle Tipi-pesi'!E$9,"")&amp;IF(E57='Tabelle Tipi-pesi'!D$10,'Tabelle Tipi-pesi'!E$10,"")&amp;IF(E57='Tabelle Tipi-pesi'!D$11,'Tabelle Tipi-pesi'!E$11,"")&amp;IF(E57='Tabelle Tipi-pesi'!D$12,'Tabelle Tipi-pesi'!E$12,"")&amp;IF(E57='Tabelle Tipi-pesi'!D$13,'Tabelle Tipi-pesi'!E$13,"")&amp;IF(E57='Tabelle Tipi-pesi'!D$14,'Tabelle Tipi-pesi'!E$14,"")&amp;IF(E57='Tabelle Tipi-pesi'!D$15,'Tabelle Tipi-pesi'!E$15,"")&amp;IF(E57='Tabelle Tipi-pesi'!D$16,'Tabelle Tipi-pesi'!E$16,"")&amp;IF(E57='Tabelle Tipi-pesi'!D$17,'Tabelle Tipi-pesi'!E$17,"")&amp;IF(E57='Tabelle Tipi-pesi'!D$18,'Tabelle Tipi-pesi'!E$18,"")&amp;IF(E57='Tabelle Tipi-pesi'!D$19,'Tabelle Tipi-pesi'!E$19,"")&amp;IF(E57='Tabelle Tipi-pesi'!D$20,'Tabelle Tipi-pesi'!E$20,"")&amp;IF(E57='Tabelle Tipi-pesi'!D$21,'Tabelle Tipi-pesi'!E$21,"")&amp;IF(E57='Tabelle Tipi-pesi'!D$22,'Tabelle Tipi-pesi'!E$22,"")&amp;IF(E57='Tabelle Tipi-pesi'!D$23,'Tabelle Tipi-pesi'!E$23,"")))/4*B57</f>
        <v>62</v>
      </c>
      <c r="G57" s="22" t="s">
        <v>38</v>
      </c>
      <c r="H57" s="23">
        <f>$B57*IF(G57="",0,VALUE(IF(G57='Tabelle Tipi-pesi'!F$2,'Tabelle Tipi-pesi'!G$2,"")&amp;IF(G57='Tabelle Tipi-pesi'!F$3,'Tabelle Tipi-pesi'!G$3,"")&amp;IF(G57='Tabelle Tipi-pesi'!F$4,'Tabelle Tipi-pesi'!G$4,"")&amp;IF(G57='Tabelle Tipi-pesi'!F$5,'Tabelle Tipi-pesi'!G$5,"")&amp;IF(G57='Tabelle Tipi-pesi'!F$6,'Tabelle Tipi-pesi'!G$6,"")&amp;IF(G57='Tabelle Tipi-pesi'!F$7,'Tabelle Tipi-pesi'!G$7,"")&amp;IF(G57='Tabelle Tipi-pesi'!F$8,'Tabelle Tipi-pesi'!G$8,"")&amp;IF(G57='Tabelle Tipi-pesi'!F$9,'Tabelle Tipi-pesi'!G$9,"")&amp;IF(G57='Tabelle Tipi-pesi'!F$10,'Tabelle Tipi-pesi'!G$10,"")&amp;IF(G57='Tabelle Tipi-pesi'!F$11,'Tabelle Tipi-pesi'!G$11,"")&amp;IF(G57='Tabelle Tipi-pesi'!F$12,'Tabelle Tipi-pesi'!G$12,"")&amp;IF(G57='Tabelle Tipi-pesi'!F$13,'Tabelle Tipi-pesi'!G$13,"")&amp;IF(G57='Tabelle Tipi-pesi'!F$14,'Tabelle Tipi-pesi'!G$14,"")&amp;IF(G57='Tabelle Tipi-pesi'!F$15,'Tabelle Tipi-pesi'!G$15,"")&amp;IF(G57='Tabelle Tipi-pesi'!F$16,'Tabelle Tipi-pesi'!G$16,"")&amp;IF(G57='Tabelle Tipi-pesi'!F$17,'Tabelle Tipi-pesi'!G$17,"")&amp;IF(G57='Tabelle Tipi-pesi'!F$18,'Tabelle Tipi-pesi'!G$18,"")&amp;IF(G57='Tabelle Tipi-pesi'!F$19,'Tabelle Tipi-pesi'!G$19,"")&amp;IF(G57='Tabelle Tipi-pesi'!F$20,'Tabelle Tipi-pesi'!G$20,"")&amp;IF(G57='Tabelle Tipi-pesi'!F$21,'Tabelle Tipi-pesi'!G$21,"")&amp;IF(G57='Tabelle Tipi-pesi'!F$22,'Tabelle Tipi-pesi'!G$22,"")&amp;IF(G57='Tabelle Tipi-pesi'!F$23,'Tabelle Tipi-pesi'!G$23,"")))</f>
        <v>80</v>
      </c>
      <c r="I57" s="8" t="s">
        <v>47</v>
      </c>
      <c r="J57" s="9">
        <f>IF(I57="",0,VALUE(IF(I57='Tabelle Tipi-pesi'!H$2,'Tabelle Tipi-pesi'!I$2,"")&amp;IF(I57='Tabelle Tipi-pesi'!H$3,'Tabelle Tipi-pesi'!I$3,"")&amp;IF(I57='Tabelle Tipi-pesi'!H$4,'Tabelle Tipi-pesi'!I$4,"")&amp;IF(I57='Tabelle Tipi-pesi'!H$5,'Tabelle Tipi-pesi'!I$5,"")&amp;IF(I57='Tabelle Tipi-pesi'!H$6,'Tabelle Tipi-pesi'!I$6,"")&amp;IF(I57='Tabelle Tipi-pesi'!H$7,'Tabelle Tipi-pesi'!I$7,"")&amp;IF(I57='Tabelle Tipi-pesi'!H$8,'Tabelle Tipi-pesi'!I$8,"")&amp;IF(I57='Tabelle Tipi-pesi'!H$9,'Tabelle Tipi-pesi'!I$9,"")&amp;IF(I57='Tabelle Tipi-pesi'!H$10,'Tabelle Tipi-pesi'!I$10,"")&amp;IF(I57='Tabelle Tipi-pesi'!H$11,'Tabelle Tipi-pesi'!I$11,"")&amp;IF(I57='Tabelle Tipi-pesi'!H$12,'Tabelle Tipi-pesi'!I$12,"")&amp;IF(I57='Tabelle Tipi-pesi'!H$13,'Tabelle Tipi-pesi'!I$13,"")&amp;IF(I57='Tabelle Tipi-pesi'!H$14,'Tabelle Tipi-pesi'!I$14,"")&amp;IF(I57='Tabelle Tipi-pesi'!H$15,'Tabelle Tipi-pesi'!I$15,"")&amp;IF(I57='Tabelle Tipi-pesi'!H$16,'Tabelle Tipi-pesi'!I$16,"")&amp;IF(I57='Tabelle Tipi-pesi'!H$17,'Tabelle Tipi-pesi'!I$17,"")&amp;IF(I57='Tabelle Tipi-pesi'!H$18,'Tabelle Tipi-pesi'!I$18,"")&amp;IF(I57='Tabelle Tipi-pesi'!H$19,'Tabelle Tipi-pesi'!I$19,"")&amp;IF(I57='Tabelle Tipi-pesi'!H$20,'Tabelle Tipi-pesi'!I$20,"")&amp;IF(I57='Tabelle Tipi-pesi'!H$21,'Tabelle Tipi-pesi'!I$21,"")&amp;IF(I57='Tabelle Tipi-pesi'!H$22,'Tabelle Tipi-pesi'!I$22,"")&amp;IF(I57='Tabelle Tipi-pesi'!H$23,'Tabelle Tipi-pesi'!I$23,"")))</f>
        <v>145</v>
      </c>
      <c r="K57" s="24" t="s">
        <v>50</v>
      </c>
      <c r="L57" s="25">
        <f>IF(K57="",0,VALUE(IF(K57='Tabelle Tipi-pesi'!J$2,'Tabelle Tipi-pesi'!K$2,"")&amp;IF(K57='Tabelle Tipi-pesi'!J$3,'Tabelle Tipi-pesi'!K$3,"")&amp;IF(K57='Tabelle Tipi-pesi'!J$4,'Tabelle Tipi-pesi'!K$4,"")&amp;IF(K57='Tabelle Tipi-pesi'!J$5,'Tabelle Tipi-pesi'!K$5,"")&amp;IF(K57='Tabelle Tipi-pesi'!J$6,'Tabelle Tipi-pesi'!K$6,"")&amp;IF(K57='Tabelle Tipi-pesi'!J$7,'Tabelle Tipi-pesi'!K$7,"")&amp;IF(K57='Tabelle Tipi-pesi'!J$8,'Tabelle Tipi-pesi'!K$8,"")&amp;IF(K57='Tabelle Tipi-pesi'!J$9,'Tabelle Tipi-pesi'!K$9,"")&amp;IF(K57='Tabelle Tipi-pesi'!J$10,'Tabelle Tipi-pesi'!K$10,"")&amp;IF(K57='Tabelle Tipi-pesi'!J$11,'Tabelle Tipi-pesi'!K$11,"")&amp;IF(K57='Tabelle Tipi-pesi'!J$12,'Tabelle Tipi-pesi'!K$12,"")&amp;IF(K57='Tabelle Tipi-pesi'!J$13,'Tabelle Tipi-pesi'!K$13,"")&amp;IF(K57='Tabelle Tipi-pesi'!J$14,'Tabelle Tipi-pesi'!K$14,"")&amp;IF(K57='Tabelle Tipi-pesi'!J$15,'Tabelle Tipi-pesi'!K$15,"")&amp;IF(K57='Tabelle Tipi-pesi'!J$16,'Tabelle Tipi-pesi'!K$16,"")&amp;IF(K57='Tabelle Tipi-pesi'!J$17,'Tabelle Tipi-pesi'!K$17,"")&amp;IF(K57='Tabelle Tipi-pesi'!J$18,'Tabelle Tipi-pesi'!K$18,"")&amp;IF(K57='Tabelle Tipi-pesi'!J$19,'Tabelle Tipi-pesi'!K$19,"")&amp;IF(K57='Tabelle Tipi-pesi'!J$20,'Tabelle Tipi-pesi'!K$20,"")&amp;IF(K57='Tabelle Tipi-pesi'!J$21,'Tabelle Tipi-pesi'!K$21,"")&amp;IF(K57='Tabelle Tipi-pesi'!J$22,'Tabelle Tipi-pesi'!K$22,"")&amp;IF(K57='Tabelle Tipi-pesi'!J$23,'Tabelle Tipi-pesi'!K$23,"")))</f>
        <v>7</v>
      </c>
      <c r="M57" s="8" t="s">
        <v>59</v>
      </c>
      <c r="N57" s="9">
        <f>$B57*IF(M57="",0,VALUE(IF(M57='Tabelle Tipi-pesi'!L$2,'Tabelle Tipi-pesi'!M$2,"")&amp;IF(M57='Tabelle Tipi-pesi'!L$3,'Tabelle Tipi-pesi'!M$3,"")&amp;IF(M57='Tabelle Tipi-pesi'!L$4,'Tabelle Tipi-pesi'!M$4,"")&amp;IF(M57='Tabelle Tipi-pesi'!L$5,'Tabelle Tipi-pesi'!M$5,"")&amp;IF(M57='Tabelle Tipi-pesi'!L$6,'Tabelle Tipi-pesi'!M$6,"")&amp;IF(M57='Tabelle Tipi-pesi'!L$7,'Tabelle Tipi-pesi'!M$7,"")&amp;IF(M57='Tabelle Tipi-pesi'!L$8,'Tabelle Tipi-pesi'!M$8,"")&amp;IF(M57='Tabelle Tipi-pesi'!L$9,'Tabelle Tipi-pesi'!M$9,"")&amp;IF(M57='Tabelle Tipi-pesi'!L$10,'Tabelle Tipi-pesi'!M$10,"")&amp;IF(M57='Tabelle Tipi-pesi'!L$11,'Tabelle Tipi-pesi'!M$11,"")&amp;IF(M57='Tabelle Tipi-pesi'!L$12,'Tabelle Tipi-pesi'!M$12,"")&amp;IF(M57='Tabelle Tipi-pesi'!L$13,'Tabelle Tipi-pesi'!M$13,"")&amp;IF(M57='Tabelle Tipi-pesi'!L$14,'Tabelle Tipi-pesi'!M$14,"")&amp;IF(M57='Tabelle Tipi-pesi'!L$15,'Tabelle Tipi-pesi'!M$15,"")&amp;IF(M57='Tabelle Tipi-pesi'!L$16,'Tabelle Tipi-pesi'!M$16,"")&amp;IF(M57='Tabelle Tipi-pesi'!L$17,'Tabelle Tipi-pesi'!M$17,"")&amp;IF(M57='Tabelle Tipi-pesi'!L$18,'Tabelle Tipi-pesi'!M$18,"")&amp;IF(M57='Tabelle Tipi-pesi'!L$19,'Tabelle Tipi-pesi'!M$19,"")&amp;IF(M57='Tabelle Tipi-pesi'!L$20,'Tabelle Tipi-pesi'!M$20,"")&amp;IF(M57='Tabelle Tipi-pesi'!L$21,'Tabelle Tipi-pesi'!M$21,"")&amp;IF(M57='Tabelle Tipi-pesi'!L$22,'Tabelle Tipi-pesi'!M$22,"")&amp;IF(M57='Tabelle Tipi-pesi'!L$23,'Tabelle Tipi-pesi'!M$23,"")))</f>
        <v>240</v>
      </c>
      <c r="O57" s="27" t="s">
        <v>72</v>
      </c>
      <c r="P57" s="28">
        <f>IF(O57="",0,VALUE(IF(O57='Tabelle Tipi-pesi'!N$2,'Tabelle Tipi-pesi'!O$2,"")&amp;IF(O57='Tabelle Tipi-pesi'!N$3,'Tabelle Tipi-pesi'!O$3,"")&amp;IF(O57='Tabelle Tipi-pesi'!N$4,'Tabelle Tipi-pesi'!O$4,"")&amp;IF(O57='Tabelle Tipi-pesi'!N$5,'Tabelle Tipi-pesi'!O$5,"")&amp;IF(O57='Tabelle Tipi-pesi'!N$6,'Tabelle Tipi-pesi'!O$6,"")&amp;IF(O57='Tabelle Tipi-pesi'!N$7,'Tabelle Tipi-pesi'!O$7,"")&amp;IF(O57='Tabelle Tipi-pesi'!N$8,'Tabelle Tipi-pesi'!O$8,"")&amp;IF(O57='Tabelle Tipi-pesi'!N$9,'Tabelle Tipi-pesi'!O$9,"")&amp;IF(O57='Tabelle Tipi-pesi'!N$10,'Tabelle Tipi-pesi'!O$10,"")&amp;IF(O57='Tabelle Tipi-pesi'!N$11,'Tabelle Tipi-pesi'!O$11,"")&amp;IF(O57='Tabelle Tipi-pesi'!N$12,'Tabelle Tipi-pesi'!O$12,"")&amp;IF(O57='Tabelle Tipi-pesi'!N$13,'Tabelle Tipi-pesi'!O$13,"")&amp;IF(O57='Tabelle Tipi-pesi'!N$14,'Tabelle Tipi-pesi'!O$14,"")&amp;IF(O57='Tabelle Tipi-pesi'!N$15,'Tabelle Tipi-pesi'!O$15,"")&amp;IF(O57='Tabelle Tipi-pesi'!N$16,'Tabelle Tipi-pesi'!O$16,"")&amp;IF(O57='Tabelle Tipi-pesi'!N$17,'Tabelle Tipi-pesi'!O$17,"")&amp;IF(O57='Tabelle Tipi-pesi'!N$18,'Tabelle Tipi-pesi'!O$18,"")&amp;IF(O57='Tabelle Tipi-pesi'!N$19,'Tabelle Tipi-pesi'!O$19,"")&amp;IF(O57='Tabelle Tipi-pesi'!N$20,'Tabelle Tipi-pesi'!O$20,"")&amp;IF(O57='Tabelle Tipi-pesi'!N$21,'Tabelle Tipi-pesi'!O$21,"")&amp;IF(O57='Tabelle Tipi-pesi'!N$22,'Tabelle Tipi-pesi'!O$22,"")&amp;IF(O57='Tabelle Tipi-pesi'!N$23,'Tabelle Tipi-pesi'!O$23,"")))</f>
        <v>280</v>
      </c>
      <c r="R57" s="9">
        <f>IF(Q57="",0,VALUE(IF(Q57='Tabelle Tipi-pesi'!P$2,'Tabelle Tipi-pesi'!Q$2,"")&amp;IF(Q57='Tabelle Tipi-pesi'!P$3,'Tabelle Tipi-pesi'!Q$3,"")&amp;IF(Q57='Tabelle Tipi-pesi'!P$4,'Tabelle Tipi-pesi'!Q$4,"")&amp;IF(Q57='Tabelle Tipi-pesi'!P$5,'Tabelle Tipi-pesi'!Q$5,"")&amp;IF(Q57='Tabelle Tipi-pesi'!P$6,'Tabelle Tipi-pesi'!Q$6,"")&amp;IF(Q57='Tabelle Tipi-pesi'!P$7,'Tabelle Tipi-pesi'!Q$7,"")&amp;IF(Q57='Tabelle Tipi-pesi'!P$8,'Tabelle Tipi-pesi'!Q$8,"")&amp;IF(Q57='Tabelle Tipi-pesi'!P$9,'Tabelle Tipi-pesi'!Q$9,"")&amp;IF(Q57='Tabelle Tipi-pesi'!P$10,'Tabelle Tipi-pesi'!Q$10,"")&amp;IF(Q57='Tabelle Tipi-pesi'!P$11,'Tabelle Tipi-pesi'!Q$11,"")&amp;IF(Q57='Tabelle Tipi-pesi'!P$12,'Tabelle Tipi-pesi'!Q$12,"")&amp;IF(Q57='Tabelle Tipi-pesi'!P$13,'Tabelle Tipi-pesi'!Q$13,"")&amp;IF(Q57='Tabelle Tipi-pesi'!P$14,'Tabelle Tipi-pesi'!Q$14,"")&amp;IF(Q57='Tabelle Tipi-pesi'!P$15,'Tabelle Tipi-pesi'!Q$15,"")&amp;IF(Q57='Tabelle Tipi-pesi'!P$16,'Tabelle Tipi-pesi'!Q$16,"")&amp;IF(Q57='Tabelle Tipi-pesi'!P$17,'Tabelle Tipi-pesi'!Q$17,"")&amp;IF(Q57='Tabelle Tipi-pesi'!P$18,'Tabelle Tipi-pesi'!Q$18,"")&amp;IF(Q57='Tabelle Tipi-pesi'!P$19,'Tabelle Tipi-pesi'!Q$19,"")&amp;IF(Q57='Tabelle Tipi-pesi'!P$20,'Tabelle Tipi-pesi'!Q$20,"")&amp;IF(Q57='Tabelle Tipi-pesi'!P$21,'Tabelle Tipi-pesi'!Q$21,"")&amp;IF(Q57='Tabelle Tipi-pesi'!P$22,'Tabelle Tipi-pesi'!Q$22,"")&amp;IF(Q57='Tabelle Tipi-pesi'!P$23,'Tabelle Tipi-pesi'!Q$23,"")))</f>
        <v>0</v>
      </c>
      <c r="S57" s="29" t="s">
        <v>130</v>
      </c>
      <c r="T57" s="30">
        <f>IF(S57="",0,VALUE(IF(S57='Tabelle Tipi-pesi'!R$2,'Tabelle Tipi-pesi'!S$2,"")&amp;IF(S57='Tabelle Tipi-pesi'!R$3,'Tabelle Tipi-pesi'!S$3,"")&amp;IF(S57='Tabelle Tipi-pesi'!R$4,'Tabelle Tipi-pesi'!S$4,"")&amp;IF(S57='Tabelle Tipi-pesi'!R$5,'Tabelle Tipi-pesi'!S$5,"")&amp;IF(S57='Tabelle Tipi-pesi'!R$6,'Tabelle Tipi-pesi'!S$6,"")&amp;IF(S57='Tabelle Tipi-pesi'!R$7,'Tabelle Tipi-pesi'!S$7,"")&amp;IF(S57='Tabelle Tipi-pesi'!R$8,'Tabelle Tipi-pesi'!S$8,"")&amp;IF(S57='Tabelle Tipi-pesi'!R$9,'Tabelle Tipi-pesi'!S$9,"")&amp;IF(S57='Tabelle Tipi-pesi'!R$10,'Tabelle Tipi-pesi'!S$10,"")&amp;IF(S57='Tabelle Tipi-pesi'!R$11,'Tabelle Tipi-pesi'!S$11,"")&amp;IF(S57='Tabelle Tipi-pesi'!R$12,'Tabelle Tipi-pesi'!S$12,"")&amp;IF(S57='Tabelle Tipi-pesi'!R$13,'Tabelle Tipi-pesi'!S$13,"")&amp;IF(S57='Tabelle Tipi-pesi'!R$14,'Tabelle Tipi-pesi'!S$14,"")&amp;IF(S57='Tabelle Tipi-pesi'!R$15,'Tabelle Tipi-pesi'!S$15,"")&amp;IF(S57='Tabelle Tipi-pesi'!R$16,'Tabelle Tipi-pesi'!S$16,"")&amp;IF(S57='Tabelle Tipi-pesi'!R$17,'Tabelle Tipi-pesi'!S$17,"")&amp;IF(S57='Tabelle Tipi-pesi'!R$18,'Tabelle Tipi-pesi'!S$18,"")&amp;IF(S57='Tabelle Tipi-pesi'!R$19,'Tabelle Tipi-pesi'!S$19,"")&amp;IF(S57='Tabelle Tipi-pesi'!R$20,'Tabelle Tipi-pesi'!S$20,"")&amp;IF(S57='Tabelle Tipi-pesi'!R$21,'Tabelle Tipi-pesi'!S$21,"")&amp;IF(S57='Tabelle Tipi-pesi'!R$22,'Tabelle Tipi-pesi'!S$22,"")&amp;IF(S57='Tabelle Tipi-pesi'!R$23,'Tabelle Tipi-pesi'!S$23,"")))</f>
        <v>15</v>
      </c>
      <c r="U57" s="8" t="s">
        <v>94</v>
      </c>
      <c r="V57" s="9">
        <f>IF(U57="",0,VALUE(IF(U57='Tabelle Tipi-pesi'!T$2,'Tabelle Tipi-pesi'!U$2,"")&amp;IF(U57='Tabelle Tipi-pesi'!T$3,'Tabelle Tipi-pesi'!U$3,"")&amp;IF(U57='Tabelle Tipi-pesi'!T$4,'Tabelle Tipi-pesi'!U$4,"")&amp;IF(U57='Tabelle Tipi-pesi'!T$5,'Tabelle Tipi-pesi'!U$5,"")&amp;IF(U57='Tabelle Tipi-pesi'!T$6,'Tabelle Tipi-pesi'!U$6,"")&amp;IF(U57='Tabelle Tipi-pesi'!T$7,'Tabelle Tipi-pesi'!U$7,"")&amp;IF(U57='Tabelle Tipi-pesi'!T$8,'Tabelle Tipi-pesi'!U$8,"")&amp;IF(U57='Tabelle Tipi-pesi'!T$9,'Tabelle Tipi-pesi'!U$9,"")&amp;IF(U57='Tabelle Tipi-pesi'!T$10,'Tabelle Tipi-pesi'!U$10,"")&amp;IF(U57='Tabelle Tipi-pesi'!T$11,'Tabelle Tipi-pesi'!U$11,"")&amp;IF(U57='Tabelle Tipi-pesi'!T$12,'Tabelle Tipi-pesi'!U$12,"")&amp;IF(U57='Tabelle Tipi-pesi'!T$13,'Tabelle Tipi-pesi'!U$13,"")&amp;IF(U57='Tabelle Tipi-pesi'!T$14,'Tabelle Tipi-pesi'!U$14,"")&amp;IF(U57='Tabelle Tipi-pesi'!T$15,'Tabelle Tipi-pesi'!U$15,"")&amp;IF(U57='Tabelle Tipi-pesi'!T$16,'Tabelle Tipi-pesi'!U$16,"")&amp;IF(U57='Tabelle Tipi-pesi'!T$17,'Tabelle Tipi-pesi'!U$17,"")&amp;IF(U57='Tabelle Tipi-pesi'!T$18,'Tabelle Tipi-pesi'!U$18,"")&amp;IF(U57='Tabelle Tipi-pesi'!T$19,'Tabelle Tipi-pesi'!U$19,"")&amp;IF(U57='Tabelle Tipi-pesi'!T$20,'Tabelle Tipi-pesi'!U$20,"")&amp;IF(U57='Tabelle Tipi-pesi'!T$21,'Tabelle Tipi-pesi'!U$21,"")&amp;IF(U57='Tabelle Tipi-pesi'!T$22,'Tabelle Tipi-pesi'!U$22,"")&amp;IF(U57='Tabelle Tipi-pesi'!T$23,'Tabelle Tipi-pesi'!U$23,"")))</f>
        <v>85</v>
      </c>
      <c r="W57" s="31"/>
      <c r="X57" s="32">
        <f>IF(W57="",0,VALUE(IF(W57='Tabelle Tipi-pesi'!V$2,'Tabelle Tipi-pesi'!W$2,"")&amp;IF(W57='Tabelle Tipi-pesi'!V$3,'Tabelle Tipi-pesi'!W$3,"")&amp;IF(W57='Tabelle Tipi-pesi'!V$4,'Tabelle Tipi-pesi'!W$4,"")&amp;IF(W57='Tabelle Tipi-pesi'!V$5,'Tabelle Tipi-pesi'!W$5,"")&amp;IF(W57='Tabelle Tipi-pesi'!V$6,'Tabelle Tipi-pesi'!W$6,"")&amp;IF(W57='Tabelle Tipi-pesi'!V$7,'Tabelle Tipi-pesi'!W$7,"")&amp;IF(W57='Tabelle Tipi-pesi'!V$8,'Tabelle Tipi-pesi'!W$8,"")&amp;IF(W57='Tabelle Tipi-pesi'!V$9,'Tabelle Tipi-pesi'!W$9,"")&amp;IF(W57='Tabelle Tipi-pesi'!V$10,'Tabelle Tipi-pesi'!W$10,"")&amp;IF(W57='Tabelle Tipi-pesi'!V$11,'Tabelle Tipi-pesi'!W$11,"")&amp;IF(W57='Tabelle Tipi-pesi'!V$12,'Tabelle Tipi-pesi'!W$12,"")&amp;IF(W57='Tabelle Tipi-pesi'!V$13,'Tabelle Tipi-pesi'!W$13,"")&amp;IF(W57='Tabelle Tipi-pesi'!V$14,'Tabelle Tipi-pesi'!W$14,"")&amp;IF(W57='Tabelle Tipi-pesi'!V$15,'Tabelle Tipi-pesi'!W$15,"")&amp;IF(W57='Tabelle Tipi-pesi'!V$16,'Tabelle Tipi-pesi'!W$16,"")&amp;IF(W57='Tabelle Tipi-pesi'!V$17,'Tabelle Tipi-pesi'!W$17,"")&amp;IF(W57='Tabelle Tipi-pesi'!V$18,'Tabelle Tipi-pesi'!W$18,"")&amp;IF(W57='Tabelle Tipi-pesi'!V$19,'Tabelle Tipi-pesi'!W$19,"")&amp;IF(W57='Tabelle Tipi-pesi'!V$20,'Tabelle Tipi-pesi'!W$20,"")&amp;IF(W57='Tabelle Tipi-pesi'!V$21,'Tabelle Tipi-pesi'!W$21,"")&amp;IF(W57='Tabelle Tipi-pesi'!V$22,'Tabelle Tipi-pesi'!W$22,"")&amp;IF(W57='Tabelle Tipi-pesi'!V$23,'Tabelle Tipi-pesi'!W$23,"")))</f>
        <v>0</v>
      </c>
      <c r="Z57" s="9">
        <f>IF(Y57="",0,VALUE(IF(Y57='Tabelle Tipi-pesi'!X$2,'Tabelle Tipi-pesi'!Y$2,"")&amp;IF(Y57='Tabelle Tipi-pesi'!X$3,'Tabelle Tipi-pesi'!Y$3,"")&amp;IF(Y57='Tabelle Tipi-pesi'!X$4,'Tabelle Tipi-pesi'!Y$4,"")&amp;IF(Y57='Tabelle Tipi-pesi'!X$5,'Tabelle Tipi-pesi'!Y$5,"")&amp;IF(Y57='Tabelle Tipi-pesi'!X$6,'Tabelle Tipi-pesi'!Y$6,"")&amp;IF(Y57='Tabelle Tipi-pesi'!X$7,'Tabelle Tipi-pesi'!Y$7,"")&amp;IF(Y57='Tabelle Tipi-pesi'!X$8,'Tabelle Tipi-pesi'!Y$8,"")&amp;IF(Y57='Tabelle Tipi-pesi'!X$9,'Tabelle Tipi-pesi'!Y$9,"")&amp;IF(Y57='Tabelle Tipi-pesi'!X$10,'Tabelle Tipi-pesi'!Y$10,"")&amp;IF(Y57='Tabelle Tipi-pesi'!X$11,'Tabelle Tipi-pesi'!Y$11,"")&amp;IF(Y57='Tabelle Tipi-pesi'!X$12,'Tabelle Tipi-pesi'!Y$12,"")&amp;IF(Y57='Tabelle Tipi-pesi'!X$13,'Tabelle Tipi-pesi'!Y$13,"")&amp;IF(Y57='Tabelle Tipi-pesi'!X$14,'Tabelle Tipi-pesi'!Y$14,"")&amp;IF(Y57='Tabelle Tipi-pesi'!X$15,'Tabelle Tipi-pesi'!Y$15,"")&amp;IF(Y57='Tabelle Tipi-pesi'!X$16,'Tabelle Tipi-pesi'!Y$16,"")&amp;IF(Y57='Tabelle Tipi-pesi'!X$17,'Tabelle Tipi-pesi'!Y$17,"")&amp;IF(Y57='Tabelle Tipi-pesi'!X$18,'Tabelle Tipi-pesi'!Y$18,"")&amp;IF(Y57='Tabelle Tipi-pesi'!X$19,'Tabelle Tipi-pesi'!Y$19,"")&amp;IF(Y57='Tabelle Tipi-pesi'!X$20,'Tabelle Tipi-pesi'!Y$20,"")&amp;IF(Y57='Tabelle Tipi-pesi'!X$21,'Tabelle Tipi-pesi'!Y$21,"")&amp;IF(Y57='Tabelle Tipi-pesi'!X$22,'Tabelle Tipi-pesi'!Y$22,"")&amp;IF(Y57='Tabelle Tipi-pesi'!X$23,'Tabelle Tipi-pesi'!Y$23,"")))</f>
        <v>0</v>
      </c>
      <c r="AA57" s="36" t="s">
        <v>105</v>
      </c>
      <c r="AB57" s="37">
        <f>IF(AA57="",0,VALUE(IF(AA57='Tabelle Tipi-pesi'!Z$2,'Tabelle Tipi-pesi'!AA$2,"")&amp;IF(AA57='Tabelle Tipi-pesi'!Z$3,'Tabelle Tipi-pesi'!AA$3,"")&amp;IF(AA57='Tabelle Tipi-pesi'!Z$4,'Tabelle Tipi-pesi'!AA$4,"")&amp;IF(AA57='Tabelle Tipi-pesi'!Z$5,'Tabelle Tipi-pesi'!AA$5,"")&amp;IF(AA57='Tabelle Tipi-pesi'!Z$6,'Tabelle Tipi-pesi'!AA$6,"")&amp;IF(AA57='Tabelle Tipi-pesi'!Z$7,'Tabelle Tipi-pesi'!AA$7,"")&amp;IF(AA57='Tabelle Tipi-pesi'!Z$8,'Tabelle Tipi-pesi'!AA$8,"")&amp;IF(AA57='Tabelle Tipi-pesi'!Z$9,'Tabelle Tipi-pesi'!AA$9,"")&amp;IF(AA57='Tabelle Tipi-pesi'!Z$10,'Tabelle Tipi-pesi'!AA$10,"")&amp;IF(AA57='Tabelle Tipi-pesi'!Z$11,'Tabelle Tipi-pesi'!AA$11,"")&amp;IF(AA57='Tabelle Tipi-pesi'!Z$12,'Tabelle Tipi-pesi'!AA$12,"")&amp;IF(AA57='Tabelle Tipi-pesi'!Z$13,'Tabelle Tipi-pesi'!AA$13,"")&amp;IF(AA57='Tabelle Tipi-pesi'!Z$14,'Tabelle Tipi-pesi'!AA$14,"")&amp;IF(AA57='Tabelle Tipi-pesi'!Z$15,'Tabelle Tipi-pesi'!AA$15,"")&amp;IF(AA57='Tabelle Tipi-pesi'!Z$16,'Tabelle Tipi-pesi'!AA$16,"")&amp;IF(AA57='Tabelle Tipi-pesi'!Z$17,'Tabelle Tipi-pesi'!AA$17,"")&amp;IF(AA57='Tabelle Tipi-pesi'!Z$18,'Tabelle Tipi-pesi'!AA$18,"")&amp;IF(AA57='Tabelle Tipi-pesi'!Z$19,'Tabelle Tipi-pesi'!AA$19,"")&amp;IF(AA57='Tabelle Tipi-pesi'!Z$20,'Tabelle Tipi-pesi'!AA$20,"")&amp;IF(AA57='Tabelle Tipi-pesi'!Z$21,'Tabelle Tipi-pesi'!AA$21,"")&amp;IF(AA57='Tabelle Tipi-pesi'!Z$22,'Tabelle Tipi-pesi'!AA$22,"")&amp;IF(AA57='Tabelle Tipi-pesi'!Z$23,'Tabelle Tipi-pesi'!AA$23,"")))</f>
        <v>75</v>
      </c>
      <c r="AD57" s="9">
        <f>IF(AC57="",0,VALUE(IF(AC57='Tabelle Tipi-pesi'!Z$2,'Tabelle Tipi-pesi'!AA$2,"")&amp;IF(AC57='Tabelle Tipi-pesi'!Z$3,'Tabelle Tipi-pesi'!AA$3,"")&amp;IF(AC57='Tabelle Tipi-pesi'!Z$4,'Tabelle Tipi-pesi'!AA$4,"")&amp;IF(AC57='Tabelle Tipi-pesi'!Z$5,'Tabelle Tipi-pesi'!AA$5,"")&amp;IF(AC57='Tabelle Tipi-pesi'!Z$6,'Tabelle Tipi-pesi'!AA$6,"")&amp;IF(AC57='Tabelle Tipi-pesi'!Z$7,'Tabelle Tipi-pesi'!AA$7,"")&amp;IF(AC57='Tabelle Tipi-pesi'!Z$8,'Tabelle Tipi-pesi'!AA$8,"")&amp;IF(AC57='Tabelle Tipi-pesi'!Z$9,'Tabelle Tipi-pesi'!AA$9,"")&amp;IF(AC57='Tabelle Tipi-pesi'!Z$10,'Tabelle Tipi-pesi'!AA$10,"")&amp;IF(AC57='Tabelle Tipi-pesi'!Z$11,'Tabelle Tipi-pesi'!AA$11,"")&amp;IF(AC57='Tabelle Tipi-pesi'!Z$12,'Tabelle Tipi-pesi'!AA$12,"")&amp;IF(AC57='Tabelle Tipi-pesi'!Z$13,'Tabelle Tipi-pesi'!AA$13,"")&amp;IF(AC57='Tabelle Tipi-pesi'!Z$14,'Tabelle Tipi-pesi'!AA$14,"")&amp;IF(AC57='Tabelle Tipi-pesi'!Z$15,'Tabelle Tipi-pesi'!AA$15,"")&amp;IF(AC57='Tabelle Tipi-pesi'!Z$16,'Tabelle Tipi-pesi'!AA$16,"")&amp;IF(AC57='Tabelle Tipi-pesi'!Z$17,'Tabelle Tipi-pesi'!AA$17,"")&amp;IF(AC57='Tabelle Tipi-pesi'!Z$18,'Tabelle Tipi-pesi'!AA$18,"")&amp;IF(AC57='Tabelle Tipi-pesi'!Z$19,'Tabelle Tipi-pesi'!AA$19,"")&amp;IF(AC57='Tabelle Tipi-pesi'!Z$20,'Tabelle Tipi-pesi'!AA$20,"")&amp;IF(AC57='Tabelle Tipi-pesi'!Z$21,'Tabelle Tipi-pesi'!AA$21,"")&amp;IF(AC57='Tabelle Tipi-pesi'!Z$22,'Tabelle Tipi-pesi'!AA$22,"")&amp;IF(AC57='Tabelle Tipi-pesi'!Z$23,'Tabelle Tipi-pesi'!AA$23,"")))</f>
        <v>0</v>
      </c>
      <c r="AE57" s="34"/>
      <c r="AF57" s="35">
        <f>IF(AE57="",0,VALUE(IF(AE57='Tabelle Tipi-pesi'!AB$2,'Tabelle Tipi-pesi'!AC$2,"")&amp;IF(AE57='Tabelle Tipi-pesi'!AB$3,'Tabelle Tipi-pesi'!AC$3,"")&amp;IF(AE57='Tabelle Tipi-pesi'!AB$4,'Tabelle Tipi-pesi'!AC$4,"")&amp;IF(AE57='Tabelle Tipi-pesi'!AB$5,'Tabelle Tipi-pesi'!AC$5,"")&amp;IF(AE57='Tabelle Tipi-pesi'!AB$6,'Tabelle Tipi-pesi'!AC$6,"")&amp;IF(AE57='Tabelle Tipi-pesi'!AB$7,'Tabelle Tipi-pesi'!AC$7,"")&amp;IF(AE57='Tabelle Tipi-pesi'!AB$8,'Tabelle Tipi-pesi'!AC$8,"")&amp;IF(AE57='Tabelle Tipi-pesi'!AB$9,'Tabelle Tipi-pesi'!AC$9,"")&amp;IF(AE57='Tabelle Tipi-pesi'!AB$10,'Tabelle Tipi-pesi'!AC$10,"")&amp;IF(AE57='Tabelle Tipi-pesi'!AB$11,'Tabelle Tipi-pesi'!AC$11,"")&amp;IF(AE57='Tabelle Tipi-pesi'!AB$12,'Tabelle Tipi-pesi'!AC$12,"")&amp;IF(AE57='Tabelle Tipi-pesi'!AB$13,'Tabelle Tipi-pesi'!AC$13,"")&amp;IF(AE57='Tabelle Tipi-pesi'!AB$14,'Tabelle Tipi-pesi'!AC$14,"")&amp;IF(AE57='Tabelle Tipi-pesi'!AB$15,'Tabelle Tipi-pesi'!AC$15,"")&amp;IF(AD57='Tabelle Tipi-pesi'!AB$16,'Tabelle Tipi-pesi'!AC$16,"")&amp;IF(AE57='Tabelle Tipi-pesi'!AB$17,'Tabelle Tipi-pesi'!AC$17,"")&amp;IF(AE57='Tabelle Tipi-pesi'!AB$18,'Tabelle Tipi-pesi'!AC$18,"")&amp;IF(AE57='Tabelle Tipi-pesi'!AB$19,'Tabelle Tipi-pesi'!AC$19,"")&amp;IF(AE57='Tabelle Tipi-pesi'!AB$20,'Tabelle Tipi-pesi'!AC$20,"")&amp;IF(AE57='Tabelle Tipi-pesi'!AB$21,'Tabelle Tipi-pesi'!AC$21,"")&amp;IF(AE57='Tabelle Tipi-pesi'!AB$22,'Tabelle Tipi-pesi'!AC$22,"")&amp;IF(AE57='Tabelle Tipi-pesi'!AB$23,'Tabelle Tipi-pesi'!AC$23,"")))</f>
        <v>0</v>
      </c>
      <c r="AG57" s="8" t="s">
        <v>106</v>
      </c>
      <c r="AH57" s="9">
        <f>IF(AG57="",0,VALUE(IF(AG57='Tabelle Tipi-pesi'!AD$2,'Tabelle Tipi-pesi'!AE$2,"")&amp;IF(AG57='Tabelle Tipi-pesi'!AD$3,'Tabelle Tipi-pesi'!AE$3,"")&amp;IF(AG57='Tabelle Tipi-pesi'!AD$4,'Tabelle Tipi-pesi'!AE$4,"")&amp;IF(AG57='Tabelle Tipi-pesi'!AD$5,'Tabelle Tipi-pesi'!AE$5,"")&amp;IF(AG57='Tabelle Tipi-pesi'!AD$6,'Tabelle Tipi-pesi'!AE$6,"")&amp;IF(AG57='Tabelle Tipi-pesi'!AD$7,'Tabelle Tipi-pesi'!AE$7,"")&amp;IF(AG57='Tabelle Tipi-pesi'!AD$8,'Tabelle Tipi-pesi'!AE$8,"")&amp;IF(AG57='Tabelle Tipi-pesi'!AD$9,'Tabelle Tipi-pesi'!AE$9,"")&amp;IF(AG57='Tabelle Tipi-pesi'!AD$10,'Tabelle Tipi-pesi'!AE$10,"")&amp;IF(AG57='Tabelle Tipi-pesi'!AD$11,'Tabelle Tipi-pesi'!AE$11,"")&amp;IF(AG57='Tabelle Tipi-pesi'!AD$12,'Tabelle Tipi-pesi'!AE$12,"")&amp;IF(AG57='Tabelle Tipi-pesi'!AD$13,'Tabelle Tipi-pesi'!AE$13,"")&amp;IF(AG57='Tabelle Tipi-pesi'!AD$14,'Tabelle Tipi-pesi'!AE$14,"")&amp;IF(AG57='Tabelle Tipi-pesi'!AD$15,'Tabelle Tipi-pesi'!AE$15,"")&amp;IF(AF57='Tabelle Tipi-pesi'!AD$16,'Tabelle Tipi-pesi'!AE$16,"")&amp;IF(AG57='Tabelle Tipi-pesi'!AD$17,'Tabelle Tipi-pesi'!AE$17,"")&amp;IF(AG57='Tabelle Tipi-pesi'!AD$18,'Tabelle Tipi-pesi'!AE$18,"")&amp;IF(AG57='Tabelle Tipi-pesi'!AD$19,'Tabelle Tipi-pesi'!AE$19,"")&amp;IF(AG57='Tabelle Tipi-pesi'!AD$20,'Tabelle Tipi-pesi'!AE$20,"")&amp;IF(AG57='Tabelle Tipi-pesi'!AD$21,'Tabelle Tipi-pesi'!AE$21,"")&amp;IF(AG57='Tabelle Tipi-pesi'!AD$22,'Tabelle Tipi-pesi'!AE$22,"")&amp;IF(AG57='Tabelle Tipi-pesi'!AD$23,'Tabelle Tipi-pesi'!AE$23,"")))</f>
        <v>50</v>
      </c>
      <c r="AJ57" s="26">
        <f t="shared" si="0"/>
        <v>1159</v>
      </c>
      <c r="AK57" s="55">
        <v>13</v>
      </c>
      <c r="AL57" s="12">
        <v>2623</v>
      </c>
      <c r="AM57" s="18"/>
      <c r="AN57" s="11">
        <f t="shared" si="1"/>
        <v>10</v>
      </c>
      <c r="AO57" s="11" t="str">
        <f t="shared" si="2"/>
        <v>3</v>
      </c>
      <c r="AP57" s="8">
        <v>830</v>
      </c>
      <c r="AQ57" s="14">
        <f t="shared" si="3"/>
        <v>12.106153846153846</v>
      </c>
      <c r="AR57" s="15">
        <f t="shared" si="4"/>
        <v>134.37830769230771</v>
      </c>
      <c r="AS57" s="16">
        <f t="shared" si="5"/>
        <v>115.94331983805669</v>
      </c>
      <c r="AT57" s="15">
        <f t="shared" si="6"/>
        <v>8.6249039737411817</v>
      </c>
      <c r="AU57" s="39"/>
    </row>
    <row r="58" spans="1:47" s="8" customFormat="1" ht="11.25" x14ac:dyDescent="0.2">
      <c r="A58" s="8">
        <v>54</v>
      </c>
      <c r="B58" s="8">
        <v>4</v>
      </c>
      <c r="C58" s="20" t="s">
        <v>13</v>
      </c>
      <c r="D58" s="21">
        <f>IF(C58="",0,VALUE(IF(C58='Tabelle Tipi-pesi'!B$2,'Tabelle Tipi-pesi'!C$2,"")&amp;IF(C58='Tabelle Tipi-pesi'!B$3,'Tabelle Tipi-pesi'!C$3,"")&amp;IF(C58='Tabelle Tipi-pesi'!B$4,'Tabelle Tipi-pesi'!C$4,"")&amp;IF(C58='Tabelle Tipi-pesi'!B$5,'Tabelle Tipi-pesi'!C$5,"")&amp;IF(C58='Tabelle Tipi-pesi'!B$6,'Tabelle Tipi-pesi'!C$6,"")&amp;IF(C58='Tabelle Tipi-pesi'!B$7,'Tabelle Tipi-pesi'!C$7,"")&amp;IF(C58='Tabelle Tipi-pesi'!B$8,'Tabelle Tipi-pesi'!C$8,"")&amp;IF(C58='Tabelle Tipi-pesi'!B$9,'Tabelle Tipi-pesi'!C$9,"")&amp;IF(C58='Tabelle Tipi-pesi'!B$10,'Tabelle Tipi-pesi'!C$10,"")&amp;IF(C58='Tabelle Tipi-pesi'!B$11,'Tabelle Tipi-pesi'!C$11,"")&amp;IF(C58='Tabelle Tipi-pesi'!B$12,'Tabelle Tipi-pesi'!C$12,"")&amp;IF(C58='Tabelle Tipi-pesi'!B$13,'Tabelle Tipi-pesi'!C$13,"")&amp;IF(C58='Tabelle Tipi-pesi'!B$14,'Tabelle Tipi-pesi'!C$14,"")&amp;IF(C58='Tabelle Tipi-pesi'!B$15,'Tabelle Tipi-pesi'!C$15,"")&amp;IF(C58='Tabelle Tipi-pesi'!B$16,'Tabelle Tipi-pesi'!C$16,"")&amp;IF(C58='Tabelle Tipi-pesi'!B$17,'Tabelle Tipi-pesi'!C$17,"")&amp;IF(C58='Tabelle Tipi-pesi'!B$18,'Tabelle Tipi-pesi'!C$18,"")&amp;IF(C58='Tabelle Tipi-pesi'!B$19,'Tabelle Tipi-pesi'!C$19,"")&amp;IF(C58='Tabelle Tipi-pesi'!B$20,'Tabelle Tipi-pesi'!C$20,"")&amp;IF(C58='Tabelle Tipi-pesi'!B$21,'Tabelle Tipi-pesi'!C$21,"")&amp;IF(C58='Tabelle Tipi-pesi'!B$22,'Tabelle Tipi-pesi'!C$22,"")&amp;IF(C58='Tabelle Tipi-pesi'!B$23,'Tabelle Tipi-pesi'!C$23,"")))</f>
        <v>120</v>
      </c>
      <c r="E58" s="8" t="s">
        <v>24</v>
      </c>
      <c r="F58" s="7">
        <f>IF(E58="",0,VALUE(IF(E58='Tabelle Tipi-pesi'!D$2,'Tabelle Tipi-pesi'!E$2,"")&amp;IF(E58='Tabelle Tipi-pesi'!D$3,'Tabelle Tipi-pesi'!E$3,"")&amp;IF(E58='Tabelle Tipi-pesi'!D$4,'Tabelle Tipi-pesi'!E$4,"")&amp;IF(E58='Tabelle Tipi-pesi'!D$5,'Tabelle Tipi-pesi'!E$5,"")&amp;IF(E58='Tabelle Tipi-pesi'!D$6,'Tabelle Tipi-pesi'!E$6,"")&amp;IF(E58='Tabelle Tipi-pesi'!D$7,'Tabelle Tipi-pesi'!E$7,"")&amp;IF(E58='Tabelle Tipi-pesi'!D$8,'Tabelle Tipi-pesi'!E$8,"")&amp;IF(E58='Tabelle Tipi-pesi'!D$9,'Tabelle Tipi-pesi'!E$9,"")&amp;IF(E58='Tabelle Tipi-pesi'!D$10,'Tabelle Tipi-pesi'!E$10,"")&amp;IF(E58='Tabelle Tipi-pesi'!D$11,'Tabelle Tipi-pesi'!E$11,"")&amp;IF(E58='Tabelle Tipi-pesi'!D$12,'Tabelle Tipi-pesi'!E$12,"")&amp;IF(E58='Tabelle Tipi-pesi'!D$13,'Tabelle Tipi-pesi'!E$13,"")&amp;IF(E58='Tabelle Tipi-pesi'!D$14,'Tabelle Tipi-pesi'!E$14,"")&amp;IF(E58='Tabelle Tipi-pesi'!D$15,'Tabelle Tipi-pesi'!E$15,"")&amp;IF(E58='Tabelle Tipi-pesi'!D$16,'Tabelle Tipi-pesi'!E$16,"")&amp;IF(E58='Tabelle Tipi-pesi'!D$17,'Tabelle Tipi-pesi'!E$17,"")&amp;IF(E58='Tabelle Tipi-pesi'!D$18,'Tabelle Tipi-pesi'!E$18,"")&amp;IF(E58='Tabelle Tipi-pesi'!D$19,'Tabelle Tipi-pesi'!E$19,"")&amp;IF(E58='Tabelle Tipi-pesi'!D$20,'Tabelle Tipi-pesi'!E$20,"")&amp;IF(E58='Tabelle Tipi-pesi'!D$21,'Tabelle Tipi-pesi'!E$21,"")&amp;IF(E58='Tabelle Tipi-pesi'!D$22,'Tabelle Tipi-pesi'!E$22,"")&amp;IF(E58='Tabelle Tipi-pesi'!D$23,'Tabelle Tipi-pesi'!E$23,"")))/4*B58</f>
        <v>62</v>
      </c>
      <c r="G58" s="22" t="s">
        <v>38</v>
      </c>
      <c r="H58" s="23">
        <f>$B58*IF(G58="",0,VALUE(IF(G58='Tabelle Tipi-pesi'!F$2,'Tabelle Tipi-pesi'!G$2,"")&amp;IF(G58='Tabelle Tipi-pesi'!F$3,'Tabelle Tipi-pesi'!G$3,"")&amp;IF(G58='Tabelle Tipi-pesi'!F$4,'Tabelle Tipi-pesi'!G$4,"")&amp;IF(G58='Tabelle Tipi-pesi'!F$5,'Tabelle Tipi-pesi'!G$5,"")&amp;IF(G58='Tabelle Tipi-pesi'!F$6,'Tabelle Tipi-pesi'!G$6,"")&amp;IF(G58='Tabelle Tipi-pesi'!F$7,'Tabelle Tipi-pesi'!G$7,"")&amp;IF(G58='Tabelle Tipi-pesi'!F$8,'Tabelle Tipi-pesi'!G$8,"")&amp;IF(G58='Tabelle Tipi-pesi'!F$9,'Tabelle Tipi-pesi'!G$9,"")&amp;IF(G58='Tabelle Tipi-pesi'!F$10,'Tabelle Tipi-pesi'!G$10,"")&amp;IF(G58='Tabelle Tipi-pesi'!F$11,'Tabelle Tipi-pesi'!G$11,"")&amp;IF(G58='Tabelle Tipi-pesi'!F$12,'Tabelle Tipi-pesi'!G$12,"")&amp;IF(G58='Tabelle Tipi-pesi'!F$13,'Tabelle Tipi-pesi'!G$13,"")&amp;IF(G58='Tabelle Tipi-pesi'!F$14,'Tabelle Tipi-pesi'!G$14,"")&amp;IF(G58='Tabelle Tipi-pesi'!F$15,'Tabelle Tipi-pesi'!G$15,"")&amp;IF(G58='Tabelle Tipi-pesi'!F$16,'Tabelle Tipi-pesi'!G$16,"")&amp;IF(G58='Tabelle Tipi-pesi'!F$17,'Tabelle Tipi-pesi'!G$17,"")&amp;IF(G58='Tabelle Tipi-pesi'!F$18,'Tabelle Tipi-pesi'!G$18,"")&amp;IF(G58='Tabelle Tipi-pesi'!F$19,'Tabelle Tipi-pesi'!G$19,"")&amp;IF(G58='Tabelle Tipi-pesi'!F$20,'Tabelle Tipi-pesi'!G$20,"")&amp;IF(G58='Tabelle Tipi-pesi'!F$21,'Tabelle Tipi-pesi'!G$21,"")&amp;IF(G58='Tabelle Tipi-pesi'!F$22,'Tabelle Tipi-pesi'!G$22,"")&amp;IF(G58='Tabelle Tipi-pesi'!F$23,'Tabelle Tipi-pesi'!G$23,"")))</f>
        <v>80</v>
      </c>
      <c r="I58" s="8" t="s">
        <v>47</v>
      </c>
      <c r="J58" s="9">
        <f>IF(I58="",0,VALUE(IF(I58='Tabelle Tipi-pesi'!H$2,'Tabelle Tipi-pesi'!I$2,"")&amp;IF(I58='Tabelle Tipi-pesi'!H$3,'Tabelle Tipi-pesi'!I$3,"")&amp;IF(I58='Tabelle Tipi-pesi'!H$4,'Tabelle Tipi-pesi'!I$4,"")&amp;IF(I58='Tabelle Tipi-pesi'!H$5,'Tabelle Tipi-pesi'!I$5,"")&amp;IF(I58='Tabelle Tipi-pesi'!H$6,'Tabelle Tipi-pesi'!I$6,"")&amp;IF(I58='Tabelle Tipi-pesi'!H$7,'Tabelle Tipi-pesi'!I$7,"")&amp;IF(I58='Tabelle Tipi-pesi'!H$8,'Tabelle Tipi-pesi'!I$8,"")&amp;IF(I58='Tabelle Tipi-pesi'!H$9,'Tabelle Tipi-pesi'!I$9,"")&amp;IF(I58='Tabelle Tipi-pesi'!H$10,'Tabelle Tipi-pesi'!I$10,"")&amp;IF(I58='Tabelle Tipi-pesi'!H$11,'Tabelle Tipi-pesi'!I$11,"")&amp;IF(I58='Tabelle Tipi-pesi'!H$12,'Tabelle Tipi-pesi'!I$12,"")&amp;IF(I58='Tabelle Tipi-pesi'!H$13,'Tabelle Tipi-pesi'!I$13,"")&amp;IF(I58='Tabelle Tipi-pesi'!H$14,'Tabelle Tipi-pesi'!I$14,"")&amp;IF(I58='Tabelle Tipi-pesi'!H$15,'Tabelle Tipi-pesi'!I$15,"")&amp;IF(I58='Tabelle Tipi-pesi'!H$16,'Tabelle Tipi-pesi'!I$16,"")&amp;IF(I58='Tabelle Tipi-pesi'!H$17,'Tabelle Tipi-pesi'!I$17,"")&amp;IF(I58='Tabelle Tipi-pesi'!H$18,'Tabelle Tipi-pesi'!I$18,"")&amp;IF(I58='Tabelle Tipi-pesi'!H$19,'Tabelle Tipi-pesi'!I$19,"")&amp;IF(I58='Tabelle Tipi-pesi'!H$20,'Tabelle Tipi-pesi'!I$20,"")&amp;IF(I58='Tabelle Tipi-pesi'!H$21,'Tabelle Tipi-pesi'!I$21,"")&amp;IF(I58='Tabelle Tipi-pesi'!H$22,'Tabelle Tipi-pesi'!I$22,"")&amp;IF(I58='Tabelle Tipi-pesi'!H$23,'Tabelle Tipi-pesi'!I$23,"")))</f>
        <v>145</v>
      </c>
      <c r="K58" s="24" t="s">
        <v>50</v>
      </c>
      <c r="L58" s="25">
        <f>IF(K58="",0,VALUE(IF(K58='Tabelle Tipi-pesi'!J$2,'Tabelle Tipi-pesi'!K$2,"")&amp;IF(K58='Tabelle Tipi-pesi'!J$3,'Tabelle Tipi-pesi'!K$3,"")&amp;IF(K58='Tabelle Tipi-pesi'!J$4,'Tabelle Tipi-pesi'!K$4,"")&amp;IF(K58='Tabelle Tipi-pesi'!J$5,'Tabelle Tipi-pesi'!K$5,"")&amp;IF(K58='Tabelle Tipi-pesi'!J$6,'Tabelle Tipi-pesi'!K$6,"")&amp;IF(K58='Tabelle Tipi-pesi'!J$7,'Tabelle Tipi-pesi'!K$7,"")&amp;IF(K58='Tabelle Tipi-pesi'!J$8,'Tabelle Tipi-pesi'!K$8,"")&amp;IF(K58='Tabelle Tipi-pesi'!J$9,'Tabelle Tipi-pesi'!K$9,"")&amp;IF(K58='Tabelle Tipi-pesi'!J$10,'Tabelle Tipi-pesi'!K$10,"")&amp;IF(K58='Tabelle Tipi-pesi'!J$11,'Tabelle Tipi-pesi'!K$11,"")&amp;IF(K58='Tabelle Tipi-pesi'!J$12,'Tabelle Tipi-pesi'!K$12,"")&amp;IF(K58='Tabelle Tipi-pesi'!J$13,'Tabelle Tipi-pesi'!K$13,"")&amp;IF(K58='Tabelle Tipi-pesi'!J$14,'Tabelle Tipi-pesi'!K$14,"")&amp;IF(K58='Tabelle Tipi-pesi'!J$15,'Tabelle Tipi-pesi'!K$15,"")&amp;IF(K58='Tabelle Tipi-pesi'!J$16,'Tabelle Tipi-pesi'!K$16,"")&amp;IF(K58='Tabelle Tipi-pesi'!J$17,'Tabelle Tipi-pesi'!K$17,"")&amp;IF(K58='Tabelle Tipi-pesi'!J$18,'Tabelle Tipi-pesi'!K$18,"")&amp;IF(K58='Tabelle Tipi-pesi'!J$19,'Tabelle Tipi-pesi'!K$19,"")&amp;IF(K58='Tabelle Tipi-pesi'!J$20,'Tabelle Tipi-pesi'!K$20,"")&amp;IF(K58='Tabelle Tipi-pesi'!J$21,'Tabelle Tipi-pesi'!K$21,"")&amp;IF(K58='Tabelle Tipi-pesi'!J$22,'Tabelle Tipi-pesi'!K$22,"")&amp;IF(K58='Tabelle Tipi-pesi'!J$23,'Tabelle Tipi-pesi'!K$23,"")))</f>
        <v>7</v>
      </c>
      <c r="M58" s="8" t="s">
        <v>59</v>
      </c>
      <c r="N58" s="9">
        <f>$B58*IF(M58="",0,VALUE(IF(M58='Tabelle Tipi-pesi'!L$2,'Tabelle Tipi-pesi'!M$2,"")&amp;IF(M58='Tabelle Tipi-pesi'!L$3,'Tabelle Tipi-pesi'!M$3,"")&amp;IF(M58='Tabelle Tipi-pesi'!L$4,'Tabelle Tipi-pesi'!M$4,"")&amp;IF(M58='Tabelle Tipi-pesi'!L$5,'Tabelle Tipi-pesi'!M$5,"")&amp;IF(M58='Tabelle Tipi-pesi'!L$6,'Tabelle Tipi-pesi'!M$6,"")&amp;IF(M58='Tabelle Tipi-pesi'!L$7,'Tabelle Tipi-pesi'!M$7,"")&amp;IF(M58='Tabelle Tipi-pesi'!L$8,'Tabelle Tipi-pesi'!M$8,"")&amp;IF(M58='Tabelle Tipi-pesi'!L$9,'Tabelle Tipi-pesi'!M$9,"")&amp;IF(M58='Tabelle Tipi-pesi'!L$10,'Tabelle Tipi-pesi'!M$10,"")&amp;IF(M58='Tabelle Tipi-pesi'!L$11,'Tabelle Tipi-pesi'!M$11,"")&amp;IF(M58='Tabelle Tipi-pesi'!L$12,'Tabelle Tipi-pesi'!M$12,"")&amp;IF(M58='Tabelle Tipi-pesi'!L$13,'Tabelle Tipi-pesi'!M$13,"")&amp;IF(M58='Tabelle Tipi-pesi'!L$14,'Tabelle Tipi-pesi'!M$14,"")&amp;IF(M58='Tabelle Tipi-pesi'!L$15,'Tabelle Tipi-pesi'!M$15,"")&amp;IF(M58='Tabelle Tipi-pesi'!L$16,'Tabelle Tipi-pesi'!M$16,"")&amp;IF(M58='Tabelle Tipi-pesi'!L$17,'Tabelle Tipi-pesi'!M$17,"")&amp;IF(M58='Tabelle Tipi-pesi'!L$18,'Tabelle Tipi-pesi'!M$18,"")&amp;IF(M58='Tabelle Tipi-pesi'!L$19,'Tabelle Tipi-pesi'!M$19,"")&amp;IF(M58='Tabelle Tipi-pesi'!L$20,'Tabelle Tipi-pesi'!M$20,"")&amp;IF(M58='Tabelle Tipi-pesi'!L$21,'Tabelle Tipi-pesi'!M$21,"")&amp;IF(M58='Tabelle Tipi-pesi'!L$22,'Tabelle Tipi-pesi'!M$22,"")&amp;IF(M58='Tabelle Tipi-pesi'!L$23,'Tabelle Tipi-pesi'!M$23,"")))</f>
        <v>240</v>
      </c>
      <c r="O58" s="27" t="s">
        <v>72</v>
      </c>
      <c r="P58" s="28">
        <f>IF(O58="",0,VALUE(IF(O58='Tabelle Tipi-pesi'!N$2,'Tabelle Tipi-pesi'!O$2,"")&amp;IF(O58='Tabelle Tipi-pesi'!N$3,'Tabelle Tipi-pesi'!O$3,"")&amp;IF(O58='Tabelle Tipi-pesi'!N$4,'Tabelle Tipi-pesi'!O$4,"")&amp;IF(O58='Tabelle Tipi-pesi'!N$5,'Tabelle Tipi-pesi'!O$5,"")&amp;IF(O58='Tabelle Tipi-pesi'!N$6,'Tabelle Tipi-pesi'!O$6,"")&amp;IF(O58='Tabelle Tipi-pesi'!N$7,'Tabelle Tipi-pesi'!O$7,"")&amp;IF(O58='Tabelle Tipi-pesi'!N$8,'Tabelle Tipi-pesi'!O$8,"")&amp;IF(O58='Tabelle Tipi-pesi'!N$9,'Tabelle Tipi-pesi'!O$9,"")&amp;IF(O58='Tabelle Tipi-pesi'!N$10,'Tabelle Tipi-pesi'!O$10,"")&amp;IF(O58='Tabelle Tipi-pesi'!N$11,'Tabelle Tipi-pesi'!O$11,"")&amp;IF(O58='Tabelle Tipi-pesi'!N$12,'Tabelle Tipi-pesi'!O$12,"")&amp;IF(O58='Tabelle Tipi-pesi'!N$13,'Tabelle Tipi-pesi'!O$13,"")&amp;IF(O58='Tabelle Tipi-pesi'!N$14,'Tabelle Tipi-pesi'!O$14,"")&amp;IF(O58='Tabelle Tipi-pesi'!N$15,'Tabelle Tipi-pesi'!O$15,"")&amp;IF(O58='Tabelle Tipi-pesi'!N$16,'Tabelle Tipi-pesi'!O$16,"")&amp;IF(O58='Tabelle Tipi-pesi'!N$17,'Tabelle Tipi-pesi'!O$17,"")&amp;IF(O58='Tabelle Tipi-pesi'!N$18,'Tabelle Tipi-pesi'!O$18,"")&amp;IF(O58='Tabelle Tipi-pesi'!N$19,'Tabelle Tipi-pesi'!O$19,"")&amp;IF(O58='Tabelle Tipi-pesi'!N$20,'Tabelle Tipi-pesi'!O$20,"")&amp;IF(O58='Tabelle Tipi-pesi'!N$21,'Tabelle Tipi-pesi'!O$21,"")&amp;IF(O58='Tabelle Tipi-pesi'!N$22,'Tabelle Tipi-pesi'!O$22,"")&amp;IF(O58='Tabelle Tipi-pesi'!N$23,'Tabelle Tipi-pesi'!O$23,"")))</f>
        <v>280</v>
      </c>
      <c r="R58" s="9">
        <f>IF(Q58="",0,VALUE(IF(Q58='Tabelle Tipi-pesi'!P$2,'Tabelle Tipi-pesi'!Q$2,"")&amp;IF(Q58='Tabelle Tipi-pesi'!P$3,'Tabelle Tipi-pesi'!Q$3,"")&amp;IF(Q58='Tabelle Tipi-pesi'!P$4,'Tabelle Tipi-pesi'!Q$4,"")&amp;IF(Q58='Tabelle Tipi-pesi'!P$5,'Tabelle Tipi-pesi'!Q$5,"")&amp;IF(Q58='Tabelle Tipi-pesi'!P$6,'Tabelle Tipi-pesi'!Q$6,"")&amp;IF(Q58='Tabelle Tipi-pesi'!P$7,'Tabelle Tipi-pesi'!Q$7,"")&amp;IF(Q58='Tabelle Tipi-pesi'!P$8,'Tabelle Tipi-pesi'!Q$8,"")&amp;IF(Q58='Tabelle Tipi-pesi'!P$9,'Tabelle Tipi-pesi'!Q$9,"")&amp;IF(Q58='Tabelle Tipi-pesi'!P$10,'Tabelle Tipi-pesi'!Q$10,"")&amp;IF(Q58='Tabelle Tipi-pesi'!P$11,'Tabelle Tipi-pesi'!Q$11,"")&amp;IF(Q58='Tabelle Tipi-pesi'!P$12,'Tabelle Tipi-pesi'!Q$12,"")&amp;IF(Q58='Tabelle Tipi-pesi'!P$13,'Tabelle Tipi-pesi'!Q$13,"")&amp;IF(Q58='Tabelle Tipi-pesi'!P$14,'Tabelle Tipi-pesi'!Q$14,"")&amp;IF(Q58='Tabelle Tipi-pesi'!P$15,'Tabelle Tipi-pesi'!Q$15,"")&amp;IF(Q58='Tabelle Tipi-pesi'!P$16,'Tabelle Tipi-pesi'!Q$16,"")&amp;IF(Q58='Tabelle Tipi-pesi'!P$17,'Tabelle Tipi-pesi'!Q$17,"")&amp;IF(Q58='Tabelle Tipi-pesi'!P$18,'Tabelle Tipi-pesi'!Q$18,"")&amp;IF(Q58='Tabelle Tipi-pesi'!P$19,'Tabelle Tipi-pesi'!Q$19,"")&amp;IF(Q58='Tabelle Tipi-pesi'!P$20,'Tabelle Tipi-pesi'!Q$20,"")&amp;IF(Q58='Tabelle Tipi-pesi'!P$21,'Tabelle Tipi-pesi'!Q$21,"")&amp;IF(Q58='Tabelle Tipi-pesi'!P$22,'Tabelle Tipi-pesi'!Q$22,"")&amp;IF(Q58='Tabelle Tipi-pesi'!P$23,'Tabelle Tipi-pesi'!Q$23,"")))</f>
        <v>0</v>
      </c>
      <c r="S58" s="29" t="s">
        <v>130</v>
      </c>
      <c r="T58" s="30">
        <f>IF(S58="",0,VALUE(IF(S58='Tabelle Tipi-pesi'!R$2,'Tabelle Tipi-pesi'!S$2,"")&amp;IF(S58='Tabelle Tipi-pesi'!R$3,'Tabelle Tipi-pesi'!S$3,"")&amp;IF(S58='Tabelle Tipi-pesi'!R$4,'Tabelle Tipi-pesi'!S$4,"")&amp;IF(S58='Tabelle Tipi-pesi'!R$5,'Tabelle Tipi-pesi'!S$5,"")&amp;IF(S58='Tabelle Tipi-pesi'!R$6,'Tabelle Tipi-pesi'!S$6,"")&amp;IF(S58='Tabelle Tipi-pesi'!R$7,'Tabelle Tipi-pesi'!S$7,"")&amp;IF(S58='Tabelle Tipi-pesi'!R$8,'Tabelle Tipi-pesi'!S$8,"")&amp;IF(S58='Tabelle Tipi-pesi'!R$9,'Tabelle Tipi-pesi'!S$9,"")&amp;IF(S58='Tabelle Tipi-pesi'!R$10,'Tabelle Tipi-pesi'!S$10,"")&amp;IF(S58='Tabelle Tipi-pesi'!R$11,'Tabelle Tipi-pesi'!S$11,"")&amp;IF(S58='Tabelle Tipi-pesi'!R$12,'Tabelle Tipi-pesi'!S$12,"")&amp;IF(S58='Tabelle Tipi-pesi'!R$13,'Tabelle Tipi-pesi'!S$13,"")&amp;IF(S58='Tabelle Tipi-pesi'!R$14,'Tabelle Tipi-pesi'!S$14,"")&amp;IF(S58='Tabelle Tipi-pesi'!R$15,'Tabelle Tipi-pesi'!S$15,"")&amp;IF(S58='Tabelle Tipi-pesi'!R$16,'Tabelle Tipi-pesi'!S$16,"")&amp;IF(S58='Tabelle Tipi-pesi'!R$17,'Tabelle Tipi-pesi'!S$17,"")&amp;IF(S58='Tabelle Tipi-pesi'!R$18,'Tabelle Tipi-pesi'!S$18,"")&amp;IF(S58='Tabelle Tipi-pesi'!R$19,'Tabelle Tipi-pesi'!S$19,"")&amp;IF(S58='Tabelle Tipi-pesi'!R$20,'Tabelle Tipi-pesi'!S$20,"")&amp;IF(S58='Tabelle Tipi-pesi'!R$21,'Tabelle Tipi-pesi'!S$21,"")&amp;IF(S58='Tabelle Tipi-pesi'!R$22,'Tabelle Tipi-pesi'!S$22,"")&amp;IF(S58='Tabelle Tipi-pesi'!R$23,'Tabelle Tipi-pesi'!S$23,"")))</f>
        <v>15</v>
      </c>
      <c r="U58" s="8" t="s">
        <v>94</v>
      </c>
      <c r="V58" s="9">
        <f>IF(U58="",0,VALUE(IF(U58='Tabelle Tipi-pesi'!T$2,'Tabelle Tipi-pesi'!U$2,"")&amp;IF(U58='Tabelle Tipi-pesi'!T$3,'Tabelle Tipi-pesi'!U$3,"")&amp;IF(U58='Tabelle Tipi-pesi'!T$4,'Tabelle Tipi-pesi'!U$4,"")&amp;IF(U58='Tabelle Tipi-pesi'!T$5,'Tabelle Tipi-pesi'!U$5,"")&amp;IF(U58='Tabelle Tipi-pesi'!T$6,'Tabelle Tipi-pesi'!U$6,"")&amp;IF(U58='Tabelle Tipi-pesi'!T$7,'Tabelle Tipi-pesi'!U$7,"")&amp;IF(U58='Tabelle Tipi-pesi'!T$8,'Tabelle Tipi-pesi'!U$8,"")&amp;IF(U58='Tabelle Tipi-pesi'!T$9,'Tabelle Tipi-pesi'!U$9,"")&amp;IF(U58='Tabelle Tipi-pesi'!T$10,'Tabelle Tipi-pesi'!U$10,"")&amp;IF(U58='Tabelle Tipi-pesi'!T$11,'Tabelle Tipi-pesi'!U$11,"")&amp;IF(U58='Tabelle Tipi-pesi'!T$12,'Tabelle Tipi-pesi'!U$12,"")&amp;IF(U58='Tabelle Tipi-pesi'!T$13,'Tabelle Tipi-pesi'!U$13,"")&amp;IF(U58='Tabelle Tipi-pesi'!T$14,'Tabelle Tipi-pesi'!U$14,"")&amp;IF(U58='Tabelle Tipi-pesi'!T$15,'Tabelle Tipi-pesi'!U$15,"")&amp;IF(U58='Tabelle Tipi-pesi'!T$16,'Tabelle Tipi-pesi'!U$16,"")&amp;IF(U58='Tabelle Tipi-pesi'!T$17,'Tabelle Tipi-pesi'!U$17,"")&amp;IF(U58='Tabelle Tipi-pesi'!T$18,'Tabelle Tipi-pesi'!U$18,"")&amp;IF(U58='Tabelle Tipi-pesi'!T$19,'Tabelle Tipi-pesi'!U$19,"")&amp;IF(U58='Tabelle Tipi-pesi'!T$20,'Tabelle Tipi-pesi'!U$20,"")&amp;IF(U58='Tabelle Tipi-pesi'!T$21,'Tabelle Tipi-pesi'!U$21,"")&amp;IF(U58='Tabelle Tipi-pesi'!T$22,'Tabelle Tipi-pesi'!U$22,"")&amp;IF(U58='Tabelle Tipi-pesi'!T$23,'Tabelle Tipi-pesi'!U$23,"")))</f>
        <v>85</v>
      </c>
      <c r="W58" s="31"/>
      <c r="X58" s="32">
        <f>IF(W58="",0,VALUE(IF(W58='Tabelle Tipi-pesi'!V$2,'Tabelle Tipi-pesi'!W$2,"")&amp;IF(W58='Tabelle Tipi-pesi'!V$3,'Tabelle Tipi-pesi'!W$3,"")&amp;IF(W58='Tabelle Tipi-pesi'!V$4,'Tabelle Tipi-pesi'!W$4,"")&amp;IF(W58='Tabelle Tipi-pesi'!V$5,'Tabelle Tipi-pesi'!W$5,"")&amp;IF(W58='Tabelle Tipi-pesi'!V$6,'Tabelle Tipi-pesi'!W$6,"")&amp;IF(W58='Tabelle Tipi-pesi'!V$7,'Tabelle Tipi-pesi'!W$7,"")&amp;IF(W58='Tabelle Tipi-pesi'!V$8,'Tabelle Tipi-pesi'!W$8,"")&amp;IF(W58='Tabelle Tipi-pesi'!V$9,'Tabelle Tipi-pesi'!W$9,"")&amp;IF(W58='Tabelle Tipi-pesi'!V$10,'Tabelle Tipi-pesi'!W$10,"")&amp;IF(W58='Tabelle Tipi-pesi'!V$11,'Tabelle Tipi-pesi'!W$11,"")&amp;IF(W58='Tabelle Tipi-pesi'!V$12,'Tabelle Tipi-pesi'!W$12,"")&amp;IF(W58='Tabelle Tipi-pesi'!V$13,'Tabelle Tipi-pesi'!W$13,"")&amp;IF(W58='Tabelle Tipi-pesi'!V$14,'Tabelle Tipi-pesi'!W$14,"")&amp;IF(W58='Tabelle Tipi-pesi'!V$15,'Tabelle Tipi-pesi'!W$15,"")&amp;IF(W58='Tabelle Tipi-pesi'!V$16,'Tabelle Tipi-pesi'!W$16,"")&amp;IF(W58='Tabelle Tipi-pesi'!V$17,'Tabelle Tipi-pesi'!W$17,"")&amp;IF(W58='Tabelle Tipi-pesi'!V$18,'Tabelle Tipi-pesi'!W$18,"")&amp;IF(W58='Tabelle Tipi-pesi'!V$19,'Tabelle Tipi-pesi'!W$19,"")&amp;IF(W58='Tabelle Tipi-pesi'!V$20,'Tabelle Tipi-pesi'!W$20,"")&amp;IF(W58='Tabelle Tipi-pesi'!V$21,'Tabelle Tipi-pesi'!W$21,"")&amp;IF(W58='Tabelle Tipi-pesi'!V$22,'Tabelle Tipi-pesi'!W$22,"")&amp;IF(W58='Tabelle Tipi-pesi'!V$23,'Tabelle Tipi-pesi'!W$23,"")))</f>
        <v>0</v>
      </c>
      <c r="Z58" s="9">
        <f>IF(Y58="",0,VALUE(IF(Y58='Tabelle Tipi-pesi'!X$2,'Tabelle Tipi-pesi'!Y$2,"")&amp;IF(Y58='Tabelle Tipi-pesi'!X$3,'Tabelle Tipi-pesi'!Y$3,"")&amp;IF(Y58='Tabelle Tipi-pesi'!X$4,'Tabelle Tipi-pesi'!Y$4,"")&amp;IF(Y58='Tabelle Tipi-pesi'!X$5,'Tabelle Tipi-pesi'!Y$5,"")&amp;IF(Y58='Tabelle Tipi-pesi'!X$6,'Tabelle Tipi-pesi'!Y$6,"")&amp;IF(Y58='Tabelle Tipi-pesi'!X$7,'Tabelle Tipi-pesi'!Y$7,"")&amp;IF(Y58='Tabelle Tipi-pesi'!X$8,'Tabelle Tipi-pesi'!Y$8,"")&amp;IF(Y58='Tabelle Tipi-pesi'!X$9,'Tabelle Tipi-pesi'!Y$9,"")&amp;IF(Y58='Tabelle Tipi-pesi'!X$10,'Tabelle Tipi-pesi'!Y$10,"")&amp;IF(Y58='Tabelle Tipi-pesi'!X$11,'Tabelle Tipi-pesi'!Y$11,"")&amp;IF(Y58='Tabelle Tipi-pesi'!X$12,'Tabelle Tipi-pesi'!Y$12,"")&amp;IF(Y58='Tabelle Tipi-pesi'!X$13,'Tabelle Tipi-pesi'!Y$13,"")&amp;IF(Y58='Tabelle Tipi-pesi'!X$14,'Tabelle Tipi-pesi'!Y$14,"")&amp;IF(Y58='Tabelle Tipi-pesi'!X$15,'Tabelle Tipi-pesi'!Y$15,"")&amp;IF(Y58='Tabelle Tipi-pesi'!X$16,'Tabelle Tipi-pesi'!Y$16,"")&amp;IF(Y58='Tabelle Tipi-pesi'!X$17,'Tabelle Tipi-pesi'!Y$17,"")&amp;IF(Y58='Tabelle Tipi-pesi'!X$18,'Tabelle Tipi-pesi'!Y$18,"")&amp;IF(Y58='Tabelle Tipi-pesi'!X$19,'Tabelle Tipi-pesi'!Y$19,"")&amp;IF(Y58='Tabelle Tipi-pesi'!X$20,'Tabelle Tipi-pesi'!Y$20,"")&amp;IF(Y58='Tabelle Tipi-pesi'!X$21,'Tabelle Tipi-pesi'!Y$21,"")&amp;IF(Y58='Tabelle Tipi-pesi'!X$22,'Tabelle Tipi-pesi'!Y$22,"")&amp;IF(Y58='Tabelle Tipi-pesi'!X$23,'Tabelle Tipi-pesi'!Y$23,"")))</f>
        <v>0</v>
      </c>
      <c r="AA58" s="36"/>
      <c r="AB58" s="37">
        <f>IF(AA58="",0,VALUE(IF(AA58='Tabelle Tipi-pesi'!Z$2,'Tabelle Tipi-pesi'!AA$2,"")&amp;IF(AA58='Tabelle Tipi-pesi'!Z$3,'Tabelle Tipi-pesi'!AA$3,"")&amp;IF(AA58='Tabelle Tipi-pesi'!Z$4,'Tabelle Tipi-pesi'!AA$4,"")&amp;IF(AA58='Tabelle Tipi-pesi'!Z$5,'Tabelle Tipi-pesi'!AA$5,"")&amp;IF(AA58='Tabelle Tipi-pesi'!Z$6,'Tabelle Tipi-pesi'!AA$6,"")&amp;IF(AA58='Tabelle Tipi-pesi'!Z$7,'Tabelle Tipi-pesi'!AA$7,"")&amp;IF(AA58='Tabelle Tipi-pesi'!Z$8,'Tabelle Tipi-pesi'!AA$8,"")&amp;IF(AA58='Tabelle Tipi-pesi'!Z$9,'Tabelle Tipi-pesi'!AA$9,"")&amp;IF(AA58='Tabelle Tipi-pesi'!Z$10,'Tabelle Tipi-pesi'!AA$10,"")&amp;IF(AA58='Tabelle Tipi-pesi'!Z$11,'Tabelle Tipi-pesi'!AA$11,"")&amp;IF(AA58='Tabelle Tipi-pesi'!Z$12,'Tabelle Tipi-pesi'!AA$12,"")&amp;IF(AA58='Tabelle Tipi-pesi'!Z$13,'Tabelle Tipi-pesi'!AA$13,"")&amp;IF(AA58='Tabelle Tipi-pesi'!Z$14,'Tabelle Tipi-pesi'!AA$14,"")&amp;IF(AA58='Tabelle Tipi-pesi'!Z$15,'Tabelle Tipi-pesi'!AA$15,"")&amp;IF(AA58='Tabelle Tipi-pesi'!Z$16,'Tabelle Tipi-pesi'!AA$16,"")&amp;IF(AA58='Tabelle Tipi-pesi'!Z$17,'Tabelle Tipi-pesi'!AA$17,"")&amp;IF(AA58='Tabelle Tipi-pesi'!Z$18,'Tabelle Tipi-pesi'!AA$18,"")&amp;IF(AA58='Tabelle Tipi-pesi'!Z$19,'Tabelle Tipi-pesi'!AA$19,"")&amp;IF(AA58='Tabelle Tipi-pesi'!Z$20,'Tabelle Tipi-pesi'!AA$20,"")&amp;IF(AA58='Tabelle Tipi-pesi'!Z$21,'Tabelle Tipi-pesi'!AA$21,"")&amp;IF(AA58='Tabelle Tipi-pesi'!Z$22,'Tabelle Tipi-pesi'!AA$22,"")&amp;IF(AA58='Tabelle Tipi-pesi'!Z$23,'Tabelle Tipi-pesi'!AA$23,"")))</f>
        <v>0</v>
      </c>
      <c r="AD58" s="9">
        <f>IF(AC58="",0,VALUE(IF(AC58='Tabelle Tipi-pesi'!Z$2,'Tabelle Tipi-pesi'!AA$2,"")&amp;IF(AC58='Tabelle Tipi-pesi'!Z$3,'Tabelle Tipi-pesi'!AA$3,"")&amp;IF(AC58='Tabelle Tipi-pesi'!Z$4,'Tabelle Tipi-pesi'!AA$4,"")&amp;IF(AC58='Tabelle Tipi-pesi'!Z$5,'Tabelle Tipi-pesi'!AA$5,"")&amp;IF(AC58='Tabelle Tipi-pesi'!Z$6,'Tabelle Tipi-pesi'!AA$6,"")&amp;IF(AC58='Tabelle Tipi-pesi'!Z$7,'Tabelle Tipi-pesi'!AA$7,"")&amp;IF(AC58='Tabelle Tipi-pesi'!Z$8,'Tabelle Tipi-pesi'!AA$8,"")&amp;IF(AC58='Tabelle Tipi-pesi'!Z$9,'Tabelle Tipi-pesi'!AA$9,"")&amp;IF(AC58='Tabelle Tipi-pesi'!Z$10,'Tabelle Tipi-pesi'!AA$10,"")&amp;IF(AC58='Tabelle Tipi-pesi'!Z$11,'Tabelle Tipi-pesi'!AA$11,"")&amp;IF(AC58='Tabelle Tipi-pesi'!Z$12,'Tabelle Tipi-pesi'!AA$12,"")&amp;IF(AC58='Tabelle Tipi-pesi'!Z$13,'Tabelle Tipi-pesi'!AA$13,"")&amp;IF(AC58='Tabelle Tipi-pesi'!Z$14,'Tabelle Tipi-pesi'!AA$14,"")&amp;IF(AC58='Tabelle Tipi-pesi'!Z$15,'Tabelle Tipi-pesi'!AA$15,"")&amp;IF(AC58='Tabelle Tipi-pesi'!Z$16,'Tabelle Tipi-pesi'!AA$16,"")&amp;IF(AC58='Tabelle Tipi-pesi'!Z$17,'Tabelle Tipi-pesi'!AA$17,"")&amp;IF(AC58='Tabelle Tipi-pesi'!Z$18,'Tabelle Tipi-pesi'!AA$18,"")&amp;IF(AC58='Tabelle Tipi-pesi'!Z$19,'Tabelle Tipi-pesi'!AA$19,"")&amp;IF(AC58='Tabelle Tipi-pesi'!Z$20,'Tabelle Tipi-pesi'!AA$20,"")&amp;IF(AC58='Tabelle Tipi-pesi'!Z$21,'Tabelle Tipi-pesi'!AA$21,"")&amp;IF(AC58='Tabelle Tipi-pesi'!Z$22,'Tabelle Tipi-pesi'!AA$22,"")&amp;IF(AC58='Tabelle Tipi-pesi'!Z$23,'Tabelle Tipi-pesi'!AA$23,"")))</f>
        <v>0</v>
      </c>
      <c r="AE58" s="34"/>
      <c r="AF58" s="35">
        <f>IF(AE58="",0,VALUE(IF(AE58='Tabelle Tipi-pesi'!AB$2,'Tabelle Tipi-pesi'!AC$2,"")&amp;IF(AE58='Tabelle Tipi-pesi'!AB$3,'Tabelle Tipi-pesi'!AC$3,"")&amp;IF(AE58='Tabelle Tipi-pesi'!AB$4,'Tabelle Tipi-pesi'!AC$4,"")&amp;IF(AE58='Tabelle Tipi-pesi'!AB$5,'Tabelle Tipi-pesi'!AC$5,"")&amp;IF(AE58='Tabelle Tipi-pesi'!AB$6,'Tabelle Tipi-pesi'!AC$6,"")&amp;IF(AE58='Tabelle Tipi-pesi'!AB$7,'Tabelle Tipi-pesi'!AC$7,"")&amp;IF(AE58='Tabelle Tipi-pesi'!AB$8,'Tabelle Tipi-pesi'!AC$8,"")&amp;IF(AE58='Tabelle Tipi-pesi'!AB$9,'Tabelle Tipi-pesi'!AC$9,"")&amp;IF(AE58='Tabelle Tipi-pesi'!AB$10,'Tabelle Tipi-pesi'!AC$10,"")&amp;IF(AE58='Tabelle Tipi-pesi'!AB$11,'Tabelle Tipi-pesi'!AC$11,"")&amp;IF(AE58='Tabelle Tipi-pesi'!AB$12,'Tabelle Tipi-pesi'!AC$12,"")&amp;IF(AE58='Tabelle Tipi-pesi'!AB$13,'Tabelle Tipi-pesi'!AC$13,"")&amp;IF(AE58='Tabelle Tipi-pesi'!AB$14,'Tabelle Tipi-pesi'!AC$14,"")&amp;IF(AE58='Tabelle Tipi-pesi'!AB$15,'Tabelle Tipi-pesi'!AC$15,"")&amp;IF(AD58='Tabelle Tipi-pesi'!AB$16,'Tabelle Tipi-pesi'!AC$16,"")&amp;IF(AE58='Tabelle Tipi-pesi'!AB$17,'Tabelle Tipi-pesi'!AC$17,"")&amp;IF(AE58='Tabelle Tipi-pesi'!AB$18,'Tabelle Tipi-pesi'!AC$18,"")&amp;IF(AE58='Tabelle Tipi-pesi'!AB$19,'Tabelle Tipi-pesi'!AC$19,"")&amp;IF(AE58='Tabelle Tipi-pesi'!AB$20,'Tabelle Tipi-pesi'!AC$20,"")&amp;IF(AE58='Tabelle Tipi-pesi'!AB$21,'Tabelle Tipi-pesi'!AC$21,"")&amp;IF(AE58='Tabelle Tipi-pesi'!AB$22,'Tabelle Tipi-pesi'!AC$22,"")&amp;IF(AE58='Tabelle Tipi-pesi'!AB$23,'Tabelle Tipi-pesi'!AC$23,"")))</f>
        <v>0</v>
      </c>
      <c r="AG58" s="8" t="s">
        <v>106</v>
      </c>
      <c r="AH58" s="9">
        <f>IF(AG58="",0,VALUE(IF(AG58='Tabelle Tipi-pesi'!AD$2,'Tabelle Tipi-pesi'!AE$2,"")&amp;IF(AG58='Tabelle Tipi-pesi'!AD$3,'Tabelle Tipi-pesi'!AE$3,"")&amp;IF(AG58='Tabelle Tipi-pesi'!AD$4,'Tabelle Tipi-pesi'!AE$4,"")&amp;IF(AG58='Tabelle Tipi-pesi'!AD$5,'Tabelle Tipi-pesi'!AE$5,"")&amp;IF(AG58='Tabelle Tipi-pesi'!AD$6,'Tabelle Tipi-pesi'!AE$6,"")&amp;IF(AG58='Tabelle Tipi-pesi'!AD$7,'Tabelle Tipi-pesi'!AE$7,"")&amp;IF(AG58='Tabelle Tipi-pesi'!AD$8,'Tabelle Tipi-pesi'!AE$8,"")&amp;IF(AG58='Tabelle Tipi-pesi'!AD$9,'Tabelle Tipi-pesi'!AE$9,"")&amp;IF(AG58='Tabelle Tipi-pesi'!AD$10,'Tabelle Tipi-pesi'!AE$10,"")&amp;IF(AG58='Tabelle Tipi-pesi'!AD$11,'Tabelle Tipi-pesi'!AE$11,"")&amp;IF(AG58='Tabelle Tipi-pesi'!AD$12,'Tabelle Tipi-pesi'!AE$12,"")&amp;IF(AG58='Tabelle Tipi-pesi'!AD$13,'Tabelle Tipi-pesi'!AE$13,"")&amp;IF(AG58='Tabelle Tipi-pesi'!AD$14,'Tabelle Tipi-pesi'!AE$14,"")&amp;IF(AG58='Tabelle Tipi-pesi'!AD$15,'Tabelle Tipi-pesi'!AE$15,"")&amp;IF(AF58='Tabelle Tipi-pesi'!AD$16,'Tabelle Tipi-pesi'!AE$16,"")&amp;IF(AG58='Tabelle Tipi-pesi'!AD$17,'Tabelle Tipi-pesi'!AE$17,"")&amp;IF(AG58='Tabelle Tipi-pesi'!AD$18,'Tabelle Tipi-pesi'!AE$18,"")&amp;IF(AG58='Tabelle Tipi-pesi'!AD$19,'Tabelle Tipi-pesi'!AE$19,"")&amp;IF(AG58='Tabelle Tipi-pesi'!AD$20,'Tabelle Tipi-pesi'!AE$20,"")&amp;IF(AG58='Tabelle Tipi-pesi'!AD$21,'Tabelle Tipi-pesi'!AE$21,"")&amp;IF(AG58='Tabelle Tipi-pesi'!AD$22,'Tabelle Tipi-pesi'!AE$22,"")&amp;IF(AG58='Tabelle Tipi-pesi'!AD$23,'Tabelle Tipi-pesi'!AE$23,"")))</f>
        <v>50</v>
      </c>
      <c r="AJ58" s="26">
        <f t="shared" si="0"/>
        <v>1084</v>
      </c>
      <c r="AK58" s="55">
        <v>15</v>
      </c>
      <c r="AL58" s="12">
        <v>2623</v>
      </c>
      <c r="AM58" s="18"/>
      <c r="AN58" s="11">
        <f t="shared" si="1"/>
        <v>10</v>
      </c>
      <c r="AO58" s="11" t="str">
        <f t="shared" si="2"/>
        <v>3</v>
      </c>
      <c r="AP58" s="8">
        <v>830</v>
      </c>
      <c r="AQ58" s="14">
        <f t="shared" si="3"/>
        <v>10.492000000000001</v>
      </c>
      <c r="AR58" s="15">
        <f t="shared" si="4"/>
        <v>116.46120000000002</v>
      </c>
      <c r="AS58" s="16">
        <f t="shared" si="5"/>
        <v>107.43653136531367</v>
      </c>
      <c r="AT58" s="15">
        <f t="shared" si="6"/>
        <v>9.3078209738522339</v>
      </c>
      <c r="AU58" s="39"/>
    </row>
    <row r="59" spans="1:47" s="8" customFormat="1" ht="11.25" customHeight="1" x14ac:dyDescent="0.2">
      <c r="A59" s="8">
        <v>55</v>
      </c>
      <c r="B59" s="8">
        <v>4</v>
      </c>
      <c r="C59" s="20" t="s">
        <v>13</v>
      </c>
      <c r="D59" s="21">
        <f>IF(C59="",0,VALUE(IF(C59='Tabelle Tipi-pesi'!B$2,'Tabelle Tipi-pesi'!C$2,"")&amp;IF(C59='Tabelle Tipi-pesi'!B$3,'Tabelle Tipi-pesi'!C$3,"")&amp;IF(C59='Tabelle Tipi-pesi'!B$4,'Tabelle Tipi-pesi'!C$4,"")&amp;IF(C59='Tabelle Tipi-pesi'!B$5,'Tabelle Tipi-pesi'!C$5,"")&amp;IF(C59='Tabelle Tipi-pesi'!B$6,'Tabelle Tipi-pesi'!C$6,"")&amp;IF(C59='Tabelle Tipi-pesi'!B$7,'Tabelle Tipi-pesi'!C$7,"")&amp;IF(C59='Tabelle Tipi-pesi'!B$8,'Tabelle Tipi-pesi'!C$8,"")&amp;IF(C59='Tabelle Tipi-pesi'!B$9,'Tabelle Tipi-pesi'!C$9,"")&amp;IF(C59='Tabelle Tipi-pesi'!B$10,'Tabelle Tipi-pesi'!C$10,"")&amp;IF(C59='Tabelle Tipi-pesi'!B$11,'Tabelle Tipi-pesi'!C$11,"")&amp;IF(C59='Tabelle Tipi-pesi'!B$12,'Tabelle Tipi-pesi'!C$12,"")&amp;IF(C59='Tabelle Tipi-pesi'!B$13,'Tabelle Tipi-pesi'!C$13,"")&amp;IF(C59='Tabelle Tipi-pesi'!B$14,'Tabelle Tipi-pesi'!C$14,"")&amp;IF(C59='Tabelle Tipi-pesi'!B$15,'Tabelle Tipi-pesi'!C$15,"")&amp;IF(C59='Tabelle Tipi-pesi'!B$16,'Tabelle Tipi-pesi'!C$16,"")&amp;IF(C59='Tabelle Tipi-pesi'!B$17,'Tabelle Tipi-pesi'!C$17,"")&amp;IF(C59='Tabelle Tipi-pesi'!B$18,'Tabelle Tipi-pesi'!C$18,"")&amp;IF(C59='Tabelle Tipi-pesi'!B$19,'Tabelle Tipi-pesi'!C$19,"")&amp;IF(C59='Tabelle Tipi-pesi'!B$20,'Tabelle Tipi-pesi'!C$20,"")&amp;IF(C59='Tabelle Tipi-pesi'!B$21,'Tabelle Tipi-pesi'!C$21,"")&amp;IF(C59='Tabelle Tipi-pesi'!B$22,'Tabelle Tipi-pesi'!C$22,"")&amp;IF(C59='Tabelle Tipi-pesi'!B$23,'Tabelle Tipi-pesi'!C$23,"")))</f>
        <v>120</v>
      </c>
      <c r="E59" s="8" t="s">
        <v>22</v>
      </c>
      <c r="F59" s="7">
        <f>IF(E59="",0,VALUE(IF(E59='Tabelle Tipi-pesi'!D$2,'Tabelle Tipi-pesi'!E$2,"")&amp;IF(E59='Tabelle Tipi-pesi'!D$3,'Tabelle Tipi-pesi'!E$3,"")&amp;IF(E59='Tabelle Tipi-pesi'!D$4,'Tabelle Tipi-pesi'!E$4,"")&amp;IF(E59='Tabelle Tipi-pesi'!D$5,'Tabelle Tipi-pesi'!E$5,"")&amp;IF(E59='Tabelle Tipi-pesi'!D$6,'Tabelle Tipi-pesi'!E$6,"")&amp;IF(E59='Tabelle Tipi-pesi'!D$7,'Tabelle Tipi-pesi'!E$7,"")&amp;IF(E59='Tabelle Tipi-pesi'!D$8,'Tabelle Tipi-pesi'!E$8,"")&amp;IF(E59='Tabelle Tipi-pesi'!D$9,'Tabelle Tipi-pesi'!E$9,"")&amp;IF(E59='Tabelle Tipi-pesi'!D$10,'Tabelle Tipi-pesi'!E$10,"")&amp;IF(E59='Tabelle Tipi-pesi'!D$11,'Tabelle Tipi-pesi'!E$11,"")&amp;IF(E59='Tabelle Tipi-pesi'!D$12,'Tabelle Tipi-pesi'!E$12,"")&amp;IF(E59='Tabelle Tipi-pesi'!D$13,'Tabelle Tipi-pesi'!E$13,"")&amp;IF(E59='Tabelle Tipi-pesi'!D$14,'Tabelle Tipi-pesi'!E$14,"")&amp;IF(E59='Tabelle Tipi-pesi'!D$15,'Tabelle Tipi-pesi'!E$15,"")&amp;IF(E59='Tabelle Tipi-pesi'!D$16,'Tabelle Tipi-pesi'!E$16,"")&amp;IF(E59='Tabelle Tipi-pesi'!D$17,'Tabelle Tipi-pesi'!E$17,"")&amp;IF(E59='Tabelle Tipi-pesi'!D$18,'Tabelle Tipi-pesi'!E$18,"")&amp;IF(E59='Tabelle Tipi-pesi'!D$19,'Tabelle Tipi-pesi'!E$19,"")&amp;IF(E59='Tabelle Tipi-pesi'!D$20,'Tabelle Tipi-pesi'!E$20,"")&amp;IF(E59='Tabelle Tipi-pesi'!D$21,'Tabelle Tipi-pesi'!E$21,"")&amp;IF(E59='Tabelle Tipi-pesi'!D$22,'Tabelle Tipi-pesi'!E$22,"")&amp;IF(E59='Tabelle Tipi-pesi'!D$23,'Tabelle Tipi-pesi'!E$23,"")))/4*B59</f>
        <v>60</v>
      </c>
      <c r="G59" s="22" t="s">
        <v>38</v>
      </c>
      <c r="H59" s="23">
        <f>$B59*IF(G59="",0,VALUE(IF(G59='Tabelle Tipi-pesi'!F$2,'Tabelle Tipi-pesi'!G$2,"")&amp;IF(G59='Tabelle Tipi-pesi'!F$3,'Tabelle Tipi-pesi'!G$3,"")&amp;IF(G59='Tabelle Tipi-pesi'!F$4,'Tabelle Tipi-pesi'!G$4,"")&amp;IF(G59='Tabelle Tipi-pesi'!F$5,'Tabelle Tipi-pesi'!G$5,"")&amp;IF(G59='Tabelle Tipi-pesi'!F$6,'Tabelle Tipi-pesi'!G$6,"")&amp;IF(G59='Tabelle Tipi-pesi'!F$7,'Tabelle Tipi-pesi'!G$7,"")&amp;IF(G59='Tabelle Tipi-pesi'!F$8,'Tabelle Tipi-pesi'!G$8,"")&amp;IF(G59='Tabelle Tipi-pesi'!F$9,'Tabelle Tipi-pesi'!G$9,"")&amp;IF(G59='Tabelle Tipi-pesi'!F$10,'Tabelle Tipi-pesi'!G$10,"")&amp;IF(G59='Tabelle Tipi-pesi'!F$11,'Tabelle Tipi-pesi'!G$11,"")&amp;IF(G59='Tabelle Tipi-pesi'!F$12,'Tabelle Tipi-pesi'!G$12,"")&amp;IF(G59='Tabelle Tipi-pesi'!F$13,'Tabelle Tipi-pesi'!G$13,"")&amp;IF(G59='Tabelle Tipi-pesi'!F$14,'Tabelle Tipi-pesi'!G$14,"")&amp;IF(G59='Tabelle Tipi-pesi'!F$15,'Tabelle Tipi-pesi'!G$15,"")&amp;IF(G59='Tabelle Tipi-pesi'!F$16,'Tabelle Tipi-pesi'!G$16,"")&amp;IF(G59='Tabelle Tipi-pesi'!F$17,'Tabelle Tipi-pesi'!G$17,"")&amp;IF(G59='Tabelle Tipi-pesi'!F$18,'Tabelle Tipi-pesi'!G$18,"")&amp;IF(G59='Tabelle Tipi-pesi'!F$19,'Tabelle Tipi-pesi'!G$19,"")&amp;IF(G59='Tabelle Tipi-pesi'!F$20,'Tabelle Tipi-pesi'!G$20,"")&amp;IF(G59='Tabelle Tipi-pesi'!F$21,'Tabelle Tipi-pesi'!G$21,"")&amp;IF(G59='Tabelle Tipi-pesi'!F$22,'Tabelle Tipi-pesi'!G$22,"")&amp;IF(G59='Tabelle Tipi-pesi'!F$23,'Tabelle Tipi-pesi'!G$23,"")))</f>
        <v>80</v>
      </c>
      <c r="I59" s="8" t="s">
        <v>45</v>
      </c>
      <c r="J59" s="9">
        <f>IF(I59="",0,VALUE(IF(I59='Tabelle Tipi-pesi'!H$2,'Tabelle Tipi-pesi'!I$2,"")&amp;IF(I59='Tabelle Tipi-pesi'!H$3,'Tabelle Tipi-pesi'!I$3,"")&amp;IF(I59='Tabelle Tipi-pesi'!H$4,'Tabelle Tipi-pesi'!I$4,"")&amp;IF(I59='Tabelle Tipi-pesi'!H$5,'Tabelle Tipi-pesi'!I$5,"")&amp;IF(I59='Tabelle Tipi-pesi'!H$6,'Tabelle Tipi-pesi'!I$6,"")&amp;IF(I59='Tabelle Tipi-pesi'!H$7,'Tabelle Tipi-pesi'!I$7,"")&amp;IF(I59='Tabelle Tipi-pesi'!H$8,'Tabelle Tipi-pesi'!I$8,"")&amp;IF(I59='Tabelle Tipi-pesi'!H$9,'Tabelle Tipi-pesi'!I$9,"")&amp;IF(I59='Tabelle Tipi-pesi'!H$10,'Tabelle Tipi-pesi'!I$10,"")&amp;IF(I59='Tabelle Tipi-pesi'!H$11,'Tabelle Tipi-pesi'!I$11,"")&amp;IF(I59='Tabelle Tipi-pesi'!H$12,'Tabelle Tipi-pesi'!I$12,"")&amp;IF(I59='Tabelle Tipi-pesi'!H$13,'Tabelle Tipi-pesi'!I$13,"")&amp;IF(I59='Tabelle Tipi-pesi'!H$14,'Tabelle Tipi-pesi'!I$14,"")&amp;IF(I59='Tabelle Tipi-pesi'!H$15,'Tabelle Tipi-pesi'!I$15,"")&amp;IF(I59='Tabelle Tipi-pesi'!H$16,'Tabelle Tipi-pesi'!I$16,"")&amp;IF(I59='Tabelle Tipi-pesi'!H$17,'Tabelle Tipi-pesi'!I$17,"")&amp;IF(I59='Tabelle Tipi-pesi'!H$18,'Tabelle Tipi-pesi'!I$18,"")&amp;IF(I59='Tabelle Tipi-pesi'!H$19,'Tabelle Tipi-pesi'!I$19,"")&amp;IF(I59='Tabelle Tipi-pesi'!H$20,'Tabelle Tipi-pesi'!I$20,"")&amp;IF(I59='Tabelle Tipi-pesi'!H$21,'Tabelle Tipi-pesi'!I$21,"")&amp;IF(I59='Tabelle Tipi-pesi'!H$22,'Tabelle Tipi-pesi'!I$22,"")&amp;IF(I59='Tabelle Tipi-pesi'!H$23,'Tabelle Tipi-pesi'!I$23,"")))</f>
        <v>50</v>
      </c>
      <c r="K59" s="24" t="s">
        <v>50</v>
      </c>
      <c r="L59" s="25">
        <f>IF(K59="",0,VALUE(IF(K59='Tabelle Tipi-pesi'!J$2,'Tabelle Tipi-pesi'!K$2,"")&amp;IF(K59='Tabelle Tipi-pesi'!J$3,'Tabelle Tipi-pesi'!K$3,"")&amp;IF(K59='Tabelle Tipi-pesi'!J$4,'Tabelle Tipi-pesi'!K$4,"")&amp;IF(K59='Tabelle Tipi-pesi'!J$5,'Tabelle Tipi-pesi'!K$5,"")&amp;IF(K59='Tabelle Tipi-pesi'!J$6,'Tabelle Tipi-pesi'!K$6,"")&amp;IF(K59='Tabelle Tipi-pesi'!J$7,'Tabelle Tipi-pesi'!K$7,"")&amp;IF(K59='Tabelle Tipi-pesi'!J$8,'Tabelle Tipi-pesi'!K$8,"")&amp;IF(K59='Tabelle Tipi-pesi'!J$9,'Tabelle Tipi-pesi'!K$9,"")&amp;IF(K59='Tabelle Tipi-pesi'!J$10,'Tabelle Tipi-pesi'!K$10,"")&amp;IF(K59='Tabelle Tipi-pesi'!J$11,'Tabelle Tipi-pesi'!K$11,"")&amp;IF(K59='Tabelle Tipi-pesi'!J$12,'Tabelle Tipi-pesi'!K$12,"")&amp;IF(K59='Tabelle Tipi-pesi'!J$13,'Tabelle Tipi-pesi'!K$13,"")&amp;IF(K59='Tabelle Tipi-pesi'!J$14,'Tabelle Tipi-pesi'!K$14,"")&amp;IF(K59='Tabelle Tipi-pesi'!J$15,'Tabelle Tipi-pesi'!K$15,"")&amp;IF(K59='Tabelle Tipi-pesi'!J$16,'Tabelle Tipi-pesi'!K$16,"")&amp;IF(K59='Tabelle Tipi-pesi'!J$17,'Tabelle Tipi-pesi'!K$17,"")&amp;IF(K59='Tabelle Tipi-pesi'!J$18,'Tabelle Tipi-pesi'!K$18,"")&amp;IF(K59='Tabelle Tipi-pesi'!J$19,'Tabelle Tipi-pesi'!K$19,"")&amp;IF(K59='Tabelle Tipi-pesi'!J$20,'Tabelle Tipi-pesi'!K$20,"")&amp;IF(K59='Tabelle Tipi-pesi'!J$21,'Tabelle Tipi-pesi'!K$21,"")&amp;IF(K59='Tabelle Tipi-pesi'!J$22,'Tabelle Tipi-pesi'!K$22,"")&amp;IF(K59='Tabelle Tipi-pesi'!J$23,'Tabelle Tipi-pesi'!K$23,"")))</f>
        <v>7</v>
      </c>
      <c r="M59" s="8" t="s">
        <v>53</v>
      </c>
      <c r="N59" s="9">
        <f>$B59*IF(M59="",0,VALUE(IF(M59='Tabelle Tipi-pesi'!L$2,'Tabelle Tipi-pesi'!M$2,"")&amp;IF(M59='Tabelle Tipi-pesi'!L$3,'Tabelle Tipi-pesi'!M$3,"")&amp;IF(M59='Tabelle Tipi-pesi'!L$4,'Tabelle Tipi-pesi'!M$4,"")&amp;IF(M59='Tabelle Tipi-pesi'!L$5,'Tabelle Tipi-pesi'!M$5,"")&amp;IF(M59='Tabelle Tipi-pesi'!L$6,'Tabelle Tipi-pesi'!M$6,"")&amp;IF(M59='Tabelle Tipi-pesi'!L$7,'Tabelle Tipi-pesi'!M$7,"")&amp;IF(M59='Tabelle Tipi-pesi'!L$8,'Tabelle Tipi-pesi'!M$8,"")&amp;IF(M59='Tabelle Tipi-pesi'!L$9,'Tabelle Tipi-pesi'!M$9,"")&amp;IF(M59='Tabelle Tipi-pesi'!L$10,'Tabelle Tipi-pesi'!M$10,"")&amp;IF(M59='Tabelle Tipi-pesi'!L$11,'Tabelle Tipi-pesi'!M$11,"")&amp;IF(M59='Tabelle Tipi-pesi'!L$12,'Tabelle Tipi-pesi'!M$12,"")&amp;IF(M59='Tabelle Tipi-pesi'!L$13,'Tabelle Tipi-pesi'!M$13,"")&amp;IF(M59='Tabelle Tipi-pesi'!L$14,'Tabelle Tipi-pesi'!M$14,"")&amp;IF(M59='Tabelle Tipi-pesi'!L$15,'Tabelle Tipi-pesi'!M$15,"")&amp;IF(M59='Tabelle Tipi-pesi'!L$16,'Tabelle Tipi-pesi'!M$16,"")&amp;IF(M59='Tabelle Tipi-pesi'!L$17,'Tabelle Tipi-pesi'!M$17,"")&amp;IF(M59='Tabelle Tipi-pesi'!L$18,'Tabelle Tipi-pesi'!M$18,"")&amp;IF(M59='Tabelle Tipi-pesi'!L$19,'Tabelle Tipi-pesi'!M$19,"")&amp;IF(M59='Tabelle Tipi-pesi'!L$20,'Tabelle Tipi-pesi'!M$20,"")&amp;IF(M59='Tabelle Tipi-pesi'!L$21,'Tabelle Tipi-pesi'!M$21,"")&amp;IF(M59='Tabelle Tipi-pesi'!L$22,'Tabelle Tipi-pesi'!M$22,"")&amp;IF(M59='Tabelle Tipi-pesi'!L$23,'Tabelle Tipi-pesi'!M$23,"")))</f>
        <v>200</v>
      </c>
      <c r="O59" s="27" t="s">
        <v>81</v>
      </c>
      <c r="P59" s="28">
        <f>IF(O59="",0,VALUE(IF(O59='Tabelle Tipi-pesi'!N$2,'Tabelle Tipi-pesi'!O$2,"")&amp;IF(O59='Tabelle Tipi-pesi'!N$3,'Tabelle Tipi-pesi'!O$3,"")&amp;IF(O59='Tabelle Tipi-pesi'!N$4,'Tabelle Tipi-pesi'!O$4,"")&amp;IF(O59='Tabelle Tipi-pesi'!N$5,'Tabelle Tipi-pesi'!O$5,"")&amp;IF(O59='Tabelle Tipi-pesi'!N$6,'Tabelle Tipi-pesi'!O$6,"")&amp;IF(O59='Tabelle Tipi-pesi'!N$7,'Tabelle Tipi-pesi'!O$7,"")&amp;IF(O59='Tabelle Tipi-pesi'!N$8,'Tabelle Tipi-pesi'!O$8,"")&amp;IF(O59='Tabelle Tipi-pesi'!N$9,'Tabelle Tipi-pesi'!O$9,"")&amp;IF(O59='Tabelle Tipi-pesi'!N$10,'Tabelle Tipi-pesi'!O$10,"")&amp;IF(O59='Tabelle Tipi-pesi'!N$11,'Tabelle Tipi-pesi'!O$11,"")&amp;IF(O59='Tabelle Tipi-pesi'!N$12,'Tabelle Tipi-pesi'!O$12,"")&amp;IF(O59='Tabelle Tipi-pesi'!N$13,'Tabelle Tipi-pesi'!O$13,"")&amp;IF(O59='Tabelle Tipi-pesi'!N$14,'Tabelle Tipi-pesi'!O$14,"")&amp;IF(O59='Tabelle Tipi-pesi'!N$15,'Tabelle Tipi-pesi'!O$15,"")&amp;IF(O59='Tabelle Tipi-pesi'!N$16,'Tabelle Tipi-pesi'!O$16,"")&amp;IF(O59='Tabelle Tipi-pesi'!N$17,'Tabelle Tipi-pesi'!O$17,"")&amp;IF(O59='Tabelle Tipi-pesi'!N$18,'Tabelle Tipi-pesi'!O$18,"")&amp;IF(O59='Tabelle Tipi-pesi'!N$19,'Tabelle Tipi-pesi'!O$19,"")&amp;IF(O59='Tabelle Tipi-pesi'!N$20,'Tabelle Tipi-pesi'!O$20,"")&amp;IF(O59='Tabelle Tipi-pesi'!N$21,'Tabelle Tipi-pesi'!O$21,"")&amp;IF(O59='Tabelle Tipi-pesi'!N$22,'Tabelle Tipi-pesi'!O$22,"")&amp;IF(O59='Tabelle Tipi-pesi'!N$23,'Tabelle Tipi-pesi'!O$23,"")))</f>
        <v>285</v>
      </c>
      <c r="R59" s="9">
        <f>IF(Q59="",0,VALUE(IF(Q59='Tabelle Tipi-pesi'!P$2,'Tabelle Tipi-pesi'!Q$2,"")&amp;IF(Q59='Tabelle Tipi-pesi'!P$3,'Tabelle Tipi-pesi'!Q$3,"")&amp;IF(Q59='Tabelle Tipi-pesi'!P$4,'Tabelle Tipi-pesi'!Q$4,"")&amp;IF(Q59='Tabelle Tipi-pesi'!P$5,'Tabelle Tipi-pesi'!Q$5,"")&amp;IF(Q59='Tabelle Tipi-pesi'!P$6,'Tabelle Tipi-pesi'!Q$6,"")&amp;IF(Q59='Tabelle Tipi-pesi'!P$7,'Tabelle Tipi-pesi'!Q$7,"")&amp;IF(Q59='Tabelle Tipi-pesi'!P$8,'Tabelle Tipi-pesi'!Q$8,"")&amp;IF(Q59='Tabelle Tipi-pesi'!P$9,'Tabelle Tipi-pesi'!Q$9,"")&amp;IF(Q59='Tabelle Tipi-pesi'!P$10,'Tabelle Tipi-pesi'!Q$10,"")&amp;IF(Q59='Tabelle Tipi-pesi'!P$11,'Tabelle Tipi-pesi'!Q$11,"")&amp;IF(Q59='Tabelle Tipi-pesi'!P$12,'Tabelle Tipi-pesi'!Q$12,"")&amp;IF(Q59='Tabelle Tipi-pesi'!P$13,'Tabelle Tipi-pesi'!Q$13,"")&amp;IF(Q59='Tabelle Tipi-pesi'!P$14,'Tabelle Tipi-pesi'!Q$14,"")&amp;IF(Q59='Tabelle Tipi-pesi'!P$15,'Tabelle Tipi-pesi'!Q$15,"")&amp;IF(Q59='Tabelle Tipi-pesi'!P$16,'Tabelle Tipi-pesi'!Q$16,"")&amp;IF(Q59='Tabelle Tipi-pesi'!P$17,'Tabelle Tipi-pesi'!Q$17,"")&amp;IF(Q59='Tabelle Tipi-pesi'!P$18,'Tabelle Tipi-pesi'!Q$18,"")&amp;IF(Q59='Tabelle Tipi-pesi'!P$19,'Tabelle Tipi-pesi'!Q$19,"")&amp;IF(Q59='Tabelle Tipi-pesi'!P$20,'Tabelle Tipi-pesi'!Q$20,"")&amp;IF(Q59='Tabelle Tipi-pesi'!P$21,'Tabelle Tipi-pesi'!Q$21,"")&amp;IF(Q59='Tabelle Tipi-pesi'!P$22,'Tabelle Tipi-pesi'!Q$22,"")&amp;IF(Q59='Tabelle Tipi-pesi'!P$23,'Tabelle Tipi-pesi'!Q$23,"")))</f>
        <v>0</v>
      </c>
      <c r="S59" s="29"/>
      <c r="T59" s="30">
        <f>IF(S59="",0,VALUE(IF(S59='Tabelle Tipi-pesi'!R$2,'Tabelle Tipi-pesi'!S$2,"")&amp;IF(S59='Tabelle Tipi-pesi'!R$3,'Tabelle Tipi-pesi'!S$3,"")&amp;IF(S59='Tabelle Tipi-pesi'!R$4,'Tabelle Tipi-pesi'!S$4,"")&amp;IF(S59='Tabelle Tipi-pesi'!R$5,'Tabelle Tipi-pesi'!S$5,"")&amp;IF(S59='Tabelle Tipi-pesi'!R$6,'Tabelle Tipi-pesi'!S$6,"")&amp;IF(S59='Tabelle Tipi-pesi'!R$7,'Tabelle Tipi-pesi'!S$7,"")&amp;IF(S59='Tabelle Tipi-pesi'!R$8,'Tabelle Tipi-pesi'!S$8,"")&amp;IF(S59='Tabelle Tipi-pesi'!R$9,'Tabelle Tipi-pesi'!S$9,"")&amp;IF(S59='Tabelle Tipi-pesi'!R$10,'Tabelle Tipi-pesi'!S$10,"")&amp;IF(S59='Tabelle Tipi-pesi'!R$11,'Tabelle Tipi-pesi'!S$11,"")&amp;IF(S59='Tabelle Tipi-pesi'!R$12,'Tabelle Tipi-pesi'!S$12,"")&amp;IF(S59='Tabelle Tipi-pesi'!R$13,'Tabelle Tipi-pesi'!S$13,"")&amp;IF(S59='Tabelle Tipi-pesi'!R$14,'Tabelle Tipi-pesi'!S$14,"")&amp;IF(S59='Tabelle Tipi-pesi'!R$15,'Tabelle Tipi-pesi'!S$15,"")&amp;IF(S59='Tabelle Tipi-pesi'!R$16,'Tabelle Tipi-pesi'!S$16,"")&amp;IF(S59='Tabelle Tipi-pesi'!R$17,'Tabelle Tipi-pesi'!S$17,"")&amp;IF(S59='Tabelle Tipi-pesi'!R$18,'Tabelle Tipi-pesi'!S$18,"")&amp;IF(S59='Tabelle Tipi-pesi'!R$19,'Tabelle Tipi-pesi'!S$19,"")&amp;IF(S59='Tabelle Tipi-pesi'!R$20,'Tabelle Tipi-pesi'!S$20,"")&amp;IF(S59='Tabelle Tipi-pesi'!R$21,'Tabelle Tipi-pesi'!S$21,"")&amp;IF(S59='Tabelle Tipi-pesi'!R$22,'Tabelle Tipi-pesi'!S$22,"")&amp;IF(S59='Tabelle Tipi-pesi'!R$23,'Tabelle Tipi-pesi'!S$23,"")))</f>
        <v>0</v>
      </c>
      <c r="V59" s="9">
        <f>IF(U59="",0,VALUE(IF(U59='Tabelle Tipi-pesi'!T$2,'Tabelle Tipi-pesi'!U$2,"")&amp;IF(U59='Tabelle Tipi-pesi'!T$3,'Tabelle Tipi-pesi'!U$3,"")&amp;IF(U59='Tabelle Tipi-pesi'!T$4,'Tabelle Tipi-pesi'!U$4,"")&amp;IF(U59='Tabelle Tipi-pesi'!T$5,'Tabelle Tipi-pesi'!U$5,"")&amp;IF(U59='Tabelle Tipi-pesi'!T$6,'Tabelle Tipi-pesi'!U$6,"")&amp;IF(U59='Tabelle Tipi-pesi'!T$7,'Tabelle Tipi-pesi'!U$7,"")&amp;IF(U59='Tabelle Tipi-pesi'!T$8,'Tabelle Tipi-pesi'!U$8,"")&amp;IF(U59='Tabelle Tipi-pesi'!T$9,'Tabelle Tipi-pesi'!U$9,"")&amp;IF(U59='Tabelle Tipi-pesi'!T$10,'Tabelle Tipi-pesi'!U$10,"")&amp;IF(U59='Tabelle Tipi-pesi'!T$11,'Tabelle Tipi-pesi'!U$11,"")&amp;IF(U59='Tabelle Tipi-pesi'!T$12,'Tabelle Tipi-pesi'!U$12,"")&amp;IF(U59='Tabelle Tipi-pesi'!T$13,'Tabelle Tipi-pesi'!U$13,"")&amp;IF(U59='Tabelle Tipi-pesi'!T$14,'Tabelle Tipi-pesi'!U$14,"")&amp;IF(U59='Tabelle Tipi-pesi'!T$15,'Tabelle Tipi-pesi'!U$15,"")&amp;IF(U59='Tabelle Tipi-pesi'!T$16,'Tabelle Tipi-pesi'!U$16,"")&amp;IF(U59='Tabelle Tipi-pesi'!T$17,'Tabelle Tipi-pesi'!U$17,"")&amp;IF(U59='Tabelle Tipi-pesi'!T$18,'Tabelle Tipi-pesi'!U$18,"")&amp;IF(U59='Tabelle Tipi-pesi'!T$19,'Tabelle Tipi-pesi'!U$19,"")&amp;IF(U59='Tabelle Tipi-pesi'!T$20,'Tabelle Tipi-pesi'!U$20,"")&amp;IF(U59='Tabelle Tipi-pesi'!T$21,'Tabelle Tipi-pesi'!U$21,"")&amp;IF(U59='Tabelle Tipi-pesi'!T$22,'Tabelle Tipi-pesi'!U$22,"")&amp;IF(U59='Tabelle Tipi-pesi'!T$23,'Tabelle Tipi-pesi'!U$23,"")))</f>
        <v>0</v>
      </c>
      <c r="W59" s="31"/>
      <c r="X59" s="32">
        <f>IF(W59="",0,VALUE(IF(W59='Tabelle Tipi-pesi'!V$2,'Tabelle Tipi-pesi'!W$2,"")&amp;IF(W59='Tabelle Tipi-pesi'!V$3,'Tabelle Tipi-pesi'!W$3,"")&amp;IF(W59='Tabelle Tipi-pesi'!V$4,'Tabelle Tipi-pesi'!W$4,"")&amp;IF(W59='Tabelle Tipi-pesi'!V$5,'Tabelle Tipi-pesi'!W$5,"")&amp;IF(W59='Tabelle Tipi-pesi'!V$6,'Tabelle Tipi-pesi'!W$6,"")&amp;IF(W59='Tabelle Tipi-pesi'!V$7,'Tabelle Tipi-pesi'!W$7,"")&amp;IF(W59='Tabelle Tipi-pesi'!V$8,'Tabelle Tipi-pesi'!W$8,"")&amp;IF(W59='Tabelle Tipi-pesi'!V$9,'Tabelle Tipi-pesi'!W$9,"")&amp;IF(W59='Tabelle Tipi-pesi'!V$10,'Tabelle Tipi-pesi'!W$10,"")&amp;IF(W59='Tabelle Tipi-pesi'!V$11,'Tabelle Tipi-pesi'!W$11,"")&amp;IF(W59='Tabelle Tipi-pesi'!V$12,'Tabelle Tipi-pesi'!W$12,"")&amp;IF(W59='Tabelle Tipi-pesi'!V$13,'Tabelle Tipi-pesi'!W$13,"")&amp;IF(W59='Tabelle Tipi-pesi'!V$14,'Tabelle Tipi-pesi'!W$14,"")&amp;IF(W59='Tabelle Tipi-pesi'!V$15,'Tabelle Tipi-pesi'!W$15,"")&amp;IF(W59='Tabelle Tipi-pesi'!V$16,'Tabelle Tipi-pesi'!W$16,"")&amp;IF(W59='Tabelle Tipi-pesi'!V$17,'Tabelle Tipi-pesi'!W$17,"")&amp;IF(W59='Tabelle Tipi-pesi'!V$18,'Tabelle Tipi-pesi'!W$18,"")&amp;IF(W59='Tabelle Tipi-pesi'!V$19,'Tabelle Tipi-pesi'!W$19,"")&amp;IF(W59='Tabelle Tipi-pesi'!V$20,'Tabelle Tipi-pesi'!W$20,"")&amp;IF(W59='Tabelle Tipi-pesi'!V$21,'Tabelle Tipi-pesi'!W$21,"")&amp;IF(W59='Tabelle Tipi-pesi'!V$22,'Tabelle Tipi-pesi'!W$22,"")&amp;IF(W59='Tabelle Tipi-pesi'!V$23,'Tabelle Tipi-pesi'!W$23,"")))</f>
        <v>0</v>
      </c>
      <c r="Z59" s="9">
        <f>IF(Y59="",0,VALUE(IF(Y59='Tabelle Tipi-pesi'!X$2,'Tabelle Tipi-pesi'!Y$2,"")&amp;IF(Y59='Tabelle Tipi-pesi'!X$3,'Tabelle Tipi-pesi'!Y$3,"")&amp;IF(Y59='Tabelle Tipi-pesi'!X$4,'Tabelle Tipi-pesi'!Y$4,"")&amp;IF(Y59='Tabelle Tipi-pesi'!X$5,'Tabelle Tipi-pesi'!Y$5,"")&amp;IF(Y59='Tabelle Tipi-pesi'!X$6,'Tabelle Tipi-pesi'!Y$6,"")&amp;IF(Y59='Tabelle Tipi-pesi'!X$7,'Tabelle Tipi-pesi'!Y$7,"")&amp;IF(Y59='Tabelle Tipi-pesi'!X$8,'Tabelle Tipi-pesi'!Y$8,"")&amp;IF(Y59='Tabelle Tipi-pesi'!X$9,'Tabelle Tipi-pesi'!Y$9,"")&amp;IF(Y59='Tabelle Tipi-pesi'!X$10,'Tabelle Tipi-pesi'!Y$10,"")&amp;IF(Y59='Tabelle Tipi-pesi'!X$11,'Tabelle Tipi-pesi'!Y$11,"")&amp;IF(Y59='Tabelle Tipi-pesi'!X$12,'Tabelle Tipi-pesi'!Y$12,"")&amp;IF(Y59='Tabelle Tipi-pesi'!X$13,'Tabelle Tipi-pesi'!Y$13,"")&amp;IF(Y59='Tabelle Tipi-pesi'!X$14,'Tabelle Tipi-pesi'!Y$14,"")&amp;IF(Y59='Tabelle Tipi-pesi'!X$15,'Tabelle Tipi-pesi'!Y$15,"")&amp;IF(Y59='Tabelle Tipi-pesi'!X$16,'Tabelle Tipi-pesi'!Y$16,"")&amp;IF(Y59='Tabelle Tipi-pesi'!X$17,'Tabelle Tipi-pesi'!Y$17,"")&amp;IF(Y59='Tabelle Tipi-pesi'!X$18,'Tabelle Tipi-pesi'!Y$18,"")&amp;IF(Y59='Tabelle Tipi-pesi'!X$19,'Tabelle Tipi-pesi'!Y$19,"")&amp;IF(Y59='Tabelle Tipi-pesi'!X$20,'Tabelle Tipi-pesi'!Y$20,"")&amp;IF(Y59='Tabelle Tipi-pesi'!X$21,'Tabelle Tipi-pesi'!Y$21,"")&amp;IF(Y59='Tabelle Tipi-pesi'!X$22,'Tabelle Tipi-pesi'!Y$22,"")&amp;IF(Y59='Tabelle Tipi-pesi'!X$23,'Tabelle Tipi-pesi'!Y$23,"")))</f>
        <v>0</v>
      </c>
      <c r="AA59" s="36"/>
      <c r="AB59" s="37">
        <f>IF(AA59="",0,VALUE(IF(AA59='Tabelle Tipi-pesi'!Z$2,'Tabelle Tipi-pesi'!AA$2,"")&amp;IF(AA59='Tabelle Tipi-pesi'!Z$3,'Tabelle Tipi-pesi'!AA$3,"")&amp;IF(AA59='Tabelle Tipi-pesi'!Z$4,'Tabelle Tipi-pesi'!AA$4,"")&amp;IF(AA59='Tabelle Tipi-pesi'!Z$5,'Tabelle Tipi-pesi'!AA$5,"")&amp;IF(AA59='Tabelle Tipi-pesi'!Z$6,'Tabelle Tipi-pesi'!AA$6,"")&amp;IF(AA59='Tabelle Tipi-pesi'!Z$7,'Tabelle Tipi-pesi'!AA$7,"")&amp;IF(AA59='Tabelle Tipi-pesi'!Z$8,'Tabelle Tipi-pesi'!AA$8,"")&amp;IF(AA59='Tabelle Tipi-pesi'!Z$9,'Tabelle Tipi-pesi'!AA$9,"")&amp;IF(AA59='Tabelle Tipi-pesi'!Z$10,'Tabelle Tipi-pesi'!AA$10,"")&amp;IF(AA59='Tabelle Tipi-pesi'!Z$11,'Tabelle Tipi-pesi'!AA$11,"")&amp;IF(AA59='Tabelle Tipi-pesi'!Z$12,'Tabelle Tipi-pesi'!AA$12,"")&amp;IF(AA59='Tabelle Tipi-pesi'!Z$13,'Tabelle Tipi-pesi'!AA$13,"")&amp;IF(AA59='Tabelle Tipi-pesi'!Z$14,'Tabelle Tipi-pesi'!AA$14,"")&amp;IF(AA59='Tabelle Tipi-pesi'!Z$15,'Tabelle Tipi-pesi'!AA$15,"")&amp;IF(AA59='Tabelle Tipi-pesi'!Z$16,'Tabelle Tipi-pesi'!AA$16,"")&amp;IF(AA59='Tabelle Tipi-pesi'!Z$17,'Tabelle Tipi-pesi'!AA$17,"")&amp;IF(AA59='Tabelle Tipi-pesi'!Z$18,'Tabelle Tipi-pesi'!AA$18,"")&amp;IF(AA59='Tabelle Tipi-pesi'!Z$19,'Tabelle Tipi-pesi'!AA$19,"")&amp;IF(AA59='Tabelle Tipi-pesi'!Z$20,'Tabelle Tipi-pesi'!AA$20,"")&amp;IF(AA59='Tabelle Tipi-pesi'!Z$21,'Tabelle Tipi-pesi'!AA$21,"")&amp;IF(AA59='Tabelle Tipi-pesi'!Z$22,'Tabelle Tipi-pesi'!AA$22,"")&amp;IF(AA59='Tabelle Tipi-pesi'!Z$23,'Tabelle Tipi-pesi'!AA$23,"")))</f>
        <v>0</v>
      </c>
      <c r="AD59" s="9">
        <f>IF(AC59="",0,VALUE(IF(AC59='Tabelle Tipi-pesi'!Z$2,'Tabelle Tipi-pesi'!AA$2,"")&amp;IF(AC59='Tabelle Tipi-pesi'!Z$3,'Tabelle Tipi-pesi'!AA$3,"")&amp;IF(AC59='Tabelle Tipi-pesi'!Z$4,'Tabelle Tipi-pesi'!AA$4,"")&amp;IF(AC59='Tabelle Tipi-pesi'!Z$5,'Tabelle Tipi-pesi'!AA$5,"")&amp;IF(AC59='Tabelle Tipi-pesi'!Z$6,'Tabelle Tipi-pesi'!AA$6,"")&amp;IF(AC59='Tabelle Tipi-pesi'!Z$7,'Tabelle Tipi-pesi'!AA$7,"")&amp;IF(AC59='Tabelle Tipi-pesi'!Z$8,'Tabelle Tipi-pesi'!AA$8,"")&amp;IF(AC59='Tabelle Tipi-pesi'!Z$9,'Tabelle Tipi-pesi'!AA$9,"")&amp;IF(AC59='Tabelle Tipi-pesi'!Z$10,'Tabelle Tipi-pesi'!AA$10,"")&amp;IF(AC59='Tabelle Tipi-pesi'!Z$11,'Tabelle Tipi-pesi'!AA$11,"")&amp;IF(AC59='Tabelle Tipi-pesi'!Z$12,'Tabelle Tipi-pesi'!AA$12,"")&amp;IF(AC59='Tabelle Tipi-pesi'!Z$13,'Tabelle Tipi-pesi'!AA$13,"")&amp;IF(AC59='Tabelle Tipi-pesi'!Z$14,'Tabelle Tipi-pesi'!AA$14,"")&amp;IF(AC59='Tabelle Tipi-pesi'!Z$15,'Tabelle Tipi-pesi'!AA$15,"")&amp;IF(AC59='Tabelle Tipi-pesi'!Z$16,'Tabelle Tipi-pesi'!AA$16,"")&amp;IF(AC59='Tabelle Tipi-pesi'!Z$17,'Tabelle Tipi-pesi'!AA$17,"")&amp;IF(AC59='Tabelle Tipi-pesi'!Z$18,'Tabelle Tipi-pesi'!AA$18,"")&amp;IF(AC59='Tabelle Tipi-pesi'!Z$19,'Tabelle Tipi-pesi'!AA$19,"")&amp;IF(AC59='Tabelle Tipi-pesi'!Z$20,'Tabelle Tipi-pesi'!AA$20,"")&amp;IF(AC59='Tabelle Tipi-pesi'!Z$21,'Tabelle Tipi-pesi'!AA$21,"")&amp;IF(AC59='Tabelle Tipi-pesi'!Z$22,'Tabelle Tipi-pesi'!AA$22,"")&amp;IF(AC59='Tabelle Tipi-pesi'!Z$23,'Tabelle Tipi-pesi'!AA$23,"")))</f>
        <v>0</v>
      </c>
      <c r="AE59" s="34"/>
      <c r="AF59" s="35">
        <f>IF(AE59="",0,VALUE(IF(AE59='Tabelle Tipi-pesi'!AB$2,'Tabelle Tipi-pesi'!AC$2,"")&amp;IF(AE59='Tabelle Tipi-pesi'!AB$3,'Tabelle Tipi-pesi'!AC$3,"")&amp;IF(AE59='Tabelle Tipi-pesi'!AB$4,'Tabelle Tipi-pesi'!AC$4,"")&amp;IF(AE59='Tabelle Tipi-pesi'!AB$5,'Tabelle Tipi-pesi'!AC$5,"")&amp;IF(AE59='Tabelle Tipi-pesi'!AB$6,'Tabelle Tipi-pesi'!AC$6,"")&amp;IF(AE59='Tabelle Tipi-pesi'!AB$7,'Tabelle Tipi-pesi'!AC$7,"")&amp;IF(AE59='Tabelle Tipi-pesi'!AB$8,'Tabelle Tipi-pesi'!AC$8,"")&amp;IF(AE59='Tabelle Tipi-pesi'!AB$9,'Tabelle Tipi-pesi'!AC$9,"")&amp;IF(AE59='Tabelle Tipi-pesi'!AB$10,'Tabelle Tipi-pesi'!AC$10,"")&amp;IF(AE59='Tabelle Tipi-pesi'!AB$11,'Tabelle Tipi-pesi'!AC$11,"")&amp;IF(AE59='Tabelle Tipi-pesi'!AB$12,'Tabelle Tipi-pesi'!AC$12,"")&amp;IF(AE59='Tabelle Tipi-pesi'!AB$13,'Tabelle Tipi-pesi'!AC$13,"")&amp;IF(AE59='Tabelle Tipi-pesi'!AB$14,'Tabelle Tipi-pesi'!AC$14,"")&amp;IF(AE59='Tabelle Tipi-pesi'!AB$15,'Tabelle Tipi-pesi'!AC$15,"")&amp;IF(AD59='Tabelle Tipi-pesi'!AB$16,'Tabelle Tipi-pesi'!AC$16,"")&amp;IF(AE59='Tabelle Tipi-pesi'!AB$17,'Tabelle Tipi-pesi'!AC$17,"")&amp;IF(AE59='Tabelle Tipi-pesi'!AB$18,'Tabelle Tipi-pesi'!AC$18,"")&amp;IF(AE59='Tabelle Tipi-pesi'!AB$19,'Tabelle Tipi-pesi'!AC$19,"")&amp;IF(AE59='Tabelle Tipi-pesi'!AB$20,'Tabelle Tipi-pesi'!AC$20,"")&amp;IF(AE59='Tabelle Tipi-pesi'!AB$21,'Tabelle Tipi-pesi'!AC$21,"")&amp;IF(AE59='Tabelle Tipi-pesi'!AB$22,'Tabelle Tipi-pesi'!AC$22,"")&amp;IF(AE59='Tabelle Tipi-pesi'!AB$23,'Tabelle Tipi-pesi'!AC$23,"")))</f>
        <v>0</v>
      </c>
      <c r="AH59" s="9">
        <f>IF(AG59="",0,VALUE(IF(AG59='Tabelle Tipi-pesi'!AD$2,'Tabelle Tipi-pesi'!AE$2,"")&amp;IF(AG59='Tabelle Tipi-pesi'!AD$3,'Tabelle Tipi-pesi'!AE$3,"")&amp;IF(AG59='Tabelle Tipi-pesi'!AD$4,'Tabelle Tipi-pesi'!AE$4,"")&amp;IF(AG59='Tabelle Tipi-pesi'!AD$5,'Tabelle Tipi-pesi'!AE$5,"")&amp;IF(AG59='Tabelle Tipi-pesi'!AD$6,'Tabelle Tipi-pesi'!AE$6,"")&amp;IF(AG59='Tabelle Tipi-pesi'!AD$7,'Tabelle Tipi-pesi'!AE$7,"")&amp;IF(AG59='Tabelle Tipi-pesi'!AD$8,'Tabelle Tipi-pesi'!AE$8,"")&amp;IF(AG59='Tabelle Tipi-pesi'!AD$9,'Tabelle Tipi-pesi'!AE$9,"")&amp;IF(AG59='Tabelle Tipi-pesi'!AD$10,'Tabelle Tipi-pesi'!AE$10,"")&amp;IF(AG59='Tabelle Tipi-pesi'!AD$11,'Tabelle Tipi-pesi'!AE$11,"")&amp;IF(AG59='Tabelle Tipi-pesi'!AD$12,'Tabelle Tipi-pesi'!AE$12,"")&amp;IF(AG59='Tabelle Tipi-pesi'!AD$13,'Tabelle Tipi-pesi'!AE$13,"")&amp;IF(AG59='Tabelle Tipi-pesi'!AD$14,'Tabelle Tipi-pesi'!AE$14,"")&amp;IF(AG59='Tabelle Tipi-pesi'!AD$15,'Tabelle Tipi-pesi'!AE$15,"")&amp;IF(AF59='Tabelle Tipi-pesi'!AD$16,'Tabelle Tipi-pesi'!AE$16,"")&amp;IF(AG59='Tabelle Tipi-pesi'!AD$17,'Tabelle Tipi-pesi'!AE$17,"")&amp;IF(AG59='Tabelle Tipi-pesi'!AD$18,'Tabelle Tipi-pesi'!AE$18,"")&amp;IF(AG59='Tabelle Tipi-pesi'!AD$19,'Tabelle Tipi-pesi'!AE$19,"")&amp;IF(AG59='Tabelle Tipi-pesi'!AD$20,'Tabelle Tipi-pesi'!AE$20,"")&amp;IF(AG59='Tabelle Tipi-pesi'!AD$21,'Tabelle Tipi-pesi'!AE$21,"")&amp;IF(AG59='Tabelle Tipi-pesi'!AD$22,'Tabelle Tipi-pesi'!AE$22,"")&amp;IF(AG59='Tabelle Tipi-pesi'!AD$23,'Tabelle Tipi-pesi'!AE$23,"")))</f>
        <v>0</v>
      </c>
      <c r="AJ59" s="26">
        <f t="shared" si="0"/>
        <v>802</v>
      </c>
      <c r="AK59" s="55">
        <v>15</v>
      </c>
      <c r="AL59" s="12">
        <v>3953</v>
      </c>
      <c r="AM59" s="18"/>
      <c r="AN59" s="11">
        <f t="shared" si="1"/>
        <v>8</v>
      </c>
      <c r="AO59" s="11" t="str">
        <f t="shared" si="2"/>
        <v>2</v>
      </c>
      <c r="AP59" s="8">
        <v>830</v>
      </c>
      <c r="AQ59" s="14">
        <f t="shared" si="3"/>
        <v>15.811999999999999</v>
      </c>
      <c r="AR59" s="15">
        <f t="shared" si="4"/>
        <v>117.00880000000001</v>
      </c>
      <c r="AS59" s="16">
        <f t="shared" si="5"/>
        <v>145.89625935162096</v>
      </c>
      <c r="AT59" s="15">
        <f t="shared" si="6"/>
        <v>6.8541853262318728</v>
      </c>
      <c r="AU59" s="39"/>
    </row>
    <row r="60" spans="1:47" s="8" customFormat="1" ht="11.25" customHeight="1" x14ac:dyDescent="0.2">
      <c r="A60" s="8">
        <v>56</v>
      </c>
      <c r="B60" s="8">
        <v>4</v>
      </c>
      <c r="C60" s="20" t="s">
        <v>13</v>
      </c>
      <c r="D60" s="21">
        <f>IF(C60="",0,VALUE(IF(C60='Tabelle Tipi-pesi'!B$2,'Tabelle Tipi-pesi'!C$2,"")&amp;IF(C60='Tabelle Tipi-pesi'!B$3,'Tabelle Tipi-pesi'!C$3,"")&amp;IF(C60='Tabelle Tipi-pesi'!B$4,'Tabelle Tipi-pesi'!C$4,"")&amp;IF(C60='Tabelle Tipi-pesi'!B$5,'Tabelle Tipi-pesi'!C$5,"")&amp;IF(C60='Tabelle Tipi-pesi'!B$6,'Tabelle Tipi-pesi'!C$6,"")&amp;IF(C60='Tabelle Tipi-pesi'!B$7,'Tabelle Tipi-pesi'!C$7,"")&amp;IF(C60='Tabelle Tipi-pesi'!B$8,'Tabelle Tipi-pesi'!C$8,"")&amp;IF(C60='Tabelle Tipi-pesi'!B$9,'Tabelle Tipi-pesi'!C$9,"")&amp;IF(C60='Tabelle Tipi-pesi'!B$10,'Tabelle Tipi-pesi'!C$10,"")&amp;IF(C60='Tabelle Tipi-pesi'!B$11,'Tabelle Tipi-pesi'!C$11,"")&amp;IF(C60='Tabelle Tipi-pesi'!B$12,'Tabelle Tipi-pesi'!C$12,"")&amp;IF(C60='Tabelle Tipi-pesi'!B$13,'Tabelle Tipi-pesi'!C$13,"")&amp;IF(C60='Tabelle Tipi-pesi'!B$14,'Tabelle Tipi-pesi'!C$14,"")&amp;IF(C60='Tabelle Tipi-pesi'!B$15,'Tabelle Tipi-pesi'!C$15,"")&amp;IF(C60='Tabelle Tipi-pesi'!B$16,'Tabelle Tipi-pesi'!C$16,"")&amp;IF(C60='Tabelle Tipi-pesi'!B$17,'Tabelle Tipi-pesi'!C$17,"")&amp;IF(C60='Tabelle Tipi-pesi'!B$18,'Tabelle Tipi-pesi'!C$18,"")&amp;IF(C60='Tabelle Tipi-pesi'!B$19,'Tabelle Tipi-pesi'!C$19,"")&amp;IF(C60='Tabelle Tipi-pesi'!B$20,'Tabelle Tipi-pesi'!C$20,"")&amp;IF(C60='Tabelle Tipi-pesi'!B$21,'Tabelle Tipi-pesi'!C$21,"")&amp;IF(C60='Tabelle Tipi-pesi'!B$22,'Tabelle Tipi-pesi'!C$22,"")&amp;IF(C60='Tabelle Tipi-pesi'!B$23,'Tabelle Tipi-pesi'!C$23,"")))</f>
        <v>120</v>
      </c>
      <c r="E60" s="8" t="s">
        <v>22</v>
      </c>
      <c r="F60" s="7">
        <f>IF(E60="",0,VALUE(IF(E60='Tabelle Tipi-pesi'!D$2,'Tabelle Tipi-pesi'!E$2,"")&amp;IF(E60='Tabelle Tipi-pesi'!D$3,'Tabelle Tipi-pesi'!E$3,"")&amp;IF(E60='Tabelle Tipi-pesi'!D$4,'Tabelle Tipi-pesi'!E$4,"")&amp;IF(E60='Tabelle Tipi-pesi'!D$5,'Tabelle Tipi-pesi'!E$5,"")&amp;IF(E60='Tabelle Tipi-pesi'!D$6,'Tabelle Tipi-pesi'!E$6,"")&amp;IF(E60='Tabelle Tipi-pesi'!D$7,'Tabelle Tipi-pesi'!E$7,"")&amp;IF(E60='Tabelle Tipi-pesi'!D$8,'Tabelle Tipi-pesi'!E$8,"")&amp;IF(E60='Tabelle Tipi-pesi'!D$9,'Tabelle Tipi-pesi'!E$9,"")&amp;IF(E60='Tabelle Tipi-pesi'!D$10,'Tabelle Tipi-pesi'!E$10,"")&amp;IF(E60='Tabelle Tipi-pesi'!D$11,'Tabelle Tipi-pesi'!E$11,"")&amp;IF(E60='Tabelle Tipi-pesi'!D$12,'Tabelle Tipi-pesi'!E$12,"")&amp;IF(E60='Tabelle Tipi-pesi'!D$13,'Tabelle Tipi-pesi'!E$13,"")&amp;IF(E60='Tabelle Tipi-pesi'!D$14,'Tabelle Tipi-pesi'!E$14,"")&amp;IF(E60='Tabelle Tipi-pesi'!D$15,'Tabelle Tipi-pesi'!E$15,"")&amp;IF(E60='Tabelle Tipi-pesi'!D$16,'Tabelle Tipi-pesi'!E$16,"")&amp;IF(E60='Tabelle Tipi-pesi'!D$17,'Tabelle Tipi-pesi'!E$17,"")&amp;IF(E60='Tabelle Tipi-pesi'!D$18,'Tabelle Tipi-pesi'!E$18,"")&amp;IF(E60='Tabelle Tipi-pesi'!D$19,'Tabelle Tipi-pesi'!E$19,"")&amp;IF(E60='Tabelle Tipi-pesi'!D$20,'Tabelle Tipi-pesi'!E$20,"")&amp;IF(E60='Tabelle Tipi-pesi'!D$21,'Tabelle Tipi-pesi'!E$21,"")&amp;IF(E60='Tabelle Tipi-pesi'!D$22,'Tabelle Tipi-pesi'!E$22,"")&amp;IF(E60='Tabelle Tipi-pesi'!D$23,'Tabelle Tipi-pesi'!E$23,"")))/4*B60</f>
        <v>60</v>
      </c>
      <c r="G60" s="22" t="s">
        <v>38</v>
      </c>
      <c r="H60" s="23">
        <f>$B60*IF(G60="",0,VALUE(IF(G60='Tabelle Tipi-pesi'!F$2,'Tabelle Tipi-pesi'!G$2,"")&amp;IF(G60='Tabelle Tipi-pesi'!F$3,'Tabelle Tipi-pesi'!G$3,"")&amp;IF(G60='Tabelle Tipi-pesi'!F$4,'Tabelle Tipi-pesi'!G$4,"")&amp;IF(G60='Tabelle Tipi-pesi'!F$5,'Tabelle Tipi-pesi'!G$5,"")&amp;IF(G60='Tabelle Tipi-pesi'!F$6,'Tabelle Tipi-pesi'!G$6,"")&amp;IF(G60='Tabelle Tipi-pesi'!F$7,'Tabelle Tipi-pesi'!G$7,"")&amp;IF(G60='Tabelle Tipi-pesi'!F$8,'Tabelle Tipi-pesi'!G$8,"")&amp;IF(G60='Tabelle Tipi-pesi'!F$9,'Tabelle Tipi-pesi'!G$9,"")&amp;IF(G60='Tabelle Tipi-pesi'!F$10,'Tabelle Tipi-pesi'!G$10,"")&amp;IF(G60='Tabelle Tipi-pesi'!F$11,'Tabelle Tipi-pesi'!G$11,"")&amp;IF(G60='Tabelle Tipi-pesi'!F$12,'Tabelle Tipi-pesi'!G$12,"")&amp;IF(G60='Tabelle Tipi-pesi'!F$13,'Tabelle Tipi-pesi'!G$13,"")&amp;IF(G60='Tabelle Tipi-pesi'!F$14,'Tabelle Tipi-pesi'!G$14,"")&amp;IF(G60='Tabelle Tipi-pesi'!F$15,'Tabelle Tipi-pesi'!G$15,"")&amp;IF(G60='Tabelle Tipi-pesi'!F$16,'Tabelle Tipi-pesi'!G$16,"")&amp;IF(G60='Tabelle Tipi-pesi'!F$17,'Tabelle Tipi-pesi'!G$17,"")&amp;IF(G60='Tabelle Tipi-pesi'!F$18,'Tabelle Tipi-pesi'!G$18,"")&amp;IF(G60='Tabelle Tipi-pesi'!F$19,'Tabelle Tipi-pesi'!G$19,"")&amp;IF(G60='Tabelle Tipi-pesi'!F$20,'Tabelle Tipi-pesi'!G$20,"")&amp;IF(G60='Tabelle Tipi-pesi'!F$21,'Tabelle Tipi-pesi'!G$21,"")&amp;IF(G60='Tabelle Tipi-pesi'!F$22,'Tabelle Tipi-pesi'!G$22,"")&amp;IF(G60='Tabelle Tipi-pesi'!F$23,'Tabelle Tipi-pesi'!G$23,"")))</f>
        <v>80</v>
      </c>
      <c r="I60" s="8" t="s">
        <v>45</v>
      </c>
      <c r="J60" s="9">
        <f>IF(I60="",0,VALUE(IF(I60='Tabelle Tipi-pesi'!H$2,'Tabelle Tipi-pesi'!I$2,"")&amp;IF(I60='Tabelle Tipi-pesi'!H$3,'Tabelle Tipi-pesi'!I$3,"")&amp;IF(I60='Tabelle Tipi-pesi'!H$4,'Tabelle Tipi-pesi'!I$4,"")&amp;IF(I60='Tabelle Tipi-pesi'!H$5,'Tabelle Tipi-pesi'!I$5,"")&amp;IF(I60='Tabelle Tipi-pesi'!H$6,'Tabelle Tipi-pesi'!I$6,"")&amp;IF(I60='Tabelle Tipi-pesi'!H$7,'Tabelle Tipi-pesi'!I$7,"")&amp;IF(I60='Tabelle Tipi-pesi'!H$8,'Tabelle Tipi-pesi'!I$8,"")&amp;IF(I60='Tabelle Tipi-pesi'!H$9,'Tabelle Tipi-pesi'!I$9,"")&amp;IF(I60='Tabelle Tipi-pesi'!H$10,'Tabelle Tipi-pesi'!I$10,"")&amp;IF(I60='Tabelle Tipi-pesi'!H$11,'Tabelle Tipi-pesi'!I$11,"")&amp;IF(I60='Tabelle Tipi-pesi'!H$12,'Tabelle Tipi-pesi'!I$12,"")&amp;IF(I60='Tabelle Tipi-pesi'!H$13,'Tabelle Tipi-pesi'!I$13,"")&amp;IF(I60='Tabelle Tipi-pesi'!H$14,'Tabelle Tipi-pesi'!I$14,"")&amp;IF(I60='Tabelle Tipi-pesi'!H$15,'Tabelle Tipi-pesi'!I$15,"")&amp;IF(I60='Tabelle Tipi-pesi'!H$16,'Tabelle Tipi-pesi'!I$16,"")&amp;IF(I60='Tabelle Tipi-pesi'!H$17,'Tabelle Tipi-pesi'!I$17,"")&amp;IF(I60='Tabelle Tipi-pesi'!H$18,'Tabelle Tipi-pesi'!I$18,"")&amp;IF(I60='Tabelle Tipi-pesi'!H$19,'Tabelle Tipi-pesi'!I$19,"")&amp;IF(I60='Tabelle Tipi-pesi'!H$20,'Tabelle Tipi-pesi'!I$20,"")&amp;IF(I60='Tabelle Tipi-pesi'!H$21,'Tabelle Tipi-pesi'!I$21,"")&amp;IF(I60='Tabelle Tipi-pesi'!H$22,'Tabelle Tipi-pesi'!I$22,"")&amp;IF(I60='Tabelle Tipi-pesi'!H$23,'Tabelle Tipi-pesi'!I$23,"")))</f>
        <v>50</v>
      </c>
      <c r="K60" s="24" t="s">
        <v>50</v>
      </c>
      <c r="L60" s="25">
        <f>IF(K60="",0,VALUE(IF(K60='Tabelle Tipi-pesi'!J$2,'Tabelle Tipi-pesi'!K$2,"")&amp;IF(K60='Tabelle Tipi-pesi'!J$3,'Tabelle Tipi-pesi'!K$3,"")&amp;IF(K60='Tabelle Tipi-pesi'!J$4,'Tabelle Tipi-pesi'!K$4,"")&amp;IF(K60='Tabelle Tipi-pesi'!J$5,'Tabelle Tipi-pesi'!K$5,"")&amp;IF(K60='Tabelle Tipi-pesi'!J$6,'Tabelle Tipi-pesi'!K$6,"")&amp;IF(K60='Tabelle Tipi-pesi'!J$7,'Tabelle Tipi-pesi'!K$7,"")&amp;IF(K60='Tabelle Tipi-pesi'!J$8,'Tabelle Tipi-pesi'!K$8,"")&amp;IF(K60='Tabelle Tipi-pesi'!J$9,'Tabelle Tipi-pesi'!K$9,"")&amp;IF(K60='Tabelle Tipi-pesi'!J$10,'Tabelle Tipi-pesi'!K$10,"")&amp;IF(K60='Tabelle Tipi-pesi'!J$11,'Tabelle Tipi-pesi'!K$11,"")&amp;IF(K60='Tabelle Tipi-pesi'!J$12,'Tabelle Tipi-pesi'!K$12,"")&amp;IF(K60='Tabelle Tipi-pesi'!J$13,'Tabelle Tipi-pesi'!K$13,"")&amp;IF(K60='Tabelle Tipi-pesi'!J$14,'Tabelle Tipi-pesi'!K$14,"")&amp;IF(K60='Tabelle Tipi-pesi'!J$15,'Tabelle Tipi-pesi'!K$15,"")&amp;IF(K60='Tabelle Tipi-pesi'!J$16,'Tabelle Tipi-pesi'!K$16,"")&amp;IF(K60='Tabelle Tipi-pesi'!J$17,'Tabelle Tipi-pesi'!K$17,"")&amp;IF(K60='Tabelle Tipi-pesi'!J$18,'Tabelle Tipi-pesi'!K$18,"")&amp;IF(K60='Tabelle Tipi-pesi'!J$19,'Tabelle Tipi-pesi'!K$19,"")&amp;IF(K60='Tabelle Tipi-pesi'!J$20,'Tabelle Tipi-pesi'!K$20,"")&amp;IF(K60='Tabelle Tipi-pesi'!J$21,'Tabelle Tipi-pesi'!K$21,"")&amp;IF(K60='Tabelle Tipi-pesi'!J$22,'Tabelle Tipi-pesi'!K$22,"")&amp;IF(K60='Tabelle Tipi-pesi'!J$23,'Tabelle Tipi-pesi'!K$23,"")))</f>
        <v>7</v>
      </c>
      <c r="M60" s="8" t="s">
        <v>59</v>
      </c>
      <c r="N60" s="9">
        <f>$B60*IF(M60="",0,VALUE(IF(M60='Tabelle Tipi-pesi'!L$2,'Tabelle Tipi-pesi'!M$2,"")&amp;IF(M60='Tabelle Tipi-pesi'!L$3,'Tabelle Tipi-pesi'!M$3,"")&amp;IF(M60='Tabelle Tipi-pesi'!L$4,'Tabelle Tipi-pesi'!M$4,"")&amp;IF(M60='Tabelle Tipi-pesi'!L$5,'Tabelle Tipi-pesi'!M$5,"")&amp;IF(M60='Tabelle Tipi-pesi'!L$6,'Tabelle Tipi-pesi'!M$6,"")&amp;IF(M60='Tabelle Tipi-pesi'!L$7,'Tabelle Tipi-pesi'!M$7,"")&amp;IF(M60='Tabelle Tipi-pesi'!L$8,'Tabelle Tipi-pesi'!M$8,"")&amp;IF(M60='Tabelle Tipi-pesi'!L$9,'Tabelle Tipi-pesi'!M$9,"")&amp;IF(M60='Tabelle Tipi-pesi'!L$10,'Tabelle Tipi-pesi'!M$10,"")&amp;IF(M60='Tabelle Tipi-pesi'!L$11,'Tabelle Tipi-pesi'!M$11,"")&amp;IF(M60='Tabelle Tipi-pesi'!L$12,'Tabelle Tipi-pesi'!M$12,"")&amp;IF(M60='Tabelle Tipi-pesi'!L$13,'Tabelle Tipi-pesi'!M$13,"")&amp;IF(M60='Tabelle Tipi-pesi'!L$14,'Tabelle Tipi-pesi'!M$14,"")&amp;IF(M60='Tabelle Tipi-pesi'!L$15,'Tabelle Tipi-pesi'!M$15,"")&amp;IF(M60='Tabelle Tipi-pesi'!L$16,'Tabelle Tipi-pesi'!M$16,"")&amp;IF(M60='Tabelle Tipi-pesi'!L$17,'Tabelle Tipi-pesi'!M$17,"")&amp;IF(M60='Tabelle Tipi-pesi'!L$18,'Tabelle Tipi-pesi'!M$18,"")&amp;IF(M60='Tabelle Tipi-pesi'!L$19,'Tabelle Tipi-pesi'!M$19,"")&amp;IF(M60='Tabelle Tipi-pesi'!L$20,'Tabelle Tipi-pesi'!M$20,"")&amp;IF(M60='Tabelle Tipi-pesi'!L$21,'Tabelle Tipi-pesi'!M$21,"")&amp;IF(M60='Tabelle Tipi-pesi'!L$22,'Tabelle Tipi-pesi'!M$22,"")&amp;IF(M60='Tabelle Tipi-pesi'!L$23,'Tabelle Tipi-pesi'!M$23,"")))</f>
        <v>240</v>
      </c>
      <c r="O60" s="27" t="s">
        <v>81</v>
      </c>
      <c r="P60" s="28">
        <f>IF(O60="",0,VALUE(IF(O60='Tabelle Tipi-pesi'!N$2,'Tabelle Tipi-pesi'!O$2,"")&amp;IF(O60='Tabelle Tipi-pesi'!N$3,'Tabelle Tipi-pesi'!O$3,"")&amp;IF(O60='Tabelle Tipi-pesi'!N$4,'Tabelle Tipi-pesi'!O$4,"")&amp;IF(O60='Tabelle Tipi-pesi'!N$5,'Tabelle Tipi-pesi'!O$5,"")&amp;IF(O60='Tabelle Tipi-pesi'!N$6,'Tabelle Tipi-pesi'!O$6,"")&amp;IF(O60='Tabelle Tipi-pesi'!N$7,'Tabelle Tipi-pesi'!O$7,"")&amp;IF(O60='Tabelle Tipi-pesi'!N$8,'Tabelle Tipi-pesi'!O$8,"")&amp;IF(O60='Tabelle Tipi-pesi'!N$9,'Tabelle Tipi-pesi'!O$9,"")&amp;IF(O60='Tabelle Tipi-pesi'!N$10,'Tabelle Tipi-pesi'!O$10,"")&amp;IF(O60='Tabelle Tipi-pesi'!N$11,'Tabelle Tipi-pesi'!O$11,"")&amp;IF(O60='Tabelle Tipi-pesi'!N$12,'Tabelle Tipi-pesi'!O$12,"")&amp;IF(O60='Tabelle Tipi-pesi'!N$13,'Tabelle Tipi-pesi'!O$13,"")&amp;IF(O60='Tabelle Tipi-pesi'!N$14,'Tabelle Tipi-pesi'!O$14,"")&amp;IF(O60='Tabelle Tipi-pesi'!N$15,'Tabelle Tipi-pesi'!O$15,"")&amp;IF(O60='Tabelle Tipi-pesi'!N$16,'Tabelle Tipi-pesi'!O$16,"")&amp;IF(O60='Tabelle Tipi-pesi'!N$17,'Tabelle Tipi-pesi'!O$17,"")&amp;IF(O60='Tabelle Tipi-pesi'!N$18,'Tabelle Tipi-pesi'!O$18,"")&amp;IF(O60='Tabelle Tipi-pesi'!N$19,'Tabelle Tipi-pesi'!O$19,"")&amp;IF(O60='Tabelle Tipi-pesi'!N$20,'Tabelle Tipi-pesi'!O$20,"")&amp;IF(O60='Tabelle Tipi-pesi'!N$21,'Tabelle Tipi-pesi'!O$21,"")&amp;IF(O60='Tabelle Tipi-pesi'!N$22,'Tabelle Tipi-pesi'!O$22,"")&amp;IF(O60='Tabelle Tipi-pesi'!N$23,'Tabelle Tipi-pesi'!O$23,"")))</f>
        <v>285</v>
      </c>
      <c r="R60" s="9">
        <f>IF(Q60="",0,VALUE(IF(Q60='Tabelle Tipi-pesi'!P$2,'Tabelle Tipi-pesi'!Q$2,"")&amp;IF(Q60='Tabelle Tipi-pesi'!P$3,'Tabelle Tipi-pesi'!Q$3,"")&amp;IF(Q60='Tabelle Tipi-pesi'!P$4,'Tabelle Tipi-pesi'!Q$4,"")&amp;IF(Q60='Tabelle Tipi-pesi'!P$5,'Tabelle Tipi-pesi'!Q$5,"")&amp;IF(Q60='Tabelle Tipi-pesi'!P$6,'Tabelle Tipi-pesi'!Q$6,"")&amp;IF(Q60='Tabelle Tipi-pesi'!P$7,'Tabelle Tipi-pesi'!Q$7,"")&amp;IF(Q60='Tabelle Tipi-pesi'!P$8,'Tabelle Tipi-pesi'!Q$8,"")&amp;IF(Q60='Tabelle Tipi-pesi'!P$9,'Tabelle Tipi-pesi'!Q$9,"")&amp;IF(Q60='Tabelle Tipi-pesi'!P$10,'Tabelle Tipi-pesi'!Q$10,"")&amp;IF(Q60='Tabelle Tipi-pesi'!P$11,'Tabelle Tipi-pesi'!Q$11,"")&amp;IF(Q60='Tabelle Tipi-pesi'!P$12,'Tabelle Tipi-pesi'!Q$12,"")&amp;IF(Q60='Tabelle Tipi-pesi'!P$13,'Tabelle Tipi-pesi'!Q$13,"")&amp;IF(Q60='Tabelle Tipi-pesi'!P$14,'Tabelle Tipi-pesi'!Q$14,"")&amp;IF(Q60='Tabelle Tipi-pesi'!P$15,'Tabelle Tipi-pesi'!Q$15,"")&amp;IF(Q60='Tabelle Tipi-pesi'!P$16,'Tabelle Tipi-pesi'!Q$16,"")&amp;IF(Q60='Tabelle Tipi-pesi'!P$17,'Tabelle Tipi-pesi'!Q$17,"")&amp;IF(Q60='Tabelle Tipi-pesi'!P$18,'Tabelle Tipi-pesi'!Q$18,"")&amp;IF(Q60='Tabelle Tipi-pesi'!P$19,'Tabelle Tipi-pesi'!Q$19,"")&amp;IF(Q60='Tabelle Tipi-pesi'!P$20,'Tabelle Tipi-pesi'!Q$20,"")&amp;IF(Q60='Tabelle Tipi-pesi'!P$21,'Tabelle Tipi-pesi'!Q$21,"")&amp;IF(Q60='Tabelle Tipi-pesi'!P$22,'Tabelle Tipi-pesi'!Q$22,"")&amp;IF(Q60='Tabelle Tipi-pesi'!P$23,'Tabelle Tipi-pesi'!Q$23,"")))</f>
        <v>0</v>
      </c>
      <c r="S60" s="29"/>
      <c r="T60" s="30">
        <f>IF(S60="",0,VALUE(IF(S60='Tabelle Tipi-pesi'!R$2,'Tabelle Tipi-pesi'!S$2,"")&amp;IF(S60='Tabelle Tipi-pesi'!R$3,'Tabelle Tipi-pesi'!S$3,"")&amp;IF(S60='Tabelle Tipi-pesi'!R$4,'Tabelle Tipi-pesi'!S$4,"")&amp;IF(S60='Tabelle Tipi-pesi'!R$5,'Tabelle Tipi-pesi'!S$5,"")&amp;IF(S60='Tabelle Tipi-pesi'!R$6,'Tabelle Tipi-pesi'!S$6,"")&amp;IF(S60='Tabelle Tipi-pesi'!R$7,'Tabelle Tipi-pesi'!S$7,"")&amp;IF(S60='Tabelle Tipi-pesi'!R$8,'Tabelle Tipi-pesi'!S$8,"")&amp;IF(S60='Tabelle Tipi-pesi'!R$9,'Tabelle Tipi-pesi'!S$9,"")&amp;IF(S60='Tabelle Tipi-pesi'!R$10,'Tabelle Tipi-pesi'!S$10,"")&amp;IF(S60='Tabelle Tipi-pesi'!R$11,'Tabelle Tipi-pesi'!S$11,"")&amp;IF(S60='Tabelle Tipi-pesi'!R$12,'Tabelle Tipi-pesi'!S$12,"")&amp;IF(S60='Tabelle Tipi-pesi'!R$13,'Tabelle Tipi-pesi'!S$13,"")&amp;IF(S60='Tabelle Tipi-pesi'!R$14,'Tabelle Tipi-pesi'!S$14,"")&amp;IF(S60='Tabelle Tipi-pesi'!R$15,'Tabelle Tipi-pesi'!S$15,"")&amp;IF(S60='Tabelle Tipi-pesi'!R$16,'Tabelle Tipi-pesi'!S$16,"")&amp;IF(S60='Tabelle Tipi-pesi'!R$17,'Tabelle Tipi-pesi'!S$17,"")&amp;IF(S60='Tabelle Tipi-pesi'!R$18,'Tabelle Tipi-pesi'!S$18,"")&amp;IF(S60='Tabelle Tipi-pesi'!R$19,'Tabelle Tipi-pesi'!S$19,"")&amp;IF(S60='Tabelle Tipi-pesi'!R$20,'Tabelle Tipi-pesi'!S$20,"")&amp;IF(S60='Tabelle Tipi-pesi'!R$21,'Tabelle Tipi-pesi'!S$21,"")&amp;IF(S60='Tabelle Tipi-pesi'!R$22,'Tabelle Tipi-pesi'!S$22,"")&amp;IF(S60='Tabelle Tipi-pesi'!R$23,'Tabelle Tipi-pesi'!S$23,"")))</f>
        <v>0</v>
      </c>
      <c r="V60" s="9">
        <f>IF(U60="",0,VALUE(IF(U60='Tabelle Tipi-pesi'!T$2,'Tabelle Tipi-pesi'!U$2,"")&amp;IF(U60='Tabelle Tipi-pesi'!T$3,'Tabelle Tipi-pesi'!U$3,"")&amp;IF(U60='Tabelle Tipi-pesi'!T$4,'Tabelle Tipi-pesi'!U$4,"")&amp;IF(U60='Tabelle Tipi-pesi'!T$5,'Tabelle Tipi-pesi'!U$5,"")&amp;IF(U60='Tabelle Tipi-pesi'!T$6,'Tabelle Tipi-pesi'!U$6,"")&amp;IF(U60='Tabelle Tipi-pesi'!T$7,'Tabelle Tipi-pesi'!U$7,"")&amp;IF(U60='Tabelle Tipi-pesi'!T$8,'Tabelle Tipi-pesi'!U$8,"")&amp;IF(U60='Tabelle Tipi-pesi'!T$9,'Tabelle Tipi-pesi'!U$9,"")&amp;IF(U60='Tabelle Tipi-pesi'!T$10,'Tabelle Tipi-pesi'!U$10,"")&amp;IF(U60='Tabelle Tipi-pesi'!T$11,'Tabelle Tipi-pesi'!U$11,"")&amp;IF(U60='Tabelle Tipi-pesi'!T$12,'Tabelle Tipi-pesi'!U$12,"")&amp;IF(U60='Tabelle Tipi-pesi'!T$13,'Tabelle Tipi-pesi'!U$13,"")&amp;IF(U60='Tabelle Tipi-pesi'!T$14,'Tabelle Tipi-pesi'!U$14,"")&amp;IF(U60='Tabelle Tipi-pesi'!T$15,'Tabelle Tipi-pesi'!U$15,"")&amp;IF(U60='Tabelle Tipi-pesi'!T$16,'Tabelle Tipi-pesi'!U$16,"")&amp;IF(U60='Tabelle Tipi-pesi'!T$17,'Tabelle Tipi-pesi'!U$17,"")&amp;IF(U60='Tabelle Tipi-pesi'!T$18,'Tabelle Tipi-pesi'!U$18,"")&amp;IF(U60='Tabelle Tipi-pesi'!T$19,'Tabelle Tipi-pesi'!U$19,"")&amp;IF(U60='Tabelle Tipi-pesi'!T$20,'Tabelle Tipi-pesi'!U$20,"")&amp;IF(U60='Tabelle Tipi-pesi'!T$21,'Tabelle Tipi-pesi'!U$21,"")&amp;IF(U60='Tabelle Tipi-pesi'!T$22,'Tabelle Tipi-pesi'!U$22,"")&amp;IF(U60='Tabelle Tipi-pesi'!T$23,'Tabelle Tipi-pesi'!U$23,"")))</f>
        <v>0</v>
      </c>
      <c r="W60" s="31"/>
      <c r="X60" s="32">
        <f>IF(W60="",0,VALUE(IF(W60='Tabelle Tipi-pesi'!V$2,'Tabelle Tipi-pesi'!W$2,"")&amp;IF(W60='Tabelle Tipi-pesi'!V$3,'Tabelle Tipi-pesi'!W$3,"")&amp;IF(W60='Tabelle Tipi-pesi'!V$4,'Tabelle Tipi-pesi'!W$4,"")&amp;IF(W60='Tabelle Tipi-pesi'!V$5,'Tabelle Tipi-pesi'!W$5,"")&amp;IF(W60='Tabelle Tipi-pesi'!V$6,'Tabelle Tipi-pesi'!W$6,"")&amp;IF(W60='Tabelle Tipi-pesi'!V$7,'Tabelle Tipi-pesi'!W$7,"")&amp;IF(W60='Tabelle Tipi-pesi'!V$8,'Tabelle Tipi-pesi'!W$8,"")&amp;IF(W60='Tabelle Tipi-pesi'!V$9,'Tabelle Tipi-pesi'!W$9,"")&amp;IF(W60='Tabelle Tipi-pesi'!V$10,'Tabelle Tipi-pesi'!W$10,"")&amp;IF(W60='Tabelle Tipi-pesi'!V$11,'Tabelle Tipi-pesi'!W$11,"")&amp;IF(W60='Tabelle Tipi-pesi'!V$12,'Tabelle Tipi-pesi'!W$12,"")&amp;IF(W60='Tabelle Tipi-pesi'!V$13,'Tabelle Tipi-pesi'!W$13,"")&amp;IF(W60='Tabelle Tipi-pesi'!V$14,'Tabelle Tipi-pesi'!W$14,"")&amp;IF(W60='Tabelle Tipi-pesi'!V$15,'Tabelle Tipi-pesi'!W$15,"")&amp;IF(W60='Tabelle Tipi-pesi'!V$16,'Tabelle Tipi-pesi'!W$16,"")&amp;IF(W60='Tabelle Tipi-pesi'!V$17,'Tabelle Tipi-pesi'!W$17,"")&amp;IF(W60='Tabelle Tipi-pesi'!V$18,'Tabelle Tipi-pesi'!W$18,"")&amp;IF(W60='Tabelle Tipi-pesi'!V$19,'Tabelle Tipi-pesi'!W$19,"")&amp;IF(W60='Tabelle Tipi-pesi'!V$20,'Tabelle Tipi-pesi'!W$20,"")&amp;IF(W60='Tabelle Tipi-pesi'!V$21,'Tabelle Tipi-pesi'!W$21,"")&amp;IF(W60='Tabelle Tipi-pesi'!V$22,'Tabelle Tipi-pesi'!W$22,"")&amp;IF(W60='Tabelle Tipi-pesi'!V$23,'Tabelle Tipi-pesi'!W$23,"")))</f>
        <v>0</v>
      </c>
      <c r="Z60" s="9">
        <f>IF(Y60="",0,VALUE(IF(Y60='Tabelle Tipi-pesi'!X$2,'Tabelle Tipi-pesi'!Y$2,"")&amp;IF(Y60='Tabelle Tipi-pesi'!X$3,'Tabelle Tipi-pesi'!Y$3,"")&amp;IF(Y60='Tabelle Tipi-pesi'!X$4,'Tabelle Tipi-pesi'!Y$4,"")&amp;IF(Y60='Tabelle Tipi-pesi'!X$5,'Tabelle Tipi-pesi'!Y$5,"")&amp;IF(Y60='Tabelle Tipi-pesi'!X$6,'Tabelle Tipi-pesi'!Y$6,"")&amp;IF(Y60='Tabelle Tipi-pesi'!X$7,'Tabelle Tipi-pesi'!Y$7,"")&amp;IF(Y60='Tabelle Tipi-pesi'!X$8,'Tabelle Tipi-pesi'!Y$8,"")&amp;IF(Y60='Tabelle Tipi-pesi'!X$9,'Tabelle Tipi-pesi'!Y$9,"")&amp;IF(Y60='Tabelle Tipi-pesi'!X$10,'Tabelle Tipi-pesi'!Y$10,"")&amp;IF(Y60='Tabelle Tipi-pesi'!X$11,'Tabelle Tipi-pesi'!Y$11,"")&amp;IF(Y60='Tabelle Tipi-pesi'!X$12,'Tabelle Tipi-pesi'!Y$12,"")&amp;IF(Y60='Tabelle Tipi-pesi'!X$13,'Tabelle Tipi-pesi'!Y$13,"")&amp;IF(Y60='Tabelle Tipi-pesi'!X$14,'Tabelle Tipi-pesi'!Y$14,"")&amp;IF(Y60='Tabelle Tipi-pesi'!X$15,'Tabelle Tipi-pesi'!Y$15,"")&amp;IF(Y60='Tabelle Tipi-pesi'!X$16,'Tabelle Tipi-pesi'!Y$16,"")&amp;IF(Y60='Tabelle Tipi-pesi'!X$17,'Tabelle Tipi-pesi'!Y$17,"")&amp;IF(Y60='Tabelle Tipi-pesi'!X$18,'Tabelle Tipi-pesi'!Y$18,"")&amp;IF(Y60='Tabelle Tipi-pesi'!X$19,'Tabelle Tipi-pesi'!Y$19,"")&amp;IF(Y60='Tabelle Tipi-pesi'!X$20,'Tabelle Tipi-pesi'!Y$20,"")&amp;IF(Y60='Tabelle Tipi-pesi'!X$21,'Tabelle Tipi-pesi'!Y$21,"")&amp;IF(Y60='Tabelle Tipi-pesi'!X$22,'Tabelle Tipi-pesi'!Y$22,"")&amp;IF(Y60='Tabelle Tipi-pesi'!X$23,'Tabelle Tipi-pesi'!Y$23,"")))</f>
        <v>0</v>
      </c>
      <c r="AA60" s="36"/>
      <c r="AB60" s="37">
        <f>IF(AA60="",0,VALUE(IF(AA60='Tabelle Tipi-pesi'!Z$2,'Tabelle Tipi-pesi'!AA$2,"")&amp;IF(AA60='Tabelle Tipi-pesi'!Z$3,'Tabelle Tipi-pesi'!AA$3,"")&amp;IF(AA60='Tabelle Tipi-pesi'!Z$4,'Tabelle Tipi-pesi'!AA$4,"")&amp;IF(AA60='Tabelle Tipi-pesi'!Z$5,'Tabelle Tipi-pesi'!AA$5,"")&amp;IF(AA60='Tabelle Tipi-pesi'!Z$6,'Tabelle Tipi-pesi'!AA$6,"")&amp;IF(AA60='Tabelle Tipi-pesi'!Z$7,'Tabelle Tipi-pesi'!AA$7,"")&amp;IF(AA60='Tabelle Tipi-pesi'!Z$8,'Tabelle Tipi-pesi'!AA$8,"")&amp;IF(AA60='Tabelle Tipi-pesi'!Z$9,'Tabelle Tipi-pesi'!AA$9,"")&amp;IF(AA60='Tabelle Tipi-pesi'!Z$10,'Tabelle Tipi-pesi'!AA$10,"")&amp;IF(AA60='Tabelle Tipi-pesi'!Z$11,'Tabelle Tipi-pesi'!AA$11,"")&amp;IF(AA60='Tabelle Tipi-pesi'!Z$12,'Tabelle Tipi-pesi'!AA$12,"")&amp;IF(AA60='Tabelle Tipi-pesi'!Z$13,'Tabelle Tipi-pesi'!AA$13,"")&amp;IF(AA60='Tabelle Tipi-pesi'!Z$14,'Tabelle Tipi-pesi'!AA$14,"")&amp;IF(AA60='Tabelle Tipi-pesi'!Z$15,'Tabelle Tipi-pesi'!AA$15,"")&amp;IF(AA60='Tabelle Tipi-pesi'!Z$16,'Tabelle Tipi-pesi'!AA$16,"")&amp;IF(AA60='Tabelle Tipi-pesi'!Z$17,'Tabelle Tipi-pesi'!AA$17,"")&amp;IF(AA60='Tabelle Tipi-pesi'!Z$18,'Tabelle Tipi-pesi'!AA$18,"")&amp;IF(AA60='Tabelle Tipi-pesi'!Z$19,'Tabelle Tipi-pesi'!AA$19,"")&amp;IF(AA60='Tabelle Tipi-pesi'!Z$20,'Tabelle Tipi-pesi'!AA$20,"")&amp;IF(AA60='Tabelle Tipi-pesi'!Z$21,'Tabelle Tipi-pesi'!AA$21,"")&amp;IF(AA60='Tabelle Tipi-pesi'!Z$22,'Tabelle Tipi-pesi'!AA$22,"")&amp;IF(AA60='Tabelle Tipi-pesi'!Z$23,'Tabelle Tipi-pesi'!AA$23,"")))</f>
        <v>0</v>
      </c>
      <c r="AD60" s="9">
        <f>IF(AC60="",0,VALUE(IF(AC60='Tabelle Tipi-pesi'!Z$2,'Tabelle Tipi-pesi'!AA$2,"")&amp;IF(AC60='Tabelle Tipi-pesi'!Z$3,'Tabelle Tipi-pesi'!AA$3,"")&amp;IF(AC60='Tabelle Tipi-pesi'!Z$4,'Tabelle Tipi-pesi'!AA$4,"")&amp;IF(AC60='Tabelle Tipi-pesi'!Z$5,'Tabelle Tipi-pesi'!AA$5,"")&amp;IF(AC60='Tabelle Tipi-pesi'!Z$6,'Tabelle Tipi-pesi'!AA$6,"")&amp;IF(AC60='Tabelle Tipi-pesi'!Z$7,'Tabelle Tipi-pesi'!AA$7,"")&amp;IF(AC60='Tabelle Tipi-pesi'!Z$8,'Tabelle Tipi-pesi'!AA$8,"")&amp;IF(AC60='Tabelle Tipi-pesi'!Z$9,'Tabelle Tipi-pesi'!AA$9,"")&amp;IF(AC60='Tabelle Tipi-pesi'!Z$10,'Tabelle Tipi-pesi'!AA$10,"")&amp;IF(AC60='Tabelle Tipi-pesi'!Z$11,'Tabelle Tipi-pesi'!AA$11,"")&amp;IF(AC60='Tabelle Tipi-pesi'!Z$12,'Tabelle Tipi-pesi'!AA$12,"")&amp;IF(AC60='Tabelle Tipi-pesi'!Z$13,'Tabelle Tipi-pesi'!AA$13,"")&amp;IF(AC60='Tabelle Tipi-pesi'!Z$14,'Tabelle Tipi-pesi'!AA$14,"")&amp;IF(AC60='Tabelle Tipi-pesi'!Z$15,'Tabelle Tipi-pesi'!AA$15,"")&amp;IF(AC60='Tabelle Tipi-pesi'!Z$16,'Tabelle Tipi-pesi'!AA$16,"")&amp;IF(AC60='Tabelle Tipi-pesi'!Z$17,'Tabelle Tipi-pesi'!AA$17,"")&amp;IF(AC60='Tabelle Tipi-pesi'!Z$18,'Tabelle Tipi-pesi'!AA$18,"")&amp;IF(AC60='Tabelle Tipi-pesi'!Z$19,'Tabelle Tipi-pesi'!AA$19,"")&amp;IF(AC60='Tabelle Tipi-pesi'!Z$20,'Tabelle Tipi-pesi'!AA$20,"")&amp;IF(AC60='Tabelle Tipi-pesi'!Z$21,'Tabelle Tipi-pesi'!AA$21,"")&amp;IF(AC60='Tabelle Tipi-pesi'!Z$22,'Tabelle Tipi-pesi'!AA$22,"")&amp;IF(AC60='Tabelle Tipi-pesi'!Z$23,'Tabelle Tipi-pesi'!AA$23,"")))</f>
        <v>0</v>
      </c>
      <c r="AE60" s="34"/>
      <c r="AF60" s="35">
        <f>IF(AE60="",0,VALUE(IF(AE60='Tabelle Tipi-pesi'!AB$2,'Tabelle Tipi-pesi'!AC$2,"")&amp;IF(AE60='Tabelle Tipi-pesi'!AB$3,'Tabelle Tipi-pesi'!AC$3,"")&amp;IF(AE60='Tabelle Tipi-pesi'!AB$4,'Tabelle Tipi-pesi'!AC$4,"")&amp;IF(AE60='Tabelle Tipi-pesi'!AB$5,'Tabelle Tipi-pesi'!AC$5,"")&amp;IF(AE60='Tabelle Tipi-pesi'!AB$6,'Tabelle Tipi-pesi'!AC$6,"")&amp;IF(AE60='Tabelle Tipi-pesi'!AB$7,'Tabelle Tipi-pesi'!AC$7,"")&amp;IF(AE60='Tabelle Tipi-pesi'!AB$8,'Tabelle Tipi-pesi'!AC$8,"")&amp;IF(AE60='Tabelle Tipi-pesi'!AB$9,'Tabelle Tipi-pesi'!AC$9,"")&amp;IF(AE60='Tabelle Tipi-pesi'!AB$10,'Tabelle Tipi-pesi'!AC$10,"")&amp;IF(AE60='Tabelle Tipi-pesi'!AB$11,'Tabelle Tipi-pesi'!AC$11,"")&amp;IF(AE60='Tabelle Tipi-pesi'!AB$12,'Tabelle Tipi-pesi'!AC$12,"")&amp;IF(AE60='Tabelle Tipi-pesi'!AB$13,'Tabelle Tipi-pesi'!AC$13,"")&amp;IF(AE60='Tabelle Tipi-pesi'!AB$14,'Tabelle Tipi-pesi'!AC$14,"")&amp;IF(AE60='Tabelle Tipi-pesi'!AB$15,'Tabelle Tipi-pesi'!AC$15,"")&amp;IF(AD60='Tabelle Tipi-pesi'!AB$16,'Tabelle Tipi-pesi'!AC$16,"")&amp;IF(AE60='Tabelle Tipi-pesi'!AB$17,'Tabelle Tipi-pesi'!AC$17,"")&amp;IF(AE60='Tabelle Tipi-pesi'!AB$18,'Tabelle Tipi-pesi'!AC$18,"")&amp;IF(AE60='Tabelle Tipi-pesi'!AB$19,'Tabelle Tipi-pesi'!AC$19,"")&amp;IF(AE60='Tabelle Tipi-pesi'!AB$20,'Tabelle Tipi-pesi'!AC$20,"")&amp;IF(AE60='Tabelle Tipi-pesi'!AB$21,'Tabelle Tipi-pesi'!AC$21,"")&amp;IF(AE60='Tabelle Tipi-pesi'!AB$22,'Tabelle Tipi-pesi'!AC$22,"")&amp;IF(AE60='Tabelle Tipi-pesi'!AB$23,'Tabelle Tipi-pesi'!AC$23,"")))</f>
        <v>0</v>
      </c>
      <c r="AH60" s="9">
        <f>IF(AG60="",0,VALUE(IF(AG60='Tabelle Tipi-pesi'!AD$2,'Tabelle Tipi-pesi'!AE$2,"")&amp;IF(AG60='Tabelle Tipi-pesi'!AD$3,'Tabelle Tipi-pesi'!AE$3,"")&amp;IF(AG60='Tabelle Tipi-pesi'!AD$4,'Tabelle Tipi-pesi'!AE$4,"")&amp;IF(AG60='Tabelle Tipi-pesi'!AD$5,'Tabelle Tipi-pesi'!AE$5,"")&amp;IF(AG60='Tabelle Tipi-pesi'!AD$6,'Tabelle Tipi-pesi'!AE$6,"")&amp;IF(AG60='Tabelle Tipi-pesi'!AD$7,'Tabelle Tipi-pesi'!AE$7,"")&amp;IF(AG60='Tabelle Tipi-pesi'!AD$8,'Tabelle Tipi-pesi'!AE$8,"")&amp;IF(AG60='Tabelle Tipi-pesi'!AD$9,'Tabelle Tipi-pesi'!AE$9,"")&amp;IF(AG60='Tabelle Tipi-pesi'!AD$10,'Tabelle Tipi-pesi'!AE$10,"")&amp;IF(AG60='Tabelle Tipi-pesi'!AD$11,'Tabelle Tipi-pesi'!AE$11,"")&amp;IF(AG60='Tabelle Tipi-pesi'!AD$12,'Tabelle Tipi-pesi'!AE$12,"")&amp;IF(AG60='Tabelle Tipi-pesi'!AD$13,'Tabelle Tipi-pesi'!AE$13,"")&amp;IF(AG60='Tabelle Tipi-pesi'!AD$14,'Tabelle Tipi-pesi'!AE$14,"")&amp;IF(AG60='Tabelle Tipi-pesi'!AD$15,'Tabelle Tipi-pesi'!AE$15,"")&amp;IF(AF60='Tabelle Tipi-pesi'!AD$16,'Tabelle Tipi-pesi'!AE$16,"")&amp;IF(AG60='Tabelle Tipi-pesi'!AD$17,'Tabelle Tipi-pesi'!AE$17,"")&amp;IF(AG60='Tabelle Tipi-pesi'!AD$18,'Tabelle Tipi-pesi'!AE$18,"")&amp;IF(AG60='Tabelle Tipi-pesi'!AD$19,'Tabelle Tipi-pesi'!AE$19,"")&amp;IF(AG60='Tabelle Tipi-pesi'!AD$20,'Tabelle Tipi-pesi'!AE$20,"")&amp;IF(AG60='Tabelle Tipi-pesi'!AD$21,'Tabelle Tipi-pesi'!AE$21,"")&amp;IF(AG60='Tabelle Tipi-pesi'!AD$22,'Tabelle Tipi-pesi'!AE$22,"")&amp;IF(AG60='Tabelle Tipi-pesi'!AD$23,'Tabelle Tipi-pesi'!AE$23,"")))</f>
        <v>0</v>
      </c>
      <c r="AJ60" s="26">
        <f t="shared" si="0"/>
        <v>842</v>
      </c>
      <c r="AK60" s="55">
        <v>19.5</v>
      </c>
      <c r="AL60" s="12">
        <v>4000</v>
      </c>
      <c r="AM60" s="18"/>
      <c r="AN60" s="11">
        <f t="shared" si="1"/>
        <v>8</v>
      </c>
      <c r="AO60" s="11" t="str">
        <f t="shared" si="2"/>
        <v>2</v>
      </c>
      <c r="AP60" s="8">
        <v>830</v>
      </c>
      <c r="AQ60" s="14">
        <f t="shared" si="3"/>
        <v>12.307692307692308</v>
      </c>
      <c r="AR60" s="15">
        <f t="shared" si="4"/>
        <v>91.07692307692308</v>
      </c>
      <c r="AS60" s="16">
        <f t="shared" si="5"/>
        <v>108.16736707473051</v>
      </c>
      <c r="AT60" s="15">
        <f t="shared" si="6"/>
        <v>9.2449324324324316</v>
      </c>
      <c r="AU60" s="39"/>
    </row>
    <row r="61" spans="1:47" s="8" customFormat="1" ht="11.25" x14ac:dyDescent="0.2">
      <c r="A61" s="8">
        <v>57</v>
      </c>
      <c r="B61" s="8">
        <v>4</v>
      </c>
      <c r="C61" s="20" t="s">
        <v>18</v>
      </c>
      <c r="D61" s="21">
        <f>IF(C61="",0,VALUE(IF(C61='Tabelle Tipi-pesi'!B$2,'Tabelle Tipi-pesi'!C$2,"")&amp;IF(C61='Tabelle Tipi-pesi'!B$3,'Tabelle Tipi-pesi'!C$3,"")&amp;IF(C61='Tabelle Tipi-pesi'!B$4,'Tabelle Tipi-pesi'!C$4,"")&amp;IF(C61='Tabelle Tipi-pesi'!B$5,'Tabelle Tipi-pesi'!C$5,"")&amp;IF(C61='Tabelle Tipi-pesi'!B$6,'Tabelle Tipi-pesi'!C$6,"")&amp;IF(C61='Tabelle Tipi-pesi'!B$7,'Tabelle Tipi-pesi'!C$7,"")&amp;IF(C61='Tabelle Tipi-pesi'!B$8,'Tabelle Tipi-pesi'!C$8,"")&amp;IF(C61='Tabelle Tipi-pesi'!B$9,'Tabelle Tipi-pesi'!C$9,"")&amp;IF(C61='Tabelle Tipi-pesi'!B$10,'Tabelle Tipi-pesi'!C$10,"")&amp;IF(C61='Tabelle Tipi-pesi'!B$11,'Tabelle Tipi-pesi'!C$11,"")&amp;IF(C61='Tabelle Tipi-pesi'!B$12,'Tabelle Tipi-pesi'!C$12,"")&amp;IF(C61='Tabelle Tipi-pesi'!B$13,'Tabelle Tipi-pesi'!C$13,"")&amp;IF(C61='Tabelle Tipi-pesi'!B$14,'Tabelle Tipi-pesi'!C$14,"")&amp;IF(C61='Tabelle Tipi-pesi'!B$15,'Tabelle Tipi-pesi'!C$15,"")&amp;IF(C61='Tabelle Tipi-pesi'!B$16,'Tabelle Tipi-pesi'!C$16,"")&amp;IF(C61='Tabelle Tipi-pesi'!B$17,'Tabelle Tipi-pesi'!C$17,"")&amp;IF(C61='Tabelle Tipi-pesi'!B$18,'Tabelle Tipi-pesi'!C$18,"")&amp;IF(C61='Tabelle Tipi-pesi'!B$19,'Tabelle Tipi-pesi'!C$19,"")&amp;IF(C61='Tabelle Tipi-pesi'!B$20,'Tabelle Tipi-pesi'!C$20,"")&amp;IF(C61='Tabelle Tipi-pesi'!B$21,'Tabelle Tipi-pesi'!C$21,"")&amp;IF(C61='Tabelle Tipi-pesi'!B$22,'Tabelle Tipi-pesi'!C$22,"")&amp;IF(C61='Tabelle Tipi-pesi'!B$23,'Tabelle Tipi-pesi'!C$23,"")))</f>
        <v>180</v>
      </c>
      <c r="E61" s="8" t="s">
        <v>24</v>
      </c>
      <c r="F61" s="7">
        <f>IF(E61="",0,VALUE(IF(E61='Tabelle Tipi-pesi'!D$2,'Tabelle Tipi-pesi'!E$2,"")&amp;IF(E61='Tabelle Tipi-pesi'!D$3,'Tabelle Tipi-pesi'!E$3,"")&amp;IF(E61='Tabelle Tipi-pesi'!D$4,'Tabelle Tipi-pesi'!E$4,"")&amp;IF(E61='Tabelle Tipi-pesi'!D$5,'Tabelle Tipi-pesi'!E$5,"")&amp;IF(E61='Tabelle Tipi-pesi'!D$6,'Tabelle Tipi-pesi'!E$6,"")&amp;IF(E61='Tabelle Tipi-pesi'!D$7,'Tabelle Tipi-pesi'!E$7,"")&amp;IF(E61='Tabelle Tipi-pesi'!D$8,'Tabelle Tipi-pesi'!E$8,"")&amp;IF(E61='Tabelle Tipi-pesi'!D$9,'Tabelle Tipi-pesi'!E$9,"")&amp;IF(E61='Tabelle Tipi-pesi'!D$10,'Tabelle Tipi-pesi'!E$10,"")&amp;IF(E61='Tabelle Tipi-pesi'!D$11,'Tabelle Tipi-pesi'!E$11,"")&amp;IF(E61='Tabelle Tipi-pesi'!D$12,'Tabelle Tipi-pesi'!E$12,"")&amp;IF(E61='Tabelle Tipi-pesi'!D$13,'Tabelle Tipi-pesi'!E$13,"")&amp;IF(E61='Tabelle Tipi-pesi'!D$14,'Tabelle Tipi-pesi'!E$14,"")&amp;IF(E61='Tabelle Tipi-pesi'!D$15,'Tabelle Tipi-pesi'!E$15,"")&amp;IF(E61='Tabelle Tipi-pesi'!D$16,'Tabelle Tipi-pesi'!E$16,"")&amp;IF(E61='Tabelle Tipi-pesi'!D$17,'Tabelle Tipi-pesi'!E$17,"")&amp;IF(E61='Tabelle Tipi-pesi'!D$18,'Tabelle Tipi-pesi'!E$18,"")&amp;IF(E61='Tabelle Tipi-pesi'!D$19,'Tabelle Tipi-pesi'!E$19,"")&amp;IF(E61='Tabelle Tipi-pesi'!D$20,'Tabelle Tipi-pesi'!E$20,"")&amp;IF(E61='Tabelle Tipi-pesi'!D$21,'Tabelle Tipi-pesi'!E$21,"")&amp;IF(E61='Tabelle Tipi-pesi'!D$22,'Tabelle Tipi-pesi'!E$22,"")&amp;IF(E61='Tabelle Tipi-pesi'!D$23,'Tabelle Tipi-pesi'!E$23,"")))/4*B61</f>
        <v>62</v>
      </c>
      <c r="G61" s="22" t="s">
        <v>38</v>
      </c>
      <c r="H61" s="23">
        <f>$B61*IF(G61="",0,VALUE(IF(G61='Tabelle Tipi-pesi'!F$2,'Tabelle Tipi-pesi'!G$2,"")&amp;IF(G61='Tabelle Tipi-pesi'!F$3,'Tabelle Tipi-pesi'!G$3,"")&amp;IF(G61='Tabelle Tipi-pesi'!F$4,'Tabelle Tipi-pesi'!G$4,"")&amp;IF(G61='Tabelle Tipi-pesi'!F$5,'Tabelle Tipi-pesi'!G$5,"")&amp;IF(G61='Tabelle Tipi-pesi'!F$6,'Tabelle Tipi-pesi'!G$6,"")&amp;IF(G61='Tabelle Tipi-pesi'!F$7,'Tabelle Tipi-pesi'!G$7,"")&amp;IF(G61='Tabelle Tipi-pesi'!F$8,'Tabelle Tipi-pesi'!G$8,"")&amp;IF(G61='Tabelle Tipi-pesi'!F$9,'Tabelle Tipi-pesi'!G$9,"")&amp;IF(G61='Tabelle Tipi-pesi'!F$10,'Tabelle Tipi-pesi'!G$10,"")&amp;IF(G61='Tabelle Tipi-pesi'!F$11,'Tabelle Tipi-pesi'!G$11,"")&amp;IF(G61='Tabelle Tipi-pesi'!F$12,'Tabelle Tipi-pesi'!G$12,"")&amp;IF(G61='Tabelle Tipi-pesi'!F$13,'Tabelle Tipi-pesi'!G$13,"")&amp;IF(G61='Tabelle Tipi-pesi'!F$14,'Tabelle Tipi-pesi'!G$14,"")&amp;IF(G61='Tabelle Tipi-pesi'!F$15,'Tabelle Tipi-pesi'!G$15,"")&amp;IF(G61='Tabelle Tipi-pesi'!F$16,'Tabelle Tipi-pesi'!G$16,"")&amp;IF(G61='Tabelle Tipi-pesi'!F$17,'Tabelle Tipi-pesi'!G$17,"")&amp;IF(G61='Tabelle Tipi-pesi'!F$18,'Tabelle Tipi-pesi'!G$18,"")&amp;IF(G61='Tabelle Tipi-pesi'!F$19,'Tabelle Tipi-pesi'!G$19,"")&amp;IF(G61='Tabelle Tipi-pesi'!F$20,'Tabelle Tipi-pesi'!G$20,"")&amp;IF(G61='Tabelle Tipi-pesi'!F$21,'Tabelle Tipi-pesi'!G$21,"")&amp;IF(G61='Tabelle Tipi-pesi'!F$22,'Tabelle Tipi-pesi'!G$22,"")&amp;IF(G61='Tabelle Tipi-pesi'!F$23,'Tabelle Tipi-pesi'!G$23,"")))</f>
        <v>80</v>
      </c>
      <c r="I61" s="8" t="s">
        <v>47</v>
      </c>
      <c r="J61" s="9">
        <f>IF(I61="",0,VALUE(IF(I61='Tabelle Tipi-pesi'!H$2,'Tabelle Tipi-pesi'!I$2,"")&amp;IF(I61='Tabelle Tipi-pesi'!H$3,'Tabelle Tipi-pesi'!I$3,"")&amp;IF(I61='Tabelle Tipi-pesi'!H$4,'Tabelle Tipi-pesi'!I$4,"")&amp;IF(I61='Tabelle Tipi-pesi'!H$5,'Tabelle Tipi-pesi'!I$5,"")&amp;IF(I61='Tabelle Tipi-pesi'!H$6,'Tabelle Tipi-pesi'!I$6,"")&amp;IF(I61='Tabelle Tipi-pesi'!H$7,'Tabelle Tipi-pesi'!I$7,"")&amp;IF(I61='Tabelle Tipi-pesi'!H$8,'Tabelle Tipi-pesi'!I$8,"")&amp;IF(I61='Tabelle Tipi-pesi'!H$9,'Tabelle Tipi-pesi'!I$9,"")&amp;IF(I61='Tabelle Tipi-pesi'!H$10,'Tabelle Tipi-pesi'!I$10,"")&amp;IF(I61='Tabelle Tipi-pesi'!H$11,'Tabelle Tipi-pesi'!I$11,"")&amp;IF(I61='Tabelle Tipi-pesi'!H$12,'Tabelle Tipi-pesi'!I$12,"")&amp;IF(I61='Tabelle Tipi-pesi'!H$13,'Tabelle Tipi-pesi'!I$13,"")&amp;IF(I61='Tabelle Tipi-pesi'!H$14,'Tabelle Tipi-pesi'!I$14,"")&amp;IF(I61='Tabelle Tipi-pesi'!H$15,'Tabelle Tipi-pesi'!I$15,"")&amp;IF(I61='Tabelle Tipi-pesi'!H$16,'Tabelle Tipi-pesi'!I$16,"")&amp;IF(I61='Tabelle Tipi-pesi'!H$17,'Tabelle Tipi-pesi'!I$17,"")&amp;IF(I61='Tabelle Tipi-pesi'!H$18,'Tabelle Tipi-pesi'!I$18,"")&amp;IF(I61='Tabelle Tipi-pesi'!H$19,'Tabelle Tipi-pesi'!I$19,"")&amp;IF(I61='Tabelle Tipi-pesi'!H$20,'Tabelle Tipi-pesi'!I$20,"")&amp;IF(I61='Tabelle Tipi-pesi'!H$21,'Tabelle Tipi-pesi'!I$21,"")&amp;IF(I61='Tabelle Tipi-pesi'!H$22,'Tabelle Tipi-pesi'!I$22,"")&amp;IF(I61='Tabelle Tipi-pesi'!H$23,'Tabelle Tipi-pesi'!I$23,"")))</f>
        <v>145</v>
      </c>
      <c r="K61" s="24" t="s">
        <v>50</v>
      </c>
      <c r="L61" s="25">
        <f>IF(K61="",0,VALUE(IF(K61='Tabelle Tipi-pesi'!J$2,'Tabelle Tipi-pesi'!K$2,"")&amp;IF(K61='Tabelle Tipi-pesi'!J$3,'Tabelle Tipi-pesi'!K$3,"")&amp;IF(K61='Tabelle Tipi-pesi'!J$4,'Tabelle Tipi-pesi'!K$4,"")&amp;IF(K61='Tabelle Tipi-pesi'!J$5,'Tabelle Tipi-pesi'!K$5,"")&amp;IF(K61='Tabelle Tipi-pesi'!J$6,'Tabelle Tipi-pesi'!K$6,"")&amp;IF(K61='Tabelle Tipi-pesi'!J$7,'Tabelle Tipi-pesi'!K$7,"")&amp;IF(K61='Tabelle Tipi-pesi'!J$8,'Tabelle Tipi-pesi'!K$8,"")&amp;IF(K61='Tabelle Tipi-pesi'!J$9,'Tabelle Tipi-pesi'!K$9,"")&amp;IF(K61='Tabelle Tipi-pesi'!J$10,'Tabelle Tipi-pesi'!K$10,"")&amp;IF(K61='Tabelle Tipi-pesi'!J$11,'Tabelle Tipi-pesi'!K$11,"")&amp;IF(K61='Tabelle Tipi-pesi'!J$12,'Tabelle Tipi-pesi'!K$12,"")&amp;IF(K61='Tabelle Tipi-pesi'!J$13,'Tabelle Tipi-pesi'!K$13,"")&amp;IF(K61='Tabelle Tipi-pesi'!J$14,'Tabelle Tipi-pesi'!K$14,"")&amp;IF(K61='Tabelle Tipi-pesi'!J$15,'Tabelle Tipi-pesi'!K$15,"")&amp;IF(K61='Tabelle Tipi-pesi'!J$16,'Tabelle Tipi-pesi'!K$16,"")&amp;IF(K61='Tabelle Tipi-pesi'!J$17,'Tabelle Tipi-pesi'!K$17,"")&amp;IF(K61='Tabelle Tipi-pesi'!J$18,'Tabelle Tipi-pesi'!K$18,"")&amp;IF(K61='Tabelle Tipi-pesi'!J$19,'Tabelle Tipi-pesi'!K$19,"")&amp;IF(K61='Tabelle Tipi-pesi'!J$20,'Tabelle Tipi-pesi'!K$20,"")&amp;IF(K61='Tabelle Tipi-pesi'!J$21,'Tabelle Tipi-pesi'!K$21,"")&amp;IF(K61='Tabelle Tipi-pesi'!J$22,'Tabelle Tipi-pesi'!K$22,"")&amp;IF(K61='Tabelle Tipi-pesi'!J$23,'Tabelle Tipi-pesi'!K$23,"")))</f>
        <v>7</v>
      </c>
      <c r="M61" s="8" t="s">
        <v>59</v>
      </c>
      <c r="N61" s="9">
        <f>$B61*IF(M61="",0,VALUE(IF(M61='Tabelle Tipi-pesi'!L$2,'Tabelle Tipi-pesi'!M$2,"")&amp;IF(M61='Tabelle Tipi-pesi'!L$3,'Tabelle Tipi-pesi'!M$3,"")&amp;IF(M61='Tabelle Tipi-pesi'!L$4,'Tabelle Tipi-pesi'!M$4,"")&amp;IF(M61='Tabelle Tipi-pesi'!L$5,'Tabelle Tipi-pesi'!M$5,"")&amp;IF(M61='Tabelle Tipi-pesi'!L$6,'Tabelle Tipi-pesi'!M$6,"")&amp;IF(M61='Tabelle Tipi-pesi'!L$7,'Tabelle Tipi-pesi'!M$7,"")&amp;IF(M61='Tabelle Tipi-pesi'!L$8,'Tabelle Tipi-pesi'!M$8,"")&amp;IF(M61='Tabelle Tipi-pesi'!L$9,'Tabelle Tipi-pesi'!M$9,"")&amp;IF(M61='Tabelle Tipi-pesi'!L$10,'Tabelle Tipi-pesi'!M$10,"")&amp;IF(M61='Tabelle Tipi-pesi'!L$11,'Tabelle Tipi-pesi'!M$11,"")&amp;IF(M61='Tabelle Tipi-pesi'!L$12,'Tabelle Tipi-pesi'!M$12,"")&amp;IF(M61='Tabelle Tipi-pesi'!L$13,'Tabelle Tipi-pesi'!M$13,"")&amp;IF(M61='Tabelle Tipi-pesi'!L$14,'Tabelle Tipi-pesi'!M$14,"")&amp;IF(M61='Tabelle Tipi-pesi'!L$15,'Tabelle Tipi-pesi'!M$15,"")&amp;IF(M61='Tabelle Tipi-pesi'!L$16,'Tabelle Tipi-pesi'!M$16,"")&amp;IF(M61='Tabelle Tipi-pesi'!L$17,'Tabelle Tipi-pesi'!M$17,"")&amp;IF(M61='Tabelle Tipi-pesi'!L$18,'Tabelle Tipi-pesi'!M$18,"")&amp;IF(M61='Tabelle Tipi-pesi'!L$19,'Tabelle Tipi-pesi'!M$19,"")&amp;IF(M61='Tabelle Tipi-pesi'!L$20,'Tabelle Tipi-pesi'!M$20,"")&amp;IF(M61='Tabelle Tipi-pesi'!L$21,'Tabelle Tipi-pesi'!M$21,"")&amp;IF(M61='Tabelle Tipi-pesi'!L$22,'Tabelle Tipi-pesi'!M$22,"")&amp;IF(M61='Tabelle Tipi-pesi'!L$23,'Tabelle Tipi-pesi'!M$23,"")))</f>
        <v>240</v>
      </c>
      <c r="O61" s="27" t="s">
        <v>87</v>
      </c>
      <c r="P61" s="28">
        <f>IF(O61="",0,VALUE(IF(O61='Tabelle Tipi-pesi'!N$2,'Tabelle Tipi-pesi'!O$2,"")&amp;IF(O61='Tabelle Tipi-pesi'!N$3,'Tabelle Tipi-pesi'!O$3,"")&amp;IF(O61='Tabelle Tipi-pesi'!N$4,'Tabelle Tipi-pesi'!O$4,"")&amp;IF(O61='Tabelle Tipi-pesi'!N$5,'Tabelle Tipi-pesi'!O$5,"")&amp;IF(O61='Tabelle Tipi-pesi'!N$6,'Tabelle Tipi-pesi'!O$6,"")&amp;IF(O61='Tabelle Tipi-pesi'!N$7,'Tabelle Tipi-pesi'!O$7,"")&amp;IF(O61='Tabelle Tipi-pesi'!N$8,'Tabelle Tipi-pesi'!O$8,"")&amp;IF(O61='Tabelle Tipi-pesi'!N$9,'Tabelle Tipi-pesi'!O$9,"")&amp;IF(O61='Tabelle Tipi-pesi'!N$10,'Tabelle Tipi-pesi'!O$10,"")&amp;IF(O61='Tabelle Tipi-pesi'!N$11,'Tabelle Tipi-pesi'!O$11,"")&amp;IF(O61='Tabelle Tipi-pesi'!N$12,'Tabelle Tipi-pesi'!O$12,"")&amp;IF(O61='Tabelle Tipi-pesi'!N$13,'Tabelle Tipi-pesi'!O$13,"")&amp;IF(O61='Tabelle Tipi-pesi'!N$14,'Tabelle Tipi-pesi'!O$14,"")&amp;IF(O61='Tabelle Tipi-pesi'!N$15,'Tabelle Tipi-pesi'!O$15,"")&amp;IF(O61='Tabelle Tipi-pesi'!N$16,'Tabelle Tipi-pesi'!O$16,"")&amp;IF(O61='Tabelle Tipi-pesi'!N$17,'Tabelle Tipi-pesi'!O$17,"")&amp;IF(O61='Tabelle Tipi-pesi'!N$18,'Tabelle Tipi-pesi'!O$18,"")&amp;IF(O61='Tabelle Tipi-pesi'!N$19,'Tabelle Tipi-pesi'!O$19,"")&amp;IF(O61='Tabelle Tipi-pesi'!N$20,'Tabelle Tipi-pesi'!O$20,"")&amp;IF(O61='Tabelle Tipi-pesi'!N$21,'Tabelle Tipi-pesi'!O$21,"")&amp;IF(O61='Tabelle Tipi-pesi'!N$22,'Tabelle Tipi-pesi'!O$22,"")&amp;IF(O61='Tabelle Tipi-pesi'!N$23,'Tabelle Tipi-pesi'!O$23,"")))</f>
        <v>309</v>
      </c>
      <c r="R61" s="9">
        <f>IF(Q61="",0,VALUE(IF(Q61='Tabelle Tipi-pesi'!P$2,'Tabelle Tipi-pesi'!Q$2,"")&amp;IF(Q61='Tabelle Tipi-pesi'!P$3,'Tabelle Tipi-pesi'!Q$3,"")&amp;IF(Q61='Tabelle Tipi-pesi'!P$4,'Tabelle Tipi-pesi'!Q$4,"")&amp;IF(Q61='Tabelle Tipi-pesi'!P$5,'Tabelle Tipi-pesi'!Q$5,"")&amp;IF(Q61='Tabelle Tipi-pesi'!P$6,'Tabelle Tipi-pesi'!Q$6,"")&amp;IF(Q61='Tabelle Tipi-pesi'!P$7,'Tabelle Tipi-pesi'!Q$7,"")&amp;IF(Q61='Tabelle Tipi-pesi'!P$8,'Tabelle Tipi-pesi'!Q$8,"")&amp;IF(Q61='Tabelle Tipi-pesi'!P$9,'Tabelle Tipi-pesi'!Q$9,"")&amp;IF(Q61='Tabelle Tipi-pesi'!P$10,'Tabelle Tipi-pesi'!Q$10,"")&amp;IF(Q61='Tabelle Tipi-pesi'!P$11,'Tabelle Tipi-pesi'!Q$11,"")&amp;IF(Q61='Tabelle Tipi-pesi'!P$12,'Tabelle Tipi-pesi'!Q$12,"")&amp;IF(Q61='Tabelle Tipi-pesi'!P$13,'Tabelle Tipi-pesi'!Q$13,"")&amp;IF(Q61='Tabelle Tipi-pesi'!P$14,'Tabelle Tipi-pesi'!Q$14,"")&amp;IF(Q61='Tabelle Tipi-pesi'!P$15,'Tabelle Tipi-pesi'!Q$15,"")&amp;IF(Q61='Tabelle Tipi-pesi'!P$16,'Tabelle Tipi-pesi'!Q$16,"")&amp;IF(Q61='Tabelle Tipi-pesi'!P$17,'Tabelle Tipi-pesi'!Q$17,"")&amp;IF(Q61='Tabelle Tipi-pesi'!P$18,'Tabelle Tipi-pesi'!Q$18,"")&amp;IF(Q61='Tabelle Tipi-pesi'!P$19,'Tabelle Tipi-pesi'!Q$19,"")&amp;IF(Q61='Tabelle Tipi-pesi'!P$20,'Tabelle Tipi-pesi'!Q$20,"")&amp;IF(Q61='Tabelle Tipi-pesi'!P$21,'Tabelle Tipi-pesi'!Q$21,"")&amp;IF(Q61='Tabelle Tipi-pesi'!P$22,'Tabelle Tipi-pesi'!Q$22,"")&amp;IF(Q61='Tabelle Tipi-pesi'!P$23,'Tabelle Tipi-pesi'!Q$23,"")))</f>
        <v>0</v>
      </c>
      <c r="S61" s="29" t="s">
        <v>130</v>
      </c>
      <c r="T61" s="30">
        <f>IF(S61="",0,VALUE(IF(S61='Tabelle Tipi-pesi'!R$2,'Tabelle Tipi-pesi'!S$2,"")&amp;IF(S61='Tabelle Tipi-pesi'!R$3,'Tabelle Tipi-pesi'!S$3,"")&amp;IF(S61='Tabelle Tipi-pesi'!R$4,'Tabelle Tipi-pesi'!S$4,"")&amp;IF(S61='Tabelle Tipi-pesi'!R$5,'Tabelle Tipi-pesi'!S$5,"")&amp;IF(S61='Tabelle Tipi-pesi'!R$6,'Tabelle Tipi-pesi'!S$6,"")&amp;IF(S61='Tabelle Tipi-pesi'!R$7,'Tabelle Tipi-pesi'!S$7,"")&amp;IF(S61='Tabelle Tipi-pesi'!R$8,'Tabelle Tipi-pesi'!S$8,"")&amp;IF(S61='Tabelle Tipi-pesi'!R$9,'Tabelle Tipi-pesi'!S$9,"")&amp;IF(S61='Tabelle Tipi-pesi'!R$10,'Tabelle Tipi-pesi'!S$10,"")&amp;IF(S61='Tabelle Tipi-pesi'!R$11,'Tabelle Tipi-pesi'!S$11,"")&amp;IF(S61='Tabelle Tipi-pesi'!R$12,'Tabelle Tipi-pesi'!S$12,"")&amp;IF(S61='Tabelle Tipi-pesi'!R$13,'Tabelle Tipi-pesi'!S$13,"")&amp;IF(S61='Tabelle Tipi-pesi'!R$14,'Tabelle Tipi-pesi'!S$14,"")&amp;IF(S61='Tabelle Tipi-pesi'!R$15,'Tabelle Tipi-pesi'!S$15,"")&amp;IF(S61='Tabelle Tipi-pesi'!R$16,'Tabelle Tipi-pesi'!S$16,"")&amp;IF(S61='Tabelle Tipi-pesi'!R$17,'Tabelle Tipi-pesi'!S$17,"")&amp;IF(S61='Tabelle Tipi-pesi'!R$18,'Tabelle Tipi-pesi'!S$18,"")&amp;IF(S61='Tabelle Tipi-pesi'!R$19,'Tabelle Tipi-pesi'!S$19,"")&amp;IF(S61='Tabelle Tipi-pesi'!R$20,'Tabelle Tipi-pesi'!S$20,"")&amp;IF(S61='Tabelle Tipi-pesi'!R$21,'Tabelle Tipi-pesi'!S$21,"")&amp;IF(S61='Tabelle Tipi-pesi'!R$22,'Tabelle Tipi-pesi'!S$22,"")&amp;IF(S61='Tabelle Tipi-pesi'!R$23,'Tabelle Tipi-pesi'!S$23,"")))</f>
        <v>15</v>
      </c>
      <c r="U61" s="8" t="s">
        <v>94</v>
      </c>
      <c r="V61" s="9">
        <f>IF(U61="",0,VALUE(IF(U61='Tabelle Tipi-pesi'!T$2,'Tabelle Tipi-pesi'!U$2,"")&amp;IF(U61='Tabelle Tipi-pesi'!T$3,'Tabelle Tipi-pesi'!U$3,"")&amp;IF(U61='Tabelle Tipi-pesi'!T$4,'Tabelle Tipi-pesi'!U$4,"")&amp;IF(U61='Tabelle Tipi-pesi'!T$5,'Tabelle Tipi-pesi'!U$5,"")&amp;IF(U61='Tabelle Tipi-pesi'!T$6,'Tabelle Tipi-pesi'!U$6,"")&amp;IF(U61='Tabelle Tipi-pesi'!T$7,'Tabelle Tipi-pesi'!U$7,"")&amp;IF(U61='Tabelle Tipi-pesi'!T$8,'Tabelle Tipi-pesi'!U$8,"")&amp;IF(U61='Tabelle Tipi-pesi'!T$9,'Tabelle Tipi-pesi'!U$9,"")&amp;IF(U61='Tabelle Tipi-pesi'!T$10,'Tabelle Tipi-pesi'!U$10,"")&amp;IF(U61='Tabelle Tipi-pesi'!T$11,'Tabelle Tipi-pesi'!U$11,"")&amp;IF(U61='Tabelle Tipi-pesi'!T$12,'Tabelle Tipi-pesi'!U$12,"")&amp;IF(U61='Tabelle Tipi-pesi'!T$13,'Tabelle Tipi-pesi'!U$13,"")&amp;IF(U61='Tabelle Tipi-pesi'!T$14,'Tabelle Tipi-pesi'!U$14,"")&amp;IF(U61='Tabelle Tipi-pesi'!T$15,'Tabelle Tipi-pesi'!U$15,"")&amp;IF(U61='Tabelle Tipi-pesi'!T$16,'Tabelle Tipi-pesi'!U$16,"")&amp;IF(U61='Tabelle Tipi-pesi'!T$17,'Tabelle Tipi-pesi'!U$17,"")&amp;IF(U61='Tabelle Tipi-pesi'!T$18,'Tabelle Tipi-pesi'!U$18,"")&amp;IF(U61='Tabelle Tipi-pesi'!T$19,'Tabelle Tipi-pesi'!U$19,"")&amp;IF(U61='Tabelle Tipi-pesi'!T$20,'Tabelle Tipi-pesi'!U$20,"")&amp;IF(U61='Tabelle Tipi-pesi'!T$21,'Tabelle Tipi-pesi'!U$21,"")&amp;IF(U61='Tabelle Tipi-pesi'!T$22,'Tabelle Tipi-pesi'!U$22,"")&amp;IF(U61='Tabelle Tipi-pesi'!T$23,'Tabelle Tipi-pesi'!U$23,"")))</f>
        <v>85</v>
      </c>
      <c r="W61" s="31"/>
      <c r="X61" s="32">
        <f>IF(W61="",0,VALUE(IF(W61='Tabelle Tipi-pesi'!V$2,'Tabelle Tipi-pesi'!W$2,"")&amp;IF(W61='Tabelle Tipi-pesi'!V$3,'Tabelle Tipi-pesi'!W$3,"")&amp;IF(W61='Tabelle Tipi-pesi'!V$4,'Tabelle Tipi-pesi'!W$4,"")&amp;IF(W61='Tabelle Tipi-pesi'!V$5,'Tabelle Tipi-pesi'!W$5,"")&amp;IF(W61='Tabelle Tipi-pesi'!V$6,'Tabelle Tipi-pesi'!W$6,"")&amp;IF(W61='Tabelle Tipi-pesi'!V$7,'Tabelle Tipi-pesi'!W$7,"")&amp;IF(W61='Tabelle Tipi-pesi'!V$8,'Tabelle Tipi-pesi'!W$8,"")&amp;IF(W61='Tabelle Tipi-pesi'!V$9,'Tabelle Tipi-pesi'!W$9,"")&amp;IF(W61='Tabelle Tipi-pesi'!V$10,'Tabelle Tipi-pesi'!W$10,"")&amp;IF(W61='Tabelle Tipi-pesi'!V$11,'Tabelle Tipi-pesi'!W$11,"")&amp;IF(W61='Tabelle Tipi-pesi'!V$12,'Tabelle Tipi-pesi'!W$12,"")&amp;IF(W61='Tabelle Tipi-pesi'!V$13,'Tabelle Tipi-pesi'!W$13,"")&amp;IF(W61='Tabelle Tipi-pesi'!V$14,'Tabelle Tipi-pesi'!W$14,"")&amp;IF(W61='Tabelle Tipi-pesi'!V$15,'Tabelle Tipi-pesi'!W$15,"")&amp;IF(W61='Tabelle Tipi-pesi'!V$16,'Tabelle Tipi-pesi'!W$16,"")&amp;IF(W61='Tabelle Tipi-pesi'!V$17,'Tabelle Tipi-pesi'!W$17,"")&amp;IF(W61='Tabelle Tipi-pesi'!V$18,'Tabelle Tipi-pesi'!W$18,"")&amp;IF(W61='Tabelle Tipi-pesi'!V$19,'Tabelle Tipi-pesi'!W$19,"")&amp;IF(W61='Tabelle Tipi-pesi'!V$20,'Tabelle Tipi-pesi'!W$20,"")&amp;IF(W61='Tabelle Tipi-pesi'!V$21,'Tabelle Tipi-pesi'!W$21,"")&amp;IF(W61='Tabelle Tipi-pesi'!V$22,'Tabelle Tipi-pesi'!W$22,"")&amp;IF(W61='Tabelle Tipi-pesi'!V$23,'Tabelle Tipi-pesi'!W$23,"")))</f>
        <v>0</v>
      </c>
      <c r="Z61" s="9">
        <f>IF(Y61="",0,VALUE(IF(Y61='Tabelle Tipi-pesi'!X$2,'Tabelle Tipi-pesi'!Y$2,"")&amp;IF(Y61='Tabelle Tipi-pesi'!X$3,'Tabelle Tipi-pesi'!Y$3,"")&amp;IF(Y61='Tabelle Tipi-pesi'!X$4,'Tabelle Tipi-pesi'!Y$4,"")&amp;IF(Y61='Tabelle Tipi-pesi'!X$5,'Tabelle Tipi-pesi'!Y$5,"")&amp;IF(Y61='Tabelle Tipi-pesi'!X$6,'Tabelle Tipi-pesi'!Y$6,"")&amp;IF(Y61='Tabelle Tipi-pesi'!X$7,'Tabelle Tipi-pesi'!Y$7,"")&amp;IF(Y61='Tabelle Tipi-pesi'!X$8,'Tabelle Tipi-pesi'!Y$8,"")&amp;IF(Y61='Tabelle Tipi-pesi'!X$9,'Tabelle Tipi-pesi'!Y$9,"")&amp;IF(Y61='Tabelle Tipi-pesi'!X$10,'Tabelle Tipi-pesi'!Y$10,"")&amp;IF(Y61='Tabelle Tipi-pesi'!X$11,'Tabelle Tipi-pesi'!Y$11,"")&amp;IF(Y61='Tabelle Tipi-pesi'!X$12,'Tabelle Tipi-pesi'!Y$12,"")&amp;IF(Y61='Tabelle Tipi-pesi'!X$13,'Tabelle Tipi-pesi'!Y$13,"")&amp;IF(Y61='Tabelle Tipi-pesi'!X$14,'Tabelle Tipi-pesi'!Y$14,"")&amp;IF(Y61='Tabelle Tipi-pesi'!X$15,'Tabelle Tipi-pesi'!Y$15,"")&amp;IF(Y61='Tabelle Tipi-pesi'!X$16,'Tabelle Tipi-pesi'!Y$16,"")&amp;IF(Y61='Tabelle Tipi-pesi'!X$17,'Tabelle Tipi-pesi'!Y$17,"")&amp;IF(Y61='Tabelle Tipi-pesi'!X$18,'Tabelle Tipi-pesi'!Y$18,"")&amp;IF(Y61='Tabelle Tipi-pesi'!X$19,'Tabelle Tipi-pesi'!Y$19,"")&amp;IF(Y61='Tabelle Tipi-pesi'!X$20,'Tabelle Tipi-pesi'!Y$20,"")&amp;IF(Y61='Tabelle Tipi-pesi'!X$21,'Tabelle Tipi-pesi'!Y$21,"")&amp;IF(Y61='Tabelle Tipi-pesi'!X$22,'Tabelle Tipi-pesi'!Y$22,"")&amp;IF(Y61='Tabelle Tipi-pesi'!X$23,'Tabelle Tipi-pesi'!Y$23,"")))</f>
        <v>0</v>
      </c>
      <c r="AA61" s="36"/>
      <c r="AB61" s="37">
        <f>IF(AA61="",0,VALUE(IF(AA61='Tabelle Tipi-pesi'!Z$2,'Tabelle Tipi-pesi'!AA$2,"")&amp;IF(AA61='Tabelle Tipi-pesi'!Z$3,'Tabelle Tipi-pesi'!AA$3,"")&amp;IF(AA61='Tabelle Tipi-pesi'!Z$4,'Tabelle Tipi-pesi'!AA$4,"")&amp;IF(AA61='Tabelle Tipi-pesi'!Z$5,'Tabelle Tipi-pesi'!AA$5,"")&amp;IF(AA61='Tabelle Tipi-pesi'!Z$6,'Tabelle Tipi-pesi'!AA$6,"")&amp;IF(AA61='Tabelle Tipi-pesi'!Z$7,'Tabelle Tipi-pesi'!AA$7,"")&amp;IF(AA61='Tabelle Tipi-pesi'!Z$8,'Tabelle Tipi-pesi'!AA$8,"")&amp;IF(AA61='Tabelle Tipi-pesi'!Z$9,'Tabelle Tipi-pesi'!AA$9,"")&amp;IF(AA61='Tabelle Tipi-pesi'!Z$10,'Tabelle Tipi-pesi'!AA$10,"")&amp;IF(AA61='Tabelle Tipi-pesi'!Z$11,'Tabelle Tipi-pesi'!AA$11,"")&amp;IF(AA61='Tabelle Tipi-pesi'!Z$12,'Tabelle Tipi-pesi'!AA$12,"")&amp;IF(AA61='Tabelle Tipi-pesi'!Z$13,'Tabelle Tipi-pesi'!AA$13,"")&amp;IF(AA61='Tabelle Tipi-pesi'!Z$14,'Tabelle Tipi-pesi'!AA$14,"")&amp;IF(AA61='Tabelle Tipi-pesi'!Z$15,'Tabelle Tipi-pesi'!AA$15,"")&amp;IF(AA61='Tabelle Tipi-pesi'!Z$16,'Tabelle Tipi-pesi'!AA$16,"")&amp;IF(AA61='Tabelle Tipi-pesi'!Z$17,'Tabelle Tipi-pesi'!AA$17,"")&amp;IF(AA61='Tabelle Tipi-pesi'!Z$18,'Tabelle Tipi-pesi'!AA$18,"")&amp;IF(AA61='Tabelle Tipi-pesi'!Z$19,'Tabelle Tipi-pesi'!AA$19,"")&amp;IF(AA61='Tabelle Tipi-pesi'!Z$20,'Tabelle Tipi-pesi'!AA$20,"")&amp;IF(AA61='Tabelle Tipi-pesi'!Z$21,'Tabelle Tipi-pesi'!AA$21,"")&amp;IF(AA61='Tabelle Tipi-pesi'!Z$22,'Tabelle Tipi-pesi'!AA$22,"")&amp;IF(AA61='Tabelle Tipi-pesi'!Z$23,'Tabelle Tipi-pesi'!AA$23,"")))</f>
        <v>0</v>
      </c>
      <c r="AD61" s="9">
        <f>IF(AC61="",0,VALUE(IF(AC61='Tabelle Tipi-pesi'!Z$2,'Tabelle Tipi-pesi'!AA$2,"")&amp;IF(AC61='Tabelle Tipi-pesi'!Z$3,'Tabelle Tipi-pesi'!AA$3,"")&amp;IF(AC61='Tabelle Tipi-pesi'!Z$4,'Tabelle Tipi-pesi'!AA$4,"")&amp;IF(AC61='Tabelle Tipi-pesi'!Z$5,'Tabelle Tipi-pesi'!AA$5,"")&amp;IF(AC61='Tabelle Tipi-pesi'!Z$6,'Tabelle Tipi-pesi'!AA$6,"")&amp;IF(AC61='Tabelle Tipi-pesi'!Z$7,'Tabelle Tipi-pesi'!AA$7,"")&amp;IF(AC61='Tabelle Tipi-pesi'!Z$8,'Tabelle Tipi-pesi'!AA$8,"")&amp;IF(AC61='Tabelle Tipi-pesi'!Z$9,'Tabelle Tipi-pesi'!AA$9,"")&amp;IF(AC61='Tabelle Tipi-pesi'!Z$10,'Tabelle Tipi-pesi'!AA$10,"")&amp;IF(AC61='Tabelle Tipi-pesi'!Z$11,'Tabelle Tipi-pesi'!AA$11,"")&amp;IF(AC61='Tabelle Tipi-pesi'!Z$12,'Tabelle Tipi-pesi'!AA$12,"")&amp;IF(AC61='Tabelle Tipi-pesi'!Z$13,'Tabelle Tipi-pesi'!AA$13,"")&amp;IF(AC61='Tabelle Tipi-pesi'!Z$14,'Tabelle Tipi-pesi'!AA$14,"")&amp;IF(AC61='Tabelle Tipi-pesi'!Z$15,'Tabelle Tipi-pesi'!AA$15,"")&amp;IF(AC61='Tabelle Tipi-pesi'!Z$16,'Tabelle Tipi-pesi'!AA$16,"")&amp;IF(AC61='Tabelle Tipi-pesi'!Z$17,'Tabelle Tipi-pesi'!AA$17,"")&amp;IF(AC61='Tabelle Tipi-pesi'!Z$18,'Tabelle Tipi-pesi'!AA$18,"")&amp;IF(AC61='Tabelle Tipi-pesi'!Z$19,'Tabelle Tipi-pesi'!AA$19,"")&amp;IF(AC61='Tabelle Tipi-pesi'!Z$20,'Tabelle Tipi-pesi'!AA$20,"")&amp;IF(AC61='Tabelle Tipi-pesi'!Z$21,'Tabelle Tipi-pesi'!AA$21,"")&amp;IF(AC61='Tabelle Tipi-pesi'!Z$22,'Tabelle Tipi-pesi'!AA$22,"")&amp;IF(AC61='Tabelle Tipi-pesi'!Z$23,'Tabelle Tipi-pesi'!AA$23,"")))</f>
        <v>0</v>
      </c>
      <c r="AE61" s="34"/>
      <c r="AF61" s="35">
        <f>IF(AE61="",0,VALUE(IF(AE61='Tabelle Tipi-pesi'!AB$2,'Tabelle Tipi-pesi'!AC$2,"")&amp;IF(AE61='Tabelle Tipi-pesi'!AB$3,'Tabelle Tipi-pesi'!AC$3,"")&amp;IF(AE61='Tabelle Tipi-pesi'!AB$4,'Tabelle Tipi-pesi'!AC$4,"")&amp;IF(AE61='Tabelle Tipi-pesi'!AB$5,'Tabelle Tipi-pesi'!AC$5,"")&amp;IF(AE61='Tabelle Tipi-pesi'!AB$6,'Tabelle Tipi-pesi'!AC$6,"")&amp;IF(AE61='Tabelle Tipi-pesi'!AB$7,'Tabelle Tipi-pesi'!AC$7,"")&amp;IF(AE61='Tabelle Tipi-pesi'!AB$8,'Tabelle Tipi-pesi'!AC$8,"")&amp;IF(AE61='Tabelle Tipi-pesi'!AB$9,'Tabelle Tipi-pesi'!AC$9,"")&amp;IF(AE61='Tabelle Tipi-pesi'!AB$10,'Tabelle Tipi-pesi'!AC$10,"")&amp;IF(AE61='Tabelle Tipi-pesi'!AB$11,'Tabelle Tipi-pesi'!AC$11,"")&amp;IF(AE61='Tabelle Tipi-pesi'!AB$12,'Tabelle Tipi-pesi'!AC$12,"")&amp;IF(AE61='Tabelle Tipi-pesi'!AB$13,'Tabelle Tipi-pesi'!AC$13,"")&amp;IF(AE61='Tabelle Tipi-pesi'!AB$14,'Tabelle Tipi-pesi'!AC$14,"")&amp;IF(AE61='Tabelle Tipi-pesi'!AB$15,'Tabelle Tipi-pesi'!AC$15,"")&amp;IF(AD61='Tabelle Tipi-pesi'!AB$16,'Tabelle Tipi-pesi'!AC$16,"")&amp;IF(AE61='Tabelle Tipi-pesi'!AB$17,'Tabelle Tipi-pesi'!AC$17,"")&amp;IF(AE61='Tabelle Tipi-pesi'!AB$18,'Tabelle Tipi-pesi'!AC$18,"")&amp;IF(AE61='Tabelle Tipi-pesi'!AB$19,'Tabelle Tipi-pesi'!AC$19,"")&amp;IF(AE61='Tabelle Tipi-pesi'!AB$20,'Tabelle Tipi-pesi'!AC$20,"")&amp;IF(AE61='Tabelle Tipi-pesi'!AB$21,'Tabelle Tipi-pesi'!AC$21,"")&amp;IF(AE61='Tabelle Tipi-pesi'!AB$22,'Tabelle Tipi-pesi'!AC$22,"")&amp;IF(AE61='Tabelle Tipi-pesi'!AB$23,'Tabelle Tipi-pesi'!AC$23,"")))</f>
        <v>0</v>
      </c>
      <c r="AG61" s="8" t="s">
        <v>106</v>
      </c>
      <c r="AH61" s="9">
        <f>IF(AG61="",0,VALUE(IF(AG61='Tabelle Tipi-pesi'!AD$2,'Tabelle Tipi-pesi'!AE$2,"")&amp;IF(AG61='Tabelle Tipi-pesi'!AD$3,'Tabelle Tipi-pesi'!AE$3,"")&amp;IF(AG61='Tabelle Tipi-pesi'!AD$4,'Tabelle Tipi-pesi'!AE$4,"")&amp;IF(AG61='Tabelle Tipi-pesi'!AD$5,'Tabelle Tipi-pesi'!AE$5,"")&amp;IF(AG61='Tabelle Tipi-pesi'!AD$6,'Tabelle Tipi-pesi'!AE$6,"")&amp;IF(AG61='Tabelle Tipi-pesi'!AD$7,'Tabelle Tipi-pesi'!AE$7,"")&amp;IF(AG61='Tabelle Tipi-pesi'!AD$8,'Tabelle Tipi-pesi'!AE$8,"")&amp;IF(AG61='Tabelle Tipi-pesi'!AD$9,'Tabelle Tipi-pesi'!AE$9,"")&amp;IF(AG61='Tabelle Tipi-pesi'!AD$10,'Tabelle Tipi-pesi'!AE$10,"")&amp;IF(AG61='Tabelle Tipi-pesi'!AD$11,'Tabelle Tipi-pesi'!AE$11,"")&amp;IF(AG61='Tabelle Tipi-pesi'!AD$12,'Tabelle Tipi-pesi'!AE$12,"")&amp;IF(AG61='Tabelle Tipi-pesi'!AD$13,'Tabelle Tipi-pesi'!AE$13,"")&amp;IF(AG61='Tabelle Tipi-pesi'!AD$14,'Tabelle Tipi-pesi'!AE$14,"")&amp;IF(AG61='Tabelle Tipi-pesi'!AD$15,'Tabelle Tipi-pesi'!AE$15,"")&amp;IF(AF61='Tabelle Tipi-pesi'!AD$16,'Tabelle Tipi-pesi'!AE$16,"")&amp;IF(AG61='Tabelle Tipi-pesi'!AD$17,'Tabelle Tipi-pesi'!AE$17,"")&amp;IF(AG61='Tabelle Tipi-pesi'!AD$18,'Tabelle Tipi-pesi'!AE$18,"")&amp;IF(AG61='Tabelle Tipi-pesi'!AD$19,'Tabelle Tipi-pesi'!AE$19,"")&amp;IF(AG61='Tabelle Tipi-pesi'!AD$20,'Tabelle Tipi-pesi'!AE$20,"")&amp;IF(AG61='Tabelle Tipi-pesi'!AD$21,'Tabelle Tipi-pesi'!AE$21,"")&amp;IF(AG61='Tabelle Tipi-pesi'!AD$22,'Tabelle Tipi-pesi'!AE$22,"")&amp;IF(AG61='Tabelle Tipi-pesi'!AD$23,'Tabelle Tipi-pesi'!AE$23,"")))</f>
        <v>50</v>
      </c>
      <c r="AJ61" s="26">
        <f t="shared" si="0"/>
        <v>1173</v>
      </c>
      <c r="AK61" s="55">
        <v>18.5</v>
      </c>
      <c r="AL61" s="12">
        <v>5730</v>
      </c>
      <c r="AM61" s="18"/>
      <c r="AN61" s="11">
        <f t="shared" si="1"/>
        <v>10</v>
      </c>
      <c r="AO61" s="11" t="str">
        <f t="shared" si="2"/>
        <v>2</v>
      </c>
      <c r="AP61" s="8">
        <v>830</v>
      </c>
      <c r="AQ61" s="14">
        <f t="shared" si="3"/>
        <v>18.583783783783783</v>
      </c>
      <c r="AR61" s="15">
        <f t="shared" si="4"/>
        <v>137.52000000000001</v>
      </c>
      <c r="AS61" s="16">
        <f t="shared" si="5"/>
        <v>117.2378516624041</v>
      </c>
      <c r="AT61" s="15">
        <f t="shared" si="6"/>
        <v>8.5296684118673642</v>
      </c>
      <c r="AU61" s="39"/>
    </row>
    <row r="62" spans="1:47" s="8" customFormat="1" ht="11.25" x14ac:dyDescent="0.2">
      <c r="A62" s="8">
        <v>58</v>
      </c>
      <c r="B62" s="8">
        <v>4</v>
      </c>
      <c r="C62" s="20" t="s">
        <v>18</v>
      </c>
      <c r="D62" s="21">
        <f>IF(C62="",0,VALUE(IF(C62='Tabelle Tipi-pesi'!B$2,'Tabelle Tipi-pesi'!C$2,"")&amp;IF(C62='Tabelle Tipi-pesi'!B$3,'Tabelle Tipi-pesi'!C$3,"")&amp;IF(C62='Tabelle Tipi-pesi'!B$4,'Tabelle Tipi-pesi'!C$4,"")&amp;IF(C62='Tabelle Tipi-pesi'!B$5,'Tabelle Tipi-pesi'!C$5,"")&amp;IF(C62='Tabelle Tipi-pesi'!B$6,'Tabelle Tipi-pesi'!C$6,"")&amp;IF(C62='Tabelle Tipi-pesi'!B$7,'Tabelle Tipi-pesi'!C$7,"")&amp;IF(C62='Tabelle Tipi-pesi'!B$8,'Tabelle Tipi-pesi'!C$8,"")&amp;IF(C62='Tabelle Tipi-pesi'!B$9,'Tabelle Tipi-pesi'!C$9,"")&amp;IF(C62='Tabelle Tipi-pesi'!B$10,'Tabelle Tipi-pesi'!C$10,"")&amp;IF(C62='Tabelle Tipi-pesi'!B$11,'Tabelle Tipi-pesi'!C$11,"")&amp;IF(C62='Tabelle Tipi-pesi'!B$12,'Tabelle Tipi-pesi'!C$12,"")&amp;IF(C62='Tabelle Tipi-pesi'!B$13,'Tabelle Tipi-pesi'!C$13,"")&amp;IF(C62='Tabelle Tipi-pesi'!B$14,'Tabelle Tipi-pesi'!C$14,"")&amp;IF(C62='Tabelle Tipi-pesi'!B$15,'Tabelle Tipi-pesi'!C$15,"")&amp;IF(C62='Tabelle Tipi-pesi'!B$16,'Tabelle Tipi-pesi'!C$16,"")&amp;IF(C62='Tabelle Tipi-pesi'!B$17,'Tabelle Tipi-pesi'!C$17,"")&amp;IF(C62='Tabelle Tipi-pesi'!B$18,'Tabelle Tipi-pesi'!C$18,"")&amp;IF(C62='Tabelle Tipi-pesi'!B$19,'Tabelle Tipi-pesi'!C$19,"")&amp;IF(C62='Tabelle Tipi-pesi'!B$20,'Tabelle Tipi-pesi'!C$20,"")&amp;IF(C62='Tabelle Tipi-pesi'!B$21,'Tabelle Tipi-pesi'!C$21,"")&amp;IF(C62='Tabelle Tipi-pesi'!B$22,'Tabelle Tipi-pesi'!C$22,"")&amp;IF(C62='Tabelle Tipi-pesi'!B$23,'Tabelle Tipi-pesi'!C$23,"")))</f>
        <v>180</v>
      </c>
      <c r="E62" s="8" t="s">
        <v>24</v>
      </c>
      <c r="F62" s="7">
        <f>IF(E62="",0,VALUE(IF(E62='Tabelle Tipi-pesi'!D$2,'Tabelle Tipi-pesi'!E$2,"")&amp;IF(E62='Tabelle Tipi-pesi'!D$3,'Tabelle Tipi-pesi'!E$3,"")&amp;IF(E62='Tabelle Tipi-pesi'!D$4,'Tabelle Tipi-pesi'!E$4,"")&amp;IF(E62='Tabelle Tipi-pesi'!D$5,'Tabelle Tipi-pesi'!E$5,"")&amp;IF(E62='Tabelle Tipi-pesi'!D$6,'Tabelle Tipi-pesi'!E$6,"")&amp;IF(E62='Tabelle Tipi-pesi'!D$7,'Tabelle Tipi-pesi'!E$7,"")&amp;IF(E62='Tabelle Tipi-pesi'!D$8,'Tabelle Tipi-pesi'!E$8,"")&amp;IF(E62='Tabelle Tipi-pesi'!D$9,'Tabelle Tipi-pesi'!E$9,"")&amp;IF(E62='Tabelle Tipi-pesi'!D$10,'Tabelle Tipi-pesi'!E$10,"")&amp;IF(E62='Tabelle Tipi-pesi'!D$11,'Tabelle Tipi-pesi'!E$11,"")&amp;IF(E62='Tabelle Tipi-pesi'!D$12,'Tabelle Tipi-pesi'!E$12,"")&amp;IF(E62='Tabelle Tipi-pesi'!D$13,'Tabelle Tipi-pesi'!E$13,"")&amp;IF(E62='Tabelle Tipi-pesi'!D$14,'Tabelle Tipi-pesi'!E$14,"")&amp;IF(E62='Tabelle Tipi-pesi'!D$15,'Tabelle Tipi-pesi'!E$15,"")&amp;IF(E62='Tabelle Tipi-pesi'!D$16,'Tabelle Tipi-pesi'!E$16,"")&amp;IF(E62='Tabelle Tipi-pesi'!D$17,'Tabelle Tipi-pesi'!E$17,"")&amp;IF(E62='Tabelle Tipi-pesi'!D$18,'Tabelle Tipi-pesi'!E$18,"")&amp;IF(E62='Tabelle Tipi-pesi'!D$19,'Tabelle Tipi-pesi'!E$19,"")&amp;IF(E62='Tabelle Tipi-pesi'!D$20,'Tabelle Tipi-pesi'!E$20,"")&amp;IF(E62='Tabelle Tipi-pesi'!D$21,'Tabelle Tipi-pesi'!E$21,"")&amp;IF(E62='Tabelle Tipi-pesi'!D$22,'Tabelle Tipi-pesi'!E$22,"")&amp;IF(E62='Tabelle Tipi-pesi'!D$23,'Tabelle Tipi-pesi'!E$23,"")))/4*B62</f>
        <v>62</v>
      </c>
      <c r="G62" s="22" t="s">
        <v>38</v>
      </c>
      <c r="H62" s="23">
        <f>$B62*IF(G62="",0,VALUE(IF(G62='Tabelle Tipi-pesi'!F$2,'Tabelle Tipi-pesi'!G$2,"")&amp;IF(G62='Tabelle Tipi-pesi'!F$3,'Tabelle Tipi-pesi'!G$3,"")&amp;IF(G62='Tabelle Tipi-pesi'!F$4,'Tabelle Tipi-pesi'!G$4,"")&amp;IF(G62='Tabelle Tipi-pesi'!F$5,'Tabelle Tipi-pesi'!G$5,"")&amp;IF(G62='Tabelle Tipi-pesi'!F$6,'Tabelle Tipi-pesi'!G$6,"")&amp;IF(G62='Tabelle Tipi-pesi'!F$7,'Tabelle Tipi-pesi'!G$7,"")&amp;IF(G62='Tabelle Tipi-pesi'!F$8,'Tabelle Tipi-pesi'!G$8,"")&amp;IF(G62='Tabelle Tipi-pesi'!F$9,'Tabelle Tipi-pesi'!G$9,"")&amp;IF(G62='Tabelle Tipi-pesi'!F$10,'Tabelle Tipi-pesi'!G$10,"")&amp;IF(G62='Tabelle Tipi-pesi'!F$11,'Tabelle Tipi-pesi'!G$11,"")&amp;IF(G62='Tabelle Tipi-pesi'!F$12,'Tabelle Tipi-pesi'!G$12,"")&amp;IF(G62='Tabelle Tipi-pesi'!F$13,'Tabelle Tipi-pesi'!G$13,"")&amp;IF(G62='Tabelle Tipi-pesi'!F$14,'Tabelle Tipi-pesi'!G$14,"")&amp;IF(G62='Tabelle Tipi-pesi'!F$15,'Tabelle Tipi-pesi'!G$15,"")&amp;IF(G62='Tabelle Tipi-pesi'!F$16,'Tabelle Tipi-pesi'!G$16,"")&amp;IF(G62='Tabelle Tipi-pesi'!F$17,'Tabelle Tipi-pesi'!G$17,"")&amp;IF(G62='Tabelle Tipi-pesi'!F$18,'Tabelle Tipi-pesi'!G$18,"")&amp;IF(G62='Tabelle Tipi-pesi'!F$19,'Tabelle Tipi-pesi'!G$19,"")&amp;IF(G62='Tabelle Tipi-pesi'!F$20,'Tabelle Tipi-pesi'!G$20,"")&amp;IF(G62='Tabelle Tipi-pesi'!F$21,'Tabelle Tipi-pesi'!G$21,"")&amp;IF(G62='Tabelle Tipi-pesi'!F$22,'Tabelle Tipi-pesi'!G$22,"")&amp;IF(G62='Tabelle Tipi-pesi'!F$23,'Tabelle Tipi-pesi'!G$23,"")))</f>
        <v>80</v>
      </c>
      <c r="I62" s="8" t="s">
        <v>47</v>
      </c>
      <c r="J62" s="9">
        <f>IF(I62="",0,VALUE(IF(I62='Tabelle Tipi-pesi'!H$2,'Tabelle Tipi-pesi'!I$2,"")&amp;IF(I62='Tabelle Tipi-pesi'!H$3,'Tabelle Tipi-pesi'!I$3,"")&amp;IF(I62='Tabelle Tipi-pesi'!H$4,'Tabelle Tipi-pesi'!I$4,"")&amp;IF(I62='Tabelle Tipi-pesi'!H$5,'Tabelle Tipi-pesi'!I$5,"")&amp;IF(I62='Tabelle Tipi-pesi'!H$6,'Tabelle Tipi-pesi'!I$6,"")&amp;IF(I62='Tabelle Tipi-pesi'!H$7,'Tabelle Tipi-pesi'!I$7,"")&amp;IF(I62='Tabelle Tipi-pesi'!H$8,'Tabelle Tipi-pesi'!I$8,"")&amp;IF(I62='Tabelle Tipi-pesi'!H$9,'Tabelle Tipi-pesi'!I$9,"")&amp;IF(I62='Tabelle Tipi-pesi'!H$10,'Tabelle Tipi-pesi'!I$10,"")&amp;IF(I62='Tabelle Tipi-pesi'!H$11,'Tabelle Tipi-pesi'!I$11,"")&amp;IF(I62='Tabelle Tipi-pesi'!H$12,'Tabelle Tipi-pesi'!I$12,"")&amp;IF(I62='Tabelle Tipi-pesi'!H$13,'Tabelle Tipi-pesi'!I$13,"")&amp;IF(I62='Tabelle Tipi-pesi'!H$14,'Tabelle Tipi-pesi'!I$14,"")&amp;IF(I62='Tabelle Tipi-pesi'!H$15,'Tabelle Tipi-pesi'!I$15,"")&amp;IF(I62='Tabelle Tipi-pesi'!H$16,'Tabelle Tipi-pesi'!I$16,"")&amp;IF(I62='Tabelle Tipi-pesi'!H$17,'Tabelle Tipi-pesi'!I$17,"")&amp;IF(I62='Tabelle Tipi-pesi'!H$18,'Tabelle Tipi-pesi'!I$18,"")&amp;IF(I62='Tabelle Tipi-pesi'!H$19,'Tabelle Tipi-pesi'!I$19,"")&amp;IF(I62='Tabelle Tipi-pesi'!H$20,'Tabelle Tipi-pesi'!I$20,"")&amp;IF(I62='Tabelle Tipi-pesi'!H$21,'Tabelle Tipi-pesi'!I$21,"")&amp;IF(I62='Tabelle Tipi-pesi'!H$22,'Tabelle Tipi-pesi'!I$22,"")&amp;IF(I62='Tabelle Tipi-pesi'!H$23,'Tabelle Tipi-pesi'!I$23,"")))</f>
        <v>145</v>
      </c>
      <c r="K62" s="24" t="s">
        <v>50</v>
      </c>
      <c r="L62" s="25">
        <f>IF(K62="",0,VALUE(IF(K62='Tabelle Tipi-pesi'!J$2,'Tabelle Tipi-pesi'!K$2,"")&amp;IF(K62='Tabelle Tipi-pesi'!J$3,'Tabelle Tipi-pesi'!K$3,"")&amp;IF(K62='Tabelle Tipi-pesi'!J$4,'Tabelle Tipi-pesi'!K$4,"")&amp;IF(K62='Tabelle Tipi-pesi'!J$5,'Tabelle Tipi-pesi'!K$5,"")&amp;IF(K62='Tabelle Tipi-pesi'!J$6,'Tabelle Tipi-pesi'!K$6,"")&amp;IF(K62='Tabelle Tipi-pesi'!J$7,'Tabelle Tipi-pesi'!K$7,"")&amp;IF(K62='Tabelle Tipi-pesi'!J$8,'Tabelle Tipi-pesi'!K$8,"")&amp;IF(K62='Tabelle Tipi-pesi'!J$9,'Tabelle Tipi-pesi'!K$9,"")&amp;IF(K62='Tabelle Tipi-pesi'!J$10,'Tabelle Tipi-pesi'!K$10,"")&amp;IF(K62='Tabelle Tipi-pesi'!J$11,'Tabelle Tipi-pesi'!K$11,"")&amp;IF(K62='Tabelle Tipi-pesi'!J$12,'Tabelle Tipi-pesi'!K$12,"")&amp;IF(K62='Tabelle Tipi-pesi'!J$13,'Tabelle Tipi-pesi'!K$13,"")&amp;IF(K62='Tabelle Tipi-pesi'!J$14,'Tabelle Tipi-pesi'!K$14,"")&amp;IF(K62='Tabelle Tipi-pesi'!J$15,'Tabelle Tipi-pesi'!K$15,"")&amp;IF(K62='Tabelle Tipi-pesi'!J$16,'Tabelle Tipi-pesi'!K$16,"")&amp;IF(K62='Tabelle Tipi-pesi'!J$17,'Tabelle Tipi-pesi'!K$17,"")&amp;IF(K62='Tabelle Tipi-pesi'!J$18,'Tabelle Tipi-pesi'!K$18,"")&amp;IF(K62='Tabelle Tipi-pesi'!J$19,'Tabelle Tipi-pesi'!K$19,"")&amp;IF(K62='Tabelle Tipi-pesi'!J$20,'Tabelle Tipi-pesi'!K$20,"")&amp;IF(K62='Tabelle Tipi-pesi'!J$21,'Tabelle Tipi-pesi'!K$21,"")&amp;IF(K62='Tabelle Tipi-pesi'!J$22,'Tabelle Tipi-pesi'!K$22,"")&amp;IF(K62='Tabelle Tipi-pesi'!J$23,'Tabelle Tipi-pesi'!K$23,"")))</f>
        <v>7</v>
      </c>
      <c r="M62" s="8" t="s">
        <v>59</v>
      </c>
      <c r="N62" s="9">
        <f>$B62*IF(M62="",0,VALUE(IF(M62='Tabelle Tipi-pesi'!L$2,'Tabelle Tipi-pesi'!M$2,"")&amp;IF(M62='Tabelle Tipi-pesi'!L$3,'Tabelle Tipi-pesi'!M$3,"")&amp;IF(M62='Tabelle Tipi-pesi'!L$4,'Tabelle Tipi-pesi'!M$4,"")&amp;IF(M62='Tabelle Tipi-pesi'!L$5,'Tabelle Tipi-pesi'!M$5,"")&amp;IF(M62='Tabelle Tipi-pesi'!L$6,'Tabelle Tipi-pesi'!M$6,"")&amp;IF(M62='Tabelle Tipi-pesi'!L$7,'Tabelle Tipi-pesi'!M$7,"")&amp;IF(M62='Tabelle Tipi-pesi'!L$8,'Tabelle Tipi-pesi'!M$8,"")&amp;IF(M62='Tabelle Tipi-pesi'!L$9,'Tabelle Tipi-pesi'!M$9,"")&amp;IF(M62='Tabelle Tipi-pesi'!L$10,'Tabelle Tipi-pesi'!M$10,"")&amp;IF(M62='Tabelle Tipi-pesi'!L$11,'Tabelle Tipi-pesi'!M$11,"")&amp;IF(M62='Tabelle Tipi-pesi'!L$12,'Tabelle Tipi-pesi'!M$12,"")&amp;IF(M62='Tabelle Tipi-pesi'!L$13,'Tabelle Tipi-pesi'!M$13,"")&amp;IF(M62='Tabelle Tipi-pesi'!L$14,'Tabelle Tipi-pesi'!M$14,"")&amp;IF(M62='Tabelle Tipi-pesi'!L$15,'Tabelle Tipi-pesi'!M$15,"")&amp;IF(M62='Tabelle Tipi-pesi'!L$16,'Tabelle Tipi-pesi'!M$16,"")&amp;IF(M62='Tabelle Tipi-pesi'!L$17,'Tabelle Tipi-pesi'!M$17,"")&amp;IF(M62='Tabelle Tipi-pesi'!L$18,'Tabelle Tipi-pesi'!M$18,"")&amp;IF(M62='Tabelle Tipi-pesi'!L$19,'Tabelle Tipi-pesi'!M$19,"")&amp;IF(M62='Tabelle Tipi-pesi'!L$20,'Tabelle Tipi-pesi'!M$20,"")&amp;IF(M62='Tabelle Tipi-pesi'!L$21,'Tabelle Tipi-pesi'!M$21,"")&amp;IF(M62='Tabelle Tipi-pesi'!L$22,'Tabelle Tipi-pesi'!M$22,"")&amp;IF(M62='Tabelle Tipi-pesi'!L$23,'Tabelle Tipi-pesi'!M$23,"")))</f>
        <v>240</v>
      </c>
      <c r="O62" s="27" t="s">
        <v>72</v>
      </c>
      <c r="P62" s="28">
        <f>IF(O62="",0,VALUE(IF(O62='Tabelle Tipi-pesi'!N$2,'Tabelle Tipi-pesi'!O$2,"")&amp;IF(O62='Tabelle Tipi-pesi'!N$3,'Tabelle Tipi-pesi'!O$3,"")&amp;IF(O62='Tabelle Tipi-pesi'!N$4,'Tabelle Tipi-pesi'!O$4,"")&amp;IF(O62='Tabelle Tipi-pesi'!N$5,'Tabelle Tipi-pesi'!O$5,"")&amp;IF(O62='Tabelle Tipi-pesi'!N$6,'Tabelle Tipi-pesi'!O$6,"")&amp;IF(O62='Tabelle Tipi-pesi'!N$7,'Tabelle Tipi-pesi'!O$7,"")&amp;IF(O62='Tabelle Tipi-pesi'!N$8,'Tabelle Tipi-pesi'!O$8,"")&amp;IF(O62='Tabelle Tipi-pesi'!N$9,'Tabelle Tipi-pesi'!O$9,"")&amp;IF(O62='Tabelle Tipi-pesi'!N$10,'Tabelle Tipi-pesi'!O$10,"")&amp;IF(O62='Tabelle Tipi-pesi'!N$11,'Tabelle Tipi-pesi'!O$11,"")&amp;IF(O62='Tabelle Tipi-pesi'!N$12,'Tabelle Tipi-pesi'!O$12,"")&amp;IF(O62='Tabelle Tipi-pesi'!N$13,'Tabelle Tipi-pesi'!O$13,"")&amp;IF(O62='Tabelle Tipi-pesi'!N$14,'Tabelle Tipi-pesi'!O$14,"")&amp;IF(O62='Tabelle Tipi-pesi'!N$15,'Tabelle Tipi-pesi'!O$15,"")&amp;IF(O62='Tabelle Tipi-pesi'!N$16,'Tabelle Tipi-pesi'!O$16,"")&amp;IF(O62='Tabelle Tipi-pesi'!N$17,'Tabelle Tipi-pesi'!O$17,"")&amp;IF(O62='Tabelle Tipi-pesi'!N$18,'Tabelle Tipi-pesi'!O$18,"")&amp;IF(O62='Tabelle Tipi-pesi'!N$19,'Tabelle Tipi-pesi'!O$19,"")&amp;IF(O62='Tabelle Tipi-pesi'!N$20,'Tabelle Tipi-pesi'!O$20,"")&amp;IF(O62='Tabelle Tipi-pesi'!N$21,'Tabelle Tipi-pesi'!O$21,"")&amp;IF(O62='Tabelle Tipi-pesi'!N$22,'Tabelle Tipi-pesi'!O$22,"")&amp;IF(O62='Tabelle Tipi-pesi'!N$23,'Tabelle Tipi-pesi'!O$23,"")))</f>
        <v>280</v>
      </c>
      <c r="R62" s="9">
        <f>IF(Q62="",0,VALUE(IF(Q62='Tabelle Tipi-pesi'!P$2,'Tabelle Tipi-pesi'!Q$2,"")&amp;IF(Q62='Tabelle Tipi-pesi'!P$3,'Tabelle Tipi-pesi'!Q$3,"")&amp;IF(Q62='Tabelle Tipi-pesi'!P$4,'Tabelle Tipi-pesi'!Q$4,"")&amp;IF(Q62='Tabelle Tipi-pesi'!P$5,'Tabelle Tipi-pesi'!Q$5,"")&amp;IF(Q62='Tabelle Tipi-pesi'!P$6,'Tabelle Tipi-pesi'!Q$6,"")&amp;IF(Q62='Tabelle Tipi-pesi'!P$7,'Tabelle Tipi-pesi'!Q$7,"")&amp;IF(Q62='Tabelle Tipi-pesi'!P$8,'Tabelle Tipi-pesi'!Q$8,"")&amp;IF(Q62='Tabelle Tipi-pesi'!P$9,'Tabelle Tipi-pesi'!Q$9,"")&amp;IF(Q62='Tabelle Tipi-pesi'!P$10,'Tabelle Tipi-pesi'!Q$10,"")&amp;IF(Q62='Tabelle Tipi-pesi'!P$11,'Tabelle Tipi-pesi'!Q$11,"")&amp;IF(Q62='Tabelle Tipi-pesi'!P$12,'Tabelle Tipi-pesi'!Q$12,"")&amp;IF(Q62='Tabelle Tipi-pesi'!P$13,'Tabelle Tipi-pesi'!Q$13,"")&amp;IF(Q62='Tabelle Tipi-pesi'!P$14,'Tabelle Tipi-pesi'!Q$14,"")&amp;IF(Q62='Tabelle Tipi-pesi'!P$15,'Tabelle Tipi-pesi'!Q$15,"")&amp;IF(Q62='Tabelle Tipi-pesi'!P$16,'Tabelle Tipi-pesi'!Q$16,"")&amp;IF(Q62='Tabelle Tipi-pesi'!P$17,'Tabelle Tipi-pesi'!Q$17,"")&amp;IF(Q62='Tabelle Tipi-pesi'!P$18,'Tabelle Tipi-pesi'!Q$18,"")&amp;IF(Q62='Tabelle Tipi-pesi'!P$19,'Tabelle Tipi-pesi'!Q$19,"")&amp;IF(Q62='Tabelle Tipi-pesi'!P$20,'Tabelle Tipi-pesi'!Q$20,"")&amp;IF(Q62='Tabelle Tipi-pesi'!P$21,'Tabelle Tipi-pesi'!Q$21,"")&amp;IF(Q62='Tabelle Tipi-pesi'!P$22,'Tabelle Tipi-pesi'!Q$22,"")&amp;IF(Q62='Tabelle Tipi-pesi'!P$23,'Tabelle Tipi-pesi'!Q$23,"")))</f>
        <v>0</v>
      </c>
      <c r="S62" s="29" t="s">
        <v>130</v>
      </c>
      <c r="T62" s="30">
        <f>IF(S62="",0,VALUE(IF(S62='Tabelle Tipi-pesi'!R$2,'Tabelle Tipi-pesi'!S$2,"")&amp;IF(S62='Tabelle Tipi-pesi'!R$3,'Tabelle Tipi-pesi'!S$3,"")&amp;IF(S62='Tabelle Tipi-pesi'!R$4,'Tabelle Tipi-pesi'!S$4,"")&amp;IF(S62='Tabelle Tipi-pesi'!R$5,'Tabelle Tipi-pesi'!S$5,"")&amp;IF(S62='Tabelle Tipi-pesi'!R$6,'Tabelle Tipi-pesi'!S$6,"")&amp;IF(S62='Tabelle Tipi-pesi'!R$7,'Tabelle Tipi-pesi'!S$7,"")&amp;IF(S62='Tabelle Tipi-pesi'!R$8,'Tabelle Tipi-pesi'!S$8,"")&amp;IF(S62='Tabelle Tipi-pesi'!R$9,'Tabelle Tipi-pesi'!S$9,"")&amp;IF(S62='Tabelle Tipi-pesi'!R$10,'Tabelle Tipi-pesi'!S$10,"")&amp;IF(S62='Tabelle Tipi-pesi'!R$11,'Tabelle Tipi-pesi'!S$11,"")&amp;IF(S62='Tabelle Tipi-pesi'!R$12,'Tabelle Tipi-pesi'!S$12,"")&amp;IF(S62='Tabelle Tipi-pesi'!R$13,'Tabelle Tipi-pesi'!S$13,"")&amp;IF(S62='Tabelle Tipi-pesi'!R$14,'Tabelle Tipi-pesi'!S$14,"")&amp;IF(S62='Tabelle Tipi-pesi'!R$15,'Tabelle Tipi-pesi'!S$15,"")&amp;IF(S62='Tabelle Tipi-pesi'!R$16,'Tabelle Tipi-pesi'!S$16,"")&amp;IF(S62='Tabelle Tipi-pesi'!R$17,'Tabelle Tipi-pesi'!S$17,"")&amp;IF(S62='Tabelle Tipi-pesi'!R$18,'Tabelle Tipi-pesi'!S$18,"")&amp;IF(S62='Tabelle Tipi-pesi'!R$19,'Tabelle Tipi-pesi'!S$19,"")&amp;IF(S62='Tabelle Tipi-pesi'!R$20,'Tabelle Tipi-pesi'!S$20,"")&amp;IF(S62='Tabelle Tipi-pesi'!R$21,'Tabelle Tipi-pesi'!S$21,"")&amp;IF(S62='Tabelle Tipi-pesi'!R$22,'Tabelle Tipi-pesi'!S$22,"")&amp;IF(S62='Tabelle Tipi-pesi'!R$23,'Tabelle Tipi-pesi'!S$23,"")))</f>
        <v>15</v>
      </c>
      <c r="U62" s="8" t="s">
        <v>94</v>
      </c>
      <c r="V62" s="9">
        <f>IF(U62="",0,VALUE(IF(U62='Tabelle Tipi-pesi'!T$2,'Tabelle Tipi-pesi'!U$2,"")&amp;IF(U62='Tabelle Tipi-pesi'!T$3,'Tabelle Tipi-pesi'!U$3,"")&amp;IF(U62='Tabelle Tipi-pesi'!T$4,'Tabelle Tipi-pesi'!U$4,"")&amp;IF(U62='Tabelle Tipi-pesi'!T$5,'Tabelle Tipi-pesi'!U$5,"")&amp;IF(U62='Tabelle Tipi-pesi'!T$6,'Tabelle Tipi-pesi'!U$6,"")&amp;IF(U62='Tabelle Tipi-pesi'!T$7,'Tabelle Tipi-pesi'!U$7,"")&amp;IF(U62='Tabelle Tipi-pesi'!T$8,'Tabelle Tipi-pesi'!U$8,"")&amp;IF(U62='Tabelle Tipi-pesi'!T$9,'Tabelle Tipi-pesi'!U$9,"")&amp;IF(U62='Tabelle Tipi-pesi'!T$10,'Tabelle Tipi-pesi'!U$10,"")&amp;IF(U62='Tabelle Tipi-pesi'!T$11,'Tabelle Tipi-pesi'!U$11,"")&amp;IF(U62='Tabelle Tipi-pesi'!T$12,'Tabelle Tipi-pesi'!U$12,"")&amp;IF(U62='Tabelle Tipi-pesi'!T$13,'Tabelle Tipi-pesi'!U$13,"")&amp;IF(U62='Tabelle Tipi-pesi'!T$14,'Tabelle Tipi-pesi'!U$14,"")&amp;IF(U62='Tabelle Tipi-pesi'!T$15,'Tabelle Tipi-pesi'!U$15,"")&amp;IF(U62='Tabelle Tipi-pesi'!T$16,'Tabelle Tipi-pesi'!U$16,"")&amp;IF(U62='Tabelle Tipi-pesi'!T$17,'Tabelle Tipi-pesi'!U$17,"")&amp;IF(U62='Tabelle Tipi-pesi'!T$18,'Tabelle Tipi-pesi'!U$18,"")&amp;IF(U62='Tabelle Tipi-pesi'!T$19,'Tabelle Tipi-pesi'!U$19,"")&amp;IF(U62='Tabelle Tipi-pesi'!T$20,'Tabelle Tipi-pesi'!U$20,"")&amp;IF(U62='Tabelle Tipi-pesi'!T$21,'Tabelle Tipi-pesi'!U$21,"")&amp;IF(U62='Tabelle Tipi-pesi'!T$22,'Tabelle Tipi-pesi'!U$22,"")&amp;IF(U62='Tabelle Tipi-pesi'!T$23,'Tabelle Tipi-pesi'!U$23,"")))</f>
        <v>85</v>
      </c>
      <c r="W62" s="31"/>
      <c r="X62" s="32">
        <f>IF(W62="",0,VALUE(IF(W62='Tabelle Tipi-pesi'!V$2,'Tabelle Tipi-pesi'!W$2,"")&amp;IF(W62='Tabelle Tipi-pesi'!V$3,'Tabelle Tipi-pesi'!W$3,"")&amp;IF(W62='Tabelle Tipi-pesi'!V$4,'Tabelle Tipi-pesi'!W$4,"")&amp;IF(W62='Tabelle Tipi-pesi'!V$5,'Tabelle Tipi-pesi'!W$5,"")&amp;IF(W62='Tabelle Tipi-pesi'!V$6,'Tabelle Tipi-pesi'!W$6,"")&amp;IF(W62='Tabelle Tipi-pesi'!V$7,'Tabelle Tipi-pesi'!W$7,"")&amp;IF(W62='Tabelle Tipi-pesi'!V$8,'Tabelle Tipi-pesi'!W$8,"")&amp;IF(W62='Tabelle Tipi-pesi'!V$9,'Tabelle Tipi-pesi'!W$9,"")&amp;IF(W62='Tabelle Tipi-pesi'!V$10,'Tabelle Tipi-pesi'!W$10,"")&amp;IF(W62='Tabelle Tipi-pesi'!V$11,'Tabelle Tipi-pesi'!W$11,"")&amp;IF(W62='Tabelle Tipi-pesi'!V$12,'Tabelle Tipi-pesi'!W$12,"")&amp;IF(W62='Tabelle Tipi-pesi'!V$13,'Tabelle Tipi-pesi'!W$13,"")&amp;IF(W62='Tabelle Tipi-pesi'!V$14,'Tabelle Tipi-pesi'!W$14,"")&amp;IF(W62='Tabelle Tipi-pesi'!V$15,'Tabelle Tipi-pesi'!W$15,"")&amp;IF(W62='Tabelle Tipi-pesi'!V$16,'Tabelle Tipi-pesi'!W$16,"")&amp;IF(W62='Tabelle Tipi-pesi'!V$17,'Tabelle Tipi-pesi'!W$17,"")&amp;IF(W62='Tabelle Tipi-pesi'!V$18,'Tabelle Tipi-pesi'!W$18,"")&amp;IF(W62='Tabelle Tipi-pesi'!V$19,'Tabelle Tipi-pesi'!W$19,"")&amp;IF(W62='Tabelle Tipi-pesi'!V$20,'Tabelle Tipi-pesi'!W$20,"")&amp;IF(W62='Tabelle Tipi-pesi'!V$21,'Tabelle Tipi-pesi'!W$21,"")&amp;IF(W62='Tabelle Tipi-pesi'!V$22,'Tabelle Tipi-pesi'!W$22,"")&amp;IF(W62='Tabelle Tipi-pesi'!V$23,'Tabelle Tipi-pesi'!W$23,"")))</f>
        <v>0</v>
      </c>
      <c r="Z62" s="9">
        <f>IF(Y62="",0,VALUE(IF(Y62='Tabelle Tipi-pesi'!X$2,'Tabelle Tipi-pesi'!Y$2,"")&amp;IF(Y62='Tabelle Tipi-pesi'!X$3,'Tabelle Tipi-pesi'!Y$3,"")&amp;IF(Y62='Tabelle Tipi-pesi'!X$4,'Tabelle Tipi-pesi'!Y$4,"")&amp;IF(Y62='Tabelle Tipi-pesi'!X$5,'Tabelle Tipi-pesi'!Y$5,"")&amp;IF(Y62='Tabelle Tipi-pesi'!X$6,'Tabelle Tipi-pesi'!Y$6,"")&amp;IF(Y62='Tabelle Tipi-pesi'!X$7,'Tabelle Tipi-pesi'!Y$7,"")&amp;IF(Y62='Tabelle Tipi-pesi'!X$8,'Tabelle Tipi-pesi'!Y$8,"")&amp;IF(Y62='Tabelle Tipi-pesi'!X$9,'Tabelle Tipi-pesi'!Y$9,"")&amp;IF(Y62='Tabelle Tipi-pesi'!X$10,'Tabelle Tipi-pesi'!Y$10,"")&amp;IF(Y62='Tabelle Tipi-pesi'!X$11,'Tabelle Tipi-pesi'!Y$11,"")&amp;IF(Y62='Tabelle Tipi-pesi'!X$12,'Tabelle Tipi-pesi'!Y$12,"")&amp;IF(Y62='Tabelle Tipi-pesi'!X$13,'Tabelle Tipi-pesi'!Y$13,"")&amp;IF(Y62='Tabelle Tipi-pesi'!X$14,'Tabelle Tipi-pesi'!Y$14,"")&amp;IF(Y62='Tabelle Tipi-pesi'!X$15,'Tabelle Tipi-pesi'!Y$15,"")&amp;IF(Y62='Tabelle Tipi-pesi'!X$16,'Tabelle Tipi-pesi'!Y$16,"")&amp;IF(Y62='Tabelle Tipi-pesi'!X$17,'Tabelle Tipi-pesi'!Y$17,"")&amp;IF(Y62='Tabelle Tipi-pesi'!X$18,'Tabelle Tipi-pesi'!Y$18,"")&amp;IF(Y62='Tabelle Tipi-pesi'!X$19,'Tabelle Tipi-pesi'!Y$19,"")&amp;IF(Y62='Tabelle Tipi-pesi'!X$20,'Tabelle Tipi-pesi'!Y$20,"")&amp;IF(Y62='Tabelle Tipi-pesi'!X$21,'Tabelle Tipi-pesi'!Y$21,"")&amp;IF(Y62='Tabelle Tipi-pesi'!X$22,'Tabelle Tipi-pesi'!Y$22,"")&amp;IF(Y62='Tabelle Tipi-pesi'!X$23,'Tabelle Tipi-pesi'!Y$23,"")))</f>
        <v>0</v>
      </c>
      <c r="AA62" s="36"/>
      <c r="AB62" s="37">
        <f>IF(AA62="",0,VALUE(IF(AA62='Tabelle Tipi-pesi'!Z$2,'Tabelle Tipi-pesi'!AA$2,"")&amp;IF(AA62='Tabelle Tipi-pesi'!Z$3,'Tabelle Tipi-pesi'!AA$3,"")&amp;IF(AA62='Tabelle Tipi-pesi'!Z$4,'Tabelle Tipi-pesi'!AA$4,"")&amp;IF(AA62='Tabelle Tipi-pesi'!Z$5,'Tabelle Tipi-pesi'!AA$5,"")&amp;IF(AA62='Tabelle Tipi-pesi'!Z$6,'Tabelle Tipi-pesi'!AA$6,"")&amp;IF(AA62='Tabelle Tipi-pesi'!Z$7,'Tabelle Tipi-pesi'!AA$7,"")&amp;IF(AA62='Tabelle Tipi-pesi'!Z$8,'Tabelle Tipi-pesi'!AA$8,"")&amp;IF(AA62='Tabelle Tipi-pesi'!Z$9,'Tabelle Tipi-pesi'!AA$9,"")&amp;IF(AA62='Tabelle Tipi-pesi'!Z$10,'Tabelle Tipi-pesi'!AA$10,"")&amp;IF(AA62='Tabelle Tipi-pesi'!Z$11,'Tabelle Tipi-pesi'!AA$11,"")&amp;IF(AA62='Tabelle Tipi-pesi'!Z$12,'Tabelle Tipi-pesi'!AA$12,"")&amp;IF(AA62='Tabelle Tipi-pesi'!Z$13,'Tabelle Tipi-pesi'!AA$13,"")&amp;IF(AA62='Tabelle Tipi-pesi'!Z$14,'Tabelle Tipi-pesi'!AA$14,"")&amp;IF(AA62='Tabelle Tipi-pesi'!Z$15,'Tabelle Tipi-pesi'!AA$15,"")&amp;IF(AA62='Tabelle Tipi-pesi'!Z$16,'Tabelle Tipi-pesi'!AA$16,"")&amp;IF(AA62='Tabelle Tipi-pesi'!Z$17,'Tabelle Tipi-pesi'!AA$17,"")&amp;IF(AA62='Tabelle Tipi-pesi'!Z$18,'Tabelle Tipi-pesi'!AA$18,"")&amp;IF(AA62='Tabelle Tipi-pesi'!Z$19,'Tabelle Tipi-pesi'!AA$19,"")&amp;IF(AA62='Tabelle Tipi-pesi'!Z$20,'Tabelle Tipi-pesi'!AA$20,"")&amp;IF(AA62='Tabelle Tipi-pesi'!Z$21,'Tabelle Tipi-pesi'!AA$21,"")&amp;IF(AA62='Tabelle Tipi-pesi'!Z$22,'Tabelle Tipi-pesi'!AA$22,"")&amp;IF(AA62='Tabelle Tipi-pesi'!Z$23,'Tabelle Tipi-pesi'!AA$23,"")))</f>
        <v>0</v>
      </c>
      <c r="AD62" s="9">
        <f>IF(AC62="",0,VALUE(IF(AC62='Tabelle Tipi-pesi'!Z$2,'Tabelle Tipi-pesi'!AA$2,"")&amp;IF(AC62='Tabelle Tipi-pesi'!Z$3,'Tabelle Tipi-pesi'!AA$3,"")&amp;IF(AC62='Tabelle Tipi-pesi'!Z$4,'Tabelle Tipi-pesi'!AA$4,"")&amp;IF(AC62='Tabelle Tipi-pesi'!Z$5,'Tabelle Tipi-pesi'!AA$5,"")&amp;IF(AC62='Tabelle Tipi-pesi'!Z$6,'Tabelle Tipi-pesi'!AA$6,"")&amp;IF(AC62='Tabelle Tipi-pesi'!Z$7,'Tabelle Tipi-pesi'!AA$7,"")&amp;IF(AC62='Tabelle Tipi-pesi'!Z$8,'Tabelle Tipi-pesi'!AA$8,"")&amp;IF(AC62='Tabelle Tipi-pesi'!Z$9,'Tabelle Tipi-pesi'!AA$9,"")&amp;IF(AC62='Tabelle Tipi-pesi'!Z$10,'Tabelle Tipi-pesi'!AA$10,"")&amp;IF(AC62='Tabelle Tipi-pesi'!Z$11,'Tabelle Tipi-pesi'!AA$11,"")&amp;IF(AC62='Tabelle Tipi-pesi'!Z$12,'Tabelle Tipi-pesi'!AA$12,"")&amp;IF(AC62='Tabelle Tipi-pesi'!Z$13,'Tabelle Tipi-pesi'!AA$13,"")&amp;IF(AC62='Tabelle Tipi-pesi'!Z$14,'Tabelle Tipi-pesi'!AA$14,"")&amp;IF(AC62='Tabelle Tipi-pesi'!Z$15,'Tabelle Tipi-pesi'!AA$15,"")&amp;IF(AC62='Tabelle Tipi-pesi'!Z$16,'Tabelle Tipi-pesi'!AA$16,"")&amp;IF(AC62='Tabelle Tipi-pesi'!Z$17,'Tabelle Tipi-pesi'!AA$17,"")&amp;IF(AC62='Tabelle Tipi-pesi'!Z$18,'Tabelle Tipi-pesi'!AA$18,"")&amp;IF(AC62='Tabelle Tipi-pesi'!Z$19,'Tabelle Tipi-pesi'!AA$19,"")&amp;IF(AC62='Tabelle Tipi-pesi'!Z$20,'Tabelle Tipi-pesi'!AA$20,"")&amp;IF(AC62='Tabelle Tipi-pesi'!Z$21,'Tabelle Tipi-pesi'!AA$21,"")&amp;IF(AC62='Tabelle Tipi-pesi'!Z$22,'Tabelle Tipi-pesi'!AA$22,"")&amp;IF(AC62='Tabelle Tipi-pesi'!Z$23,'Tabelle Tipi-pesi'!AA$23,"")))</f>
        <v>0</v>
      </c>
      <c r="AE62" s="34"/>
      <c r="AF62" s="35">
        <f>IF(AE62="",0,VALUE(IF(AE62='Tabelle Tipi-pesi'!AB$2,'Tabelle Tipi-pesi'!AC$2,"")&amp;IF(AE62='Tabelle Tipi-pesi'!AB$3,'Tabelle Tipi-pesi'!AC$3,"")&amp;IF(AE62='Tabelle Tipi-pesi'!AB$4,'Tabelle Tipi-pesi'!AC$4,"")&amp;IF(AE62='Tabelle Tipi-pesi'!AB$5,'Tabelle Tipi-pesi'!AC$5,"")&amp;IF(AE62='Tabelle Tipi-pesi'!AB$6,'Tabelle Tipi-pesi'!AC$6,"")&amp;IF(AE62='Tabelle Tipi-pesi'!AB$7,'Tabelle Tipi-pesi'!AC$7,"")&amp;IF(AE62='Tabelle Tipi-pesi'!AB$8,'Tabelle Tipi-pesi'!AC$8,"")&amp;IF(AE62='Tabelle Tipi-pesi'!AB$9,'Tabelle Tipi-pesi'!AC$9,"")&amp;IF(AE62='Tabelle Tipi-pesi'!AB$10,'Tabelle Tipi-pesi'!AC$10,"")&amp;IF(AE62='Tabelle Tipi-pesi'!AB$11,'Tabelle Tipi-pesi'!AC$11,"")&amp;IF(AE62='Tabelle Tipi-pesi'!AB$12,'Tabelle Tipi-pesi'!AC$12,"")&amp;IF(AE62='Tabelle Tipi-pesi'!AB$13,'Tabelle Tipi-pesi'!AC$13,"")&amp;IF(AE62='Tabelle Tipi-pesi'!AB$14,'Tabelle Tipi-pesi'!AC$14,"")&amp;IF(AE62='Tabelle Tipi-pesi'!AB$15,'Tabelle Tipi-pesi'!AC$15,"")&amp;IF(AD62='Tabelle Tipi-pesi'!AB$16,'Tabelle Tipi-pesi'!AC$16,"")&amp;IF(AE62='Tabelle Tipi-pesi'!AB$17,'Tabelle Tipi-pesi'!AC$17,"")&amp;IF(AE62='Tabelle Tipi-pesi'!AB$18,'Tabelle Tipi-pesi'!AC$18,"")&amp;IF(AE62='Tabelle Tipi-pesi'!AB$19,'Tabelle Tipi-pesi'!AC$19,"")&amp;IF(AE62='Tabelle Tipi-pesi'!AB$20,'Tabelle Tipi-pesi'!AC$20,"")&amp;IF(AE62='Tabelle Tipi-pesi'!AB$21,'Tabelle Tipi-pesi'!AC$21,"")&amp;IF(AE62='Tabelle Tipi-pesi'!AB$22,'Tabelle Tipi-pesi'!AC$22,"")&amp;IF(AE62='Tabelle Tipi-pesi'!AB$23,'Tabelle Tipi-pesi'!AC$23,"")))</f>
        <v>0</v>
      </c>
      <c r="AG62" s="8" t="s">
        <v>106</v>
      </c>
      <c r="AH62" s="9">
        <f>IF(AG62="",0,VALUE(IF(AG62='Tabelle Tipi-pesi'!AD$2,'Tabelle Tipi-pesi'!AE$2,"")&amp;IF(AG62='Tabelle Tipi-pesi'!AD$3,'Tabelle Tipi-pesi'!AE$3,"")&amp;IF(AG62='Tabelle Tipi-pesi'!AD$4,'Tabelle Tipi-pesi'!AE$4,"")&amp;IF(AG62='Tabelle Tipi-pesi'!AD$5,'Tabelle Tipi-pesi'!AE$5,"")&amp;IF(AG62='Tabelle Tipi-pesi'!AD$6,'Tabelle Tipi-pesi'!AE$6,"")&amp;IF(AG62='Tabelle Tipi-pesi'!AD$7,'Tabelle Tipi-pesi'!AE$7,"")&amp;IF(AG62='Tabelle Tipi-pesi'!AD$8,'Tabelle Tipi-pesi'!AE$8,"")&amp;IF(AG62='Tabelle Tipi-pesi'!AD$9,'Tabelle Tipi-pesi'!AE$9,"")&amp;IF(AG62='Tabelle Tipi-pesi'!AD$10,'Tabelle Tipi-pesi'!AE$10,"")&amp;IF(AG62='Tabelle Tipi-pesi'!AD$11,'Tabelle Tipi-pesi'!AE$11,"")&amp;IF(AG62='Tabelle Tipi-pesi'!AD$12,'Tabelle Tipi-pesi'!AE$12,"")&amp;IF(AG62='Tabelle Tipi-pesi'!AD$13,'Tabelle Tipi-pesi'!AE$13,"")&amp;IF(AG62='Tabelle Tipi-pesi'!AD$14,'Tabelle Tipi-pesi'!AE$14,"")&amp;IF(AG62='Tabelle Tipi-pesi'!AD$15,'Tabelle Tipi-pesi'!AE$15,"")&amp;IF(AF62='Tabelle Tipi-pesi'!AD$16,'Tabelle Tipi-pesi'!AE$16,"")&amp;IF(AG62='Tabelle Tipi-pesi'!AD$17,'Tabelle Tipi-pesi'!AE$17,"")&amp;IF(AG62='Tabelle Tipi-pesi'!AD$18,'Tabelle Tipi-pesi'!AE$18,"")&amp;IF(AG62='Tabelle Tipi-pesi'!AD$19,'Tabelle Tipi-pesi'!AE$19,"")&amp;IF(AG62='Tabelle Tipi-pesi'!AD$20,'Tabelle Tipi-pesi'!AE$20,"")&amp;IF(AG62='Tabelle Tipi-pesi'!AD$21,'Tabelle Tipi-pesi'!AE$21,"")&amp;IF(AG62='Tabelle Tipi-pesi'!AD$22,'Tabelle Tipi-pesi'!AE$22,"")&amp;IF(AG62='Tabelle Tipi-pesi'!AD$23,'Tabelle Tipi-pesi'!AE$23,"")))</f>
        <v>50</v>
      </c>
      <c r="AJ62" s="26">
        <f t="shared" si="0"/>
        <v>1144</v>
      </c>
      <c r="AK62" s="55">
        <v>13</v>
      </c>
      <c r="AL62" s="12">
        <v>2835</v>
      </c>
      <c r="AM62" s="18"/>
      <c r="AN62" s="11">
        <f t="shared" si="1"/>
        <v>10</v>
      </c>
      <c r="AO62" s="11" t="str">
        <f t="shared" si="2"/>
        <v>3</v>
      </c>
      <c r="AP62" s="8">
        <v>830</v>
      </c>
      <c r="AQ62" s="14">
        <f t="shared" si="3"/>
        <v>13.084615384615384</v>
      </c>
      <c r="AR62" s="15">
        <f t="shared" si="4"/>
        <v>145.23923076923077</v>
      </c>
      <c r="AS62" s="16">
        <f t="shared" si="5"/>
        <v>126.95736955352341</v>
      </c>
      <c r="AT62" s="15">
        <f t="shared" si="6"/>
        <v>7.87665972851158</v>
      </c>
      <c r="AU62" s="39"/>
    </row>
    <row r="63" spans="1:47" s="8" customFormat="1" ht="11.25" x14ac:dyDescent="0.2">
      <c r="A63" s="8">
        <v>59</v>
      </c>
      <c r="B63" s="8">
        <v>4</v>
      </c>
      <c r="C63" s="20" t="s">
        <v>18</v>
      </c>
      <c r="D63" s="21">
        <f>IF(C63="",0,VALUE(IF(C63='Tabelle Tipi-pesi'!B$2,'Tabelle Tipi-pesi'!C$2,"")&amp;IF(C63='Tabelle Tipi-pesi'!B$3,'Tabelle Tipi-pesi'!C$3,"")&amp;IF(C63='Tabelle Tipi-pesi'!B$4,'Tabelle Tipi-pesi'!C$4,"")&amp;IF(C63='Tabelle Tipi-pesi'!B$5,'Tabelle Tipi-pesi'!C$5,"")&amp;IF(C63='Tabelle Tipi-pesi'!B$6,'Tabelle Tipi-pesi'!C$6,"")&amp;IF(C63='Tabelle Tipi-pesi'!B$7,'Tabelle Tipi-pesi'!C$7,"")&amp;IF(C63='Tabelle Tipi-pesi'!B$8,'Tabelle Tipi-pesi'!C$8,"")&amp;IF(C63='Tabelle Tipi-pesi'!B$9,'Tabelle Tipi-pesi'!C$9,"")&amp;IF(C63='Tabelle Tipi-pesi'!B$10,'Tabelle Tipi-pesi'!C$10,"")&amp;IF(C63='Tabelle Tipi-pesi'!B$11,'Tabelle Tipi-pesi'!C$11,"")&amp;IF(C63='Tabelle Tipi-pesi'!B$12,'Tabelle Tipi-pesi'!C$12,"")&amp;IF(C63='Tabelle Tipi-pesi'!B$13,'Tabelle Tipi-pesi'!C$13,"")&amp;IF(C63='Tabelle Tipi-pesi'!B$14,'Tabelle Tipi-pesi'!C$14,"")&amp;IF(C63='Tabelle Tipi-pesi'!B$15,'Tabelle Tipi-pesi'!C$15,"")&amp;IF(C63='Tabelle Tipi-pesi'!B$16,'Tabelle Tipi-pesi'!C$16,"")&amp;IF(C63='Tabelle Tipi-pesi'!B$17,'Tabelle Tipi-pesi'!C$17,"")&amp;IF(C63='Tabelle Tipi-pesi'!B$18,'Tabelle Tipi-pesi'!C$18,"")&amp;IF(C63='Tabelle Tipi-pesi'!B$19,'Tabelle Tipi-pesi'!C$19,"")&amp;IF(C63='Tabelle Tipi-pesi'!B$20,'Tabelle Tipi-pesi'!C$20,"")&amp;IF(C63='Tabelle Tipi-pesi'!B$21,'Tabelle Tipi-pesi'!C$21,"")&amp;IF(C63='Tabelle Tipi-pesi'!B$22,'Tabelle Tipi-pesi'!C$22,"")&amp;IF(C63='Tabelle Tipi-pesi'!B$23,'Tabelle Tipi-pesi'!C$23,"")))</f>
        <v>180</v>
      </c>
      <c r="E63" s="8" t="s">
        <v>24</v>
      </c>
      <c r="F63" s="7">
        <f>IF(E63="",0,VALUE(IF(E63='Tabelle Tipi-pesi'!D$2,'Tabelle Tipi-pesi'!E$2,"")&amp;IF(E63='Tabelle Tipi-pesi'!D$3,'Tabelle Tipi-pesi'!E$3,"")&amp;IF(E63='Tabelle Tipi-pesi'!D$4,'Tabelle Tipi-pesi'!E$4,"")&amp;IF(E63='Tabelle Tipi-pesi'!D$5,'Tabelle Tipi-pesi'!E$5,"")&amp;IF(E63='Tabelle Tipi-pesi'!D$6,'Tabelle Tipi-pesi'!E$6,"")&amp;IF(E63='Tabelle Tipi-pesi'!D$7,'Tabelle Tipi-pesi'!E$7,"")&amp;IF(E63='Tabelle Tipi-pesi'!D$8,'Tabelle Tipi-pesi'!E$8,"")&amp;IF(E63='Tabelle Tipi-pesi'!D$9,'Tabelle Tipi-pesi'!E$9,"")&amp;IF(E63='Tabelle Tipi-pesi'!D$10,'Tabelle Tipi-pesi'!E$10,"")&amp;IF(E63='Tabelle Tipi-pesi'!D$11,'Tabelle Tipi-pesi'!E$11,"")&amp;IF(E63='Tabelle Tipi-pesi'!D$12,'Tabelle Tipi-pesi'!E$12,"")&amp;IF(E63='Tabelle Tipi-pesi'!D$13,'Tabelle Tipi-pesi'!E$13,"")&amp;IF(E63='Tabelle Tipi-pesi'!D$14,'Tabelle Tipi-pesi'!E$14,"")&amp;IF(E63='Tabelle Tipi-pesi'!D$15,'Tabelle Tipi-pesi'!E$15,"")&amp;IF(E63='Tabelle Tipi-pesi'!D$16,'Tabelle Tipi-pesi'!E$16,"")&amp;IF(E63='Tabelle Tipi-pesi'!D$17,'Tabelle Tipi-pesi'!E$17,"")&amp;IF(E63='Tabelle Tipi-pesi'!D$18,'Tabelle Tipi-pesi'!E$18,"")&amp;IF(E63='Tabelle Tipi-pesi'!D$19,'Tabelle Tipi-pesi'!E$19,"")&amp;IF(E63='Tabelle Tipi-pesi'!D$20,'Tabelle Tipi-pesi'!E$20,"")&amp;IF(E63='Tabelle Tipi-pesi'!D$21,'Tabelle Tipi-pesi'!E$21,"")&amp;IF(E63='Tabelle Tipi-pesi'!D$22,'Tabelle Tipi-pesi'!E$22,"")&amp;IF(E63='Tabelle Tipi-pesi'!D$23,'Tabelle Tipi-pesi'!E$23,"")))/4*B63</f>
        <v>62</v>
      </c>
      <c r="G63" s="22" t="s">
        <v>38</v>
      </c>
      <c r="H63" s="23">
        <f>$B63*IF(G63="",0,VALUE(IF(G63='Tabelle Tipi-pesi'!F$2,'Tabelle Tipi-pesi'!G$2,"")&amp;IF(G63='Tabelle Tipi-pesi'!F$3,'Tabelle Tipi-pesi'!G$3,"")&amp;IF(G63='Tabelle Tipi-pesi'!F$4,'Tabelle Tipi-pesi'!G$4,"")&amp;IF(G63='Tabelle Tipi-pesi'!F$5,'Tabelle Tipi-pesi'!G$5,"")&amp;IF(G63='Tabelle Tipi-pesi'!F$6,'Tabelle Tipi-pesi'!G$6,"")&amp;IF(G63='Tabelle Tipi-pesi'!F$7,'Tabelle Tipi-pesi'!G$7,"")&amp;IF(G63='Tabelle Tipi-pesi'!F$8,'Tabelle Tipi-pesi'!G$8,"")&amp;IF(G63='Tabelle Tipi-pesi'!F$9,'Tabelle Tipi-pesi'!G$9,"")&amp;IF(G63='Tabelle Tipi-pesi'!F$10,'Tabelle Tipi-pesi'!G$10,"")&amp;IF(G63='Tabelle Tipi-pesi'!F$11,'Tabelle Tipi-pesi'!G$11,"")&amp;IF(G63='Tabelle Tipi-pesi'!F$12,'Tabelle Tipi-pesi'!G$12,"")&amp;IF(G63='Tabelle Tipi-pesi'!F$13,'Tabelle Tipi-pesi'!G$13,"")&amp;IF(G63='Tabelle Tipi-pesi'!F$14,'Tabelle Tipi-pesi'!G$14,"")&amp;IF(G63='Tabelle Tipi-pesi'!F$15,'Tabelle Tipi-pesi'!G$15,"")&amp;IF(G63='Tabelle Tipi-pesi'!F$16,'Tabelle Tipi-pesi'!G$16,"")&amp;IF(G63='Tabelle Tipi-pesi'!F$17,'Tabelle Tipi-pesi'!G$17,"")&amp;IF(G63='Tabelle Tipi-pesi'!F$18,'Tabelle Tipi-pesi'!G$18,"")&amp;IF(G63='Tabelle Tipi-pesi'!F$19,'Tabelle Tipi-pesi'!G$19,"")&amp;IF(G63='Tabelle Tipi-pesi'!F$20,'Tabelle Tipi-pesi'!G$20,"")&amp;IF(G63='Tabelle Tipi-pesi'!F$21,'Tabelle Tipi-pesi'!G$21,"")&amp;IF(G63='Tabelle Tipi-pesi'!F$22,'Tabelle Tipi-pesi'!G$22,"")&amp;IF(G63='Tabelle Tipi-pesi'!F$23,'Tabelle Tipi-pesi'!G$23,"")))</f>
        <v>80</v>
      </c>
      <c r="I63" s="8" t="s">
        <v>47</v>
      </c>
      <c r="J63" s="9">
        <f>IF(I63="",0,VALUE(IF(I63='Tabelle Tipi-pesi'!H$2,'Tabelle Tipi-pesi'!I$2,"")&amp;IF(I63='Tabelle Tipi-pesi'!H$3,'Tabelle Tipi-pesi'!I$3,"")&amp;IF(I63='Tabelle Tipi-pesi'!H$4,'Tabelle Tipi-pesi'!I$4,"")&amp;IF(I63='Tabelle Tipi-pesi'!H$5,'Tabelle Tipi-pesi'!I$5,"")&amp;IF(I63='Tabelle Tipi-pesi'!H$6,'Tabelle Tipi-pesi'!I$6,"")&amp;IF(I63='Tabelle Tipi-pesi'!H$7,'Tabelle Tipi-pesi'!I$7,"")&amp;IF(I63='Tabelle Tipi-pesi'!H$8,'Tabelle Tipi-pesi'!I$8,"")&amp;IF(I63='Tabelle Tipi-pesi'!H$9,'Tabelle Tipi-pesi'!I$9,"")&amp;IF(I63='Tabelle Tipi-pesi'!H$10,'Tabelle Tipi-pesi'!I$10,"")&amp;IF(I63='Tabelle Tipi-pesi'!H$11,'Tabelle Tipi-pesi'!I$11,"")&amp;IF(I63='Tabelle Tipi-pesi'!H$12,'Tabelle Tipi-pesi'!I$12,"")&amp;IF(I63='Tabelle Tipi-pesi'!H$13,'Tabelle Tipi-pesi'!I$13,"")&amp;IF(I63='Tabelle Tipi-pesi'!H$14,'Tabelle Tipi-pesi'!I$14,"")&amp;IF(I63='Tabelle Tipi-pesi'!H$15,'Tabelle Tipi-pesi'!I$15,"")&amp;IF(I63='Tabelle Tipi-pesi'!H$16,'Tabelle Tipi-pesi'!I$16,"")&amp;IF(I63='Tabelle Tipi-pesi'!H$17,'Tabelle Tipi-pesi'!I$17,"")&amp;IF(I63='Tabelle Tipi-pesi'!H$18,'Tabelle Tipi-pesi'!I$18,"")&amp;IF(I63='Tabelle Tipi-pesi'!H$19,'Tabelle Tipi-pesi'!I$19,"")&amp;IF(I63='Tabelle Tipi-pesi'!H$20,'Tabelle Tipi-pesi'!I$20,"")&amp;IF(I63='Tabelle Tipi-pesi'!H$21,'Tabelle Tipi-pesi'!I$21,"")&amp;IF(I63='Tabelle Tipi-pesi'!H$22,'Tabelle Tipi-pesi'!I$22,"")&amp;IF(I63='Tabelle Tipi-pesi'!H$23,'Tabelle Tipi-pesi'!I$23,"")))</f>
        <v>145</v>
      </c>
      <c r="K63" s="24" t="s">
        <v>50</v>
      </c>
      <c r="L63" s="25">
        <f>IF(K63="",0,VALUE(IF(K63='Tabelle Tipi-pesi'!J$2,'Tabelle Tipi-pesi'!K$2,"")&amp;IF(K63='Tabelle Tipi-pesi'!J$3,'Tabelle Tipi-pesi'!K$3,"")&amp;IF(K63='Tabelle Tipi-pesi'!J$4,'Tabelle Tipi-pesi'!K$4,"")&amp;IF(K63='Tabelle Tipi-pesi'!J$5,'Tabelle Tipi-pesi'!K$5,"")&amp;IF(K63='Tabelle Tipi-pesi'!J$6,'Tabelle Tipi-pesi'!K$6,"")&amp;IF(K63='Tabelle Tipi-pesi'!J$7,'Tabelle Tipi-pesi'!K$7,"")&amp;IF(K63='Tabelle Tipi-pesi'!J$8,'Tabelle Tipi-pesi'!K$8,"")&amp;IF(K63='Tabelle Tipi-pesi'!J$9,'Tabelle Tipi-pesi'!K$9,"")&amp;IF(K63='Tabelle Tipi-pesi'!J$10,'Tabelle Tipi-pesi'!K$10,"")&amp;IF(K63='Tabelle Tipi-pesi'!J$11,'Tabelle Tipi-pesi'!K$11,"")&amp;IF(K63='Tabelle Tipi-pesi'!J$12,'Tabelle Tipi-pesi'!K$12,"")&amp;IF(K63='Tabelle Tipi-pesi'!J$13,'Tabelle Tipi-pesi'!K$13,"")&amp;IF(K63='Tabelle Tipi-pesi'!J$14,'Tabelle Tipi-pesi'!K$14,"")&amp;IF(K63='Tabelle Tipi-pesi'!J$15,'Tabelle Tipi-pesi'!K$15,"")&amp;IF(K63='Tabelle Tipi-pesi'!J$16,'Tabelle Tipi-pesi'!K$16,"")&amp;IF(K63='Tabelle Tipi-pesi'!J$17,'Tabelle Tipi-pesi'!K$17,"")&amp;IF(K63='Tabelle Tipi-pesi'!J$18,'Tabelle Tipi-pesi'!K$18,"")&amp;IF(K63='Tabelle Tipi-pesi'!J$19,'Tabelle Tipi-pesi'!K$19,"")&amp;IF(K63='Tabelle Tipi-pesi'!J$20,'Tabelle Tipi-pesi'!K$20,"")&amp;IF(K63='Tabelle Tipi-pesi'!J$21,'Tabelle Tipi-pesi'!K$21,"")&amp;IF(K63='Tabelle Tipi-pesi'!J$22,'Tabelle Tipi-pesi'!K$22,"")&amp;IF(K63='Tabelle Tipi-pesi'!J$23,'Tabelle Tipi-pesi'!K$23,"")))</f>
        <v>7</v>
      </c>
      <c r="M63" s="8" t="s">
        <v>52</v>
      </c>
      <c r="N63" s="9">
        <f>$B63*IF(M63="",0,VALUE(IF(M63='Tabelle Tipi-pesi'!L$2,'Tabelle Tipi-pesi'!M$2,"")&amp;IF(M63='Tabelle Tipi-pesi'!L$3,'Tabelle Tipi-pesi'!M$3,"")&amp;IF(M63='Tabelle Tipi-pesi'!L$4,'Tabelle Tipi-pesi'!M$4,"")&amp;IF(M63='Tabelle Tipi-pesi'!L$5,'Tabelle Tipi-pesi'!M$5,"")&amp;IF(M63='Tabelle Tipi-pesi'!L$6,'Tabelle Tipi-pesi'!M$6,"")&amp;IF(M63='Tabelle Tipi-pesi'!L$7,'Tabelle Tipi-pesi'!M$7,"")&amp;IF(M63='Tabelle Tipi-pesi'!L$8,'Tabelle Tipi-pesi'!M$8,"")&amp;IF(M63='Tabelle Tipi-pesi'!L$9,'Tabelle Tipi-pesi'!M$9,"")&amp;IF(M63='Tabelle Tipi-pesi'!L$10,'Tabelle Tipi-pesi'!M$10,"")&amp;IF(M63='Tabelle Tipi-pesi'!L$11,'Tabelle Tipi-pesi'!M$11,"")&amp;IF(M63='Tabelle Tipi-pesi'!L$12,'Tabelle Tipi-pesi'!M$12,"")&amp;IF(M63='Tabelle Tipi-pesi'!L$13,'Tabelle Tipi-pesi'!M$13,"")&amp;IF(M63='Tabelle Tipi-pesi'!L$14,'Tabelle Tipi-pesi'!M$14,"")&amp;IF(M63='Tabelle Tipi-pesi'!L$15,'Tabelle Tipi-pesi'!M$15,"")&amp;IF(M63='Tabelle Tipi-pesi'!L$16,'Tabelle Tipi-pesi'!M$16,"")&amp;IF(M63='Tabelle Tipi-pesi'!L$17,'Tabelle Tipi-pesi'!M$17,"")&amp;IF(M63='Tabelle Tipi-pesi'!L$18,'Tabelle Tipi-pesi'!M$18,"")&amp;IF(M63='Tabelle Tipi-pesi'!L$19,'Tabelle Tipi-pesi'!M$19,"")&amp;IF(M63='Tabelle Tipi-pesi'!L$20,'Tabelle Tipi-pesi'!M$20,"")&amp;IF(M63='Tabelle Tipi-pesi'!L$21,'Tabelle Tipi-pesi'!M$21,"")&amp;IF(M63='Tabelle Tipi-pesi'!L$22,'Tabelle Tipi-pesi'!M$22,"")&amp;IF(M63='Tabelle Tipi-pesi'!L$23,'Tabelle Tipi-pesi'!M$23,"")))</f>
        <v>360</v>
      </c>
      <c r="O63" s="27" t="s">
        <v>72</v>
      </c>
      <c r="P63" s="28">
        <f>IF(O63="",0,VALUE(IF(O63='Tabelle Tipi-pesi'!N$2,'Tabelle Tipi-pesi'!O$2,"")&amp;IF(O63='Tabelle Tipi-pesi'!N$3,'Tabelle Tipi-pesi'!O$3,"")&amp;IF(O63='Tabelle Tipi-pesi'!N$4,'Tabelle Tipi-pesi'!O$4,"")&amp;IF(O63='Tabelle Tipi-pesi'!N$5,'Tabelle Tipi-pesi'!O$5,"")&amp;IF(O63='Tabelle Tipi-pesi'!N$6,'Tabelle Tipi-pesi'!O$6,"")&amp;IF(O63='Tabelle Tipi-pesi'!N$7,'Tabelle Tipi-pesi'!O$7,"")&amp;IF(O63='Tabelle Tipi-pesi'!N$8,'Tabelle Tipi-pesi'!O$8,"")&amp;IF(O63='Tabelle Tipi-pesi'!N$9,'Tabelle Tipi-pesi'!O$9,"")&amp;IF(O63='Tabelle Tipi-pesi'!N$10,'Tabelle Tipi-pesi'!O$10,"")&amp;IF(O63='Tabelle Tipi-pesi'!N$11,'Tabelle Tipi-pesi'!O$11,"")&amp;IF(O63='Tabelle Tipi-pesi'!N$12,'Tabelle Tipi-pesi'!O$12,"")&amp;IF(O63='Tabelle Tipi-pesi'!N$13,'Tabelle Tipi-pesi'!O$13,"")&amp;IF(O63='Tabelle Tipi-pesi'!N$14,'Tabelle Tipi-pesi'!O$14,"")&amp;IF(O63='Tabelle Tipi-pesi'!N$15,'Tabelle Tipi-pesi'!O$15,"")&amp;IF(O63='Tabelle Tipi-pesi'!N$16,'Tabelle Tipi-pesi'!O$16,"")&amp;IF(O63='Tabelle Tipi-pesi'!N$17,'Tabelle Tipi-pesi'!O$17,"")&amp;IF(O63='Tabelle Tipi-pesi'!N$18,'Tabelle Tipi-pesi'!O$18,"")&amp;IF(O63='Tabelle Tipi-pesi'!N$19,'Tabelle Tipi-pesi'!O$19,"")&amp;IF(O63='Tabelle Tipi-pesi'!N$20,'Tabelle Tipi-pesi'!O$20,"")&amp;IF(O63='Tabelle Tipi-pesi'!N$21,'Tabelle Tipi-pesi'!O$21,"")&amp;IF(O63='Tabelle Tipi-pesi'!N$22,'Tabelle Tipi-pesi'!O$22,"")&amp;IF(O63='Tabelle Tipi-pesi'!N$23,'Tabelle Tipi-pesi'!O$23,"")))</f>
        <v>280</v>
      </c>
      <c r="Q63" s="8" t="s">
        <v>108</v>
      </c>
      <c r="R63" s="9">
        <f>IF(Q63="",0,VALUE(IF(Q63='Tabelle Tipi-pesi'!P$2,'Tabelle Tipi-pesi'!Q$2,"")&amp;IF(Q63='Tabelle Tipi-pesi'!P$3,'Tabelle Tipi-pesi'!Q$3,"")&amp;IF(Q63='Tabelle Tipi-pesi'!P$4,'Tabelle Tipi-pesi'!Q$4,"")&amp;IF(Q63='Tabelle Tipi-pesi'!P$5,'Tabelle Tipi-pesi'!Q$5,"")&amp;IF(Q63='Tabelle Tipi-pesi'!P$6,'Tabelle Tipi-pesi'!Q$6,"")&amp;IF(Q63='Tabelle Tipi-pesi'!P$7,'Tabelle Tipi-pesi'!Q$7,"")&amp;IF(Q63='Tabelle Tipi-pesi'!P$8,'Tabelle Tipi-pesi'!Q$8,"")&amp;IF(Q63='Tabelle Tipi-pesi'!P$9,'Tabelle Tipi-pesi'!Q$9,"")&amp;IF(Q63='Tabelle Tipi-pesi'!P$10,'Tabelle Tipi-pesi'!Q$10,"")&amp;IF(Q63='Tabelle Tipi-pesi'!P$11,'Tabelle Tipi-pesi'!Q$11,"")&amp;IF(Q63='Tabelle Tipi-pesi'!P$12,'Tabelle Tipi-pesi'!Q$12,"")&amp;IF(Q63='Tabelle Tipi-pesi'!P$13,'Tabelle Tipi-pesi'!Q$13,"")&amp;IF(Q63='Tabelle Tipi-pesi'!P$14,'Tabelle Tipi-pesi'!Q$14,"")&amp;IF(Q63='Tabelle Tipi-pesi'!P$15,'Tabelle Tipi-pesi'!Q$15,"")&amp;IF(Q63='Tabelle Tipi-pesi'!P$16,'Tabelle Tipi-pesi'!Q$16,"")&amp;IF(Q63='Tabelle Tipi-pesi'!P$17,'Tabelle Tipi-pesi'!Q$17,"")&amp;IF(Q63='Tabelle Tipi-pesi'!P$18,'Tabelle Tipi-pesi'!Q$18,"")&amp;IF(Q63='Tabelle Tipi-pesi'!P$19,'Tabelle Tipi-pesi'!Q$19,"")&amp;IF(Q63='Tabelle Tipi-pesi'!P$20,'Tabelle Tipi-pesi'!Q$20,"")&amp;IF(Q63='Tabelle Tipi-pesi'!P$21,'Tabelle Tipi-pesi'!Q$21,"")&amp;IF(Q63='Tabelle Tipi-pesi'!P$22,'Tabelle Tipi-pesi'!Q$22,"")&amp;IF(Q63='Tabelle Tipi-pesi'!P$23,'Tabelle Tipi-pesi'!Q$23,"")))</f>
        <v>30</v>
      </c>
      <c r="S63" s="29" t="s">
        <v>131</v>
      </c>
      <c r="T63" s="30">
        <f>IF(S63="",0,VALUE(IF(S63='Tabelle Tipi-pesi'!R$2,'Tabelle Tipi-pesi'!S$2,"")&amp;IF(S63='Tabelle Tipi-pesi'!R$3,'Tabelle Tipi-pesi'!S$3,"")&amp;IF(S63='Tabelle Tipi-pesi'!R$4,'Tabelle Tipi-pesi'!S$4,"")&amp;IF(S63='Tabelle Tipi-pesi'!R$5,'Tabelle Tipi-pesi'!S$5,"")&amp;IF(S63='Tabelle Tipi-pesi'!R$6,'Tabelle Tipi-pesi'!S$6,"")&amp;IF(S63='Tabelle Tipi-pesi'!R$7,'Tabelle Tipi-pesi'!S$7,"")&amp;IF(S63='Tabelle Tipi-pesi'!R$8,'Tabelle Tipi-pesi'!S$8,"")&amp;IF(S63='Tabelle Tipi-pesi'!R$9,'Tabelle Tipi-pesi'!S$9,"")&amp;IF(S63='Tabelle Tipi-pesi'!R$10,'Tabelle Tipi-pesi'!S$10,"")&amp;IF(S63='Tabelle Tipi-pesi'!R$11,'Tabelle Tipi-pesi'!S$11,"")&amp;IF(S63='Tabelle Tipi-pesi'!R$12,'Tabelle Tipi-pesi'!S$12,"")&amp;IF(S63='Tabelle Tipi-pesi'!R$13,'Tabelle Tipi-pesi'!S$13,"")&amp;IF(S63='Tabelle Tipi-pesi'!R$14,'Tabelle Tipi-pesi'!S$14,"")&amp;IF(S63='Tabelle Tipi-pesi'!R$15,'Tabelle Tipi-pesi'!S$15,"")&amp;IF(S63='Tabelle Tipi-pesi'!R$16,'Tabelle Tipi-pesi'!S$16,"")&amp;IF(S63='Tabelle Tipi-pesi'!R$17,'Tabelle Tipi-pesi'!S$17,"")&amp;IF(S63='Tabelle Tipi-pesi'!R$18,'Tabelle Tipi-pesi'!S$18,"")&amp;IF(S63='Tabelle Tipi-pesi'!R$19,'Tabelle Tipi-pesi'!S$19,"")&amp;IF(S63='Tabelle Tipi-pesi'!R$20,'Tabelle Tipi-pesi'!S$20,"")&amp;IF(S63='Tabelle Tipi-pesi'!R$21,'Tabelle Tipi-pesi'!S$21,"")&amp;IF(S63='Tabelle Tipi-pesi'!R$22,'Tabelle Tipi-pesi'!S$22,"")&amp;IF(S63='Tabelle Tipi-pesi'!R$23,'Tabelle Tipi-pesi'!S$23,"")))</f>
        <v>10</v>
      </c>
      <c r="U63" s="8" t="s">
        <v>94</v>
      </c>
      <c r="V63" s="9">
        <f>IF(U63="",0,VALUE(IF(U63='Tabelle Tipi-pesi'!T$2,'Tabelle Tipi-pesi'!U$2,"")&amp;IF(U63='Tabelle Tipi-pesi'!T$3,'Tabelle Tipi-pesi'!U$3,"")&amp;IF(U63='Tabelle Tipi-pesi'!T$4,'Tabelle Tipi-pesi'!U$4,"")&amp;IF(U63='Tabelle Tipi-pesi'!T$5,'Tabelle Tipi-pesi'!U$5,"")&amp;IF(U63='Tabelle Tipi-pesi'!T$6,'Tabelle Tipi-pesi'!U$6,"")&amp;IF(U63='Tabelle Tipi-pesi'!T$7,'Tabelle Tipi-pesi'!U$7,"")&amp;IF(U63='Tabelle Tipi-pesi'!T$8,'Tabelle Tipi-pesi'!U$8,"")&amp;IF(U63='Tabelle Tipi-pesi'!T$9,'Tabelle Tipi-pesi'!U$9,"")&amp;IF(U63='Tabelle Tipi-pesi'!T$10,'Tabelle Tipi-pesi'!U$10,"")&amp;IF(U63='Tabelle Tipi-pesi'!T$11,'Tabelle Tipi-pesi'!U$11,"")&amp;IF(U63='Tabelle Tipi-pesi'!T$12,'Tabelle Tipi-pesi'!U$12,"")&amp;IF(U63='Tabelle Tipi-pesi'!T$13,'Tabelle Tipi-pesi'!U$13,"")&amp;IF(U63='Tabelle Tipi-pesi'!T$14,'Tabelle Tipi-pesi'!U$14,"")&amp;IF(U63='Tabelle Tipi-pesi'!T$15,'Tabelle Tipi-pesi'!U$15,"")&amp;IF(U63='Tabelle Tipi-pesi'!T$16,'Tabelle Tipi-pesi'!U$16,"")&amp;IF(U63='Tabelle Tipi-pesi'!T$17,'Tabelle Tipi-pesi'!U$17,"")&amp;IF(U63='Tabelle Tipi-pesi'!T$18,'Tabelle Tipi-pesi'!U$18,"")&amp;IF(U63='Tabelle Tipi-pesi'!T$19,'Tabelle Tipi-pesi'!U$19,"")&amp;IF(U63='Tabelle Tipi-pesi'!T$20,'Tabelle Tipi-pesi'!U$20,"")&amp;IF(U63='Tabelle Tipi-pesi'!T$21,'Tabelle Tipi-pesi'!U$21,"")&amp;IF(U63='Tabelle Tipi-pesi'!T$22,'Tabelle Tipi-pesi'!U$22,"")&amp;IF(U63='Tabelle Tipi-pesi'!T$23,'Tabelle Tipi-pesi'!U$23,"")))</f>
        <v>85</v>
      </c>
      <c r="W63" s="31" t="s">
        <v>98</v>
      </c>
      <c r="X63" s="32">
        <f>IF(W63="",0,VALUE(IF(W63='Tabelle Tipi-pesi'!V$2,'Tabelle Tipi-pesi'!W$2,"")&amp;IF(W63='Tabelle Tipi-pesi'!V$3,'Tabelle Tipi-pesi'!W$3,"")&amp;IF(W63='Tabelle Tipi-pesi'!V$4,'Tabelle Tipi-pesi'!W$4,"")&amp;IF(W63='Tabelle Tipi-pesi'!V$5,'Tabelle Tipi-pesi'!W$5,"")&amp;IF(W63='Tabelle Tipi-pesi'!V$6,'Tabelle Tipi-pesi'!W$6,"")&amp;IF(W63='Tabelle Tipi-pesi'!V$7,'Tabelle Tipi-pesi'!W$7,"")&amp;IF(W63='Tabelle Tipi-pesi'!V$8,'Tabelle Tipi-pesi'!W$8,"")&amp;IF(W63='Tabelle Tipi-pesi'!V$9,'Tabelle Tipi-pesi'!W$9,"")&amp;IF(W63='Tabelle Tipi-pesi'!V$10,'Tabelle Tipi-pesi'!W$10,"")&amp;IF(W63='Tabelle Tipi-pesi'!V$11,'Tabelle Tipi-pesi'!W$11,"")&amp;IF(W63='Tabelle Tipi-pesi'!V$12,'Tabelle Tipi-pesi'!W$12,"")&amp;IF(W63='Tabelle Tipi-pesi'!V$13,'Tabelle Tipi-pesi'!W$13,"")&amp;IF(W63='Tabelle Tipi-pesi'!V$14,'Tabelle Tipi-pesi'!W$14,"")&amp;IF(W63='Tabelle Tipi-pesi'!V$15,'Tabelle Tipi-pesi'!W$15,"")&amp;IF(W63='Tabelle Tipi-pesi'!V$16,'Tabelle Tipi-pesi'!W$16,"")&amp;IF(W63='Tabelle Tipi-pesi'!V$17,'Tabelle Tipi-pesi'!W$17,"")&amp;IF(W63='Tabelle Tipi-pesi'!V$18,'Tabelle Tipi-pesi'!W$18,"")&amp;IF(W63='Tabelle Tipi-pesi'!V$19,'Tabelle Tipi-pesi'!W$19,"")&amp;IF(W63='Tabelle Tipi-pesi'!V$20,'Tabelle Tipi-pesi'!W$20,"")&amp;IF(W63='Tabelle Tipi-pesi'!V$21,'Tabelle Tipi-pesi'!W$21,"")&amp;IF(W63='Tabelle Tipi-pesi'!V$22,'Tabelle Tipi-pesi'!W$22,"")&amp;IF(W63='Tabelle Tipi-pesi'!V$23,'Tabelle Tipi-pesi'!W$23,"")))</f>
        <v>56</v>
      </c>
      <c r="Z63" s="9">
        <f>IF(Y63="",0,VALUE(IF(Y63='Tabelle Tipi-pesi'!X$2,'Tabelle Tipi-pesi'!Y$2,"")&amp;IF(Y63='Tabelle Tipi-pesi'!X$3,'Tabelle Tipi-pesi'!Y$3,"")&amp;IF(Y63='Tabelle Tipi-pesi'!X$4,'Tabelle Tipi-pesi'!Y$4,"")&amp;IF(Y63='Tabelle Tipi-pesi'!X$5,'Tabelle Tipi-pesi'!Y$5,"")&amp;IF(Y63='Tabelle Tipi-pesi'!X$6,'Tabelle Tipi-pesi'!Y$6,"")&amp;IF(Y63='Tabelle Tipi-pesi'!X$7,'Tabelle Tipi-pesi'!Y$7,"")&amp;IF(Y63='Tabelle Tipi-pesi'!X$8,'Tabelle Tipi-pesi'!Y$8,"")&amp;IF(Y63='Tabelle Tipi-pesi'!X$9,'Tabelle Tipi-pesi'!Y$9,"")&amp;IF(Y63='Tabelle Tipi-pesi'!X$10,'Tabelle Tipi-pesi'!Y$10,"")&amp;IF(Y63='Tabelle Tipi-pesi'!X$11,'Tabelle Tipi-pesi'!Y$11,"")&amp;IF(Y63='Tabelle Tipi-pesi'!X$12,'Tabelle Tipi-pesi'!Y$12,"")&amp;IF(Y63='Tabelle Tipi-pesi'!X$13,'Tabelle Tipi-pesi'!Y$13,"")&amp;IF(Y63='Tabelle Tipi-pesi'!X$14,'Tabelle Tipi-pesi'!Y$14,"")&amp;IF(Y63='Tabelle Tipi-pesi'!X$15,'Tabelle Tipi-pesi'!Y$15,"")&amp;IF(Y63='Tabelle Tipi-pesi'!X$16,'Tabelle Tipi-pesi'!Y$16,"")&amp;IF(Y63='Tabelle Tipi-pesi'!X$17,'Tabelle Tipi-pesi'!Y$17,"")&amp;IF(Y63='Tabelle Tipi-pesi'!X$18,'Tabelle Tipi-pesi'!Y$18,"")&amp;IF(Y63='Tabelle Tipi-pesi'!X$19,'Tabelle Tipi-pesi'!Y$19,"")&amp;IF(Y63='Tabelle Tipi-pesi'!X$20,'Tabelle Tipi-pesi'!Y$20,"")&amp;IF(Y63='Tabelle Tipi-pesi'!X$21,'Tabelle Tipi-pesi'!Y$21,"")&amp;IF(Y63='Tabelle Tipi-pesi'!X$22,'Tabelle Tipi-pesi'!Y$22,"")&amp;IF(Y63='Tabelle Tipi-pesi'!X$23,'Tabelle Tipi-pesi'!Y$23,"")))</f>
        <v>0</v>
      </c>
      <c r="AA63" s="36" t="s">
        <v>105</v>
      </c>
      <c r="AB63" s="37">
        <f>IF(AA63="",0,VALUE(IF(AA63='Tabelle Tipi-pesi'!Z$2,'Tabelle Tipi-pesi'!AA$2,"")&amp;IF(AA63='Tabelle Tipi-pesi'!Z$3,'Tabelle Tipi-pesi'!AA$3,"")&amp;IF(AA63='Tabelle Tipi-pesi'!Z$4,'Tabelle Tipi-pesi'!AA$4,"")&amp;IF(AA63='Tabelle Tipi-pesi'!Z$5,'Tabelle Tipi-pesi'!AA$5,"")&amp;IF(AA63='Tabelle Tipi-pesi'!Z$6,'Tabelle Tipi-pesi'!AA$6,"")&amp;IF(AA63='Tabelle Tipi-pesi'!Z$7,'Tabelle Tipi-pesi'!AA$7,"")&amp;IF(AA63='Tabelle Tipi-pesi'!Z$8,'Tabelle Tipi-pesi'!AA$8,"")&amp;IF(AA63='Tabelle Tipi-pesi'!Z$9,'Tabelle Tipi-pesi'!AA$9,"")&amp;IF(AA63='Tabelle Tipi-pesi'!Z$10,'Tabelle Tipi-pesi'!AA$10,"")&amp;IF(AA63='Tabelle Tipi-pesi'!Z$11,'Tabelle Tipi-pesi'!AA$11,"")&amp;IF(AA63='Tabelle Tipi-pesi'!Z$12,'Tabelle Tipi-pesi'!AA$12,"")&amp;IF(AA63='Tabelle Tipi-pesi'!Z$13,'Tabelle Tipi-pesi'!AA$13,"")&amp;IF(AA63='Tabelle Tipi-pesi'!Z$14,'Tabelle Tipi-pesi'!AA$14,"")&amp;IF(AA63='Tabelle Tipi-pesi'!Z$15,'Tabelle Tipi-pesi'!AA$15,"")&amp;IF(AA63='Tabelle Tipi-pesi'!Z$16,'Tabelle Tipi-pesi'!AA$16,"")&amp;IF(AA63='Tabelle Tipi-pesi'!Z$17,'Tabelle Tipi-pesi'!AA$17,"")&amp;IF(AA63='Tabelle Tipi-pesi'!Z$18,'Tabelle Tipi-pesi'!AA$18,"")&amp;IF(AA63='Tabelle Tipi-pesi'!Z$19,'Tabelle Tipi-pesi'!AA$19,"")&amp;IF(AA63='Tabelle Tipi-pesi'!Z$20,'Tabelle Tipi-pesi'!AA$20,"")&amp;IF(AA63='Tabelle Tipi-pesi'!Z$21,'Tabelle Tipi-pesi'!AA$21,"")&amp;IF(AA63='Tabelle Tipi-pesi'!Z$22,'Tabelle Tipi-pesi'!AA$22,"")&amp;IF(AA63='Tabelle Tipi-pesi'!Z$23,'Tabelle Tipi-pesi'!AA$23,"")))</f>
        <v>75</v>
      </c>
      <c r="AD63" s="9">
        <f>IF(AC63="",0,VALUE(IF(AC63='Tabelle Tipi-pesi'!Z$2,'Tabelle Tipi-pesi'!AA$2,"")&amp;IF(AC63='Tabelle Tipi-pesi'!Z$3,'Tabelle Tipi-pesi'!AA$3,"")&amp;IF(AC63='Tabelle Tipi-pesi'!Z$4,'Tabelle Tipi-pesi'!AA$4,"")&amp;IF(AC63='Tabelle Tipi-pesi'!Z$5,'Tabelle Tipi-pesi'!AA$5,"")&amp;IF(AC63='Tabelle Tipi-pesi'!Z$6,'Tabelle Tipi-pesi'!AA$6,"")&amp;IF(AC63='Tabelle Tipi-pesi'!Z$7,'Tabelle Tipi-pesi'!AA$7,"")&amp;IF(AC63='Tabelle Tipi-pesi'!Z$8,'Tabelle Tipi-pesi'!AA$8,"")&amp;IF(AC63='Tabelle Tipi-pesi'!Z$9,'Tabelle Tipi-pesi'!AA$9,"")&amp;IF(AC63='Tabelle Tipi-pesi'!Z$10,'Tabelle Tipi-pesi'!AA$10,"")&amp;IF(AC63='Tabelle Tipi-pesi'!Z$11,'Tabelle Tipi-pesi'!AA$11,"")&amp;IF(AC63='Tabelle Tipi-pesi'!Z$12,'Tabelle Tipi-pesi'!AA$12,"")&amp;IF(AC63='Tabelle Tipi-pesi'!Z$13,'Tabelle Tipi-pesi'!AA$13,"")&amp;IF(AC63='Tabelle Tipi-pesi'!Z$14,'Tabelle Tipi-pesi'!AA$14,"")&amp;IF(AC63='Tabelle Tipi-pesi'!Z$15,'Tabelle Tipi-pesi'!AA$15,"")&amp;IF(AC63='Tabelle Tipi-pesi'!Z$16,'Tabelle Tipi-pesi'!AA$16,"")&amp;IF(AC63='Tabelle Tipi-pesi'!Z$17,'Tabelle Tipi-pesi'!AA$17,"")&amp;IF(AC63='Tabelle Tipi-pesi'!Z$18,'Tabelle Tipi-pesi'!AA$18,"")&amp;IF(AC63='Tabelle Tipi-pesi'!Z$19,'Tabelle Tipi-pesi'!AA$19,"")&amp;IF(AC63='Tabelle Tipi-pesi'!Z$20,'Tabelle Tipi-pesi'!AA$20,"")&amp;IF(AC63='Tabelle Tipi-pesi'!Z$21,'Tabelle Tipi-pesi'!AA$21,"")&amp;IF(AC63='Tabelle Tipi-pesi'!Z$22,'Tabelle Tipi-pesi'!AA$22,"")&amp;IF(AC63='Tabelle Tipi-pesi'!Z$23,'Tabelle Tipi-pesi'!AA$23,"")))</f>
        <v>0</v>
      </c>
      <c r="AE63" s="34" t="s">
        <v>117</v>
      </c>
      <c r="AF63" s="35">
        <f>IF(AE63="",0,VALUE(IF(AE63='Tabelle Tipi-pesi'!AB$2,'Tabelle Tipi-pesi'!AC$2,"")&amp;IF(AE63='Tabelle Tipi-pesi'!AB$3,'Tabelle Tipi-pesi'!AC$3,"")&amp;IF(AE63='Tabelle Tipi-pesi'!AB$4,'Tabelle Tipi-pesi'!AC$4,"")&amp;IF(AE63='Tabelle Tipi-pesi'!AB$5,'Tabelle Tipi-pesi'!AC$5,"")&amp;IF(AE63='Tabelle Tipi-pesi'!AB$6,'Tabelle Tipi-pesi'!AC$6,"")&amp;IF(AE63='Tabelle Tipi-pesi'!AB$7,'Tabelle Tipi-pesi'!AC$7,"")&amp;IF(AE63='Tabelle Tipi-pesi'!AB$8,'Tabelle Tipi-pesi'!AC$8,"")&amp;IF(AE63='Tabelle Tipi-pesi'!AB$9,'Tabelle Tipi-pesi'!AC$9,"")&amp;IF(AE63='Tabelle Tipi-pesi'!AB$10,'Tabelle Tipi-pesi'!AC$10,"")&amp;IF(AE63='Tabelle Tipi-pesi'!AB$11,'Tabelle Tipi-pesi'!AC$11,"")&amp;IF(AE63='Tabelle Tipi-pesi'!AB$12,'Tabelle Tipi-pesi'!AC$12,"")&amp;IF(AE63='Tabelle Tipi-pesi'!AB$13,'Tabelle Tipi-pesi'!AC$13,"")&amp;IF(AE63='Tabelle Tipi-pesi'!AB$14,'Tabelle Tipi-pesi'!AC$14,"")&amp;IF(AE63='Tabelle Tipi-pesi'!AB$15,'Tabelle Tipi-pesi'!AC$15,"")&amp;IF(AD63='Tabelle Tipi-pesi'!AB$16,'Tabelle Tipi-pesi'!AC$16,"")&amp;IF(AE63='Tabelle Tipi-pesi'!AB$17,'Tabelle Tipi-pesi'!AC$17,"")&amp;IF(AE63='Tabelle Tipi-pesi'!AB$18,'Tabelle Tipi-pesi'!AC$18,"")&amp;IF(AE63='Tabelle Tipi-pesi'!AB$19,'Tabelle Tipi-pesi'!AC$19,"")&amp;IF(AE63='Tabelle Tipi-pesi'!AB$20,'Tabelle Tipi-pesi'!AC$20,"")&amp;IF(AE63='Tabelle Tipi-pesi'!AB$21,'Tabelle Tipi-pesi'!AC$21,"")&amp;IF(AE63='Tabelle Tipi-pesi'!AB$22,'Tabelle Tipi-pesi'!AC$22,"")&amp;IF(AE63='Tabelle Tipi-pesi'!AB$23,'Tabelle Tipi-pesi'!AC$23,"")))</f>
        <v>40</v>
      </c>
      <c r="AG63" s="8" t="s">
        <v>106</v>
      </c>
      <c r="AH63" s="9">
        <f>IF(AG63="",0,VALUE(IF(AG63='Tabelle Tipi-pesi'!AD$2,'Tabelle Tipi-pesi'!AE$2,"")&amp;IF(AG63='Tabelle Tipi-pesi'!AD$3,'Tabelle Tipi-pesi'!AE$3,"")&amp;IF(AG63='Tabelle Tipi-pesi'!AD$4,'Tabelle Tipi-pesi'!AE$4,"")&amp;IF(AG63='Tabelle Tipi-pesi'!AD$5,'Tabelle Tipi-pesi'!AE$5,"")&amp;IF(AG63='Tabelle Tipi-pesi'!AD$6,'Tabelle Tipi-pesi'!AE$6,"")&amp;IF(AG63='Tabelle Tipi-pesi'!AD$7,'Tabelle Tipi-pesi'!AE$7,"")&amp;IF(AG63='Tabelle Tipi-pesi'!AD$8,'Tabelle Tipi-pesi'!AE$8,"")&amp;IF(AG63='Tabelle Tipi-pesi'!AD$9,'Tabelle Tipi-pesi'!AE$9,"")&amp;IF(AG63='Tabelle Tipi-pesi'!AD$10,'Tabelle Tipi-pesi'!AE$10,"")&amp;IF(AG63='Tabelle Tipi-pesi'!AD$11,'Tabelle Tipi-pesi'!AE$11,"")&amp;IF(AG63='Tabelle Tipi-pesi'!AD$12,'Tabelle Tipi-pesi'!AE$12,"")&amp;IF(AG63='Tabelle Tipi-pesi'!AD$13,'Tabelle Tipi-pesi'!AE$13,"")&amp;IF(AG63='Tabelle Tipi-pesi'!AD$14,'Tabelle Tipi-pesi'!AE$14,"")&amp;IF(AG63='Tabelle Tipi-pesi'!AD$15,'Tabelle Tipi-pesi'!AE$15,"")&amp;IF(AF63='Tabelle Tipi-pesi'!AD$16,'Tabelle Tipi-pesi'!AE$16,"")&amp;IF(AG63='Tabelle Tipi-pesi'!AD$17,'Tabelle Tipi-pesi'!AE$17,"")&amp;IF(AG63='Tabelle Tipi-pesi'!AD$18,'Tabelle Tipi-pesi'!AE$18,"")&amp;IF(AG63='Tabelle Tipi-pesi'!AD$19,'Tabelle Tipi-pesi'!AE$19,"")&amp;IF(AG63='Tabelle Tipi-pesi'!AD$20,'Tabelle Tipi-pesi'!AE$20,"")&amp;IF(AG63='Tabelle Tipi-pesi'!AD$21,'Tabelle Tipi-pesi'!AE$21,"")&amp;IF(AG63='Tabelle Tipi-pesi'!AD$22,'Tabelle Tipi-pesi'!AE$22,"")&amp;IF(AG63='Tabelle Tipi-pesi'!AD$23,'Tabelle Tipi-pesi'!AE$23,"")))</f>
        <v>50</v>
      </c>
      <c r="AJ63" s="26">
        <f t="shared" si="0"/>
        <v>1460</v>
      </c>
      <c r="AK63" s="55">
        <v>9</v>
      </c>
      <c r="AL63" s="12">
        <v>2552</v>
      </c>
      <c r="AM63" s="18"/>
      <c r="AN63" s="11">
        <f t="shared" si="1"/>
        <v>10</v>
      </c>
      <c r="AO63" s="11" t="str">
        <f t="shared" si="2"/>
        <v>3</v>
      </c>
      <c r="AP63" s="8">
        <v>880</v>
      </c>
      <c r="AQ63" s="14">
        <f t="shared" si="3"/>
        <v>17.013333333333332</v>
      </c>
      <c r="AR63" s="15">
        <f t="shared" si="4"/>
        <v>188.84799999999998</v>
      </c>
      <c r="AS63" s="16">
        <f t="shared" si="5"/>
        <v>129.34794520547942</v>
      </c>
      <c r="AT63" s="15">
        <f t="shared" si="6"/>
        <v>7.731085317292214</v>
      </c>
      <c r="AU63" s="39"/>
    </row>
    <row r="64" spans="1:47" s="8" customFormat="1" ht="11.25" customHeight="1" x14ac:dyDescent="0.2">
      <c r="A64" s="8">
        <v>60</v>
      </c>
      <c r="B64" s="8">
        <v>4</v>
      </c>
      <c r="C64" s="20" t="s">
        <v>17</v>
      </c>
      <c r="D64" s="21">
        <f>IF(C64="",0,VALUE(IF(C64='Tabelle Tipi-pesi'!B$2,'Tabelle Tipi-pesi'!C$2,"")&amp;IF(C64='Tabelle Tipi-pesi'!B$3,'Tabelle Tipi-pesi'!C$3,"")&amp;IF(C64='Tabelle Tipi-pesi'!B$4,'Tabelle Tipi-pesi'!C$4,"")&amp;IF(C64='Tabelle Tipi-pesi'!B$5,'Tabelle Tipi-pesi'!C$5,"")&amp;IF(C64='Tabelle Tipi-pesi'!B$6,'Tabelle Tipi-pesi'!C$6,"")&amp;IF(C64='Tabelle Tipi-pesi'!B$7,'Tabelle Tipi-pesi'!C$7,"")&amp;IF(C64='Tabelle Tipi-pesi'!B$8,'Tabelle Tipi-pesi'!C$8,"")&amp;IF(C64='Tabelle Tipi-pesi'!B$9,'Tabelle Tipi-pesi'!C$9,"")&amp;IF(C64='Tabelle Tipi-pesi'!B$10,'Tabelle Tipi-pesi'!C$10,"")&amp;IF(C64='Tabelle Tipi-pesi'!B$11,'Tabelle Tipi-pesi'!C$11,"")&amp;IF(C64='Tabelle Tipi-pesi'!B$12,'Tabelle Tipi-pesi'!C$12,"")&amp;IF(C64='Tabelle Tipi-pesi'!B$13,'Tabelle Tipi-pesi'!C$13,"")&amp;IF(C64='Tabelle Tipi-pesi'!B$14,'Tabelle Tipi-pesi'!C$14,"")&amp;IF(C64='Tabelle Tipi-pesi'!B$15,'Tabelle Tipi-pesi'!C$15,"")&amp;IF(C64='Tabelle Tipi-pesi'!B$16,'Tabelle Tipi-pesi'!C$16,"")&amp;IF(C64='Tabelle Tipi-pesi'!B$17,'Tabelle Tipi-pesi'!C$17,"")&amp;IF(C64='Tabelle Tipi-pesi'!B$18,'Tabelle Tipi-pesi'!C$18,"")&amp;IF(C64='Tabelle Tipi-pesi'!B$19,'Tabelle Tipi-pesi'!C$19,"")&amp;IF(C64='Tabelle Tipi-pesi'!B$20,'Tabelle Tipi-pesi'!C$20,"")&amp;IF(C64='Tabelle Tipi-pesi'!B$21,'Tabelle Tipi-pesi'!C$21,"")&amp;IF(C64='Tabelle Tipi-pesi'!B$22,'Tabelle Tipi-pesi'!C$22,"")&amp;IF(C64='Tabelle Tipi-pesi'!B$23,'Tabelle Tipi-pesi'!C$23,"")))</f>
        <v>130</v>
      </c>
      <c r="E64" s="8" t="s">
        <v>23</v>
      </c>
      <c r="F64" s="7">
        <f>IF(E64="",0,VALUE(IF(E64='Tabelle Tipi-pesi'!D$2,'Tabelle Tipi-pesi'!E$2,"")&amp;IF(E64='Tabelle Tipi-pesi'!D$3,'Tabelle Tipi-pesi'!E$3,"")&amp;IF(E64='Tabelle Tipi-pesi'!D$4,'Tabelle Tipi-pesi'!E$4,"")&amp;IF(E64='Tabelle Tipi-pesi'!D$5,'Tabelle Tipi-pesi'!E$5,"")&amp;IF(E64='Tabelle Tipi-pesi'!D$6,'Tabelle Tipi-pesi'!E$6,"")&amp;IF(E64='Tabelle Tipi-pesi'!D$7,'Tabelle Tipi-pesi'!E$7,"")&amp;IF(E64='Tabelle Tipi-pesi'!D$8,'Tabelle Tipi-pesi'!E$8,"")&amp;IF(E64='Tabelle Tipi-pesi'!D$9,'Tabelle Tipi-pesi'!E$9,"")&amp;IF(E64='Tabelle Tipi-pesi'!D$10,'Tabelle Tipi-pesi'!E$10,"")&amp;IF(E64='Tabelle Tipi-pesi'!D$11,'Tabelle Tipi-pesi'!E$11,"")&amp;IF(E64='Tabelle Tipi-pesi'!D$12,'Tabelle Tipi-pesi'!E$12,"")&amp;IF(E64='Tabelle Tipi-pesi'!D$13,'Tabelle Tipi-pesi'!E$13,"")&amp;IF(E64='Tabelle Tipi-pesi'!D$14,'Tabelle Tipi-pesi'!E$14,"")&amp;IF(E64='Tabelle Tipi-pesi'!D$15,'Tabelle Tipi-pesi'!E$15,"")&amp;IF(E64='Tabelle Tipi-pesi'!D$16,'Tabelle Tipi-pesi'!E$16,"")&amp;IF(E64='Tabelle Tipi-pesi'!D$17,'Tabelle Tipi-pesi'!E$17,"")&amp;IF(E64='Tabelle Tipi-pesi'!D$18,'Tabelle Tipi-pesi'!E$18,"")&amp;IF(E64='Tabelle Tipi-pesi'!D$19,'Tabelle Tipi-pesi'!E$19,"")&amp;IF(E64='Tabelle Tipi-pesi'!D$20,'Tabelle Tipi-pesi'!E$20,"")&amp;IF(E64='Tabelle Tipi-pesi'!D$21,'Tabelle Tipi-pesi'!E$21,"")&amp;IF(E64='Tabelle Tipi-pesi'!D$22,'Tabelle Tipi-pesi'!E$22,"")&amp;IF(E64='Tabelle Tipi-pesi'!D$23,'Tabelle Tipi-pesi'!E$23,"")))/4*B64</f>
        <v>60</v>
      </c>
      <c r="G64" s="22" t="s">
        <v>38</v>
      </c>
      <c r="H64" s="23">
        <f>$B64*IF(G64="",0,VALUE(IF(G64='Tabelle Tipi-pesi'!F$2,'Tabelle Tipi-pesi'!G$2,"")&amp;IF(G64='Tabelle Tipi-pesi'!F$3,'Tabelle Tipi-pesi'!G$3,"")&amp;IF(G64='Tabelle Tipi-pesi'!F$4,'Tabelle Tipi-pesi'!G$4,"")&amp;IF(G64='Tabelle Tipi-pesi'!F$5,'Tabelle Tipi-pesi'!G$5,"")&amp;IF(G64='Tabelle Tipi-pesi'!F$6,'Tabelle Tipi-pesi'!G$6,"")&amp;IF(G64='Tabelle Tipi-pesi'!F$7,'Tabelle Tipi-pesi'!G$7,"")&amp;IF(G64='Tabelle Tipi-pesi'!F$8,'Tabelle Tipi-pesi'!G$8,"")&amp;IF(G64='Tabelle Tipi-pesi'!F$9,'Tabelle Tipi-pesi'!G$9,"")&amp;IF(G64='Tabelle Tipi-pesi'!F$10,'Tabelle Tipi-pesi'!G$10,"")&amp;IF(G64='Tabelle Tipi-pesi'!F$11,'Tabelle Tipi-pesi'!G$11,"")&amp;IF(G64='Tabelle Tipi-pesi'!F$12,'Tabelle Tipi-pesi'!G$12,"")&amp;IF(G64='Tabelle Tipi-pesi'!F$13,'Tabelle Tipi-pesi'!G$13,"")&amp;IF(G64='Tabelle Tipi-pesi'!F$14,'Tabelle Tipi-pesi'!G$14,"")&amp;IF(G64='Tabelle Tipi-pesi'!F$15,'Tabelle Tipi-pesi'!G$15,"")&amp;IF(G64='Tabelle Tipi-pesi'!F$16,'Tabelle Tipi-pesi'!G$16,"")&amp;IF(G64='Tabelle Tipi-pesi'!F$17,'Tabelle Tipi-pesi'!G$17,"")&amp;IF(G64='Tabelle Tipi-pesi'!F$18,'Tabelle Tipi-pesi'!G$18,"")&amp;IF(G64='Tabelle Tipi-pesi'!F$19,'Tabelle Tipi-pesi'!G$19,"")&amp;IF(G64='Tabelle Tipi-pesi'!F$20,'Tabelle Tipi-pesi'!G$20,"")&amp;IF(G64='Tabelle Tipi-pesi'!F$21,'Tabelle Tipi-pesi'!G$21,"")&amp;IF(G64='Tabelle Tipi-pesi'!F$22,'Tabelle Tipi-pesi'!G$22,"")&amp;IF(G64='Tabelle Tipi-pesi'!F$23,'Tabelle Tipi-pesi'!G$23,"")))</f>
        <v>80</v>
      </c>
      <c r="I64" s="8" t="s">
        <v>44</v>
      </c>
      <c r="J64" s="9">
        <f>IF(I64="",0,VALUE(IF(I64='Tabelle Tipi-pesi'!H$2,'Tabelle Tipi-pesi'!I$2,"")&amp;IF(I64='Tabelle Tipi-pesi'!H$3,'Tabelle Tipi-pesi'!I$3,"")&amp;IF(I64='Tabelle Tipi-pesi'!H$4,'Tabelle Tipi-pesi'!I$4,"")&amp;IF(I64='Tabelle Tipi-pesi'!H$5,'Tabelle Tipi-pesi'!I$5,"")&amp;IF(I64='Tabelle Tipi-pesi'!H$6,'Tabelle Tipi-pesi'!I$6,"")&amp;IF(I64='Tabelle Tipi-pesi'!H$7,'Tabelle Tipi-pesi'!I$7,"")&amp;IF(I64='Tabelle Tipi-pesi'!H$8,'Tabelle Tipi-pesi'!I$8,"")&amp;IF(I64='Tabelle Tipi-pesi'!H$9,'Tabelle Tipi-pesi'!I$9,"")&amp;IF(I64='Tabelle Tipi-pesi'!H$10,'Tabelle Tipi-pesi'!I$10,"")&amp;IF(I64='Tabelle Tipi-pesi'!H$11,'Tabelle Tipi-pesi'!I$11,"")&amp;IF(I64='Tabelle Tipi-pesi'!H$12,'Tabelle Tipi-pesi'!I$12,"")&amp;IF(I64='Tabelle Tipi-pesi'!H$13,'Tabelle Tipi-pesi'!I$13,"")&amp;IF(I64='Tabelle Tipi-pesi'!H$14,'Tabelle Tipi-pesi'!I$14,"")&amp;IF(I64='Tabelle Tipi-pesi'!H$15,'Tabelle Tipi-pesi'!I$15,"")&amp;IF(I64='Tabelle Tipi-pesi'!H$16,'Tabelle Tipi-pesi'!I$16,"")&amp;IF(I64='Tabelle Tipi-pesi'!H$17,'Tabelle Tipi-pesi'!I$17,"")&amp;IF(I64='Tabelle Tipi-pesi'!H$18,'Tabelle Tipi-pesi'!I$18,"")&amp;IF(I64='Tabelle Tipi-pesi'!H$19,'Tabelle Tipi-pesi'!I$19,"")&amp;IF(I64='Tabelle Tipi-pesi'!H$20,'Tabelle Tipi-pesi'!I$20,"")&amp;IF(I64='Tabelle Tipi-pesi'!H$21,'Tabelle Tipi-pesi'!I$21,"")&amp;IF(I64='Tabelle Tipi-pesi'!H$22,'Tabelle Tipi-pesi'!I$22,"")&amp;IF(I64='Tabelle Tipi-pesi'!H$23,'Tabelle Tipi-pesi'!I$23,"")))</f>
        <v>80</v>
      </c>
      <c r="K64" s="24" t="s">
        <v>50</v>
      </c>
      <c r="L64" s="25">
        <f>IF(K64="",0,VALUE(IF(K64='Tabelle Tipi-pesi'!J$2,'Tabelle Tipi-pesi'!K$2,"")&amp;IF(K64='Tabelle Tipi-pesi'!J$3,'Tabelle Tipi-pesi'!K$3,"")&amp;IF(K64='Tabelle Tipi-pesi'!J$4,'Tabelle Tipi-pesi'!K$4,"")&amp;IF(K64='Tabelle Tipi-pesi'!J$5,'Tabelle Tipi-pesi'!K$5,"")&amp;IF(K64='Tabelle Tipi-pesi'!J$6,'Tabelle Tipi-pesi'!K$6,"")&amp;IF(K64='Tabelle Tipi-pesi'!J$7,'Tabelle Tipi-pesi'!K$7,"")&amp;IF(K64='Tabelle Tipi-pesi'!J$8,'Tabelle Tipi-pesi'!K$8,"")&amp;IF(K64='Tabelle Tipi-pesi'!J$9,'Tabelle Tipi-pesi'!K$9,"")&amp;IF(K64='Tabelle Tipi-pesi'!J$10,'Tabelle Tipi-pesi'!K$10,"")&amp;IF(K64='Tabelle Tipi-pesi'!J$11,'Tabelle Tipi-pesi'!K$11,"")&amp;IF(K64='Tabelle Tipi-pesi'!J$12,'Tabelle Tipi-pesi'!K$12,"")&amp;IF(K64='Tabelle Tipi-pesi'!J$13,'Tabelle Tipi-pesi'!K$13,"")&amp;IF(K64='Tabelle Tipi-pesi'!J$14,'Tabelle Tipi-pesi'!K$14,"")&amp;IF(K64='Tabelle Tipi-pesi'!J$15,'Tabelle Tipi-pesi'!K$15,"")&amp;IF(K64='Tabelle Tipi-pesi'!J$16,'Tabelle Tipi-pesi'!K$16,"")&amp;IF(K64='Tabelle Tipi-pesi'!J$17,'Tabelle Tipi-pesi'!K$17,"")&amp;IF(K64='Tabelle Tipi-pesi'!J$18,'Tabelle Tipi-pesi'!K$18,"")&amp;IF(K64='Tabelle Tipi-pesi'!J$19,'Tabelle Tipi-pesi'!K$19,"")&amp;IF(K64='Tabelle Tipi-pesi'!J$20,'Tabelle Tipi-pesi'!K$20,"")&amp;IF(K64='Tabelle Tipi-pesi'!J$21,'Tabelle Tipi-pesi'!K$21,"")&amp;IF(K64='Tabelle Tipi-pesi'!J$22,'Tabelle Tipi-pesi'!K$22,"")&amp;IF(K64='Tabelle Tipi-pesi'!J$23,'Tabelle Tipi-pesi'!K$23,"")))</f>
        <v>7</v>
      </c>
      <c r="M64" s="8" t="s">
        <v>53</v>
      </c>
      <c r="N64" s="9">
        <f>$B64*IF(M64="",0,VALUE(IF(M64='Tabelle Tipi-pesi'!L$2,'Tabelle Tipi-pesi'!M$2,"")&amp;IF(M64='Tabelle Tipi-pesi'!L$3,'Tabelle Tipi-pesi'!M$3,"")&amp;IF(M64='Tabelle Tipi-pesi'!L$4,'Tabelle Tipi-pesi'!M$4,"")&amp;IF(M64='Tabelle Tipi-pesi'!L$5,'Tabelle Tipi-pesi'!M$5,"")&amp;IF(M64='Tabelle Tipi-pesi'!L$6,'Tabelle Tipi-pesi'!M$6,"")&amp;IF(M64='Tabelle Tipi-pesi'!L$7,'Tabelle Tipi-pesi'!M$7,"")&amp;IF(M64='Tabelle Tipi-pesi'!L$8,'Tabelle Tipi-pesi'!M$8,"")&amp;IF(M64='Tabelle Tipi-pesi'!L$9,'Tabelle Tipi-pesi'!M$9,"")&amp;IF(M64='Tabelle Tipi-pesi'!L$10,'Tabelle Tipi-pesi'!M$10,"")&amp;IF(M64='Tabelle Tipi-pesi'!L$11,'Tabelle Tipi-pesi'!M$11,"")&amp;IF(M64='Tabelle Tipi-pesi'!L$12,'Tabelle Tipi-pesi'!M$12,"")&amp;IF(M64='Tabelle Tipi-pesi'!L$13,'Tabelle Tipi-pesi'!M$13,"")&amp;IF(M64='Tabelle Tipi-pesi'!L$14,'Tabelle Tipi-pesi'!M$14,"")&amp;IF(M64='Tabelle Tipi-pesi'!L$15,'Tabelle Tipi-pesi'!M$15,"")&amp;IF(M64='Tabelle Tipi-pesi'!L$16,'Tabelle Tipi-pesi'!M$16,"")&amp;IF(M64='Tabelle Tipi-pesi'!L$17,'Tabelle Tipi-pesi'!M$17,"")&amp;IF(M64='Tabelle Tipi-pesi'!L$18,'Tabelle Tipi-pesi'!M$18,"")&amp;IF(M64='Tabelle Tipi-pesi'!L$19,'Tabelle Tipi-pesi'!M$19,"")&amp;IF(M64='Tabelle Tipi-pesi'!L$20,'Tabelle Tipi-pesi'!M$20,"")&amp;IF(M64='Tabelle Tipi-pesi'!L$21,'Tabelle Tipi-pesi'!M$21,"")&amp;IF(M64='Tabelle Tipi-pesi'!L$22,'Tabelle Tipi-pesi'!M$22,"")&amp;IF(M64='Tabelle Tipi-pesi'!L$23,'Tabelle Tipi-pesi'!M$23,"")))</f>
        <v>200</v>
      </c>
      <c r="O64" s="27" t="s">
        <v>81</v>
      </c>
      <c r="P64" s="28">
        <f>IF(O64="",0,VALUE(IF(O64='Tabelle Tipi-pesi'!N$2,'Tabelle Tipi-pesi'!O$2,"")&amp;IF(O64='Tabelle Tipi-pesi'!N$3,'Tabelle Tipi-pesi'!O$3,"")&amp;IF(O64='Tabelle Tipi-pesi'!N$4,'Tabelle Tipi-pesi'!O$4,"")&amp;IF(O64='Tabelle Tipi-pesi'!N$5,'Tabelle Tipi-pesi'!O$5,"")&amp;IF(O64='Tabelle Tipi-pesi'!N$6,'Tabelle Tipi-pesi'!O$6,"")&amp;IF(O64='Tabelle Tipi-pesi'!N$7,'Tabelle Tipi-pesi'!O$7,"")&amp;IF(O64='Tabelle Tipi-pesi'!N$8,'Tabelle Tipi-pesi'!O$8,"")&amp;IF(O64='Tabelle Tipi-pesi'!N$9,'Tabelle Tipi-pesi'!O$9,"")&amp;IF(O64='Tabelle Tipi-pesi'!N$10,'Tabelle Tipi-pesi'!O$10,"")&amp;IF(O64='Tabelle Tipi-pesi'!N$11,'Tabelle Tipi-pesi'!O$11,"")&amp;IF(O64='Tabelle Tipi-pesi'!N$12,'Tabelle Tipi-pesi'!O$12,"")&amp;IF(O64='Tabelle Tipi-pesi'!N$13,'Tabelle Tipi-pesi'!O$13,"")&amp;IF(O64='Tabelle Tipi-pesi'!N$14,'Tabelle Tipi-pesi'!O$14,"")&amp;IF(O64='Tabelle Tipi-pesi'!N$15,'Tabelle Tipi-pesi'!O$15,"")&amp;IF(O64='Tabelle Tipi-pesi'!N$16,'Tabelle Tipi-pesi'!O$16,"")&amp;IF(O64='Tabelle Tipi-pesi'!N$17,'Tabelle Tipi-pesi'!O$17,"")&amp;IF(O64='Tabelle Tipi-pesi'!N$18,'Tabelle Tipi-pesi'!O$18,"")&amp;IF(O64='Tabelle Tipi-pesi'!N$19,'Tabelle Tipi-pesi'!O$19,"")&amp;IF(O64='Tabelle Tipi-pesi'!N$20,'Tabelle Tipi-pesi'!O$20,"")&amp;IF(O64='Tabelle Tipi-pesi'!N$21,'Tabelle Tipi-pesi'!O$21,"")&amp;IF(O64='Tabelle Tipi-pesi'!N$22,'Tabelle Tipi-pesi'!O$22,"")&amp;IF(O64='Tabelle Tipi-pesi'!N$23,'Tabelle Tipi-pesi'!O$23,"")))</f>
        <v>285</v>
      </c>
      <c r="R64" s="9">
        <f>IF(Q64="",0,VALUE(IF(Q64='Tabelle Tipi-pesi'!P$2,'Tabelle Tipi-pesi'!Q$2,"")&amp;IF(Q64='Tabelle Tipi-pesi'!P$3,'Tabelle Tipi-pesi'!Q$3,"")&amp;IF(Q64='Tabelle Tipi-pesi'!P$4,'Tabelle Tipi-pesi'!Q$4,"")&amp;IF(Q64='Tabelle Tipi-pesi'!P$5,'Tabelle Tipi-pesi'!Q$5,"")&amp;IF(Q64='Tabelle Tipi-pesi'!P$6,'Tabelle Tipi-pesi'!Q$6,"")&amp;IF(Q64='Tabelle Tipi-pesi'!P$7,'Tabelle Tipi-pesi'!Q$7,"")&amp;IF(Q64='Tabelle Tipi-pesi'!P$8,'Tabelle Tipi-pesi'!Q$8,"")&amp;IF(Q64='Tabelle Tipi-pesi'!P$9,'Tabelle Tipi-pesi'!Q$9,"")&amp;IF(Q64='Tabelle Tipi-pesi'!P$10,'Tabelle Tipi-pesi'!Q$10,"")&amp;IF(Q64='Tabelle Tipi-pesi'!P$11,'Tabelle Tipi-pesi'!Q$11,"")&amp;IF(Q64='Tabelle Tipi-pesi'!P$12,'Tabelle Tipi-pesi'!Q$12,"")&amp;IF(Q64='Tabelle Tipi-pesi'!P$13,'Tabelle Tipi-pesi'!Q$13,"")&amp;IF(Q64='Tabelle Tipi-pesi'!P$14,'Tabelle Tipi-pesi'!Q$14,"")&amp;IF(Q64='Tabelle Tipi-pesi'!P$15,'Tabelle Tipi-pesi'!Q$15,"")&amp;IF(Q64='Tabelle Tipi-pesi'!P$16,'Tabelle Tipi-pesi'!Q$16,"")&amp;IF(Q64='Tabelle Tipi-pesi'!P$17,'Tabelle Tipi-pesi'!Q$17,"")&amp;IF(Q64='Tabelle Tipi-pesi'!P$18,'Tabelle Tipi-pesi'!Q$18,"")&amp;IF(Q64='Tabelle Tipi-pesi'!P$19,'Tabelle Tipi-pesi'!Q$19,"")&amp;IF(Q64='Tabelle Tipi-pesi'!P$20,'Tabelle Tipi-pesi'!Q$20,"")&amp;IF(Q64='Tabelle Tipi-pesi'!P$21,'Tabelle Tipi-pesi'!Q$21,"")&amp;IF(Q64='Tabelle Tipi-pesi'!P$22,'Tabelle Tipi-pesi'!Q$22,"")&amp;IF(Q64='Tabelle Tipi-pesi'!P$23,'Tabelle Tipi-pesi'!Q$23,"")))</f>
        <v>0</v>
      </c>
      <c r="S64" s="29"/>
      <c r="T64" s="30">
        <f>IF(S64="",0,VALUE(IF(S64='Tabelle Tipi-pesi'!R$2,'Tabelle Tipi-pesi'!S$2,"")&amp;IF(S64='Tabelle Tipi-pesi'!R$3,'Tabelle Tipi-pesi'!S$3,"")&amp;IF(S64='Tabelle Tipi-pesi'!R$4,'Tabelle Tipi-pesi'!S$4,"")&amp;IF(S64='Tabelle Tipi-pesi'!R$5,'Tabelle Tipi-pesi'!S$5,"")&amp;IF(S64='Tabelle Tipi-pesi'!R$6,'Tabelle Tipi-pesi'!S$6,"")&amp;IF(S64='Tabelle Tipi-pesi'!R$7,'Tabelle Tipi-pesi'!S$7,"")&amp;IF(S64='Tabelle Tipi-pesi'!R$8,'Tabelle Tipi-pesi'!S$8,"")&amp;IF(S64='Tabelle Tipi-pesi'!R$9,'Tabelle Tipi-pesi'!S$9,"")&amp;IF(S64='Tabelle Tipi-pesi'!R$10,'Tabelle Tipi-pesi'!S$10,"")&amp;IF(S64='Tabelle Tipi-pesi'!R$11,'Tabelle Tipi-pesi'!S$11,"")&amp;IF(S64='Tabelle Tipi-pesi'!R$12,'Tabelle Tipi-pesi'!S$12,"")&amp;IF(S64='Tabelle Tipi-pesi'!R$13,'Tabelle Tipi-pesi'!S$13,"")&amp;IF(S64='Tabelle Tipi-pesi'!R$14,'Tabelle Tipi-pesi'!S$14,"")&amp;IF(S64='Tabelle Tipi-pesi'!R$15,'Tabelle Tipi-pesi'!S$15,"")&amp;IF(S64='Tabelle Tipi-pesi'!R$16,'Tabelle Tipi-pesi'!S$16,"")&amp;IF(S64='Tabelle Tipi-pesi'!R$17,'Tabelle Tipi-pesi'!S$17,"")&amp;IF(S64='Tabelle Tipi-pesi'!R$18,'Tabelle Tipi-pesi'!S$18,"")&amp;IF(S64='Tabelle Tipi-pesi'!R$19,'Tabelle Tipi-pesi'!S$19,"")&amp;IF(S64='Tabelle Tipi-pesi'!R$20,'Tabelle Tipi-pesi'!S$20,"")&amp;IF(S64='Tabelle Tipi-pesi'!R$21,'Tabelle Tipi-pesi'!S$21,"")&amp;IF(S64='Tabelle Tipi-pesi'!R$22,'Tabelle Tipi-pesi'!S$22,"")&amp;IF(S64='Tabelle Tipi-pesi'!R$23,'Tabelle Tipi-pesi'!S$23,"")))</f>
        <v>0</v>
      </c>
      <c r="V64" s="9">
        <f>IF(U64="",0,VALUE(IF(U64='Tabelle Tipi-pesi'!T$2,'Tabelle Tipi-pesi'!U$2,"")&amp;IF(U64='Tabelle Tipi-pesi'!T$3,'Tabelle Tipi-pesi'!U$3,"")&amp;IF(U64='Tabelle Tipi-pesi'!T$4,'Tabelle Tipi-pesi'!U$4,"")&amp;IF(U64='Tabelle Tipi-pesi'!T$5,'Tabelle Tipi-pesi'!U$5,"")&amp;IF(U64='Tabelle Tipi-pesi'!T$6,'Tabelle Tipi-pesi'!U$6,"")&amp;IF(U64='Tabelle Tipi-pesi'!T$7,'Tabelle Tipi-pesi'!U$7,"")&amp;IF(U64='Tabelle Tipi-pesi'!T$8,'Tabelle Tipi-pesi'!U$8,"")&amp;IF(U64='Tabelle Tipi-pesi'!T$9,'Tabelle Tipi-pesi'!U$9,"")&amp;IF(U64='Tabelle Tipi-pesi'!T$10,'Tabelle Tipi-pesi'!U$10,"")&amp;IF(U64='Tabelle Tipi-pesi'!T$11,'Tabelle Tipi-pesi'!U$11,"")&amp;IF(U64='Tabelle Tipi-pesi'!T$12,'Tabelle Tipi-pesi'!U$12,"")&amp;IF(U64='Tabelle Tipi-pesi'!T$13,'Tabelle Tipi-pesi'!U$13,"")&amp;IF(U64='Tabelle Tipi-pesi'!T$14,'Tabelle Tipi-pesi'!U$14,"")&amp;IF(U64='Tabelle Tipi-pesi'!T$15,'Tabelle Tipi-pesi'!U$15,"")&amp;IF(U64='Tabelle Tipi-pesi'!T$16,'Tabelle Tipi-pesi'!U$16,"")&amp;IF(U64='Tabelle Tipi-pesi'!T$17,'Tabelle Tipi-pesi'!U$17,"")&amp;IF(U64='Tabelle Tipi-pesi'!T$18,'Tabelle Tipi-pesi'!U$18,"")&amp;IF(U64='Tabelle Tipi-pesi'!T$19,'Tabelle Tipi-pesi'!U$19,"")&amp;IF(U64='Tabelle Tipi-pesi'!T$20,'Tabelle Tipi-pesi'!U$20,"")&amp;IF(U64='Tabelle Tipi-pesi'!T$21,'Tabelle Tipi-pesi'!U$21,"")&amp;IF(U64='Tabelle Tipi-pesi'!T$22,'Tabelle Tipi-pesi'!U$22,"")&amp;IF(U64='Tabelle Tipi-pesi'!T$23,'Tabelle Tipi-pesi'!U$23,"")))</f>
        <v>0</v>
      </c>
      <c r="W64" s="31"/>
      <c r="X64" s="32">
        <f>IF(W64="",0,VALUE(IF(W64='Tabelle Tipi-pesi'!V$2,'Tabelle Tipi-pesi'!W$2,"")&amp;IF(W64='Tabelle Tipi-pesi'!V$3,'Tabelle Tipi-pesi'!W$3,"")&amp;IF(W64='Tabelle Tipi-pesi'!V$4,'Tabelle Tipi-pesi'!W$4,"")&amp;IF(W64='Tabelle Tipi-pesi'!V$5,'Tabelle Tipi-pesi'!W$5,"")&amp;IF(W64='Tabelle Tipi-pesi'!V$6,'Tabelle Tipi-pesi'!W$6,"")&amp;IF(W64='Tabelle Tipi-pesi'!V$7,'Tabelle Tipi-pesi'!W$7,"")&amp;IF(W64='Tabelle Tipi-pesi'!V$8,'Tabelle Tipi-pesi'!W$8,"")&amp;IF(W64='Tabelle Tipi-pesi'!V$9,'Tabelle Tipi-pesi'!W$9,"")&amp;IF(W64='Tabelle Tipi-pesi'!V$10,'Tabelle Tipi-pesi'!W$10,"")&amp;IF(W64='Tabelle Tipi-pesi'!V$11,'Tabelle Tipi-pesi'!W$11,"")&amp;IF(W64='Tabelle Tipi-pesi'!V$12,'Tabelle Tipi-pesi'!W$12,"")&amp;IF(W64='Tabelle Tipi-pesi'!V$13,'Tabelle Tipi-pesi'!W$13,"")&amp;IF(W64='Tabelle Tipi-pesi'!V$14,'Tabelle Tipi-pesi'!W$14,"")&amp;IF(W64='Tabelle Tipi-pesi'!V$15,'Tabelle Tipi-pesi'!W$15,"")&amp;IF(W64='Tabelle Tipi-pesi'!V$16,'Tabelle Tipi-pesi'!W$16,"")&amp;IF(W64='Tabelle Tipi-pesi'!V$17,'Tabelle Tipi-pesi'!W$17,"")&amp;IF(W64='Tabelle Tipi-pesi'!V$18,'Tabelle Tipi-pesi'!W$18,"")&amp;IF(W64='Tabelle Tipi-pesi'!V$19,'Tabelle Tipi-pesi'!W$19,"")&amp;IF(W64='Tabelle Tipi-pesi'!V$20,'Tabelle Tipi-pesi'!W$20,"")&amp;IF(W64='Tabelle Tipi-pesi'!V$21,'Tabelle Tipi-pesi'!W$21,"")&amp;IF(W64='Tabelle Tipi-pesi'!V$22,'Tabelle Tipi-pesi'!W$22,"")&amp;IF(W64='Tabelle Tipi-pesi'!V$23,'Tabelle Tipi-pesi'!W$23,"")))</f>
        <v>0</v>
      </c>
      <c r="Z64" s="9">
        <f>IF(Y64="",0,VALUE(IF(Y64='Tabelle Tipi-pesi'!X$2,'Tabelle Tipi-pesi'!Y$2,"")&amp;IF(Y64='Tabelle Tipi-pesi'!X$3,'Tabelle Tipi-pesi'!Y$3,"")&amp;IF(Y64='Tabelle Tipi-pesi'!X$4,'Tabelle Tipi-pesi'!Y$4,"")&amp;IF(Y64='Tabelle Tipi-pesi'!X$5,'Tabelle Tipi-pesi'!Y$5,"")&amp;IF(Y64='Tabelle Tipi-pesi'!X$6,'Tabelle Tipi-pesi'!Y$6,"")&amp;IF(Y64='Tabelle Tipi-pesi'!X$7,'Tabelle Tipi-pesi'!Y$7,"")&amp;IF(Y64='Tabelle Tipi-pesi'!X$8,'Tabelle Tipi-pesi'!Y$8,"")&amp;IF(Y64='Tabelle Tipi-pesi'!X$9,'Tabelle Tipi-pesi'!Y$9,"")&amp;IF(Y64='Tabelle Tipi-pesi'!X$10,'Tabelle Tipi-pesi'!Y$10,"")&amp;IF(Y64='Tabelle Tipi-pesi'!X$11,'Tabelle Tipi-pesi'!Y$11,"")&amp;IF(Y64='Tabelle Tipi-pesi'!X$12,'Tabelle Tipi-pesi'!Y$12,"")&amp;IF(Y64='Tabelle Tipi-pesi'!X$13,'Tabelle Tipi-pesi'!Y$13,"")&amp;IF(Y64='Tabelle Tipi-pesi'!X$14,'Tabelle Tipi-pesi'!Y$14,"")&amp;IF(Y64='Tabelle Tipi-pesi'!X$15,'Tabelle Tipi-pesi'!Y$15,"")&amp;IF(Y64='Tabelle Tipi-pesi'!X$16,'Tabelle Tipi-pesi'!Y$16,"")&amp;IF(Y64='Tabelle Tipi-pesi'!X$17,'Tabelle Tipi-pesi'!Y$17,"")&amp;IF(Y64='Tabelle Tipi-pesi'!X$18,'Tabelle Tipi-pesi'!Y$18,"")&amp;IF(Y64='Tabelle Tipi-pesi'!X$19,'Tabelle Tipi-pesi'!Y$19,"")&amp;IF(Y64='Tabelle Tipi-pesi'!X$20,'Tabelle Tipi-pesi'!Y$20,"")&amp;IF(Y64='Tabelle Tipi-pesi'!X$21,'Tabelle Tipi-pesi'!Y$21,"")&amp;IF(Y64='Tabelle Tipi-pesi'!X$22,'Tabelle Tipi-pesi'!Y$22,"")&amp;IF(Y64='Tabelle Tipi-pesi'!X$23,'Tabelle Tipi-pesi'!Y$23,"")))</f>
        <v>0</v>
      </c>
      <c r="AA64" s="36"/>
      <c r="AB64" s="37">
        <f>IF(AA64="",0,VALUE(IF(AA64='Tabelle Tipi-pesi'!Z$2,'Tabelle Tipi-pesi'!AA$2,"")&amp;IF(AA64='Tabelle Tipi-pesi'!Z$3,'Tabelle Tipi-pesi'!AA$3,"")&amp;IF(AA64='Tabelle Tipi-pesi'!Z$4,'Tabelle Tipi-pesi'!AA$4,"")&amp;IF(AA64='Tabelle Tipi-pesi'!Z$5,'Tabelle Tipi-pesi'!AA$5,"")&amp;IF(AA64='Tabelle Tipi-pesi'!Z$6,'Tabelle Tipi-pesi'!AA$6,"")&amp;IF(AA64='Tabelle Tipi-pesi'!Z$7,'Tabelle Tipi-pesi'!AA$7,"")&amp;IF(AA64='Tabelle Tipi-pesi'!Z$8,'Tabelle Tipi-pesi'!AA$8,"")&amp;IF(AA64='Tabelle Tipi-pesi'!Z$9,'Tabelle Tipi-pesi'!AA$9,"")&amp;IF(AA64='Tabelle Tipi-pesi'!Z$10,'Tabelle Tipi-pesi'!AA$10,"")&amp;IF(AA64='Tabelle Tipi-pesi'!Z$11,'Tabelle Tipi-pesi'!AA$11,"")&amp;IF(AA64='Tabelle Tipi-pesi'!Z$12,'Tabelle Tipi-pesi'!AA$12,"")&amp;IF(AA64='Tabelle Tipi-pesi'!Z$13,'Tabelle Tipi-pesi'!AA$13,"")&amp;IF(AA64='Tabelle Tipi-pesi'!Z$14,'Tabelle Tipi-pesi'!AA$14,"")&amp;IF(AA64='Tabelle Tipi-pesi'!Z$15,'Tabelle Tipi-pesi'!AA$15,"")&amp;IF(AA64='Tabelle Tipi-pesi'!Z$16,'Tabelle Tipi-pesi'!AA$16,"")&amp;IF(AA64='Tabelle Tipi-pesi'!Z$17,'Tabelle Tipi-pesi'!AA$17,"")&amp;IF(AA64='Tabelle Tipi-pesi'!Z$18,'Tabelle Tipi-pesi'!AA$18,"")&amp;IF(AA64='Tabelle Tipi-pesi'!Z$19,'Tabelle Tipi-pesi'!AA$19,"")&amp;IF(AA64='Tabelle Tipi-pesi'!Z$20,'Tabelle Tipi-pesi'!AA$20,"")&amp;IF(AA64='Tabelle Tipi-pesi'!Z$21,'Tabelle Tipi-pesi'!AA$21,"")&amp;IF(AA64='Tabelle Tipi-pesi'!Z$22,'Tabelle Tipi-pesi'!AA$22,"")&amp;IF(AA64='Tabelle Tipi-pesi'!Z$23,'Tabelle Tipi-pesi'!AA$23,"")))</f>
        <v>0</v>
      </c>
      <c r="AD64" s="9">
        <f>IF(AC64="",0,VALUE(IF(AC64='Tabelle Tipi-pesi'!Z$2,'Tabelle Tipi-pesi'!AA$2,"")&amp;IF(AC64='Tabelle Tipi-pesi'!Z$3,'Tabelle Tipi-pesi'!AA$3,"")&amp;IF(AC64='Tabelle Tipi-pesi'!Z$4,'Tabelle Tipi-pesi'!AA$4,"")&amp;IF(AC64='Tabelle Tipi-pesi'!Z$5,'Tabelle Tipi-pesi'!AA$5,"")&amp;IF(AC64='Tabelle Tipi-pesi'!Z$6,'Tabelle Tipi-pesi'!AA$6,"")&amp;IF(AC64='Tabelle Tipi-pesi'!Z$7,'Tabelle Tipi-pesi'!AA$7,"")&amp;IF(AC64='Tabelle Tipi-pesi'!Z$8,'Tabelle Tipi-pesi'!AA$8,"")&amp;IF(AC64='Tabelle Tipi-pesi'!Z$9,'Tabelle Tipi-pesi'!AA$9,"")&amp;IF(AC64='Tabelle Tipi-pesi'!Z$10,'Tabelle Tipi-pesi'!AA$10,"")&amp;IF(AC64='Tabelle Tipi-pesi'!Z$11,'Tabelle Tipi-pesi'!AA$11,"")&amp;IF(AC64='Tabelle Tipi-pesi'!Z$12,'Tabelle Tipi-pesi'!AA$12,"")&amp;IF(AC64='Tabelle Tipi-pesi'!Z$13,'Tabelle Tipi-pesi'!AA$13,"")&amp;IF(AC64='Tabelle Tipi-pesi'!Z$14,'Tabelle Tipi-pesi'!AA$14,"")&amp;IF(AC64='Tabelle Tipi-pesi'!Z$15,'Tabelle Tipi-pesi'!AA$15,"")&amp;IF(AC64='Tabelle Tipi-pesi'!Z$16,'Tabelle Tipi-pesi'!AA$16,"")&amp;IF(AC64='Tabelle Tipi-pesi'!Z$17,'Tabelle Tipi-pesi'!AA$17,"")&amp;IF(AC64='Tabelle Tipi-pesi'!Z$18,'Tabelle Tipi-pesi'!AA$18,"")&amp;IF(AC64='Tabelle Tipi-pesi'!Z$19,'Tabelle Tipi-pesi'!AA$19,"")&amp;IF(AC64='Tabelle Tipi-pesi'!Z$20,'Tabelle Tipi-pesi'!AA$20,"")&amp;IF(AC64='Tabelle Tipi-pesi'!Z$21,'Tabelle Tipi-pesi'!AA$21,"")&amp;IF(AC64='Tabelle Tipi-pesi'!Z$22,'Tabelle Tipi-pesi'!AA$22,"")&amp;IF(AC64='Tabelle Tipi-pesi'!Z$23,'Tabelle Tipi-pesi'!AA$23,"")))</f>
        <v>0</v>
      </c>
      <c r="AE64" s="34"/>
      <c r="AF64" s="35">
        <f>IF(AE64="",0,VALUE(IF(AE64='Tabelle Tipi-pesi'!AB$2,'Tabelle Tipi-pesi'!AC$2,"")&amp;IF(AE64='Tabelle Tipi-pesi'!AB$3,'Tabelle Tipi-pesi'!AC$3,"")&amp;IF(AE64='Tabelle Tipi-pesi'!AB$4,'Tabelle Tipi-pesi'!AC$4,"")&amp;IF(AE64='Tabelle Tipi-pesi'!AB$5,'Tabelle Tipi-pesi'!AC$5,"")&amp;IF(AE64='Tabelle Tipi-pesi'!AB$6,'Tabelle Tipi-pesi'!AC$6,"")&amp;IF(AE64='Tabelle Tipi-pesi'!AB$7,'Tabelle Tipi-pesi'!AC$7,"")&amp;IF(AE64='Tabelle Tipi-pesi'!AB$8,'Tabelle Tipi-pesi'!AC$8,"")&amp;IF(AE64='Tabelle Tipi-pesi'!AB$9,'Tabelle Tipi-pesi'!AC$9,"")&amp;IF(AE64='Tabelle Tipi-pesi'!AB$10,'Tabelle Tipi-pesi'!AC$10,"")&amp;IF(AE64='Tabelle Tipi-pesi'!AB$11,'Tabelle Tipi-pesi'!AC$11,"")&amp;IF(AE64='Tabelle Tipi-pesi'!AB$12,'Tabelle Tipi-pesi'!AC$12,"")&amp;IF(AE64='Tabelle Tipi-pesi'!AB$13,'Tabelle Tipi-pesi'!AC$13,"")&amp;IF(AE64='Tabelle Tipi-pesi'!AB$14,'Tabelle Tipi-pesi'!AC$14,"")&amp;IF(AE64='Tabelle Tipi-pesi'!AB$15,'Tabelle Tipi-pesi'!AC$15,"")&amp;IF(AD64='Tabelle Tipi-pesi'!AB$16,'Tabelle Tipi-pesi'!AC$16,"")&amp;IF(AE64='Tabelle Tipi-pesi'!AB$17,'Tabelle Tipi-pesi'!AC$17,"")&amp;IF(AE64='Tabelle Tipi-pesi'!AB$18,'Tabelle Tipi-pesi'!AC$18,"")&amp;IF(AE64='Tabelle Tipi-pesi'!AB$19,'Tabelle Tipi-pesi'!AC$19,"")&amp;IF(AE64='Tabelle Tipi-pesi'!AB$20,'Tabelle Tipi-pesi'!AC$20,"")&amp;IF(AE64='Tabelle Tipi-pesi'!AB$21,'Tabelle Tipi-pesi'!AC$21,"")&amp;IF(AE64='Tabelle Tipi-pesi'!AB$22,'Tabelle Tipi-pesi'!AC$22,"")&amp;IF(AE64='Tabelle Tipi-pesi'!AB$23,'Tabelle Tipi-pesi'!AC$23,"")))</f>
        <v>0</v>
      </c>
      <c r="AH64" s="9">
        <f>IF(AG64="",0,VALUE(IF(AG64='Tabelle Tipi-pesi'!AD$2,'Tabelle Tipi-pesi'!AE$2,"")&amp;IF(AG64='Tabelle Tipi-pesi'!AD$3,'Tabelle Tipi-pesi'!AE$3,"")&amp;IF(AG64='Tabelle Tipi-pesi'!AD$4,'Tabelle Tipi-pesi'!AE$4,"")&amp;IF(AG64='Tabelle Tipi-pesi'!AD$5,'Tabelle Tipi-pesi'!AE$5,"")&amp;IF(AG64='Tabelle Tipi-pesi'!AD$6,'Tabelle Tipi-pesi'!AE$6,"")&amp;IF(AG64='Tabelle Tipi-pesi'!AD$7,'Tabelle Tipi-pesi'!AE$7,"")&amp;IF(AG64='Tabelle Tipi-pesi'!AD$8,'Tabelle Tipi-pesi'!AE$8,"")&amp;IF(AG64='Tabelle Tipi-pesi'!AD$9,'Tabelle Tipi-pesi'!AE$9,"")&amp;IF(AG64='Tabelle Tipi-pesi'!AD$10,'Tabelle Tipi-pesi'!AE$10,"")&amp;IF(AG64='Tabelle Tipi-pesi'!AD$11,'Tabelle Tipi-pesi'!AE$11,"")&amp;IF(AG64='Tabelle Tipi-pesi'!AD$12,'Tabelle Tipi-pesi'!AE$12,"")&amp;IF(AG64='Tabelle Tipi-pesi'!AD$13,'Tabelle Tipi-pesi'!AE$13,"")&amp;IF(AG64='Tabelle Tipi-pesi'!AD$14,'Tabelle Tipi-pesi'!AE$14,"")&amp;IF(AG64='Tabelle Tipi-pesi'!AD$15,'Tabelle Tipi-pesi'!AE$15,"")&amp;IF(AF64='Tabelle Tipi-pesi'!AD$16,'Tabelle Tipi-pesi'!AE$16,"")&amp;IF(AG64='Tabelle Tipi-pesi'!AD$17,'Tabelle Tipi-pesi'!AE$17,"")&amp;IF(AG64='Tabelle Tipi-pesi'!AD$18,'Tabelle Tipi-pesi'!AE$18,"")&amp;IF(AG64='Tabelle Tipi-pesi'!AD$19,'Tabelle Tipi-pesi'!AE$19,"")&amp;IF(AG64='Tabelle Tipi-pesi'!AD$20,'Tabelle Tipi-pesi'!AE$20,"")&amp;IF(AG64='Tabelle Tipi-pesi'!AD$21,'Tabelle Tipi-pesi'!AE$21,"")&amp;IF(AG64='Tabelle Tipi-pesi'!AD$22,'Tabelle Tipi-pesi'!AE$22,"")&amp;IF(AG64='Tabelle Tipi-pesi'!AD$23,'Tabelle Tipi-pesi'!AE$23,"")))</f>
        <v>0</v>
      </c>
      <c r="AJ64" s="26">
        <f t="shared" si="0"/>
        <v>842</v>
      </c>
      <c r="AK64" s="55">
        <v>20</v>
      </c>
      <c r="AL64" s="12">
        <v>4156</v>
      </c>
      <c r="AM64" s="18"/>
      <c r="AN64" s="11">
        <f t="shared" si="1"/>
        <v>9</v>
      </c>
      <c r="AO64" s="11" t="str">
        <f t="shared" si="2"/>
        <v>2</v>
      </c>
      <c r="AP64" s="8">
        <v>1440</v>
      </c>
      <c r="AQ64" s="14">
        <f t="shared" si="3"/>
        <v>12.468</v>
      </c>
      <c r="AR64" s="15">
        <f t="shared" si="4"/>
        <v>92.263199999999998</v>
      </c>
      <c r="AS64" s="16">
        <f t="shared" si="5"/>
        <v>109.57624703087886</v>
      </c>
      <c r="AT64" s="15">
        <f t="shared" si="6"/>
        <v>9.1260654302040258</v>
      </c>
      <c r="AU64" s="39"/>
    </row>
    <row r="65" spans="1:47" s="8" customFormat="1" ht="11.25" x14ac:dyDescent="0.2">
      <c r="A65" s="8">
        <v>61</v>
      </c>
      <c r="B65" s="8">
        <v>4</v>
      </c>
      <c r="C65" s="20" t="s">
        <v>18</v>
      </c>
      <c r="D65" s="21">
        <f>IF(C65="",0,VALUE(IF(C65='Tabelle Tipi-pesi'!B$2,'Tabelle Tipi-pesi'!C$2,"")&amp;IF(C65='Tabelle Tipi-pesi'!B$3,'Tabelle Tipi-pesi'!C$3,"")&amp;IF(C65='Tabelle Tipi-pesi'!B$4,'Tabelle Tipi-pesi'!C$4,"")&amp;IF(C65='Tabelle Tipi-pesi'!B$5,'Tabelle Tipi-pesi'!C$5,"")&amp;IF(C65='Tabelle Tipi-pesi'!B$6,'Tabelle Tipi-pesi'!C$6,"")&amp;IF(C65='Tabelle Tipi-pesi'!B$7,'Tabelle Tipi-pesi'!C$7,"")&amp;IF(C65='Tabelle Tipi-pesi'!B$8,'Tabelle Tipi-pesi'!C$8,"")&amp;IF(C65='Tabelle Tipi-pesi'!B$9,'Tabelle Tipi-pesi'!C$9,"")&amp;IF(C65='Tabelle Tipi-pesi'!B$10,'Tabelle Tipi-pesi'!C$10,"")&amp;IF(C65='Tabelle Tipi-pesi'!B$11,'Tabelle Tipi-pesi'!C$11,"")&amp;IF(C65='Tabelle Tipi-pesi'!B$12,'Tabelle Tipi-pesi'!C$12,"")&amp;IF(C65='Tabelle Tipi-pesi'!B$13,'Tabelle Tipi-pesi'!C$13,"")&amp;IF(C65='Tabelle Tipi-pesi'!B$14,'Tabelle Tipi-pesi'!C$14,"")&amp;IF(C65='Tabelle Tipi-pesi'!B$15,'Tabelle Tipi-pesi'!C$15,"")&amp;IF(C65='Tabelle Tipi-pesi'!B$16,'Tabelle Tipi-pesi'!C$16,"")&amp;IF(C65='Tabelle Tipi-pesi'!B$17,'Tabelle Tipi-pesi'!C$17,"")&amp;IF(C65='Tabelle Tipi-pesi'!B$18,'Tabelle Tipi-pesi'!C$18,"")&amp;IF(C65='Tabelle Tipi-pesi'!B$19,'Tabelle Tipi-pesi'!C$19,"")&amp;IF(C65='Tabelle Tipi-pesi'!B$20,'Tabelle Tipi-pesi'!C$20,"")&amp;IF(C65='Tabelle Tipi-pesi'!B$21,'Tabelle Tipi-pesi'!C$21,"")&amp;IF(C65='Tabelle Tipi-pesi'!B$22,'Tabelle Tipi-pesi'!C$22,"")&amp;IF(C65='Tabelle Tipi-pesi'!B$23,'Tabelle Tipi-pesi'!C$23,"")))</f>
        <v>180</v>
      </c>
      <c r="E65" s="8" t="s">
        <v>24</v>
      </c>
      <c r="F65" s="7">
        <f>IF(E65="",0,VALUE(IF(E65='Tabelle Tipi-pesi'!D$2,'Tabelle Tipi-pesi'!E$2,"")&amp;IF(E65='Tabelle Tipi-pesi'!D$3,'Tabelle Tipi-pesi'!E$3,"")&amp;IF(E65='Tabelle Tipi-pesi'!D$4,'Tabelle Tipi-pesi'!E$4,"")&amp;IF(E65='Tabelle Tipi-pesi'!D$5,'Tabelle Tipi-pesi'!E$5,"")&amp;IF(E65='Tabelle Tipi-pesi'!D$6,'Tabelle Tipi-pesi'!E$6,"")&amp;IF(E65='Tabelle Tipi-pesi'!D$7,'Tabelle Tipi-pesi'!E$7,"")&amp;IF(E65='Tabelle Tipi-pesi'!D$8,'Tabelle Tipi-pesi'!E$8,"")&amp;IF(E65='Tabelle Tipi-pesi'!D$9,'Tabelle Tipi-pesi'!E$9,"")&amp;IF(E65='Tabelle Tipi-pesi'!D$10,'Tabelle Tipi-pesi'!E$10,"")&amp;IF(E65='Tabelle Tipi-pesi'!D$11,'Tabelle Tipi-pesi'!E$11,"")&amp;IF(E65='Tabelle Tipi-pesi'!D$12,'Tabelle Tipi-pesi'!E$12,"")&amp;IF(E65='Tabelle Tipi-pesi'!D$13,'Tabelle Tipi-pesi'!E$13,"")&amp;IF(E65='Tabelle Tipi-pesi'!D$14,'Tabelle Tipi-pesi'!E$14,"")&amp;IF(E65='Tabelle Tipi-pesi'!D$15,'Tabelle Tipi-pesi'!E$15,"")&amp;IF(E65='Tabelle Tipi-pesi'!D$16,'Tabelle Tipi-pesi'!E$16,"")&amp;IF(E65='Tabelle Tipi-pesi'!D$17,'Tabelle Tipi-pesi'!E$17,"")&amp;IF(E65='Tabelle Tipi-pesi'!D$18,'Tabelle Tipi-pesi'!E$18,"")&amp;IF(E65='Tabelle Tipi-pesi'!D$19,'Tabelle Tipi-pesi'!E$19,"")&amp;IF(E65='Tabelle Tipi-pesi'!D$20,'Tabelle Tipi-pesi'!E$20,"")&amp;IF(E65='Tabelle Tipi-pesi'!D$21,'Tabelle Tipi-pesi'!E$21,"")&amp;IF(E65='Tabelle Tipi-pesi'!D$22,'Tabelle Tipi-pesi'!E$22,"")&amp;IF(E65='Tabelle Tipi-pesi'!D$23,'Tabelle Tipi-pesi'!E$23,"")))/4*B65</f>
        <v>62</v>
      </c>
      <c r="G65" s="22" t="s">
        <v>38</v>
      </c>
      <c r="H65" s="23">
        <f>$B65*IF(G65="",0,VALUE(IF(G65='Tabelle Tipi-pesi'!F$2,'Tabelle Tipi-pesi'!G$2,"")&amp;IF(G65='Tabelle Tipi-pesi'!F$3,'Tabelle Tipi-pesi'!G$3,"")&amp;IF(G65='Tabelle Tipi-pesi'!F$4,'Tabelle Tipi-pesi'!G$4,"")&amp;IF(G65='Tabelle Tipi-pesi'!F$5,'Tabelle Tipi-pesi'!G$5,"")&amp;IF(G65='Tabelle Tipi-pesi'!F$6,'Tabelle Tipi-pesi'!G$6,"")&amp;IF(G65='Tabelle Tipi-pesi'!F$7,'Tabelle Tipi-pesi'!G$7,"")&amp;IF(G65='Tabelle Tipi-pesi'!F$8,'Tabelle Tipi-pesi'!G$8,"")&amp;IF(G65='Tabelle Tipi-pesi'!F$9,'Tabelle Tipi-pesi'!G$9,"")&amp;IF(G65='Tabelle Tipi-pesi'!F$10,'Tabelle Tipi-pesi'!G$10,"")&amp;IF(G65='Tabelle Tipi-pesi'!F$11,'Tabelle Tipi-pesi'!G$11,"")&amp;IF(G65='Tabelle Tipi-pesi'!F$12,'Tabelle Tipi-pesi'!G$12,"")&amp;IF(G65='Tabelle Tipi-pesi'!F$13,'Tabelle Tipi-pesi'!G$13,"")&amp;IF(G65='Tabelle Tipi-pesi'!F$14,'Tabelle Tipi-pesi'!G$14,"")&amp;IF(G65='Tabelle Tipi-pesi'!F$15,'Tabelle Tipi-pesi'!G$15,"")&amp;IF(G65='Tabelle Tipi-pesi'!F$16,'Tabelle Tipi-pesi'!G$16,"")&amp;IF(G65='Tabelle Tipi-pesi'!F$17,'Tabelle Tipi-pesi'!G$17,"")&amp;IF(G65='Tabelle Tipi-pesi'!F$18,'Tabelle Tipi-pesi'!G$18,"")&amp;IF(G65='Tabelle Tipi-pesi'!F$19,'Tabelle Tipi-pesi'!G$19,"")&amp;IF(G65='Tabelle Tipi-pesi'!F$20,'Tabelle Tipi-pesi'!G$20,"")&amp;IF(G65='Tabelle Tipi-pesi'!F$21,'Tabelle Tipi-pesi'!G$21,"")&amp;IF(G65='Tabelle Tipi-pesi'!F$22,'Tabelle Tipi-pesi'!G$22,"")&amp;IF(G65='Tabelle Tipi-pesi'!F$23,'Tabelle Tipi-pesi'!G$23,"")))</f>
        <v>80</v>
      </c>
      <c r="I65" s="8" t="s">
        <v>47</v>
      </c>
      <c r="J65" s="9">
        <f>IF(I65="",0,VALUE(IF(I65='Tabelle Tipi-pesi'!H$2,'Tabelle Tipi-pesi'!I$2,"")&amp;IF(I65='Tabelle Tipi-pesi'!H$3,'Tabelle Tipi-pesi'!I$3,"")&amp;IF(I65='Tabelle Tipi-pesi'!H$4,'Tabelle Tipi-pesi'!I$4,"")&amp;IF(I65='Tabelle Tipi-pesi'!H$5,'Tabelle Tipi-pesi'!I$5,"")&amp;IF(I65='Tabelle Tipi-pesi'!H$6,'Tabelle Tipi-pesi'!I$6,"")&amp;IF(I65='Tabelle Tipi-pesi'!H$7,'Tabelle Tipi-pesi'!I$7,"")&amp;IF(I65='Tabelle Tipi-pesi'!H$8,'Tabelle Tipi-pesi'!I$8,"")&amp;IF(I65='Tabelle Tipi-pesi'!H$9,'Tabelle Tipi-pesi'!I$9,"")&amp;IF(I65='Tabelle Tipi-pesi'!H$10,'Tabelle Tipi-pesi'!I$10,"")&amp;IF(I65='Tabelle Tipi-pesi'!H$11,'Tabelle Tipi-pesi'!I$11,"")&amp;IF(I65='Tabelle Tipi-pesi'!H$12,'Tabelle Tipi-pesi'!I$12,"")&amp;IF(I65='Tabelle Tipi-pesi'!H$13,'Tabelle Tipi-pesi'!I$13,"")&amp;IF(I65='Tabelle Tipi-pesi'!H$14,'Tabelle Tipi-pesi'!I$14,"")&amp;IF(I65='Tabelle Tipi-pesi'!H$15,'Tabelle Tipi-pesi'!I$15,"")&amp;IF(I65='Tabelle Tipi-pesi'!H$16,'Tabelle Tipi-pesi'!I$16,"")&amp;IF(I65='Tabelle Tipi-pesi'!H$17,'Tabelle Tipi-pesi'!I$17,"")&amp;IF(I65='Tabelle Tipi-pesi'!H$18,'Tabelle Tipi-pesi'!I$18,"")&amp;IF(I65='Tabelle Tipi-pesi'!H$19,'Tabelle Tipi-pesi'!I$19,"")&amp;IF(I65='Tabelle Tipi-pesi'!H$20,'Tabelle Tipi-pesi'!I$20,"")&amp;IF(I65='Tabelle Tipi-pesi'!H$21,'Tabelle Tipi-pesi'!I$21,"")&amp;IF(I65='Tabelle Tipi-pesi'!H$22,'Tabelle Tipi-pesi'!I$22,"")&amp;IF(I65='Tabelle Tipi-pesi'!H$23,'Tabelle Tipi-pesi'!I$23,"")))</f>
        <v>145</v>
      </c>
      <c r="K65" s="24" t="s">
        <v>51</v>
      </c>
      <c r="L65" s="25">
        <f>IF(K65="",0,VALUE(IF(K65='Tabelle Tipi-pesi'!J$2,'Tabelle Tipi-pesi'!K$2,"")&amp;IF(K65='Tabelle Tipi-pesi'!J$3,'Tabelle Tipi-pesi'!K$3,"")&amp;IF(K65='Tabelle Tipi-pesi'!J$4,'Tabelle Tipi-pesi'!K$4,"")&amp;IF(K65='Tabelle Tipi-pesi'!J$5,'Tabelle Tipi-pesi'!K$5,"")&amp;IF(K65='Tabelle Tipi-pesi'!J$6,'Tabelle Tipi-pesi'!K$6,"")&amp;IF(K65='Tabelle Tipi-pesi'!J$7,'Tabelle Tipi-pesi'!K$7,"")&amp;IF(K65='Tabelle Tipi-pesi'!J$8,'Tabelle Tipi-pesi'!K$8,"")&amp;IF(K65='Tabelle Tipi-pesi'!J$9,'Tabelle Tipi-pesi'!K$9,"")&amp;IF(K65='Tabelle Tipi-pesi'!J$10,'Tabelle Tipi-pesi'!K$10,"")&amp;IF(K65='Tabelle Tipi-pesi'!J$11,'Tabelle Tipi-pesi'!K$11,"")&amp;IF(K65='Tabelle Tipi-pesi'!J$12,'Tabelle Tipi-pesi'!K$12,"")&amp;IF(K65='Tabelle Tipi-pesi'!J$13,'Tabelle Tipi-pesi'!K$13,"")&amp;IF(K65='Tabelle Tipi-pesi'!J$14,'Tabelle Tipi-pesi'!K$14,"")&amp;IF(K65='Tabelle Tipi-pesi'!J$15,'Tabelle Tipi-pesi'!K$15,"")&amp;IF(K65='Tabelle Tipi-pesi'!J$16,'Tabelle Tipi-pesi'!K$16,"")&amp;IF(K65='Tabelle Tipi-pesi'!J$17,'Tabelle Tipi-pesi'!K$17,"")&amp;IF(K65='Tabelle Tipi-pesi'!J$18,'Tabelle Tipi-pesi'!K$18,"")&amp;IF(K65='Tabelle Tipi-pesi'!J$19,'Tabelle Tipi-pesi'!K$19,"")&amp;IF(K65='Tabelle Tipi-pesi'!J$20,'Tabelle Tipi-pesi'!K$20,"")&amp;IF(K65='Tabelle Tipi-pesi'!J$21,'Tabelle Tipi-pesi'!K$21,"")&amp;IF(K65='Tabelle Tipi-pesi'!J$22,'Tabelle Tipi-pesi'!K$22,"")&amp;IF(K65='Tabelle Tipi-pesi'!J$23,'Tabelle Tipi-pesi'!K$23,"")))</f>
        <v>18</v>
      </c>
      <c r="M65" s="8" t="s">
        <v>52</v>
      </c>
      <c r="N65" s="9">
        <f>$B65*IF(M65="",0,VALUE(IF(M65='Tabelle Tipi-pesi'!L$2,'Tabelle Tipi-pesi'!M$2,"")&amp;IF(M65='Tabelle Tipi-pesi'!L$3,'Tabelle Tipi-pesi'!M$3,"")&amp;IF(M65='Tabelle Tipi-pesi'!L$4,'Tabelle Tipi-pesi'!M$4,"")&amp;IF(M65='Tabelle Tipi-pesi'!L$5,'Tabelle Tipi-pesi'!M$5,"")&amp;IF(M65='Tabelle Tipi-pesi'!L$6,'Tabelle Tipi-pesi'!M$6,"")&amp;IF(M65='Tabelle Tipi-pesi'!L$7,'Tabelle Tipi-pesi'!M$7,"")&amp;IF(M65='Tabelle Tipi-pesi'!L$8,'Tabelle Tipi-pesi'!M$8,"")&amp;IF(M65='Tabelle Tipi-pesi'!L$9,'Tabelle Tipi-pesi'!M$9,"")&amp;IF(M65='Tabelle Tipi-pesi'!L$10,'Tabelle Tipi-pesi'!M$10,"")&amp;IF(M65='Tabelle Tipi-pesi'!L$11,'Tabelle Tipi-pesi'!M$11,"")&amp;IF(M65='Tabelle Tipi-pesi'!L$12,'Tabelle Tipi-pesi'!M$12,"")&amp;IF(M65='Tabelle Tipi-pesi'!L$13,'Tabelle Tipi-pesi'!M$13,"")&amp;IF(M65='Tabelle Tipi-pesi'!L$14,'Tabelle Tipi-pesi'!M$14,"")&amp;IF(M65='Tabelle Tipi-pesi'!L$15,'Tabelle Tipi-pesi'!M$15,"")&amp;IF(M65='Tabelle Tipi-pesi'!L$16,'Tabelle Tipi-pesi'!M$16,"")&amp;IF(M65='Tabelle Tipi-pesi'!L$17,'Tabelle Tipi-pesi'!M$17,"")&amp;IF(M65='Tabelle Tipi-pesi'!L$18,'Tabelle Tipi-pesi'!M$18,"")&amp;IF(M65='Tabelle Tipi-pesi'!L$19,'Tabelle Tipi-pesi'!M$19,"")&amp;IF(M65='Tabelle Tipi-pesi'!L$20,'Tabelle Tipi-pesi'!M$20,"")&amp;IF(M65='Tabelle Tipi-pesi'!L$21,'Tabelle Tipi-pesi'!M$21,"")&amp;IF(M65='Tabelle Tipi-pesi'!L$22,'Tabelle Tipi-pesi'!M$22,"")&amp;IF(M65='Tabelle Tipi-pesi'!L$23,'Tabelle Tipi-pesi'!M$23,"")))</f>
        <v>360</v>
      </c>
      <c r="O65" s="27" t="s">
        <v>72</v>
      </c>
      <c r="P65" s="28">
        <f>IF(O65="",0,VALUE(IF(O65='Tabelle Tipi-pesi'!N$2,'Tabelle Tipi-pesi'!O$2,"")&amp;IF(O65='Tabelle Tipi-pesi'!N$3,'Tabelle Tipi-pesi'!O$3,"")&amp;IF(O65='Tabelle Tipi-pesi'!N$4,'Tabelle Tipi-pesi'!O$4,"")&amp;IF(O65='Tabelle Tipi-pesi'!N$5,'Tabelle Tipi-pesi'!O$5,"")&amp;IF(O65='Tabelle Tipi-pesi'!N$6,'Tabelle Tipi-pesi'!O$6,"")&amp;IF(O65='Tabelle Tipi-pesi'!N$7,'Tabelle Tipi-pesi'!O$7,"")&amp;IF(O65='Tabelle Tipi-pesi'!N$8,'Tabelle Tipi-pesi'!O$8,"")&amp;IF(O65='Tabelle Tipi-pesi'!N$9,'Tabelle Tipi-pesi'!O$9,"")&amp;IF(O65='Tabelle Tipi-pesi'!N$10,'Tabelle Tipi-pesi'!O$10,"")&amp;IF(O65='Tabelle Tipi-pesi'!N$11,'Tabelle Tipi-pesi'!O$11,"")&amp;IF(O65='Tabelle Tipi-pesi'!N$12,'Tabelle Tipi-pesi'!O$12,"")&amp;IF(O65='Tabelle Tipi-pesi'!N$13,'Tabelle Tipi-pesi'!O$13,"")&amp;IF(O65='Tabelle Tipi-pesi'!N$14,'Tabelle Tipi-pesi'!O$14,"")&amp;IF(O65='Tabelle Tipi-pesi'!N$15,'Tabelle Tipi-pesi'!O$15,"")&amp;IF(O65='Tabelle Tipi-pesi'!N$16,'Tabelle Tipi-pesi'!O$16,"")&amp;IF(O65='Tabelle Tipi-pesi'!N$17,'Tabelle Tipi-pesi'!O$17,"")&amp;IF(O65='Tabelle Tipi-pesi'!N$18,'Tabelle Tipi-pesi'!O$18,"")&amp;IF(O65='Tabelle Tipi-pesi'!N$19,'Tabelle Tipi-pesi'!O$19,"")&amp;IF(O65='Tabelle Tipi-pesi'!N$20,'Tabelle Tipi-pesi'!O$20,"")&amp;IF(O65='Tabelle Tipi-pesi'!N$21,'Tabelle Tipi-pesi'!O$21,"")&amp;IF(O65='Tabelle Tipi-pesi'!N$22,'Tabelle Tipi-pesi'!O$22,"")&amp;IF(O65='Tabelle Tipi-pesi'!N$23,'Tabelle Tipi-pesi'!O$23,"")))</f>
        <v>280</v>
      </c>
      <c r="Q65" s="8" t="s">
        <v>108</v>
      </c>
      <c r="R65" s="9">
        <f>IF(Q65="",0,VALUE(IF(Q65='Tabelle Tipi-pesi'!P$2,'Tabelle Tipi-pesi'!Q$2,"")&amp;IF(Q65='Tabelle Tipi-pesi'!P$3,'Tabelle Tipi-pesi'!Q$3,"")&amp;IF(Q65='Tabelle Tipi-pesi'!P$4,'Tabelle Tipi-pesi'!Q$4,"")&amp;IF(Q65='Tabelle Tipi-pesi'!P$5,'Tabelle Tipi-pesi'!Q$5,"")&amp;IF(Q65='Tabelle Tipi-pesi'!P$6,'Tabelle Tipi-pesi'!Q$6,"")&amp;IF(Q65='Tabelle Tipi-pesi'!P$7,'Tabelle Tipi-pesi'!Q$7,"")&amp;IF(Q65='Tabelle Tipi-pesi'!P$8,'Tabelle Tipi-pesi'!Q$8,"")&amp;IF(Q65='Tabelle Tipi-pesi'!P$9,'Tabelle Tipi-pesi'!Q$9,"")&amp;IF(Q65='Tabelle Tipi-pesi'!P$10,'Tabelle Tipi-pesi'!Q$10,"")&amp;IF(Q65='Tabelle Tipi-pesi'!P$11,'Tabelle Tipi-pesi'!Q$11,"")&amp;IF(Q65='Tabelle Tipi-pesi'!P$12,'Tabelle Tipi-pesi'!Q$12,"")&amp;IF(Q65='Tabelle Tipi-pesi'!P$13,'Tabelle Tipi-pesi'!Q$13,"")&amp;IF(Q65='Tabelle Tipi-pesi'!P$14,'Tabelle Tipi-pesi'!Q$14,"")&amp;IF(Q65='Tabelle Tipi-pesi'!P$15,'Tabelle Tipi-pesi'!Q$15,"")&amp;IF(Q65='Tabelle Tipi-pesi'!P$16,'Tabelle Tipi-pesi'!Q$16,"")&amp;IF(Q65='Tabelle Tipi-pesi'!P$17,'Tabelle Tipi-pesi'!Q$17,"")&amp;IF(Q65='Tabelle Tipi-pesi'!P$18,'Tabelle Tipi-pesi'!Q$18,"")&amp;IF(Q65='Tabelle Tipi-pesi'!P$19,'Tabelle Tipi-pesi'!Q$19,"")&amp;IF(Q65='Tabelle Tipi-pesi'!P$20,'Tabelle Tipi-pesi'!Q$20,"")&amp;IF(Q65='Tabelle Tipi-pesi'!P$21,'Tabelle Tipi-pesi'!Q$21,"")&amp;IF(Q65='Tabelle Tipi-pesi'!P$22,'Tabelle Tipi-pesi'!Q$22,"")&amp;IF(Q65='Tabelle Tipi-pesi'!P$23,'Tabelle Tipi-pesi'!Q$23,"")))</f>
        <v>30</v>
      </c>
      <c r="S65" s="29" t="s">
        <v>114</v>
      </c>
      <c r="T65" s="30">
        <f>IF(S65="",0,VALUE(IF(S65='Tabelle Tipi-pesi'!R$2,'Tabelle Tipi-pesi'!S$2,"")&amp;IF(S65='Tabelle Tipi-pesi'!R$3,'Tabelle Tipi-pesi'!S$3,"")&amp;IF(S65='Tabelle Tipi-pesi'!R$4,'Tabelle Tipi-pesi'!S$4,"")&amp;IF(S65='Tabelle Tipi-pesi'!R$5,'Tabelle Tipi-pesi'!S$5,"")&amp;IF(S65='Tabelle Tipi-pesi'!R$6,'Tabelle Tipi-pesi'!S$6,"")&amp;IF(S65='Tabelle Tipi-pesi'!R$7,'Tabelle Tipi-pesi'!S$7,"")&amp;IF(S65='Tabelle Tipi-pesi'!R$8,'Tabelle Tipi-pesi'!S$8,"")&amp;IF(S65='Tabelle Tipi-pesi'!R$9,'Tabelle Tipi-pesi'!S$9,"")&amp;IF(S65='Tabelle Tipi-pesi'!R$10,'Tabelle Tipi-pesi'!S$10,"")&amp;IF(S65='Tabelle Tipi-pesi'!R$11,'Tabelle Tipi-pesi'!S$11,"")&amp;IF(S65='Tabelle Tipi-pesi'!R$12,'Tabelle Tipi-pesi'!S$12,"")&amp;IF(S65='Tabelle Tipi-pesi'!R$13,'Tabelle Tipi-pesi'!S$13,"")&amp;IF(S65='Tabelle Tipi-pesi'!R$14,'Tabelle Tipi-pesi'!S$14,"")&amp;IF(S65='Tabelle Tipi-pesi'!R$15,'Tabelle Tipi-pesi'!S$15,"")&amp;IF(S65='Tabelle Tipi-pesi'!R$16,'Tabelle Tipi-pesi'!S$16,"")&amp;IF(S65='Tabelle Tipi-pesi'!R$17,'Tabelle Tipi-pesi'!S$17,"")&amp;IF(S65='Tabelle Tipi-pesi'!R$18,'Tabelle Tipi-pesi'!S$18,"")&amp;IF(S65='Tabelle Tipi-pesi'!R$19,'Tabelle Tipi-pesi'!S$19,"")&amp;IF(S65='Tabelle Tipi-pesi'!R$20,'Tabelle Tipi-pesi'!S$20,"")&amp;IF(S65='Tabelle Tipi-pesi'!R$21,'Tabelle Tipi-pesi'!S$21,"")&amp;IF(S65='Tabelle Tipi-pesi'!R$22,'Tabelle Tipi-pesi'!S$22,"")&amp;IF(S65='Tabelle Tipi-pesi'!R$23,'Tabelle Tipi-pesi'!S$23,"")))</f>
        <v>25</v>
      </c>
      <c r="U65" s="8" t="s">
        <v>94</v>
      </c>
      <c r="V65" s="9">
        <f>IF(U65="",0,VALUE(IF(U65='Tabelle Tipi-pesi'!T$2,'Tabelle Tipi-pesi'!U$2,"")&amp;IF(U65='Tabelle Tipi-pesi'!T$3,'Tabelle Tipi-pesi'!U$3,"")&amp;IF(U65='Tabelle Tipi-pesi'!T$4,'Tabelle Tipi-pesi'!U$4,"")&amp;IF(U65='Tabelle Tipi-pesi'!T$5,'Tabelle Tipi-pesi'!U$5,"")&amp;IF(U65='Tabelle Tipi-pesi'!T$6,'Tabelle Tipi-pesi'!U$6,"")&amp;IF(U65='Tabelle Tipi-pesi'!T$7,'Tabelle Tipi-pesi'!U$7,"")&amp;IF(U65='Tabelle Tipi-pesi'!T$8,'Tabelle Tipi-pesi'!U$8,"")&amp;IF(U65='Tabelle Tipi-pesi'!T$9,'Tabelle Tipi-pesi'!U$9,"")&amp;IF(U65='Tabelle Tipi-pesi'!T$10,'Tabelle Tipi-pesi'!U$10,"")&amp;IF(U65='Tabelle Tipi-pesi'!T$11,'Tabelle Tipi-pesi'!U$11,"")&amp;IF(U65='Tabelle Tipi-pesi'!T$12,'Tabelle Tipi-pesi'!U$12,"")&amp;IF(U65='Tabelle Tipi-pesi'!T$13,'Tabelle Tipi-pesi'!U$13,"")&amp;IF(U65='Tabelle Tipi-pesi'!T$14,'Tabelle Tipi-pesi'!U$14,"")&amp;IF(U65='Tabelle Tipi-pesi'!T$15,'Tabelle Tipi-pesi'!U$15,"")&amp;IF(U65='Tabelle Tipi-pesi'!T$16,'Tabelle Tipi-pesi'!U$16,"")&amp;IF(U65='Tabelle Tipi-pesi'!T$17,'Tabelle Tipi-pesi'!U$17,"")&amp;IF(U65='Tabelle Tipi-pesi'!T$18,'Tabelle Tipi-pesi'!U$18,"")&amp;IF(U65='Tabelle Tipi-pesi'!T$19,'Tabelle Tipi-pesi'!U$19,"")&amp;IF(U65='Tabelle Tipi-pesi'!T$20,'Tabelle Tipi-pesi'!U$20,"")&amp;IF(U65='Tabelle Tipi-pesi'!T$21,'Tabelle Tipi-pesi'!U$21,"")&amp;IF(U65='Tabelle Tipi-pesi'!T$22,'Tabelle Tipi-pesi'!U$22,"")&amp;IF(U65='Tabelle Tipi-pesi'!T$23,'Tabelle Tipi-pesi'!U$23,"")))</f>
        <v>85</v>
      </c>
      <c r="W65" s="31" t="s">
        <v>98</v>
      </c>
      <c r="X65" s="32">
        <f>IF(W65="",0,VALUE(IF(W65='Tabelle Tipi-pesi'!V$2,'Tabelle Tipi-pesi'!W$2,"")&amp;IF(W65='Tabelle Tipi-pesi'!V$3,'Tabelle Tipi-pesi'!W$3,"")&amp;IF(W65='Tabelle Tipi-pesi'!V$4,'Tabelle Tipi-pesi'!W$4,"")&amp;IF(W65='Tabelle Tipi-pesi'!V$5,'Tabelle Tipi-pesi'!W$5,"")&amp;IF(W65='Tabelle Tipi-pesi'!V$6,'Tabelle Tipi-pesi'!W$6,"")&amp;IF(W65='Tabelle Tipi-pesi'!V$7,'Tabelle Tipi-pesi'!W$7,"")&amp;IF(W65='Tabelle Tipi-pesi'!V$8,'Tabelle Tipi-pesi'!W$8,"")&amp;IF(W65='Tabelle Tipi-pesi'!V$9,'Tabelle Tipi-pesi'!W$9,"")&amp;IF(W65='Tabelle Tipi-pesi'!V$10,'Tabelle Tipi-pesi'!W$10,"")&amp;IF(W65='Tabelle Tipi-pesi'!V$11,'Tabelle Tipi-pesi'!W$11,"")&amp;IF(W65='Tabelle Tipi-pesi'!V$12,'Tabelle Tipi-pesi'!W$12,"")&amp;IF(W65='Tabelle Tipi-pesi'!V$13,'Tabelle Tipi-pesi'!W$13,"")&amp;IF(W65='Tabelle Tipi-pesi'!V$14,'Tabelle Tipi-pesi'!W$14,"")&amp;IF(W65='Tabelle Tipi-pesi'!V$15,'Tabelle Tipi-pesi'!W$15,"")&amp;IF(W65='Tabelle Tipi-pesi'!V$16,'Tabelle Tipi-pesi'!W$16,"")&amp;IF(W65='Tabelle Tipi-pesi'!V$17,'Tabelle Tipi-pesi'!W$17,"")&amp;IF(W65='Tabelle Tipi-pesi'!V$18,'Tabelle Tipi-pesi'!W$18,"")&amp;IF(W65='Tabelle Tipi-pesi'!V$19,'Tabelle Tipi-pesi'!W$19,"")&amp;IF(W65='Tabelle Tipi-pesi'!V$20,'Tabelle Tipi-pesi'!W$20,"")&amp;IF(W65='Tabelle Tipi-pesi'!V$21,'Tabelle Tipi-pesi'!W$21,"")&amp;IF(W65='Tabelle Tipi-pesi'!V$22,'Tabelle Tipi-pesi'!W$22,"")&amp;IF(W65='Tabelle Tipi-pesi'!V$23,'Tabelle Tipi-pesi'!W$23,"")))</f>
        <v>56</v>
      </c>
      <c r="Z65" s="9">
        <f>IF(Y65="",0,VALUE(IF(Y65='Tabelle Tipi-pesi'!X$2,'Tabelle Tipi-pesi'!Y$2,"")&amp;IF(Y65='Tabelle Tipi-pesi'!X$3,'Tabelle Tipi-pesi'!Y$3,"")&amp;IF(Y65='Tabelle Tipi-pesi'!X$4,'Tabelle Tipi-pesi'!Y$4,"")&amp;IF(Y65='Tabelle Tipi-pesi'!X$5,'Tabelle Tipi-pesi'!Y$5,"")&amp;IF(Y65='Tabelle Tipi-pesi'!X$6,'Tabelle Tipi-pesi'!Y$6,"")&amp;IF(Y65='Tabelle Tipi-pesi'!X$7,'Tabelle Tipi-pesi'!Y$7,"")&amp;IF(Y65='Tabelle Tipi-pesi'!X$8,'Tabelle Tipi-pesi'!Y$8,"")&amp;IF(Y65='Tabelle Tipi-pesi'!X$9,'Tabelle Tipi-pesi'!Y$9,"")&amp;IF(Y65='Tabelle Tipi-pesi'!X$10,'Tabelle Tipi-pesi'!Y$10,"")&amp;IF(Y65='Tabelle Tipi-pesi'!X$11,'Tabelle Tipi-pesi'!Y$11,"")&amp;IF(Y65='Tabelle Tipi-pesi'!X$12,'Tabelle Tipi-pesi'!Y$12,"")&amp;IF(Y65='Tabelle Tipi-pesi'!X$13,'Tabelle Tipi-pesi'!Y$13,"")&amp;IF(Y65='Tabelle Tipi-pesi'!X$14,'Tabelle Tipi-pesi'!Y$14,"")&amp;IF(Y65='Tabelle Tipi-pesi'!X$15,'Tabelle Tipi-pesi'!Y$15,"")&amp;IF(Y65='Tabelle Tipi-pesi'!X$16,'Tabelle Tipi-pesi'!Y$16,"")&amp;IF(Y65='Tabelle Tipi-pesi'!X$17,'Tabelle Tipi-pesi'!Y$17,"")&amp;IF(Y65='Tabelle Tipi-pesi'!X$18,'Tabelle Tipi-pesi'!Y$18,"")&amp;IF(Y65='Tabelle Tipi-pesi'!X$19,'Tabelle Tipi-pesi'!Y$19,"")&amp;IF(Y65='Tabelle Tipi-pesi'!X$20,'Tabelle Tipi-pesi'!Y$20,"")&amp;IF(Y65='Tabelle Tipi-pesi'!X$21,'Tabelle Tipi-pesi'!Y$21,"")&amp;IF(Y65='Tabelle Tipi-pesi'!X$22,'Tabelle Tipi-pesi'!Y$22,"")&amp;IF(Y65='Tabelle Tipi-pesi'!X$23,'Tabelle Tipi-pesi'!Y$23,"")))</f>
        <v>0</v>
      </c>
      <c r="AA65" s="36" t="s">
        <v>104</v>
      </c>
      <c r="AB65" s="37">
        <f>IF(AA65="",0,VALUE(IF(AA65='Tabelle Tipi-pesi'!Z$2,'Tabelle Tipi-pesi'!AA$2,"")&amp;IF(AA65='Tabelle Tipi-pesi'!Z$3,'Tabelle Tipi-pesi'!AA$3,"")&amp;IF(AA65='Tabelle Tipi-pesi'!Z$4,'Tabelle Tipi-pesi'!AA$4,"")&amp;IF(AA65='Tabelle Tipi-pesi'!Z$5,'Tabelle Tipi-pesi'!AA$5,"")&amp;IF(AA65='Tabelle Tipi-pesi'!Z$6,'Tabelle Tipi-pesi'!AA$6,"")&amp;IF(AA65='Tabelle Tipi-pesi'!Z$7,'Tabelle Tipi-pesi'!AA$7,"")&amp;IF(AA65='Tabelle Tipi-pesi'!Z$8,'Tabelle Tipi-pesi'!AA$8,"")&amp;IF(AA65='Tabelle Tipi-pesi'!Z$9,'Tabelle Tipi-pesi'!AA$9,"")&amp;IF(AA65='Tabelle Tipi-pesi'!Z$10,'Tabelle Tipi-pesi'!AA$10,"")&amp;IF(AA65='Tabelle Tipi-pesi'!Z$11,'Tabelle Tipi-pesi'!AA$11,"")&amp;IF(AA65='Tabelle Tipi-pesi'!Z$12,'Tabelle Tipi-pesi'!AA$12,"")&amp;IF(AA65='Tabelle Tipi-pesi'!Z$13,'Tabelle Tipi-pesi'!AA$13,"")&amp;IF(AA65='Tabelle Tipi-pesi'!Z$14,'Tabelle Tipi-pesi'!AA$14,"")&amp;IF(AA65='Tabelle Tipi-pesi'!Z$15,'Tabelle Tipi-pesi'!AA$15,"")&amp;IF(AA65='Tabelle Tipi-pesi'!Z$16,'Tabelle Tipi-pesi'!AA$16,"")&amp;IF(AA65='Tabelle Tipi-pesi'!Z$17,'Tabelle Tipi-pesi'!AA$17,"")&amp;IF(AA65='Tabelle Tipi-pesi'!Z$18,'Tabelle Tipi-pesi'!AA$18,"")&amp;IF(AA65='Tabelle Tipi-pesi'!Z$19,'Tabelle Tipi-pesi'!AA$19,"")&amp;IF(AA65='Tabelle Tipi-pesi'!Z$20,'Tabelle Tipi-pesi'!AA$20,"")&amp;IF(AA65='Tabelle Tipi-pesi'!Z$21,'Tabelle Tipi-pesi'!AA$21,"")&amp;IF(AA65='Tabelle Tipi-pesi'!Z$22,'Tabelle Tipi-pesi'!AA$22,"")&amp;IF(AA65='Tabelle Tipi-pesi'!Z$23,'Tabelle Tipi-pesi'!AA$23,"")))</f>
        <v>95</v>
      </c>
      <c r="AC65" s="8" t="s">
        <v>102</v>
      </c>
      <c r="AD65" s="9">
        <f>IF(AC65="",0,VALUE(IF(AC65='Tabelle Tipi-pesi'!Z$2,'Tabelle Tipi-pesi'!AA$2,"")&amp;IF(AC65='Tabelle Tipi-pesi'!Z$3,'Tabelle Tipi-pesi'!AA$3,"")&amp;IF(AC65='Tabelle Tipi-pesi'!Z$4,'Tabelle Tipi-pesi'!AA$4,"")&amp;IF(AC65='Tabelle Tipi-pesi'!Z$5,'Tabelle Tipi-pesi'!AA$5,"")&amp;IF(AC65='Tabelle Tipi-pesi'!Z$6,'Tabelle Tipi-pesi'!AA$6,"")&amp;IF(AC65='Tabelle Tipi-pesi'!Z$7,'Tabelle Tipi-pesi'!AA$7,"")&amp;IF(AC65='Tabelle Tipi-pesi'!Z$8,'Tabelle Tipi-pesi'!AA$8,"")&amp;IF(AC65='Tabelle Tipi-pesi'!Z$9,'Tabelle Tipi-pesi'!AA$9,"")&amp;IF(AC65='Tabelle Tipi-pesi'!Z$10,'Tabelle Tipi-pesi'!AA$10,"")&amp;IF(AC65='Tabelle Tipi-pesi'!Z$11,'Tabelle Tipi-pesi'!AA$11,"")&amp;IF(AC65='Tabelle Tipi-pesi'!Z$12,'Tabelle Tipi-pesi'!AA$12,"")&amp;IF(AC65='Tabelle Tipi-pesi'!Z$13,'Tabelle Tipi-pesi'!AA$13,"")&amp;IF(AC65='Tabelle Tipi-pesi'!Z$14,'Tabelle Tipi-pesi'!AA$14,"")&amp;IF(AC65='Tabelle Tipi-pesi'!Z$15,'Tabelle Tipi-pesi'!AA$15,"")&amp;IF(AC65='Tabelle Tipi-pesi'!Z$16,'Tabelle Tipi-pesi'!AA$16,"")&amp;IF(AC65='Tabelle Tipi-pesi'!Z$17,'Tabelle Tipi-pesi'!AA$17,"")&amp;IF(AC65='Tabelle Tipi-pesi'!Z$18,'Tabelle Tipi-pesi'!AA$18,"")&amp;IF(AC65='Tabelle Tipi-pesi'!Z$19,'Tabelle Tipi-pesi'!AA$19,"")&amp;IF(AC65='Tabelle Tipi-pesi'!Z$20,'Tabelle Tipi-pesi'!AA$20,"")&amp;IF(AC65='Tabelle Tipi-pesi'!Z$21,'Tabelle Tipi-pesi'!AA$21,"")&amp;IF(AC65='Tabelle Tipi-pesi'!Z$22,'Tabelle Tipi-pesi'!AA$22,"")&amp;IF(AC65='Tabelle Tipi-pesi'!Z$23,'Tabelle Tipi-pesi'!AA$23,"")))</f>
        <v>40</v>
      </c>
      <c r="AE65" s="34" t="s">
        <v>117</v>
      </c>
      <c r="AF65" s="35">
        <f>IF(AE65="",0,VALUE(IF(AE65='Tabelle Tipi-pesi'!AB$2,'Tabelle Tipi-pesi'!AC$2,"")&amp;IF(AE65='Tabelle Tipi-pesi'!AB$3,'Tabelle Tipi-pesi'!AC$3,"")&amp;IF(AE65='Tabelle Tipi-pesi'!AB$4,'Tabelle Tipi-pesi'!AC$4,"")&amp;IF(AE65='Tabelle Tipi-pesi'!AB$5,'Tabelle Tipi-pesi'!AC$5,"")&amp;IF(AE65='Tabelle Tipi-pesi'!AB$6,'Tabelle Tipi-pesi'!AC$6,"")&amp;IF(AE65='Tabelle Tipi-pesi'!AB$7,'Tabelle Tipi-pesi'!AC$7,"")&amp;IF(AE65='Tabelle Tipi-pesi'!AB$8,'Tabelle Tipi-pesi'!AC$8,"")&amp;IF(AE65='Tabelle Tipi-pesi'!AB$9,'Tabelle Tipi-pesi'!AC$9,"")&amp;IF(AE65='Tabelle Tipi-pesi'!AB$10,'Tabelle Tipi-pesi'!AC$10,"")&amp;IF(AE65='Tabelle Tipi-pesi'!AB$11,'Tabelle Tipi-pesi'!AC$11,"")&amp;IF(AE65='Tabelle Tipi-pesi'!AB$12,'Tabelle Tipi-pesi'!AC$12,"")&amp;IF(AE65='Tabelle Tipi-pesi'!AB$13,'Tabelle Tipi-pesi'!AC$13,"")&amp;IF(AE65='Tabelle Tipi-pesi'!AB$14,'Tabelle Tipi-pesi'!AC$14,"")&amp;IF(AE65='Tabelle Tipi-pesi'!AB$15,'Tabelle Tipi-pesi'!AC$15,"")&amp;IF(AD65='Tabelle Tipi-pesi'!AB$16,'Tabelle Tipi-pesi'!AC$16,"")&amp;IF(AE65='Tabelle Tipi-pesi'!AB$17,'Tabelle Tipi-pesi'!AC$17,"")&amp;IF(AE65='Tabelle Tipi-pesi'!AB$18,'Tabelle Tipi-pesi'!AC$18,"")&amp;IF(AE65='Tabelle Tipi-pesi'!AB$19,'Tabelle Tipi-pesi'!AC$19,"")&amp;IF(AE65='Tabelle Tipi-pesi'!AB$20,'Tabelle Tipi-pesi'!AC$20,"")&amp;IF(AE65='Tabelle Tipi-pesi'!AB$21,'Tabelle Tipi-pesi'!AC$21,"")&amp;IF(AE65='Tabelle Tipi-pesi'!AB$22,'Tabelle Tipi-pesi'!AC$22,"")&amp;IF(AE65='Tabelle Tipi-pesi'!AB$23,'Tabelle Tipi-pesi'!AC$23,"")))</f>
        <v>40</v>
      </c>
      <c r="AG65" s="8" t="s">
        <v>112</v>
      </c>
      <c r="AH65" s="9">
        <f>IF(AG65="",0,VALUE(IF(AG65='Tabelle Tipi-pesi'!AD$2,'Tabelle Tipi-pesi'!AE$2,"")&amp;IF(AG65='Tabelle Tipi-pesi'!AD$3,'Tabelle Tipi-pesi'!AE$3,"")&amp;IF(AG65='Tabelle Tipi-pesi'!AD$4,'Tabelle Tipi-pesi'!AE$4,"")&amp;IF(AG65='Tabelle Tipi-pesi'!AD$5,'Tabelle Tipi-pesi'!AE$5,"")&amp;IF(AG65='Tabelle Tipi-pesi'!AD$6,'Tabelle Tipi-pesi'!AE$6,"")&amp;IF(AG65='Tabelle Tipi-pesi'!AD$7,'Tabelle Tipi-pesi'!AE$7,"")&amp;IF(AG65='Tabelle Tipi-pesi'!AD$8,'Tabelle Tipi-pesi'!AE$8,"")&amp;IF(AG65='Tabelle Tipi-pesi'!AD$9,'Tabelle Tipi-pesi'!AE$9,"")&amp;IF(AG65='Tabelle Tipi-pesi'!AD$10,'Tabelle Tipi-pesi'!AE$10,"")&amp;IF(AG65='Tabelle Tipi-pesi'!AD$11,'Tabelle Tipi-pesi'!AE$11,"")&amp;IF(AG65='Tabelle Tipi-pesi'!AD$12,'Tabelle Tipi-pesi'!AE$12,"")&amp;IF(AG65='Tabelle Tipi-pesi'!AD$13,'Tabelle Tipi-pesi'!AE$13,"")&amp;IF(AG65='Tabelle Tipi-pesi'!AD$14,'Tabelle Tipi-pesi'!AE$14,"")&amp;IF(AG65='Tabelle Tipi-pesi'!AD$15,'Tabelle Tipi-pesi'!AE$15,"")&amp;IF(AF65='Tabelle Tipi-pesi'!AD$16,'Tabelle Tipi-pesi'!AE$16,"")&amp;IF(AG65='Tabelle Tipi-pesi'!AD$17,'Tabelle Tipi-pesi'!AE$17,"")&amp;IF(AG65='Tabelle Tipi-pesi'!AD$18,'Tabelle Tipi-pesi'!AE$18,"")&amp;IF(AG65='Tabelle Tipi-pesi'!AD$19,'Tabelle Tipi-pesi'!AE$19,"")&amp;IF(AG65='Tabelle Tipi-pesi'!AD$20,'Tabelle Tipi-pesi'!AE$20,"")&amp;IF(AG65='Tabelle Tipi-pesi'!AD$21,'Tabelle Tipi-pesi'!AE$21,"")&amp;IF(AG65='Tabelle Tipi-pesi'!AD$22,'Tabelle Tipi-pesi'!AE$22,"")&amp;IF(AG65='Tabelle Tipi-pesi'!AD$23,'Tabelle Tipi-pesi'!AE$23,"")))</f>
        <v>60</v>
      </c>
      <c r="AJ65" s="26">
        <f t="shared" si="0"/>
        <v>1556</v>
      </c>
      <c r="AK65" s="55">
        <v>7</v>
      </c>
      <c r="AL65" s="12">
        <v>2214</v>
      </c>
      <c r="AM65" s="18"/>
      <c r="AN65" s="11">
        <f t="shared" si="1"/>
        <v>10</v>
      </c>
      <c r="AO65" s="11" t="str">
        <f t="shared" si="2"/>
        <v>3</v>
      </c>
      <c r="AP65" s="8">
        <v>880</v>
      </c>
      <c r="AQ65" s="14">
        <f t="shared" si="3"/>
        <v>18.977142857142859</v>
      </c>
      <c r="AR65" s="15">
        <f t="shared" si="4"/>
        <v>210.64628571428574</v>
      </c>
      <c r="AS65" s="16">
        <f t="shared" si="5"/>
        <v>135.3767903048109</v>
      </c>
      <c r="AT65" s="15">
        <f t="shared" si="6"/>
        <v>7.3867905846225623</v>
      </c>
      <c r="AU65" s="39"/>
    </row>
    <row r="66" spans="1:47" s="8" customFormat="1" ht="11.25" x14ac:dyDescent="0.2">
      <c r="A66" s="8">
        <v>62</v>
      </c>
      <c r="B66" s="8">
        <v>4</v>
      </c>
      <c r="C66" s="20" t="s">
        <v>18</v>
      </c>
      <c r="D66" s="21">
        <f>IF(C66="",0,VALUE(IF(C66='Tabelle Tipi-pesi'!B$2,'Tabelle Tipi-pesi'!C$2,"")&amp;IF(C66='Tabelle Tipi-pesi'!B$3,'Tabelle Tipi-pesi'!C$3,"")&amp;IF(C66='Tabelle Tipi-pesi'!B$4,'Tabelle Tipi-pesi'!C$4,"")&amp;IF(C66='Tabelle Tipi-pesi'!B$5,'Tabelle Tipi-pesi'!C$5,"")&amp;IF(C66='Tabelle Tipi-pesi'!B$6,'Tabelle Tipi-pesi'!C$6,"")&amp;IF(C66='Tabelle Tipi-pesi'!B$7,'Tabelle Tipi-pesi'!C$7,"")&amp;IF(C66='Tabelle Tipi-pesi'!B$8,'Tabelle Tipi-pesi'!C$8,"")&amp;IF(C66='Tabelle Tipi-pesi'!B$9,'Tabelle Tipi-pesi'!C$9,"")&amp;IF(C66='Tabelle Tipi-pesi'!B$10,'Tabelle Tipi-pesi'!C$10,"")&amp;IF(C66='Tabelle Tipi-pesi'!B$11,'Tabelle Tipi-pesi'!C$11,"")&amp;IF(C66='Tabelle Tipi-pesi'!B$12,'Tabelle Tipi-pesi'!C$12,"")&amp;IF(C66='Tabelle Tipi-pesi'!B$13,'Tabelle Tipi-pesi'!C$13,"")&amp;IF(C66='Tabelle Tipi-pesi'!B$14,'Tabelle Tipi-pesi'!C$14,"")&amp;IF(C66='Tabelle Tipi-pesi'!B$15,'Tabelle Tipi-pesi'!C$15,"")&amp;IF(C66='Tabelle Tipi-pesi'!B$16,'Tabelle Tipi-pesi'!C$16,"")&amp;IF(C66='Tabelle Tipi-pesi'!B$17,'Tabelle Tipi-pesi'!C$17,"")&amp;IF(C66='Tabelle Tipi-pesi'!B$18,'Tabelle Tipi-pesi'!C$18,"")&amp;IF(C66='Tabelle Tipi-pesi'!B$19,'Tabelle Tipi-pesi'!C$19,"")&amp;IF(C66='Tabelle Tipi-pesi'!B$20,'Tabelle Tipi-pesi'!C$20,"")&amp;IF(C66='Tabelle Tipi-pesi'!B$21,'Tabelle Tipi-pesi'!C$21,"")&amp;IF(C66='Tabelle Tipi-pesi'!B$22,'Tabelle Tipi-pesi'!C$22,"")&amp;IF(C66='Tabelle Tipi-pesi'!B$23,'Tabelle Tipi-pesi'!C$23,"")))</f>
        <v>180</v>
      </c>
      <c r="E66" s="8" t="s">
        <v>24</v>
      </c>
      <c r="F66" s="7">
        <f>IF(E66="",0,VALUE(IF(E66='Tabelle Tipi-pesi'!D$2,'Tabelle Tipi-pesi'!E$2,"")&amp;IF(E66='Tabelle Tipi-pesi'!D$3,'Tabelle Tipi-pesi'!E$3,"")&amp;IF(E66='Tabelle Tipi-pesi'!D$4,'Tabelle Tipi-pesi'!E$4,"")&amp;IF(E66='Tabelle Tipi-pesi'!D$5,'Tabelle Tipi-pesi'!E$5,"")&amp;IF(E66='Tabelle Tipi-pesi'!D$6,'Tabelle Tipi-pesi'!E$6,"")&amp;IF(E66='Tabelle Tipi-pesi'!D$7,'Tabelle Tipi-pesi'!E$7,"")&amp;IF(E66='Tabelle Tipi-pesi'!D$8,'Tabelle Tipi-pesi'!E$8,"")&amp;IF(E66='Tabelle Tipi-pesi'!D$9,'Tabelle Tipi-pesi'!E$9,"")&amp;IF(E66='Tabelle Tipi-pesi'!D$10,'Tabelle Tipi-pesi'!E$10,"")&amp;IF(E66='Tabelle Tipi-pesi'!D$11,'Tabelle Tipi-pesi'!E$11,"")&amp;IF(E66='Tabelle Tipi-pesi'!D$12,'Tabelle Tipi-pesi'!E$12,"")&amp;IF(E66='Tabelle Tipi-pesi'!D$13,'Tabelle Tipi-pesi'!E$13,"")&amp;IF(E66='Tabelle Tipi-pesi'!D$14,'Tabelle Tipi-pesi'!E$14,"")&amp;IF(E66='Tabelle Tipi-pesi'!D$15,'Tabelle Tipi-pesi'!E$15,"")&amp;IF(E66='Tabelle Tipi-pesi'!D$16,'Tabelle Tipi-pesi'!E$16,"")&amp;IF(E66='Tabelle Tipi-pesi'!D$17,'Tabelle Tipi-pesi'!E$17,"")&amp;IF(E66='Tabelle Tipi-pesi'!D$18,'Tabelle Tipi-pesi'!E$18,"")&amp;IF(E66='Tabelle Tipi-pesi'!D$19,'Tabelle Tipi-pesi'!E$19,"")&amp;IF(E66='Tabelle Tipi-pesi'!D$20,'Tabelle Tipi-pesi'!E$20,"")&amp;IF(E66='Tabelle Tipi-pesi'!D$21,'Tabelle Tipi-pesi'!E$21,"")&amp;IF(E66='Tabelle Tipi-pesi'!D$22,'Tabelle Tipi-pesi'!E$22,"")&amp;IF(E66='Tabelle Tipi-pesi'!D$23,'Tabelle Tipi-pesi'!E$23,"")))/4*B66</f>
        <v>62</v>
      </c>
      <c r="G66" s="22" t="s">
        <v>38</v>
      </c>
      <c r="H66" s="23">
        <f>$B66*IF(G66="",0,VALUE(IF(G66='Tabelle Tipi-pesi'!F$2,'Tabelle Tipi-pesi'!G$2,"")&amp;IF(G66='Tabelle Tipi-pesi'!F$3,'Tabelle Tipi-pesi'!G$3,"")&amp;IF(G66='Tabelle Tipi-pesi'!F$4,'Tabelle Tipi-pesi'!G$4,"")&amp;IF(G66='Tabelle Tipi-pesi'!F$5,'Tabelle Tipi-pesi'!G$5,"")&amp;IF(G66='Tabelle Tipi-pesi'!F$6,'Tabelle Tipi-pesi'!G$6,"")&amp;IF(G66='Tabelle Tipi-pesi'!F$7,'Tabelle Tipi-pesi'!G$7,"")&amp;IF(G66='Tabelle Tipi-pesi'!F$8,'Tabelle Tipi-pesi'!G$8,"")&amp;IF(G66='Tabelle Tipi-pesi'!F$9,'Tabelle Tipi-pesi'!G$9,"")&amp;IF(G66='Tabelle Tipi-pesi'!F$10,'Tabelle Tipi-pesi'!G$10,"")&amp;IF(G66='Tabelle Tipi-pesi'!F$11,'Tabelle Tipi-pesi'!G$11,"")&amp;IF(G66='Tabelle Tipi-pesi'!F$12,'Tabelle Tipi-pesi'!G$12,"")&amp;IF(G66='Tabelle Tipi-pesi'!F$13,'Tabelle Tipi-pesi'!G$13,"")&amp;IF(G66='Tabelle Tipi-pesi'!F$14,'Tabelle Tipi-pesi'!G$14,"")&amp;IF(G66='Tabelle Tipi-pesi'!F$15,'Tabelle Tipi-pesi'!G$15,"")&amp;IF(G66='Tabelle Tipi-pesi'!F$16,'Tabelle Tipi-pesi'!G$16,"")&amp;IF(G66='Tabelle Tipi-pesi'!F$17,'Tabelle Tipi-pesi'!G$17,"")&amp;IF(G66='Tabelle Tipi-pesi'!F$18,'Tabelle Tipi-pesi'!G$18,"")&amp;IF(G66='Tabelle Tipi-pesi'!F$19,'Tabelle Tipi-pesi'!G$19,"")&amp;IF(G66='Tabelle Tipi-pesi'!F$20,'Tabelle Tipi-pesi'!G$20,"")&amp;IF(G66='Tabelle Tipi-pesi'!F$21,'Tabelle Tipi-pesi'!G$21,"")&amp;IF(G66='Tabelle Tipi-pesi'!F$22,'Tabelle Tipi-pesi'!G$22,"")&amp;IF(G66='Tabelle Tipi-pesi'!F$23,'Tabelle Tipi-pesi'!G$23,"")))</f>
        <v>80</v>
      </c>
      <c r="I66" s="8" t="s">
        <v>47</v>
      </c>
      <c r="J66" s="9">
        <f>IF(I66="",0,VALUE(IF(I66='Tabelle Tipi-pesi'!H$2,'Tabelle Tipi-pesi'!I$2,"")&amp;IF(I66='Tabelle Tipi-pesi'!H$3,'Tabelle Tipi-pesi'!I$3,"")&amp;IF(I66='Tabelle Tipi-pesi'!H$4,'Tabelle Tipi-pesi'!I$4,"")&amp;IF(I66='Tabelle Tipi-pesi'!H$5,'Tabelle Tipi-pesi'!I$5,"")&amp;IF(I66='Tabelle Tipi-pesi'!H$6,'Tabelle Tipi-pesi'!I$6,"")&amp;IF(I66='Tabelle Tipi-pesi'!H$7,'Tabelle Tipi-pesi'!I$7,"")&amp;IF(I66='Tabelle Tipi-pesi'!H$8,'Tabelle Tipi-pesi'!I$8,"")&amp;IF(I66='Tabelle Tipi-pesi'!H$9,'Tabelle Tipi-pesi'!I$9,"")&amp;IF(I66='Tabelle Tipi-pesi'!H$10,'Tabelle Tipi-pesi'!I$10,"")&amp;IF(I66='Tabelle Tipi-pesi'!H$11,'Tabelle Tipi-pesi'!I$11,"")&amp;IF(I66='Tabelle Tipi-pesi'!H$12,'Tabelle Tipi-pesi'!I$12,"")&amp;IF(I66='Tabelle Tipi-pesi'!H$13,'Tabelle Tipi-pesi'!I$13,"")&amp;IF(I66='Tabelle Tipi-pesi'!H$14,'Tabelle Tipi-pesi'!I$14,"")&amp;IF(I66='Tabelle Tipi-pesi'!H$15,'Tabelle Tipi-pesi'!I$15,"")&amp;IF(I66='Tabelle Tipi-pesi'!H$16,'Tabelle Tipi-pesi'!I$16,"")&amp;IF(I66='Tabelle Tipi-pesi'!H$17,'Tabelle Tipi-pesi'!I$17,"")&amp;IF(I66='Tabelle Tipi-pesi'!H$18,'Tabelle Tipi-pesi'!I$18,"")&amp;IF(I66='Tabelle Tipi-pesi'!H$19,'Tabelle Tipi-pesi'!I$19,"")&amp;IF(I66='Tabelle Tipi-pesi'!H$20,'Tabelle Tipi-pesi'!I$20,"")&amp;IF(I66='Tabelle Tipi-pesi'!H$21,'Tabelle Tipi-pesi'!I$21,"")&amp;IF(I66='Tabelle Tipi-pesi'!H$22,'Tabelle Tipi-pesi'!I$22,"")&amp;IF(I66='Tabelle Tipi-pesi'!H$23,'Tabelle Tipi-pesi'!I$23,"")))</f>
        <v>145</v>
      </c>
      <c r="K66" s="24" t="s">
        <v>51</v>
      </c>
      <c r="L66" s="25">
        <f>IF(K66="",0,VALUE(IF(K66='Tabelle Tipi-pesi'!J$2,'Tabelle Tipi-pesi'!K$2,"")&amp;IF(K66='Tabelle Tipi-pesi'!J$3,'Tabelle Tipi-pesi'!K$3,"")&amp;IF(K66='Tabelle Tipi-pesi'!J$4,'Tabelle Tipi-pesi'!K$4,"")&amp;IF(K66='Tabelle Tipi-pesi'!J$5,'Tabelle Tipi-pesi'!K$5,"")&amp;IF(K66='Tabelle Tipi-pesi'!J$6,'Tabelle Tipi-pesi'!K$6,"")&amp;IF(K66='Tabelle Tipi-pesi'!J$7,'Tabelle Tipi-pesi'!K$7,"")&amp;IF(K66='Tabelle Tipi-pesi'!J$8,'Tabelle Tipi-pesi'!K$8,"")&amp;IF(K66='Tabelle Tipi-pesi'!J$9,'Tabelle Tipi-pesi'!K$9,"")&amp;IF(K66='Tabelle Tipi-pesi'!J$10,'Tabelle Tipi-pesi'!K$10,"")&amp;IF(K66='Tabelle Tipi-pesi'!J$11,'Tabelle Tipi-pesi'!K$11,"")&amp;IF(K66='Tabelle Tipi-pesi'!J$12,'Tabelle Tipi-pesi'!K$12,"")&amp;IF(K66='Tabelle Tipi-pesi'!J$13,'Tabelle Tipi-pesi'!K$13,"")&amp;IF(K66='Tabelle Tipi-pesi'!J$14,'Tabelle Tipi-pesi'!K$14,"")&amp;IF(K66='Tabelle Tipi-pesi'!J$15,'Tabelle Tipi-pesi'!K$15,"")&amp;IF(K66='Tabelle Tipi-pesi'!J$16,'Tabelle Tipi-pesi'!K$16,"")&amp;IF(K66='Tabelle Tipi-pesi'!J$17,'Tabelle Tipi-pesi'!K$17,"")&amp;IF(K66='Tabelle Tipi-pesi'!J$18,'Tabelle Tipi-pesi'!K$18,"")&amp;IF(K66='Tabelle Tipi-pesi'!J$19,'Tabelle Tipi-pesi'!K$19,"")&amp;IF(K66='Tabelle Tipi-pesi'!J$20,'Tabelle Tipi-pesi'!K$20,"")&amp;IF(K66='Tabelle Tipi-pesi'!J$21,'Tabelle Tipi-pesi'!K$21,"")&amp;IF(K66='Tabelle Tipi-pesi'!J$22,'Tabelle Tipi-pesi'!K$22,"")&amp;IF(K66='Tabelle Tipi-pesi'!J$23,'Tabelle Tipi-pesi'!K$23,"")))</f>
        <v>18</v>
      </c>
      <c r="M66" s="8" t="s">
        <v>59</v>
      </c>
      <c r="N66" s="9">
        <f>$B66*IF(M66="",0,VALUE(IF(M66='Tabelle Tipi-pesi'!L$2,'Tabelle Tipi-pesi'!M$2,"")&amp;IF(M66='Tabelle Tipi-pesi'!L$3,'Tabelle Tipi-pesi'!M$3,"")&amp;IF(M66='Tabelle Tipi-pesi'!L$4,'Tabelle Tipi-pesi'!M$4,"")&amp;IF(M66='Tabelle Tipi-pesi'!L$5,'Tabelle Tipi-pesi'!M$5,"")&amp;IF(M66='Tabelle Tipi-pesi'!L$6,'Tabelle Tipi-pesi'!M$6,"")&amp;IF(M66='Tabelle Tipi-pesi'!L$7,'Tabelle Tipi-pesi'!M$7,"")&amp;IF(M66='Tabelle Tipi-pesi'!L$8,'Tabelle Tipi-pesi'!M$8,"")&amp;IF(M66='Tabelle Tipi-pesi'!L$9,'Tabelle Tipi-pesi'!M$9,"")&amp;IF(M66='Tabelle Tipi-pesi'!L$10,'Tabelle Tipi-pesi'!M$10,"")&amp;IF(M66='Tabelle Tipi-pesi'!L$11,'Tabelle Tipi-pesi'!M$11,"")&amp;IF(M66='Tabelle Tipi-pesi'!L$12,'Tabelle Tipi-pesi'!M$12,"")&amp;IF(M66='Tabelle Tipi-pesi'!L$13,'Tabelle Tipi-pesi'!M$13,"")&amp;IF(M66='Tabelle Tipi-pesi'!L$14,'Tabelle Tipi-pesi'!M$14,"")&amp;IF(M66='Tabelle Tipi-pesi'!L$15,'Tabelle Tipi-pesi'!M$15,"")&amp;IF(M66='Tabelle Tipi-pesi'!L$16,'Tabelle Tipi-pesi'!M$16,"")&amp;IF(M66='Tabelle Tipi-pesi'!L$17,'Tabelle Tipi-pesi'!M$17,"")&amp;IF(M66='Tabelle Tipi-pesi'!L$18,'Tabelle Tipi-pesi'!M$18,"")&amp;IF(M66='Tabelle Tipi-pesi'!L$19,'Tabelle Tipi-pesi'!M$19,"")&amp;IF(M66='Tabelle Tipi-pesi'!L$20,'Tabelle Tipi-pesi'!M$20,"")&amp;IF(M66='Tabelle Tipi-pesi'!L$21,'Tabelle Tipi-pesi'!M$21,"")&amp;IF(M66='Tabelle Tipi-pesi'!L$22,'Tabelle Tipi-pesi'!M$22,"")&amp;IF(M66='Tabelle Tipi-pesi'!L$23,'Tabelle Tipi-pesi'!M$23,"")))</f>
        <v>240</v>
      </c>
      <c r="O66" s="27" t="s">
        <v>72</v>
      </c>
      <c r="P66" s="28">
        <f>IF(O66="",0,VALUE(IF(O66='Tabelle Tipi-pesi'!N$2,'Tabelle Tipi-pesi'!O$2,"")&amp;IF(O66='Tabelle Tipi-pesi'!N$3,'Tabelle Tipi-pesi'!O$3,"")&amp;IF(O66='Tabelle Tipi-pesi'!N$4,'Tabelle Tipi-pesi'!O$4,"")&amp;IF(O66='Tabelle Tipi-pesi'!N$5,'Tabelle Tipi-pesi'!O$5,"")&amp;IF(O66='Tabelle Tipi-pesi'!N$6,'Tabelle Tipi-pesi'!O$6,"")&amp;IF(O66='Tabelle Tipi-pesi'!N$7,'Tabelle Tipi-pesi'!O$7,"")&amp;IF(O66='Tabelle Tipi-pesi'!N$8,'Tabelle Tipi-pesi'!O$8,"")&amp;IF(O66='Tabelle Tipi-pesi'!N$9,'Tabelle Tipi-pesi'!O$9,"")&amp;IF(O66='Tabelle Tipi-pesi'!N$10,'Tabelle Tipi-pesi'!O$10,"")&amp;IF(O66='Tabelle Tipi-pesi'!N$11,'Tabelle Tipi-pesi'!O$11,"")&amp;IF(O66='Tabelle Tipi-pesi'!N$12,'Tabelle Tipi-pesi'!O$12,"")&amp;IF(O66='Tabelle Tipi-pesi'!N$13,'Tabelle Tipi-pesi'!O$13,"")&amp;IF(O66='Tabelle Tipi-pesi'!N$14,'Tabelle Tipi-pesi'!O$14,"")&amp;IF(O66='Tabelle Tipi-pesi'!N$15,'Tabelle Tipi-pesi'!O$15,"")&amp;IF(O66='Tabelle Tipi-pesi'!N$16,'Tabelle Tipi-pesi'!O$16,"")&amp;IF(O66='Tabelle Tipi-pesi'!N$17,'Tabelle Tipi-pesi'!O$17,"")&amp;IF(O66='Tabelle Tipi-pesi'!N$18,'Tabelle Tipi-pesi'!O$18,"")&amp;IF(O66='Tabelle Tipi-pesi'!N$19,'Tabelle Tipi-pesi'!O$19,"")&amp;IF(O66='Tabelle Tipi-pesi'!N$20,'Tabelle Tipi-pesi'!O$20,"")&amp;IF(O66='Tabelle Tipi-pesi'!N$21,'Tabelle Tipi-pesi'!O$21,"")&amp;IF(O66='Tabelle Tipi-pesi'!N$22,'Tabelle Tipi-pesi'!O$22,"")&amp;IF(O66='Tabelle Tipi-pesi'!N$23,'Tabelle Tipi-pesi'!O$23,"")))</f>
        <v>280</v>
      </c>
      <c r="Q66" s="8" t="s">
        <v>120</v>
      </c>
      <c r="R66" s="9">
        <f>IF(Q66="",0,VALUE(IF(Q66='Tabelle Tipi-pesi'!P$2,'Tabelle Tipi-pesi'!Q$2,"")&amp;IF(Q66='Tabelle Tipi-pesi'!P$3,'Tabelle Tipi-pesi'!Q$3,"")&amp;IF(Q66='Tabelle Tipi-pesi'!P$4,'Tabelle Tipi-pesi'!Q$4,"")&amp;IF(Q66='Tabelle Tipi-pesi'!P$5,'Tabelle Tipi-pesi'!Q$5,"")&amp;IF(Q66='Tabelle Tipi-pesi'!P$6,'Tabelle Tipi-pesi'!Q$6,"")&amp;IF(Q66='Tabelle Tipi-pesi'!P$7,'Tabelle Tipi-pesi'!Q$7,"")&amp;IF(Q66='Tabelle Tipi-pesi'!P$8,'Tabelle Tipi-pesi'!Q$8,"")&amp;IF(Q66='Tabelle Tipi-pesi'!P$9,'Tabelle Tipi-pesi'!Q$9,"")&amp;IF(Q66='Tabelle Tipi-pesi'!P$10,'Tabelle Tipi-pesi'!Q$10,"")&amp;IF(Q66='Tabelle Tipi-pesi'!P$11,'Tabelle Tipi-pesi'!Q$11,"")&amp;IF(Q66='Tabelle Tipi-pesi'!P$12,'Tabelle Tipi-pesi'!Q$12,"")&amp;IF(Q66='Tabelle Tipi-pesi'!P$13,'Tabelle Tipi-pesi'!Q$13,"")&amp;IF(Q66='Tabelle Tipi-pesi'!P$14,'Tabelle Tipi-pesi'!Q$14,"")&amp;IF(Q66='Tabelle Tipi-pesi'!P$15,'Tabelle Tipi-pesi'!Q$15,"")&amp;IF(Q66='Tabelle Tipi-pesi'!P$16,'Tabelle Tipi-pesi'!Q$16,"")&amp;IF(Q66='Tabelle Tipi-pesi'!P$17,'Tabelle Tipi-pesi'!Q$17,"")&amp;IF(Q66='Tabelle Tipi-pesi'!P$18,'Tabelle Tipi-pesi'!Q$18,"")&amp;IF(Q66='Tabelle Tipi-pesi'!P$19,'Tabelle Tipi-pesi'!Q$19,"")&amp;IF(Q66='Tabelle Tipi-pesi'!P$20,'Tabelle Tipi-pesi'!Q$20,"")&amp;IF(Q66='Tabelle Tipi-pesi'!P$21,'Tabelle Tipi-pesi'!Q$21,"")&amp;IF(Q66='Tabelle Tipi-pesi'!P$22,'Tabelle Tipi-pesi'!Q$22,"")&amp;IF(Q66='Tabelle Tipi-pesi'!P$23,'Tabelle Tipi-pesi'!Q$23,"")))</f>
        <v>20</v>
      </c>
      <c r="S66" s="29" t="s">
        <v>114</v>
      </c>
      <c r="T66" s="30">
        <f>IF(S66="",0,VALUE(IF(S66='Tabelle Tipi-pesi'!R$2,'Tabelle Tipi-pesi'!S$2,"")&amp;IF(S66='Tabelle Tipi-pesi'!R$3,'Tabelle Tipi-pesi'!S$3,"")&amp;IF(S66='Tabelle Tipi-pesi'!R$4,'Tabelle Tipi-pesi'!S$4,"")&amp;IF(S66='Tabelle Tipi-pesi'!R$5,'Tabelle Tipi-pesi'!S$5,"")&amp;IF(S66='Tabelle Tipi-pesi'!R$6,'Tabelle Tipi-pesi'!S$6,"")&amp;IF(S66='Tabelle Tipi-pesi'!R$7,'Tabelle Tipi-pesi'!S$7,"")&amp;IF(S66='Tabelle Tipi-pesi'!R$8,'Tabelle Tipi-pesi'!S$8,"")&amp;IF(S66='Tabelle Tipi-pesi'!R$9,'Tabelle Tipi-pesi'!S$9,"")&amp;IF(S66='Tabelle Tipi-pesi'!R$10,'Tabelle Tipi-pesi'!S$10,"")&amp;IF(S66='Tabelle Tipi-pesi'!R$11,'Tabelle Tipi-pesi'!S$11,"")&amp;IF(S66='Tabelle Tipi-pesi'!R$12,'Tabelle Tipi-pesi'!S$12,"")&amp;IF(S66='Tabelle Tipi-pesi'!R$13,'Tabelle Tipi-pesi'!S$13,"")&amp;IF(S66='Tabelle Tipi-pesi'!R$14,'Tabelle Tipi-pesi'!S$14,"")&amp;IF(S66='Tabelle Tipi-pesi'!R$15,'Tabelle Tipi-pesi'!S$15,"")&amp;IF(S66='Tabelle Tipi-pesi'!R$16,'Tabelle Tipi-pesi'!S$16,"")&amp;IF(S66='Tabelle Tipi-pesi'!R$17,'Tabelle Tipi-pesi'!S$17,"")&amp;IF(S66='Tabelle Tipi-pesi'!R$18,'Tabelle Tipi-pesi'!S$18,"")&amp;IF(S66='Tabelle Tipi-pesi'!R$19,'Tabelle Tipi-pesi'!S$19,"")&amp;IF(S66='Tabelle Tipi-pesi'!R$20,'Tabelle Tipi-pesi'!S$20,"")&amp;IF(S66='Tabelle Tipi-pesi'!R$21,'Tabelle Tipi-pesi'!S$21,"")&amp;IF(S66='Tabelle Tipi-pesi'!R$22,'Tabelle Tipi-pesi'!S$22,"")&amp;IF(S66='Tabelle Tipi-pesi'!R$23,'Tabelle Tipi-pesi'!S$23,"")))</f>
        <v>25</v>
      </c>
      <c r="U66" s="8" t="s">
        <v>94</v>
      </c>
      <c r="V66" s="9">
        <f>IF(U66="",0,VALUE(IF(U66='Tabelle Tipi-pesi'!T$2,'Tabelle Tipi-pesi'!U$2,"")&amp;IF(U66='Tabelle Tipi-pesi'!T$3,'Tabelle Tipi-pesi'!U$3,"")&amp;IF(U66='Tabelle Tipi-pesi'!T$4,'Tabelle Tipi-pesi'!U$4,"")&amp;IF(U66='Tabelle Tipi-pesi'!T$5,'Tabelle Tipi-pesi'!U$5,"")&amp;IF(U66='Tabelle Tipi-pesi'!T$6,'Tabelle Tipi-pesi'!U$6,"")&amp;IF(U66='Tabelle Tipi-pesi'!T$7,'Tabelle Tipi-pesi'!U$7,"")&amp;IF(U66='Tabelle Tipi-pesi'!T$8,'Tabelle Tipi-pesi'!U$8,"")&amp;IF(U66='Tabelle Tipi-pesi'!T$9,'Tabelle Tipi-pesi'!U$9,"")&amp;IF(U66='Tabelle Tipi-pesi'!T$10,'Tabelle Tipi-pesi'!U$10,"")&amp;IF(U66='Tabelle Tipi-pesi'!T$11,'Tabelle Tipi-pesi'!U$11,"")&amp;IF(U66='Tabelle Tipi-pesi'!T$12,'Tabelle Tipi-pesi'!U$12,"")&amp;IF(U66='Tabelle Tipi-pesi'!T$13,'Tabelle Tipi-pesi'!U$13,"")&amp;IF(U66='Tabelle Tipi-pesi'!T$14,'Tabelle Tipi-pesi'!U$14,"")&amp;IF(U66='Tabelle Tipi-pesi'!T$15,'Tabelle Tipi-pesi'!U$15,"")&amp;IF(U66='Tabelle Tipi-pesi'!T$16,'Tabelle Tipi-pesi'!U$16,"")&amp;IF(U66='Tabelle Tipi-pesi'!T$17,'Tabelle Tipi-pesi'!U$17,"")&amp;IF(U66='Tabelle Tipi-pesi'!T$18,'Tabelle Tipi-pesi'!U$18,"")&amp;IF(U66='Tabelle Tipi-pesi'!T$19,'Tabelle Tipi-pesi'!U$19,"")&amp;IF(U66='Tabelle Tipi-pesi'!T$20,'Tabelle Tipi-pesi'!U$20,"")&amp;IF(U66='Tabelle Tipi-pesi'!T$21,'Tabelle Tipi-pesi'!U$21,"")&amp;IF(U66='Tabelle Tipi-pesi'!T$22,'Tabelle Tipi-pesi'!U$22,"")&amp;IF(U66='Tabelle Tipi-pesi'!T$23,'Tabelle Tipi-pesi'!U$23,"")))</f>
        <v>85</v>
      </c>
      <c r="W66" s="31" t="s">
        <v>98</v>
      </c>
      <c r="X66" s="32">
        <f>IF(W66="",0,VALUE(IF(W66='Tabelle Tipi-pesi'!V$2,'Tabelle Tipi-pesi'!W$2,"")&amp;IF(W66='Tabelle Tipi-pesi'!V$3,'Tabelle Tipi-pesi'!W$3,"")&amp;IF(W66='Tabelle Tipi-pesi'!V$4,'Tabelle Tipi-pesi'!W$4,"")&amp;IF(W66='Tabelle Tipi-pesi'!V$5,'Tabelle Tipi-pesi'!W$5,"")&amp;IF(W66='Tabelle Tipi-pesi'!V$6,'Tabelle Tipi-pesi'!W$6,"")&amp;IF(W66='Tabelle Tipi-pesi'!V$7,'Tabelle Tipi-pesi'!W$7,"")&amp;IF(W66='Tabelle Tipi-pesi'!V$8,'Tabelle Tipi-pesi'!W$8,"")&amp;IF(W66='Tabelle Tipi-pesi'!V$9,'Tabelle Tipi-pesi'!W$9,"")&amp;IF(W66='Tabelle Tipi-pesi'!V$10,'Tabelle Tipi-pesi'!W$10,"")&amp;IF(W66='Tabelle Tipi-pesi'!V$11,'Tabelle Tipi-pesi'!W$11,"")&amp;IF(W66='Tabelle Tipi-pesi'!V$12,'Tabelle Tipi-pesi'!W$12,"")&amp;IF(W66='Tabelle Tipi-pesi'!V$13,'Tabelle Tipi-pesi'!W$13,"")&amp;IF(W66='Tabelle Tipi-pesi'!V$14,'Tabelle Tipi-pesi'!W$14,"")&amp;IF(W66='Tabelle Tipi-pesi'!V$15,'Tabelle Tipi-pesi'!W$15,"")&amp;IF(W66='Tabelle Tipi-pesi'!V$16,'Tabelle Tipi-pesi'!W$16,"")&amp;IF(W66='Tabelle Tipi-pesi'!V$17,'Tabelle Tipi-pesi'!W$17,"")&amp;IF(W66='Tabelle Tipi-pesi'!V$18,'Tabelle Tipi-pesi'!W$18,"")&amp;IF(W66='Tabelle Tipi-pesi'!V$19,'Tabelle Tipi-pesi'!W$19,"")&amp;IF(W66='Tabelle Tipi-pesi'!V$20,'Tabelle Tipi-pesi'!W$20,"")&amp;IF(W66='Tabelle Tipi-pesi'!V$21,'Tabelle Tipi-pesi'!W$21,"")&amp;IF(W66='Tabelle Tipi-pesi'!V$22,'Tabelle Tipi-pesi'!W$22,"")&amp;IF(W66='Tabelle Tipi-pesi'!V$23,'Tabelle Tipi-pesi'!W$23,"")))</f>
        <v>56</v>
      </c>
      <c r="Z66" s="9">
        <f>IF(Y66="",0,VALUE(IF(Y66='Tabelle Tipi-pesi'!X$2,'Tabelle Tipi-pesi'!Y$2,"")&amp;IF(Y66='Tabelle Tipi-pesi'!X$3,'Tabelle Tipi-pesi'!Y$3,"")&amp;IF(Y66='Tabelle Tipi-pesi'!X$4,'Tabelle Tipi-pesi'!Y$4,"")&amp;IF(Y66='Tabelle Tipi-pesi'!X$5,'Tabelle Tipi-pesi'!Y$5,"")&amp;IF(Y66='Tabelle Tipi-pesi'!X$6,'Tabelle Tipi-pesi'!Y$6,"")&amp;IF(Y66='Tabelle Tipi-pesi'!X$7,'Tabelle Tipi-pesi'!Y$7,"")&amp;IF(Y66='Tabelle Tipi-pesi'!X$8,'Tabelle Tipi-pesi'!Y$8,"")&amp;IF(Y66='Tabelle Tipi-pesi'!X$9,'Tabelle Tipi-pesi'!Y$9,"")&amp;IF(Y66='Tabelle Tipi-pesi'!X$10,'Tabelle Tipi-pesi'!Y$10,"")&amp;IF(Y66='Tabelle Tipi-pesi'!X$11,'Tabelle Tipi-pesi'!Y$11,"")&amp;IF(Y66='Tabelle Tipi-pesi'!X$12,'Tabelle Tipi-pesi'!Y$12,"")&amp;IF(Y66='Tabelle Tipi-pesi'!X$13,'Tabelle Tipi-pesi'!Y$13,"")&amp;IF(Y66='Tabelle Tipi-pesi'!X$14,'Tabelle Tipi-pesi'!Y$14,"")&amp;IF(Y66='Tabelle Tipi-pesi'!X$15,'Tabelle Tipi-pesi'!Y$15,"")&amp;IF(Y66='Tabelle Tipi-pesi'!X$16,'Tabelle Tipi-pesi'!Y$16,"")&amp;IF(Y66='Tabelle Tipi-pesi'!X$17,'Tabelle Tipi-pesi'!Y$17,"")&amp;IF(Y66='Tabelle Tipi-pesi'!X$18,'Tabelle Tipi-pesi'!Y$18,"")&amp;IF(Y66='Tabelle Tipi-pesi'!X$19,'Tabelle Tipi-pesi'!Y$19,"")&amp;IF(Y66='Tabelle Tipi-pesi'!X$20,'Tabelle Tipi-pesi'!Y$20,"")&amp;IF(Y66='Tabelle Tipi-pesi'!X$21,'Tabelle Tipi-pesi'!Y$21,"")&amp;IF(Y66='Tabelle Tipi-pesi'!X$22,'Tabelle Tipi-pesi'!Y$22,"")&amp;IF(Y66='Tabelle Tipi-pesi'!X$23,'Tabelle Tipi-pesi'!Y$23,"")))</f>
        <v>0</v>
      </c>
      <c r="AA66" s="36" t="s">
        <v>105</v>
      </c>
      <c r="AB66" s="37">
        <f>IF(AA66="",0,VALUE(IF(AA66='Tabelle Tipi-pesi'!Z$2,'Tabelle Tipi-pesi'!AA$2,"")&amp;IF(AA66='Tabelle Tipi-pesi'!Z$3,'Tabelle Tipi-pesi'!AA$3,"")&amp;IF(AA66='Tabelle Tipi-pesi'!Z$4,'Tabelle Tipi-pesi'!AA$4,"")&amp;IF(AA66='Tabelle Tipi-pesi'!Z$5,'Tabelle Tipi-pesi'!AA$5,"")&amp;IF(AA66='Tabelle Tipi-pesi'!Z$6,'Tabelle Tipi-pesi'!AA$6,"")&amp;IF(AA66='Tabelle Tipi-pesi'!Z$7,'Tabelle Tipi-pesi'!AA$7,"")&amp;IF(AA66='Tabelle Tipi-pesi'!Z$8,'Tabelle Tipi-pesi'!AA$8,"")&amp;IF(AA66='Tabelle Tipi-pesi'!Z$9,'Tabelle Tipi-pesi'!AA$9,"")&amp;IF(AA66='Tabelle Tipi-pesi'!Z$10,'Tabelle Tipi-pesi'!AA$10,"")&amp;IF(AA66='Tabelle Tipi-pesi'!Z$11,'Tabelle Tipi-pesi'!AA$11,"")&amp;IF(AA66='Tabelle Tipi-pesi'!Z$12,'Tabelle Tipi-pesi'!AA$12,"")&amp;IF(AA66='Tabelle Tipi-pesi'!Z$13,'Tabelle Tipi-pesi'!AA$13,"")&amp;IF(AA66='Tabelle Tipi-pesi'!Z$14,'Tabelle Tipi-pesi'!AA$14,"")&amp;IF(AA66='Tabelle Tipi-pesi'!Z$15,'Tabelle Tipi-pesi'!AA$15,"")&amp;IF(AA66='Tabelle Tipi-pesi'!Z$16,'Tabelle Tipi-pesi'!AA$16,"")&amp;IF(AA66='Tabelle Tipi-pesi'!Z$17,'Tabelle Tipi-pesi'!AA$17,"")&amp;IF(AA66='Tabelle Tipi-pesi'!Z$18,'Tabelle Tipi-pesi'!AA$18,"")&amp;IF(AA66='Tabelle Tipi-pesi'!Z$19,'Tabelle Tipi-pesi'!AA$19,"")&amp;IF(AA66='Tabelle Tipi-pesi'!Z$20,'Tabelle Tipi-pesi'!AA$20,"")&amp;IF(AA66='Tabelle Tipi-pesi'!Z$21,'Tabelle Tipi-pesi'!AA$21,"")&amp;IF(AA66='Tabelle Tipi-pesi'!Z$22,'Tabelle Tipi-pesi'!AA$22,"")&amp;IF(AA66='Tabelle Tipi-pesi'!Z$23,'Tabelle Tipi-pesi'!AA$23,"")))</f>
        <v>75</v>
      </c>
      <c r="AC66" s="8" t="s">
        <v>102</v>
      </c>
      <c r="AD66" s="9">
        <f>IF(AC66="",0,VALUE(IF(AC66='Tabelle Tipi-pesi'!Z$2,'Tabelle Tipi-pesi'!AA$2,"")&amp;IF(AC66='Tabelle Tipi-pesi'!Z$3,'Tabelle Tipi-pesi'!AA$3,"")&amp;IF(AC66='Tabelle Tipi-pesi'!Z$4,'Tabelle Tipi-pesi'!AA$4,"")&amp;IF(AC66='Tabelle Tipi-pesi'!Z$5,'Tabelle Tipi-pesi'!AA$5,"")&amp;IF(AC66='Tabelle Tipi-pesi'!Z$6,'Tabelle Tipi-pesi'!AA$6,"")&amp;IF(AC66='Tabelle Tipi-pesi'!Z$7,'Tabelle Tipi-pesi'!AA$7,"")&amp;IF(AC66='Tabelle Tipi-pesi'!Z$8,'Tabelle Tipi-pesi'!AA$8,"")&amp;IF(AC66='Tabelle Tipi-pesi'!Z$9,'Tabelle Tipi-pesi'!AA$9,"")&amp;IF(AC66='Tabelle Tipi-pesi'!Z$10,'Tabelle Tipi-pesi'!AA$10,"")&amp;IF(AC66='Tabelle Tipi-pesi'!Z$11,'Tabelle Tipi-pesi'!AA$11,"")&amp;IF(AC66='Tabelle Tipi-pesi'!Z$12,'Tabelle Tipi-pesi'!AA$12,"")&amp;IF(AC66='Tabelle Tipi-pesi'!Z$13,'Tabelle Tipi-pesi'!AA$13,"")&amp;IF(AC66='Tabelle Tipi-pesi'!Z$14,'Tabelle Tipi-pesi'!AA$14,"")&amp;IF(AC66='Tabelle Tipi-pesi'!Z$15,'Tabelle Tipi-pesi'!AA$15,"")&amp;IF(AC66='Tabelle Tipi-pesi'!Z$16,'Tabelle Tipi-pesi'!AA$16,"")&amp;IF(AC66='Tabelle Tipi-pesi'!Z$17,'Tabelle Tipi-pesi'!AA$17,"")&amp;IF(AC66='Tabelle Tipi-pesi'!Z$18,'Tabelle Tipi-pesi'!AA$18,"")&amp;IF(AC66='Tabelle Tipi-pesi'!Z$19,'Tabelle Tipi-pesi'!AA$19,"")&amp;IF(AC66='Tabelle Tipi-pesi'!Z$20,'Tabelle Tipi-pesi'!AA$20,"")&amp;IF(AC66='Tabelle Tipi-pesi'!Z$21,'Tabelle Tipi-pesi'!AA$21,"")&amp;IF(AC66='Tabelle Tipi-pesi'!Z$22,'Tabelle Tipi-pesi'!AA$22,"")&amp;IF(AC66='Tabelle Tipi-pesi'!Z$23,'Tabelle Tipi-pesi'!AA$23,"")))</f>
        <v>40</v>
      </c>
      <c r="AE66" s="34" t="s">
        <v>118</v>
      </c>
      <c r="AF66" s="35">
        <f>IF(AE66="",0,VALUE(IF(AE66='Tabelle Tipi-pesi'!AB$2,'Tabelle Tipi-pesi'!AC$2,"")&amp;IF(AE66='Tabelle Tipi-pesi'!AB$3,'Tabelle Tipi-pesi'!AC$3,"")&amp;IF(AE66='Tabelle Tipi-pesi'!AB$4,'Tabelle Tipi-pesi'!AC$4,"")&amp;IF(AE66='Tabelle Tipi-pesi'!AB$5,'Tabelle Tipi-pesi'!AC$5,"")&amp;IF(AE66='Tabelle Tipi-pesi'!AB$6,'Tabelle Tipi-pesi'!AC$6,"")&amp;IF(AE66='Tabelle Tipi-pesi'!AB$7,'Tabelle Tipi-pesi'!AC$7,"")&amp;IF(AE66='Tabelle Tipi-pesi'!AB$8,'Tabelle Tipi-pesi'!AC$8,"")&amp;IF(AE66='Tabelle Tipi-pesi'!AB$9,'Tabelle Tipi-pesi'!AC$9,"")&amp;IF(AE66='Tabelle Tipi-pesi'!AB$10,'Tabelle Tipi-pesi'!AC$10,"")&amp;IF(AE66='Tabelle Tipi-pesi'!AB$11,'Tabelle Tipi-pesi'!AC$11,"")&amp;IF(AE66='Tabelle Tipi-pesi'!AB$12,'Tabelle Tipi-pesi'!AC$12,"")&amp;IF(AE66='Tabelle Tipi-pesi'!AB$13,'Tabelle Tipi-pesi'!AC$13,"")&amp;IF(AE66='Tabelle Tipi-pesi'!AB$14,'Tabelle Tipi-pesi'!AC$14,"")&amp;IF(AE66='Tabelle Tipi-pesi'!AB$15,'Tabelle Tipi-pesi'!AC$15,"")&amp;IF(AD66='Tabelle Tipi-pesi'!AB$16,'Tabelle Tipi-pesi'!AC$16,"")&amp;IF(AE66='Tabelle Tipi-pesi'!AB$17,'Tabelle Tipi-pesi'!AC$17,"")&amp;IF(AE66='Tabelle Tipi-pesi'!AB$18,'Tabelle Tipi-pesi'!AC$18,"")&amp;IF(AE66='Tabelle Tipi-pesi'!AB$19,'Tabelle Tipi-pesi'!AC$19,"")&amp;IF(AE66='Tabelle Tipi-pesi'!AB$20,'Tabelle Tipi-pesi'!AC$20,"")&amp;IF(AE66='Tabelle Tipi-pesi'!AB$21,'Tabelle Tipi-pesi'!AC$21,"")&amp;IF(AE66='Tabelle Tipi-pesi'!AB$22,'Tabelle Tipi-pesi'!AC$22,"")&amp;IF(AE66='Tabelle Tipi-pesi'!AB$23,'Tabelle Tipi-pesi'!AC$23,"")))</f>
        <v>10</v>
      </c>
      <c r="AG66" s="8" t="s">
        <v>106</v>
      </c>
      <c r="AH66" s="9">
        <f>IF(AG66="",0,VALUE(IF(AG66='Tabelle Tipi-pesi'!AD$2,'Tabelle Tipi-pesi'!AE$2,"")&amp;IF(AG66='Tabelle Tipi-pesi'!AD$3,'Tabelle Tipi-pesi'!AE$3,"")&amp;IF(AG66='Tabelle Tipi-pesi'!AD$4,'Tabelle Tipi-pesi'!AE$4,"")&amp;IF(AG66='Tabelle Tipi-pesi'!AD$5,'Tabelle Tipi-pesi'!AE$5,"")&amp;IF(AG66='Tabelle Tipi-pesi'!AD$6,'Tabelle Tipi-pesi'!AE$6,"")&amp;IF(AG66='Tabelle Tipi-pesi'!AD$7,'Tabelle Tipi-pesi'!AE$7,"")&amp;IF(AG66='Tabelle Tipi-pesi'!AD$8,'Tabelle Tipi-pesi'!AE$8,"")&amp;IF(AG66='Tabelle Tipi-pesi'!AD$9,'Tabelle Tipi-pesi'!AE$9,"")&amp;IF(AG66='Tabelle Tipi-pesi'!AD$10,'Tabelle Tipi-pesi'!AE$10,"")&amp;IF(AG66='Tabelle Tipi-pesi'!AD$11,'Tabelle Tipi-pesi'!AE$11,"")&amp;IF(AG66='Tabelle Tipi-pesi'!AD$12,'Tabelle Tipi-pesi'!AE$12,"")&amp;IF(AG66='Tabelle Tipi-pesi'!AD$13,'Tabelle Tipi-pesi'!AE$13,"")&amp;IF(AG66='Tabelle Tipi-pesi'!AD$14,'Tabelle Tipi-pesi'!AE$14,"")&amp;IF(AG66='Tabelle Tipi-pesi'!AD$15,'Tabelle Tipi-pesi'!AE$15,"")&amp;IF(AF66='Tabelle Tipi-pesi'!AD$16,'Tabelle Tipi-pesi'!AE$16,"")&amp;IF(AG66='Tabelle Tipi-pesi'!AD$17,'Tabelle Tipi-pesi'!AE$17,"")&amp;IF(AG66='Tabelle Tipi-pesi'!AD$18,'Tabelle Tipi-pesi'!AE$18,"")&amp;IF(AG66='Tabelle Tipi-pesi'!AD$19,'Tabelle Tipi-pesi'!AE$19,"")&amp;IF(AG66='Tabelle Tipi-pesi'!AD$20,'Tabelle Tipi-pesi'!AE$20,"")&amp;IF(AG66='Tabelle Tipi-pesi'!AD$21,'Tabelle Tipi-pesi'!AE$21,"")&amp;IF(AG66='Tabelle Tipi-pesi'!AD$22,'Tabelle Tipi-pesi'!AE$22,"")&amp;IF(AG66='Tabelle Tipi-pesi'!AD$23,'Tabelle Tipi-pesi'!AE$23,"")))</f>
        <v>50</v>
      </c>
      <c r="AJ66" s="26">
        <f t="shared" si="0"/>
        <v>1366</v>
      </c>
      <c r="AK66" s="55">
        <v>10</v>
      </c>
      <c r="AL66" s="12">
        <v>2644</v>
      </c>
      <c r="AM66" s="18"/>
      <c r="AN66" s="11">
        <f t="shared" si="1"/>
        <v>10</v>
      </c>
      <c r="AO66" s="11" t="str">
        <f t="shared" si="2"/>
        <v>3</v>
      </c>
      <c r="AP66" s="8">
        <v>830</v>
      </c>
      <c r="AQ66" s="14">
        <f t="shared" si="3"/>
        <v>15.864000000000001</v>
      </c>
      <c r="AR66" s="15">
        <f t="shared" si="4"/>
        <v>176.09040000000002</v>
      </c>
      <c r="AS66" s="16">
        <f t="shared" si="5"/>
        <v>128.9095168374817</v>
      </c>
      <c r="AT66" s="15">
        <f t="shared" si="6"/>
        <v>7.7573791643383165</v>
      </c>
      <c r="AU66" s="39"/>
    </row>
    <row r="67" spans="1:47" s="8" customFormat="1" ht="11.25" x14ac:dyDescent="0.2">
      <c r="A67" s="8">
        <v>63</v>
      </c>
      <c r="B67" s="8">
        <v>4</v>
      </c>
      <c r="C67" s="20" t="s">
        <v>18</v>
      </c>
      <c r="D67" s="21">
        <f>IF(C67="",0,VALUE(IF(C67='Tabelle Tipi-pesi'!B$2,'Tabelle Tipi-pesi'!C$2,"")&amp;IF(C67='Tabelle Tipi-pesi'!B$3,'Tabelle Tipi-pesi'!C$3,"")&amp;IF(C67='Tabelle Tipi-pesi'!B$4,'Tabelle Tipi-pesi'!C$4,"")&amp;IF(C67='Tabelle Tipi-pesi'!B$5,'Tabelle Tipi-pesi'!C$5,"")&amp;IF(C67='Tabelle Tipi-pesi'!B$6,'Tabelle Tipi-pesi'!C$6,"")&amp;IF(C67='Tabelle Tipi-pesi'!B$7,'Tabelle Tipi-pesi'!C$7,"")&amp;IF(C67='Tabelle Tipi-pesi'!B$8,'Tabelle Tipi-pesi'!C$8,"")&amp;IF(C67='Tabelle Tipi-pesi'!B$9,'Tabelle Tipi-pesi'!C$9,"")&amp;IF(C67='Tabelle Tipi-pesi'!B$10,'Tabelle Tipi-pesi'!C$10,"")&amp;IF(C67='Tabelle Tipi-pesi'!B$11,'Tabelle Tipi-pesi'!C$11,"")&amp;IF(C67='Tabelle Tipi-pesi'!B$12,'Tabelle Tipi-pesi'!C$12,"")&amp;IF(C67='Tabelle Tipi-pesi'!B$13,'Tabelle Tipi-pesi'!C$13,"")&amp;IF(C67='Tabelle Tipi-pesi'!B$14,'Tabelle Tipi-pesi'!C$14,"")&amp;IF(C67='Tabelle Tipi-pesi'!B$15,'Tabelle Tipi-pesi'!C$15,"")&amp;IF(C67='Tabelle Tipi-pesi'!B$16,'Tabelle Tipi-pesi'!C$16,"")&amp;IF(C67='Tabelle Tipi-pesi'!B$17,'Tabelle Tipi-pesi'!C$17,"")&amp;IF(C67='Tabelle Tipi-pesi'!B$18,'Tabelle Tipi-pesi'!C$18,"")&amp;IF(C67='Tabelle Tipi-pesi'!B$19,'Tabelle Tipi-pesi'!C$19,"")&amp;IF(C67='Tabelle Tipi-pesi'!B$20,'Tabelle Tipi-pesi'!C$20,"")&amp;IF(C67='Tabelle Tipi-pesi'!B$21,'Tabelle Tipi-pesi'!C$21,"")&amp;IF(C67='Tabelle Tipi-pesi'!B$22,'Tabelle Tipi-pesi'!C$22,"")&amp;IF(C67='Tabelle Tipi-pesi'!B$23,'Tabelle Tipi-pesi'!C$23,"")))</f>
        <v>180</v>
      </c>
      <c r="E67" s="8" t="s">
        <v>24</v>
      </c>
      <c r="F67" s="7">
        <f>IF(E67="",0,VALUE(IF(E67='Tabelle Tipi-pesi'!D$2,'Tabelle Tipi-pesi'!E$2,"")&amp;IF(E67='Tabelle Tipi-pesi'!D$3,'Tabelle Tipi-pesi'!E$3,"")&amp;IF(E67='Tabelle Tipi-pesi'!D$4,'Tabelle Tipi-pesi'!E$4,"")&amp;IF(E67='Tabelle Tipi-pesi'!D$5,'Tabelle Tipi-pesi'!E$5,"")&amp;IF(E67='Tabelle Tipi-pesi'!D$6,'Tabelle Tipi-pesi'!E$6,"")&amp;IF(E67='Tabelle Tipi-pesi'!D$7,'Tabelle Tipi-pesi'!E$7,"")&amp;IF(E67='Tabelle Tipi-pesi'!D$8,'Tabelle Tipi-pesi'!E$8,"")&amp;IF(E67='Tabelle Tipi-pesi'!D$9,'Tabelle Tipi-pesi'!E$9,"")&amp;IF(E67='Tabelle Tipi-pesi'!D$10,'Tabelle Tipi-pesi'!E$10,"")&amp;IF(E67='Tabelle Tipi-pesi'!D$11,'Tabelle Tipi-pesi'!E$11,"")&amp;IF(E67='Tabelle Tipi-pesi'!D$12,'Tabelle Tipi-pesi'!E$12,"")&amp;IF(E67='Tabelle Tipi-pesi'!D$13,'Tabelle Tipi-pesi'!E$13,"")&amp;IF(E67='Tabelle Tipi-pesi'!D$14,'Tabelle Tipi-pesi'!E$14,"")&amp;IF(E67='Tabelle Tipi-pesi'!D$15,'Tabelle Tipi-pesi'!E$15,"")&amp;IF(E67='Tabelle Tipi-pesi'!D$16,'Tabelle Tipi-pesi'!E$16,"")&amp;IF(E67='Tabelle Tipi-pesi'!D$17,'Tabelle Tipi-pesi'!E$17,"")&amp;IF(E67='Tabelle Tipi-pesi'!D$18,'Tabelle Tipi-pesi'!E$18,"")&amp;IF(E67='Tabelle Tipi-pesi'!D$19,'Tabelle Tipi-pesi'!E$19,"")&amp;IF(E67='Tabelle Tipi-pesi'!D$20,'Tabelle Tipi-pesi'!E$20,"")&amp;IF(E67='Tabelle Tipi-pesi'!D$21,'Tabelle Tipi-pesi'!E$21,"")&amp;IF(E67='Tabelle Tipi-pesi'!D$22,'Tabelle Tipi-pesi'!E$22,"")&amp;IF(E67='Tabelle Tipi-pesi'!D$23,'Tabelle Tipi-pesi'!E$23,"")))/4*B67</f>
        <v>62</v>
      </c>
      <c r="G67" s="22" t="s">
        <v>38</v>
      </c>
      <c r="H67" s="23">
        <f>$B67*IF(G67="",0,VALUE(IF(G67='Tabelle Tipi-pesi'!F$2,'Tabelle Tipi-pesi'!G$2,"")&amp;IF(G67='Tabelle Tipi-pesi'!F$3,'Tabelle Tipi-pesi'!G$3,"")&amp;IF(G67='Tabelle Tipi-pesi'!F$4,'Tabelle Tipi-pesi'!G$4,"")&amp;IF(G67='Tabelle Tipi-pesi'!F$5,'Tabelle Tipi-pesi'!G$5,"")&amp;IF(G67='Tabelle Tipi-pesi'!F$6,'Tabelle Tipi-pesi'!G$6,"")&amp;IF(G67='Tabelle Tipi-pesi'!F$7,'Tabelle Tipi-pesi'!G$7,"")&amp;IF(G67='Tabelle Tipi-pesi'!F$8,'Tabelle Tipi-pesi'!G$8,"")&amp;IF(G67='Tabelle Tipi-pesi'!F$9,'Tabelle Tipi-pesi'!G$9,"")&amp;IF(G67='Tabelle Tipi-pesi'!F$10,'Tabelle Tipi-pesi'!G$10,"")&amp;IF(G67='Tabelle Tipi-pesi'!F$11,'Tabelle Tipi-pesi'!G$11,"")&amp;IF(G67='Tabelle Tipi-pesi'!F$12,'Tabelle Tipi-pesi'!G$12,"")&amp;IF(G67='Tabelle Tipi-pesi'!F$13,'Tabelle Tipi-pesi'!G$13,"")&amp;IF(G67='Tabelle Tipi-pesi'!F$14,'Tabelle Tipi-pesi'!G$14,"")&amp;IF(G67='Tabelle Tipi-pesi'!F$15,'Tabelle Tipi-pesi'!G$15,"")&amp;IF(G67='Tabelle Tipi-pesi'!F$16,'Tabelle Tipi-pesi'!G$16,"")&amp;IF(G67='Tabelle Tipi-pesi'!F$17,'Tabelle Tipi-pesi'!G$17,"")&amp;IF(G67='Tabelle Tipi-pesi'!F$18,'Tabelle Tipi-pesi'!G$18,"")&amp;IF(G67='Tabelle Tipi-pesi'!F$19,'Tabelle Tipi-pesi'!G$19,"")&amp;IF(G67='Tabelle Tipi-pesi'!F$20,'Tabelle Tipi-pesi'!G$20,"")&amp;IF(G67='Tabelle Tipi-pesi'!F$21,'Tabelle Tipi-pesi'!G$21,"")&amp;IF(G67='Tabelle Tipi-pesi'!F$22,'Tabelle Tipi-pesi'!G$22,"")&amp;IF(G67='Tabelle Tipi-pesi'!F$23,'Tabelle Tipi-pesi'!G$23,"")))</f>
        <v>80</v>
      </c>
      <c r="I67" s="8" t="s">
        <v>47</v>
      </c>
      <c r="J67" s="9">
        <f>IF(I67="",0,VALUE(IF(I67='Tabelle Tipi-pesi'!H$2,'Tabelle Tipi-pesi'!I$2,"")&amp;IF(I67='Tabelle Tipi-pesi'!H$3,'Tabelle Tipi-pesi'!I$3,"")&amp;IF(I67='Tabelle Tipi-pesi'!H$4,'Tabelle Tipi-pesi'!I$4,"")&amp;IF(I67='Tabelle Tipi-pesi'!H$5,'Tabelle Tipi-pesi'!I$5,"")&amp;IF(I67='Tabelle Tipi-pesi'!H$6,'Tabelle Tipi-pesi'!I$6,"")&amp;IF(I67='Tabelle Tipi-pesi'!H$7,'Tabelle Tipi-pesi'!I$7,"")&amp;IF(I67='Tabelle Tipi-pesi'!H$8,'Tabelle Tipi-pesi'!I$8,"")&amp;IF(I67='Tabelle Tipi-pesi'!H$9,'Tabelle Tipi-pesi'!I$9,"")&amp;IF(I67='Tabelle Tipi-pesi'!H$10,'Tabelle Tipi-pesi'!I$10,"")&amp;IF(I67='Tabelle Tipi-pesi'!H$11,'Tabelle Tipi-pesi'!I$11,"")&amp;IF(I67='Tabelle Tipi-pesi'!H$12,'Tabelle Tipi-pesi'!I$12,"")&amp;IF(I67='Tabelle Tipi-pesi'!H$13,'Tabelle Tipi-pesi'!I$13,"")&amp;IF(I67='Tabelle Tipi-pesi'!H$14,'Tabelle Tipi-pesi'!I$14,"")&amp;IF(I67='Tabelle Tipi-pesi'!H$15,'Tabelle Tipi-pesi'!I$15,"")&amp;IF(I67='Tabelle Tipi-pesi'!H$16,'Tabelle Tipi-pesi'!I$16,"")&amp;IF(I67='Tabelle Tipi-pesi'!H$17,'Tabelle Tipi-pesi'!I$17,"")&amp;IF(I67='Tabelle Tipi-pesi'!H$18,'Tabelle Tipi-pesi'!I$18,"")&amp;IF(I67='Tabelle Tipi-pesi'!H$19,'Tabelle Tipi-pesi'!I$19,"")&amp;IF(I67='Tabelle Tipi-pesi'!H$20,'Tabelle Tipi-pesi'!I$20,"")&amp;IF(I67='Tabelle Tipi-pesi'!H$21,'Tabelle Tipi-pesi'!I$21,"")&amp;IF(I67='Tabelle Tipi-pesi'!H$22,'Tabelle Tipi-pesi'!I$22,"")&amp;IF(I67='Tabelle Tipi-pesi'!H$23,'Tabelle Tipi-pesi'!I$23,"")))</f>
        <v>145</v>
      </c>
      <c r="K67" s="24" t="s">
        <v>51</v>
      </c>
      <c r="L67" s="25">
        <f>IF(K67="",0,VALUE(IF(K67='Tabelle Tipi-pesi'!J$2,'Tabelle Tipi-pesi'!K$2,"")&amp;IF(K67='Tabelle Tipi-pesi'!J$3,'Tabelle Tipi-pesi'!K$3,"")&amp;IF(K67='Tabelle Tipi-pesi'!J$4,'Tabelle Tipi-pesi'!K$4,"")&amp;IF(K67='Tabelle Tipi-pesi'!J$5,'Tabelle Tipi-pesi'!K$5,"")&amp;IF(K67='Tabelle Tipi-pesi'!J$6,'Tabelle Tipi-pesi'!K$6,"")&amp;IF(K67='Tabelle Tipi-pesi'!J$7,'Tabelle Tipi-pesi'!K$7,"")&amp;IF(K67='Tabelle Tipi-pesi'!J$8,'Tabelle Tipi-pesi'!K$8,"")&amp;IF(K67='Tabelle Tipi-pesi'!J$9,'Tabelle Tipi-pesi'!K$9,"")&amp;IF(K67='Tabelle Tipi-pesi'!J$10,'Tabelle Tipi-pesi'!K$10,"")&amp;IF(K67='Tabelle Tipi-pesi'!J$11,'Tabelle Tipi-pesi'!K$11,"")&amp;IF(K67='Tabelle Tipi-pesi'!J$12,'Tabelle Tipi-pesi'!K$12,"")&amp;IF(K67='Tabelle Tipi-pesi'!J$13,'Tabelle Tipi-pesi'!K$13,"")&amp;IF(K67='Tabelle Tipi-pesi'!J$14,'Tabelle Tipi-pesi'!K$14,"")&amp;IF(K67='Tabelle Tipi-pesi'!J$15,'Tabelle Tipi-pesi'!K$15,"")&amp;IF(K67='Tabelle Tipi-pesi'!J$16,'Tabelle Tipi-pesi'!K$16,"")&amp;IF(K67='Tabelle Tipi-pesi'!J$17,'Tabelle Tipi-pesi'!K$17,"")&amp;IF(K67='Tabelle Tipi-pesi'!J$18,'Tabelle Tipi-pesi'!K$18,"")&amp;IF(K67='Tabelle Tipi-pesi'!J$19,'Tabelle Tipi-pesi'!K$19,"")&amp;IF(K67='Tabelle Tipi-pesi'!J$20,'Tabelle Tipi-pesi'!K$20,"")&amp;IF(K67='Tabelle Tipi-pesi'!J$21,'Tabelle Tipi-pesi'!K$21,"")&amp;IF(K67='Tabelle Tipi-pesi'!J$22,'Tabelle Tipi-pesi'!K$22,"")&amp;IF(K67='Tabelle Tipi-pesi'!J$23,'Tabelle Tipi-pesi'!K$23,"")))</f>
        <v>18</v>
      </c>
      <c r="M67" s="8" t="s">
        <v>59</v>
      </c>
      <c r="N67" s="9">
        <f>$B67*IF(M67="",0,VALUE(IF(M67='Tabelle Tipi-pesi'!L$2,'Tabelle Tipi-pesi'!M$2,"")&amp;IF(M67='Tabelle Tipi-pesi'!L$3,'Tabelle Tipi-pesi'!M$3,"")&amp;IF(M67='Tabelle Tipi-pesi'!L$4,'Tabelle Tipi-pesi'!M$4,"")&amp;IF(M67='Tabelle Tipi-pesi'!L$5,'Tabelle Tipi-pesi'!M$5,"")&amp;IF(M67='Tabelle Tipi-pesi'!L$6,'Tabelle Tipi-pesi'!M$6,"")&amp;IF(M67='Tabelle Tipi-pesi'!L$7,'Tabelle Tipi-pesi'!M$7,"")&amp;IF(M67='Tabelle Tipi-pesi'!L$8,'Tabelle Tipi-pesi'!M$8,"")&amp;IF(M67='Tabelle Tipi-pesi'!L$9,'Tabelle Tipi-pesi'!M$9,"")&amp;IF(M67='Tabelle Tipi-pesi'!L$10,'Tabelle Tipi-pesi'!M$10,"")&amp;IF(M67='Tabelle Tipi-pesi'!L$11,'Tabelle Tipi-pesi'!M$11,"")&amp;IF(M67='Tabelle Tipi-pesi'!L$12,'Tabelle Tipi-pesi'!M$12,"")&amp;IF(M67='Tabelle Tipi-pesi'!L$13,'Tabelle Tipi-pesi'!M$13,"")&amp;IF(M67='Tabelle Tipi-pesi'!L$14,'Tabelle Tipi-pesi'!M$14,"")&amp;IF(M67='Tabelle Tipi-pesi'!L$15,'Tabelle Tipi-pesi'!M$15,"")&amp;IF(M67='Tabelle Tipi-pesi'!L$16,'Tabelle Tipi-pesi'!M$16,"")&amp;IF(M67='Tabelle Tipi-pesi'!L$17,'Tabelle Tipi-pesi'!M$17,"")&amp;IF(M67='Tabelle Tipi-pesi'!L$18,'Tabelle Tipi-pesi'!M$18,"")&amp;IF(M67='Tabelle Tipi-pesi'!L$19,'Tabelle Tipi-pesi'!M$19,"")&amp;IF(M67='Tabelle Tipi-pesi'!L$20,'Tabelle Tipi-pesi'!M$20,"")&amp;IF(M67='Tabelle Tipi-pesi'!L$21,'Tabelle Tipi-pesi'!M$21,"")&amp;IF(M67='Tabelle Tipi-pesi'!L$22,'Tabelle Tipi-pesi'!M$22,"")&amp;IF(M67='Tabelle Tipi-pesi'!L$23,'Tabelle Tipi-pesi'!M$23,"")))</f>
        <v>240</v>
      </c>
      <c r="O67" s="27" t="s">
        <v>72</v>
      </c>
      <c r="P67" s="28">
        <f>IF(O67="",0,VALUE(IF(O67='Tabelle Tipi-pesi'!N$2,'Tabelle Tipi-pesi'!O$2,"")&amp;IF(O67='Tabelle Tipi-pesi'!N$3,'Tabelle Tipi-pesi'!O$3,"")&amp;IF(O67='Tabelle Tipi-pesi'!N$4,'Tabelle Tipi-pesi'!O$4,"")&amp;IF(O67='Tabelle Tipi-pesi'!N$5,'Tabelle Tipi-pesi'!O$5,"")&amp;IF(O67='Tabelle Tipi-pesi'!N$6,'Tabelle Tipi-pesi'!O$6,"")&amp;IF(O67='Tabelle Tipi-pesi'!N$7,'Tabelle Tipi-pesi'!O$7,"")&amp;IF(O67='Tabelle Tipi-pesi'!N$8,'Tabelle Tipi-pesi'!O$8,"")&amp;IF(O67='Tabelle Tipi-pesi'!N$9,'Tabelle Tipi-pesi'!O$9,"")&amp;IF(O67='Tabelle Tipi-pesi'!N$10,'Tabelle Tipi-pesi'!O$10,"")&amp;IF(O67='Tabelle Tipi-pesi'!N$11,'Tabelle Tipi-pesi'!O$11,"")&amp;IF(O67='Tabelle Tipi-pesi'!N$12,'Tabelle Tipi-pesi'!O$12,"")&amp;IF(O67='Tabelle Tipi-pesi'!N$13,'Tabelle Tipi-pesi'!O$13,"")&amp;IF(O67='Tabelle Tipi-pesi'!N$14,'Tabelle Tipi-pesi'!O$14,"")&amp;IF(O67='Tabelle Tipi-pesi'!N$15,'Tabelle Tipi-pesi'!O$15,"")&amp;IF(O67='Tabelle Tipi-pesi'!N$16,'Tabelle Tipi-pesi'!O$16,"")&amp;IF(O67='Tabelle Tipi-pesi'!N$17,'Tabelle Tipi-pesi'!O$17,"")&amp;IF(O67='Tabelle Tipi-pesi'!N$18,'Tabelle Tipi-pesi'!O$18,"")&amp;IF(O67='Tabelle Tipi-pesi'!N$19,'Tabelle Tipi-pesi'!O$19,"")&amp;IF(O67='Tabelle Tipi-pesi'!N$20,'Tabelle Tipi-pesi'!O$20,"")&amp;IF(O67='Tabelle Tipi-pesi'!N$21,'Tabelle Tipi-pesi'!O$21,"")&amp;IF(O67='Tabelle Tipi-pesi'!N$22,'Tabelle Tipi-pesi'!O$22,"")&amp;IF(O67='Tabelle Tipi-pesi'!N$23,'Tabelle Tipi-pesi'!O$23,"")))</f>
        <v>280</v>
      </c>
      <c r="Q67" s="8" t="s">
        <v>120</v>
      </c>
      <c r="R67" s="9">
        <f>IF(Q67="",0,VALUE(IF(Q67='Tabelle Tipi-pesi'!P$2,'Tabelle Tipi-pesi'!Q$2,"")&amp;IF(Q67='Tabelle Tipi-pesi'!P$3,'Tabelle Tipi-pesi'!Q$3,"")&amp;IF(Q67='Tabelle Tipi-pesi'!P$4,'Tabelle Tipi-pesi'!Q$4,"")&amp;IF(Q67='Tabelle Tipi-pesi'!P$5,'Tabelle Tipi-pesi'!Q$5,"")&amp;IF(Q67='Tabelle Tipi-pesi'!P$6,'Tabelle Tipi-pesi'!Q$6,"")&amp;IF(Q67='Tabelle Tipi-pesi'!P$7,'Tabelle Tipi-pesi'!Q$7,"")&amp;IF(Q67='Tabelle Tipi-pesi'!P$8,'Tabelle Tipi-pesi'!Q$8,"")&amp;IF(Q67='Tabelle Tipi-pesi'!P$9,'Tabelle Tipi-pesi'!Q$9,"")&amp;IF(Q67='Tabelle Tipi-pesi'!P$10,'Tabelle Tipi-pesi'!Q$10,"")&amp;IF(Q67='Tabelle Tipi-pesi'!P$11,'Tabelle Tipi-pesi'!Q$11,"")&amp;IF(Q67='Tabelle Tipi-pesi'!P$12,'Tabelle Tipi-pesi'!Q$12,"")&amp;IF(Q67='Tabelle Tipi-pesi'!P$13,'Tabelle Tipi-pesi'!Q$13,"")&amp;IF(Q67='Tabelle Tipi-pesi'!P$14,'Tabelle Tipi-pesi'!Q$14,"")&amp;IF(Q67='Tabelle Tipi-pesi'!P$15,'Tabelle Tipi-pesi'!Q$15,"")&amp;IF(Q67='Tabelle Tipi-pesi'!P$16,'Tabelle Tipi-pesi'!Q$16,"")&amp;IF(Q67='Tabelle Tipi-pesi'!P$17,'Tabelle Tipi-pesi'!Q$17,"")&amp;IF(Q67='Tabelle Tipi-pesi'!P$18,'Tabelle Tipi-pesi'!Q$18,"")&amp;IF(Q67='Tabelle Tipi-pesi'!P$19,'Tabelle Tipi-pesi'!Q$19,"")&amp;IF(Q67='Tabelle Tipi-pesi'!P$20,'Tabelle Tipi-pesi'!Q$20,"")&amp;IF(Q67='Tabelle Tipi-pesi'!P$21,'Tabelle Tipi-pesi'!Q$21,"")&amp;IF(Q67='Tabelle Tipi-pesi'!P$22,'Tabelle Tipi-pesi'!Q$22,"")&amp;IF(Q67='Tabelle Tipi-pesi'!P$23,'Tabelle Tipi-pesi'!Q$23,"")))</f>
        <v>20</v>
      </c>
      <c r="S67" s="29"/>
      <c r="T67" s="30">
        <f>IF(S67="",0,VALUE(IF(S67='Tabelle Tipi-pesi'!R$2,'Tabelle Tipi-pesi'!S$2,"")&amp;IF(S67='Tabelle Tipi-pesi'!R$3,'Tabelle Tipi-pesi'!S$3,"")&amp;IF(S67='Tabelle Tipi-pesi'!R$4,'Tabelle Tipi-pesi'!S$4,"")&amp;IF(S67='Tabelle Tipi-pesi'!R$5,'Tabelle Tipi-pesi'!S$5,"")&amp;IF(S67='Tabelle Tipi-pesi'!R$6,'Tabelle Tipi-pesi'!S$6,"")&amp;IF(S67='Tabelle Tipi-pesi'!R$7,'Tabelle Tipi-pesi'!S$7,"")&amp;IF(S67='Tabelle Tipi-pesi'!R$8,'Tabelle Tipi-pesi'!S$8,"")&amp;IF(S67='Tabelle Tipi-pesi'!R$9,'Tabelle Tipi-pesi'!S$9,"")&amp;IF(S67='Tabelle Tipi-pesi'!R$10,'Tabelle Tipi-pesi'!S$10,"")&amp;IF(S67='Tabelle Tipi-pesi'!R$11,'Tabelle Tipi-pesi'!S$11,"")&amp;IF(S67='Tabelle Tipi-pesi'!R$12,'Tabelle Tipi-pesi'!S$12,"")&amp;IF(S67='Tabelle Tipi-pesi'!R$13,'Tabelle Tipi-pesi'!S$13,"")&amp;IF(S67='Tabelle Tipi-pesi'!R$14,'Tabelle Tipi-pesi'!S$14,"")&amp;IF(S67='Tabelle Tipi-pesi'!R$15,'Tabelle Tipi-pesi'!S$15,"")&amp;IF(S67='Tabelle Tipi-pesi'!R$16,'Tabelle Tipi-pesi'!S$16,"")&amp;IF(S67='Tabelle Tipi-pesi'!R$17,'Tabelle Tipi-pesi'!S$17,"")&amp;IF(S67='Tabelle Tipi-pesi'!R$18,'Tabelle Tipi-pesi'!S$18,"")&amp;IF(S67='Tabelle Tipi-pesi'!R$19,'Tabelle Tipi-pesi'!S$19,"")&amp;IF(S67='Tabelle Tipi-pesi'!R$20,'Tabelle Tipi-pesi'!S$20,"")&amp;IF(S67='Tabelle Tipi-pesi'!R$21,'Tabelle Tipi-pesi'!S$21,"")&amp;IF(S67='Tabelle Tipi-pesi'!R$22,'Tabelle Tipi-pesi'!S$22,"")&amp;IF(S67='Tabelle Tipi-pesi'!R$23,'Tabelle Tipi-pesi'!S$23,"")))</f>
        <v>0</v>
      </c>
      <c r="U67" s="8" t="s">
        <v>94</v>
      </c>
      <c r="V67" s="9">
        <f>IF(U67="",0,VALUE(IF(U67='Tabelle Tipi-pesi'!T$2,'Tabelle Tipi-pesi'!U$2,"")&amp;IF(U67='Tabelle Tipi-pesi'!T$3,'Tabelle Tipi-pesi'!U$3,"")&amp;IF(U67='Tabelle Tipi-pesi'!T$4,'Tabelle Tipi-pesi'!U$4,"")&amp;IF(U67='Tabelle Tipi-pesi'!T$5,'Tabelle Tipi-pesi'!U$5,"")&amp;IF(U67='Tabelle Tipi-pesi'!T$6,'Tabelle Tipi-pesi'!U$6,"")&amp;IF(U67='Tabelle Tipi-pesi'!T$7,'Tabelle Tipi-pesi'!U$7,"")&amp;IF(U67='Tabelle Tipi-pesi'!T$8,'Tabelle Tipi-pesi'!U$8,"")&amp;IF(U67='Tabelle Tipi-pesi'!T$9,'Tabelle Tipi-pesi'!U$9,"")&amp;IF(U67='Tabelle Tipi-pesi'!T$10,'Tabelle Tipi-pesi'!U$10,"")&amp;IF(U67='Tabelle Tipi-pesi'!T$11,'Tabelle Tipi-pesi'!U$11,"")&amp;IF(U67='Tabelle Tipi-pesi'!T$12,'Tabelle Tipi-pesi'!U$12,"")&amp;IF(U67='Tabelle Tipi-pesi'!T$13,'Tabelle Tipi-pesi'!U$13,"")&amp;IF(U67='Tabelle Tipi-pesi'!T$14,'Tabelle Tipi-pesi'!U$14,"")&amp;IF(U67='Tabelle Tipi-pesi'!T$15,'Tabelle Tipi-pesi'!U$15,"")&amp;IF(U67='Tabelle Tipi-pesi'!T$16,'Tabelle Tipi-pesi'!U$16,"")&amp;IF(U67='Tabelle Tipi-pesi'!T$17,'Tabelle Tipi-pesi'!U$17,"")&amp;IF(U67='Tabelle Tipi-pesi'!T$18,'Tabelle Tipi-pesi'!U$18,"")&amp;IF(U67='Tabelle Tipi-pesi'!T$19,'Tabelle Tipi-pesi'!U$19,"")&amp;IF(U67='Tabelle Tipi-pesi'!T$20,'Tabelle Tipi-pesi'!U$20,"")&amp;IF(U67='Tabelle Tipi-pesi'!T$21,'Tabelle Tipi-pesi'!U$21,"")&amp;IF(U67='Tabelle Tipi-pesi'!T$22,'Tabelle Tipi-pesi'!U$22,"")&amp;IF(U67='Tabelle Tipi-pesi'!T$23,'Tabelle Tipi-pesi'!U$23,"")))</f>
        <v>85</v>
      </c>
      <c r="W67" s="31" t="s">
        <v>98</v>
      </c>
      <c r="X67" s="32">
        <f>IF(W67="",0,VALUE(IF(W67='Tabelle Tipi-pesi'!V$2,'Tabelle Tipi-pesi'!W$2,"")&amp;IF(W67='Tabelle Tipi-pesi'!V$3,'Tabelle Tipi-pesi'!W$3,"")&amp;IF(W67='Tabelle Tipi-pesi'!V$4,'Tabelle Tipi-pesi'!W$4,"")&amp;IF(W67='Tabelle Tipi-pesi'!V$5,'Tabelle Tipi-pesi'!W$5,"")&amp;IF(W67='Tabelle Tipi-pesi'!V$6,'Tabelle Tipi-pesi'!W$6,"")&amp;IF(W67='Tabelle Tipi-pesi'!V$7,'Tabelle Tipi-pesi'!W$7,"")&amp;IF(W67='Tabelle Tipi-pesi'!V$8,'Tabelle Tipi-pesi'!W$8,"")&amp;IF(W67='Tabelle Tipi-pesi'!V$9,'Tabelle Tipi-pesi'!W$9,"")&amp;IF(W67='Tabelle Tipi-pesi'!V$10,'Tabelle Tipi-pesi'!W$10,"")&amp;IF(W67='Tabelle Tipi-pesi'!V$11,'Tabelle Tipi-pesi'!W$11,"")&amp;IF(W67='Tabelle Tipi-pesi'!V$12,'Tabelle Tipi-pesi'!W$12,"")&amp;IF(W67='Tabelle Tipi-pesi'!V$13,'Tabelle Tipi-pesi'!W$13,"")&amp;IF(W67='Tabelle Tipi-pesi'!V$14,'Tabelle Tipi-pesi'!W$14,"")&amp;IF(W67='Tabelle Tipi-pesi'!V$15,'Tabelle Tipi-pesi'!W$15,"")&amp;IF(W67='Tabelle Tipi-pesi'!V$16,'Tabelle Tipi-pesi'!W$16,"")&amp;IF(W67='Tabelle Tipi-pesi'!V$17,'Tabelle Tipi-pesi'!W$17,"")&amp;IF(W67='Tabelle Tipi-pesi'!V$18,'Tabelle Tipi-pesi'!W$18,"")&amp;IF(W67='Tabelle Tipi-pesi'!V$19,'Tabelle Tipi-pesi'!W$19,"")&amp;IF(W67='Tabelle Tipi-pesi'!V$20,'Tabelle Tipi-pesi'!W$20,"")&amp;IF(W67='Tabelle Tipi-pesi'!V$21,'Tabelle Tipi-pesi'!W$21,"")&amp;IF(W67='Tabelle Tipi-pesi'!V$22,'Tabelle Tipi-pesi'!W$22,"")&amp;IF(W67='Tabelle Tipi-pesi'!V$23,'Tabelle Tipi-pesi'!W$23,"")))</f>
        <v>56</v>
      </c>
      <c r="Z67" s="9">
        <f>IF(Y67="",0,VALUE(IF(Y67='Tabelle Tipi-pesi'!X$2,'Tabelle Tipi-pesi'!Y$2,"")&amp;IF(Y67='Tabelle Tipi-pesi'!X$3,'Tabelle Tipi-pesi'!Y$3,"")&amp;IF(Y67='Tabelle Tipi-pesi'!X$4,'Tabelle Tipi-pesi'!Y$4,"")&amp;IF(Y67='Tabelle Tipi-pesi'!X$5,'Tabelle Tipi-pesi'!Y$5,"")&amp;IF(Y67='Tabelle Tipi-pesi'!X$6,'Tabelle Tipi-pesi'!Y$6,"")&amp;IF(Y67='Tabelle Tipi-pesi'!X$7,'Tabelle Tipi-pesi'!Y$7,"")&amp;IF(Y67='Tabelle Tipi-pesi'!X$8,'Tabelle Tipi-pesi'!Y$8,"")&amp;IF(Y67='Tabelle Tipi-pesi'!X$9,'Tabelle Tipi-pesi'!Y$9,"")&amp;IF(Y67='Tabelle Tipi-pesi'!X$10,'Tabelle Tipi-pesi'!Y$10,"")&amp;IF(Y67='Tabelle Tipi-pesi'!X$11,'Tabelle Tipi-pesi'!Y$11,"")&amp;IF(Y67='Tabelle Tipi-pesi'!X$12,'Tabelle Tipi-pesi'!Y$12,"")&amp;IF(Y67='Tabelle Tipi-pesi'!X$13,'Tabelle Tipi-pesi'!Y$13,"")&amp;IF(Y67='Tabelle Tipi-pesi'!X$14,'Tabelle Tipi-pesi'!Y$14,"")&amp;IF(Y67='Tabelle Tipi-pesi'!X$15,'Tabelle Tipi-pesi'!Y$15,"")&amp;IF(Y67='Tabelle Tipi-pesi'!X$16,'Tabelle Tipi-pesi'!Y$16,"")&amp;IF(Y67='Tabelle Tipi-pesi'!X$17,'Tabelle Tipi-pesi'!Y$17,"")&amp;IF(Y67='Tabelle Tipi-pesi'!X$18,'Tabelle Tipi-pesi'!Y$18,"")&amp;IF(Y67='Tabelle Tipi-pesi'!X$19,'Tabelle Tipi-pesi'!Y$19,"")&amp;IF(Y67='Tabelle Tipi-pesi'!X$20,'Tabelle Tipi-pesi'!Y$20,"")&amp;IF(Y67='Tabelle Tipi-pesi'!X$21,'Tabelle Tipi-pesi'!Y$21,"")&amp;IF(Y67='Tabelle Tipi-pesi'!X$22,'Tabelle Tipi-pesi'!Y$22,"")&amp;IF(Y67='Tabelle Tipi-pesi'!X$23,'Tabelle Tipi-pesi'!Y$23,"")))</f>
        <v>0</v>
      </c>
      <c r="AA67" s="36" t="s">
        <v>105</v>
      </c>
      <c r="AB67" s="37">
        <f>IF(AA67="",0,VALUE(IF(AA67='Tabelle Tipi-pesi'!Z$2,'Tabelle Tipi-pesi'!AA$2,"")&amp;IF(AA67='Tabelle Tipi-pesi'!Z$3,'Tabelle Tipi-pesi'!AA$3,"")&amp;IF(AA67='Tabelle Tipi-pesi'!Z$4,'Tabelle Tipi-pesi'!AA$4,"")&amp;IF(AA67='Tabelle Tipi-pesi'!Z$5,'Tabelle Tipi-pesi'!AA$5,"")&amp;IF(AA67='Tabelle Tipi-pesi'!Z$6,'Tabelle Tipi-pesi'!AA$6,"")&amp;IF(AA67='Tabelle Tipi-pesi'!Z$7,'Tabelle Tipi-pesi'!AA$7,"")&amp;IF(AA67='Tabelle Tipi-pesi'!Z$8,'Tabelle Tipi-pesi'!AA$8,"")&amp;IF(AA67='Tabelle Tipi-pesi'!Z$9,'Tabelle Tipi-pesi'!AA$9,"")&amp;IF(AA67='Tabelle Tipi-pesi'!Z$10,'Tabelle Tipi-pesi'!AA$10,"")&amp;IF(AA67='Tabelle Tipi-pesi'!Z$11,'Tabelle Tipi-pesi'!AA$11,"")&amp;IF(AA67='Tabelle Tipi-pesi'!Z$12,'Tabelle Tipi-pesi'!AA$12,"")&amp;IF(AA67='Tabelle Tipi-pesi'!Z$13,'Tabelle Tipi-pesi'!AA$13,"")&amp;IF(AA67='Tabelle Tipi-pesi'!Z$14,'Tabelle Tipi-pesi'!AA$14,"")&amp;IF(AA67='Tabelle Tipi-pesi'!Z$15,'Tabelle Tipi-pesi'!AA$15,"")&amp;IF(AA67='Tabelle Tipi-pesi'!Z$16,'Tabelle Tipi-pesi'!AA$16,"")&amp;IF(AA67='Tabelle Tipi-pesi'!Z$17,'Tabelle Tipi-pesi'!AA$17,"")&amp;IF(AA67='Tabelle Tipi-pesi'!Z$18,'Tabelle Tipi-pesi'!AA$18,"")&amp;IF(AA67='Tabelle Tipi-pesi'!Z$19,'Tabelle Tipi-pesi'!AA$19,"")&amp;IF(AA67='Tabelle Tipi-pesi'!Z$20,'Tabelle Tipi-pesi'!AA$20,"")&amp;IF(AA67='Tabelle Tipi-pesi'!Z$21,'Tabelle Tipi-pesi'!AA$21,"")&amp;IF(AA67='Tabelle Tipi-pesi'!Z$22,'Tabelle Tipi-pesi'!AA$22,"")&amp;IF(AA67='Tabelle Tipi-pesi'!Z$23,'Tabelle Tipi-pesi'!AA$23,"")))</f>
        <v>75</v>
      </c>
      <c r="AD67" s="9">
        <f>IF(AC67="",0,VALUE(IF(AC67='Tabelle Tipi-pesi'!Z$2,'Tabelle Tipi-pesi'!AA$2,"")&amp;IF(AC67='Tabelle Tipi-pesi'!Z$3,'Tabelle Tipi-pesi'!AA$3,"")&amp;IF(AC67='Tabelle Tipi-pesi'!Z$4,'Tabelle Tipi-pesi'!AA$4,"")&amp;IF(AC67='Tabelle Tipi-pesi'!Z$5,'Tabelle Tipi-pesi'!AA$5,"")&amp;IF(AC67='Tabelle Tipi-pesi'!Z$6,'Tabelle Tipi-pesi'!AA$6,"")&amp;IF(AC67='Tabelle Tipi-pesi'!Z$7,'Tabelle Tipi-pesi'!AA$7,"")&amp;IF(AC67='Tabelle Tipi-pesi'!Z$8,'Tabelle Tipi-pesi'!AA$8,"")&amp;IF(AC67='Tabelle Tipi-pesi'!Z$9,'Tabelle Tipi-pesi'!AA$9,"")&amp;IF(AC67='Tabelle Tipi-pesi'!Z$10,'Tabelle Tipi-pesi'!AA$10,"")&amp;IF(AC67='Tabelle Tipi-pesi'!Z$11,'Tabelle Tipi-pesi'!AA$11,"")&amp;IF(AC67='Tabelle Tipi-pesi'!Z$12,'Tabelle Tipi-pesi'!AA$12,"")&amp;IF(AC67='Tabelle Tipi-pesi'!Z$13,'Tabelle Tipi-pesi'!AA$13,"")&amp;IF(AC67='Tabelle Tipi-pesi'!Z$14,'Tabelle Tipi-pesi'!AA$14,"")&amp;IF(AC67='Tabelle Tipi-pesi'!Z$15,'Tabelle Tipi-pesi'!AA$15,"")&amp;IF(AC67='Tabelle Tipi-pesi'!Z$16,'Tabelle Tipi-pesi'!AA$16,"")&amp;IF(AC67='Tabelle Tipi-pesi'!Z$17,'Tabelle Tipi-pesi'!AA$17,"")&amp;IF(AC67='Tabelle Tipi-pesi'!Z$18,'Tabelle Tipi-pesi'!AA$18,"")&amp;IF(AC67='Tabelle Tipi-pesi'!Z$19,'Tabelle Tipi-pesi'!AA$19,"")&amp;IF(AC67='Tabelle Tipi-pesi'!Z$20,'Tabelle Tipi-pesi'!AA$20,"")&amp;IF(AC67='Tabelle Tipi-pesi'!Z$21,'Tabelle Tipi-pesi'!AA$21,"")&amp;IF(AC67='Tabelle Tipi-pesi'!Z$22,'Tabelle Tipi-pesi'!AA$22,"")&amp;IF(AC67='Tabelle Tipi-pesi'!Z$23,'Tabelle Tipi-pesi'!AA$23,"")))</f>
        <v>0</v>
      </c>
      <c r="AE67" s="34" t="s">
        <v>118</v>
      </c>
      <c r="AF67" s="35">
        <f>IF(AE67="",0,VALUE(IF(AE67='Tabelle Tipi-pesi'!AB$2,'Tabelle Tipi-pesi'!AC$2,"")&amp;IF(AE67='Tabelle Tipi-pesi'!AB$3,'Tabelle Tipi-pesi'!AC$3,"")&amp;IF(AE67='Tabelle Tipi-pesi'!AB$4,'Tabelle Tipi-pesi'!AC$4,"")&amp;IF(AE67='Tabelle Tipi-pesi'!AB$5,'Tabelle Tipi-pesi'!AC$5,"")&amp;IF(AE67='Tabelle Tipi-pesi'!AB$6,'Tabelle Tipi-pesi'!AC$6,"")&amp;IF(AE67='Tabelle Tipi-pesi'!AB$7,'Tabelle Tipi-pesi'!AC$7,"")&amp;IF(AE67='Tabelle Tipi-pesi'!AB$8,'Tabelle Tipi-pesi'!AC$8,"")&amp;IF(AE67='Tabelle Tipi-pesi'!AB$9,'Tabelle Tipi-pesi'!AC$9,"")&amp;IF(AE67='Tabelle Tipi-pesi'!AB$10,'Tabelle Tipi-pesi'!AC$10,"")&amp;IF(AE67='Tabelle Tipi-pesi'!AB$11,'Tabelle Tipi-pesi'!AC$11,"")&amp;IF(AE67='Tabelle Tipi-pesi'!AB$12,'Tabelle Tipi-pesi'!AC$12,"")&amp;IF(AE67='Tabelle Tipi-pesi'!AB$13,'Tabelle Tipi-pesi'!AC$13,"")&amp;IF(AE67='Tabelle Tipi-pesi'!AB$14,'Tabelle Tipi-pesi'!AC$14,"")&amp;IF(AE67='Tabelle Tipi-pesi'!AB$15,'Tabelle Tipi-pesi'!AC$15,"")&amp;IF(AD67='Tabelle Tipi-pesi'!AB$16,'Tabelle Tipi-pesi'!AC$16,"")&amp;IF(AE67='Tabelle Tipi-pesi'!AB$17,'Tabelle Tipi-pesi'!AC$17,"")&amp;IF(AE67='Tabelle Tipi-pesi'!AB$18,'Tabelle Tipi-pesi'!AC$18,"")&amp;IF(AE67='Tabelle Tipi-pesi'!AB$19,'Tabelle Tipi-pesi'!AC$19,"")&amp;IF(AE67='Tabelle Tipi-pesi'!AB$20,'Tabelle Tipi-pesi'!AC$20,"")&amp;IF(AE67='Tabelle Tipi-pesi'!AB$21,'Tabelle Tipi-pesi'!AC$21,"")&amp;IF(AE67='Tabelle Tipi-pesi'!AB$22,'Tabelle Tipi-pesi'!AC$22,"")&amp;IF(AE67='Tabelle Tipi-pesi'!AB$23,'Tabelle Tipi-pesi'!AC$23,"")))</f>
        <v>10</v>
      </c>
      <c r="AG67" s="8" t="s">
        <v>106</v>
      </c>
      <c r="AH67" s="9">
        <f>IF(AG67="",0,VALUE(IF(AG67='Tabelle Tipi-pesi'!AD$2,'Tabelle Tipi-pesi'!AE$2,"")&amp;IF(AG67='Tabelle Tipi-pesi'!AD$3,'Tabelle Tipi-pesi'!AE$3,"")&amp;IF(AG67='Tabelle Tipi-pesi'!AD$4,'Tabelle Tipi-pesi'!AE$4,"")&amp;IF(AG67='Tabelle Tipi-pesi'!AD$5,'Tabelle Tipi-pesi'!AE$5,"")&amp;IF(AG67='Tabelle Tipi-pesi'!AD$6,'Tabelle Tipi-pesi'!AE$6,"")&amp;IF(AG67='Tabelle Tipi-pesi'!AD$7,'Tabelle Tipi-pesi'!AE$7,"")&amp;IF(AG67='Tabelle Tipi-pesi'!AD$8,'Tabelle Tipi-pesi'!AE$8,"")&amp;IF(AG67='Tabelle Tipi-pesi'!AD$9,'Tabelle Tipi-pesi'!AE$9,"")&amp;IF(AG67='Tabelle Tipi-pesi'!AD$10,'Tabelle Tipi-pesi'!AE$10,"")&amp;IF(AG67='Tabelle Tipi-pesi'!AD$11,'Tabelle Tipi-pesi'!AE$11,"")&amp;IF(AG67='Tabelle Tipi-pesi'!AD$12,'Tabelle Tipi-pesi'!AE$12,"")&amp;IF(AG67='Tabelle Tipi-pesi'!AD$13,'Tabelle Tipi-pesi'!AE$13,"")&amp;IF(AG67='Tabelle Tipi-pesi'!AD$14,'Tabelle Tipi-pesi'!AE$14,"")&amp;IF(AG67='Tabelle Tipi-pesi'!AD$15,'Tabelle Tipi-pesi'!AE$15,"")&amp;IF(AF67='Tabelle Tipi-pesi'!AD$16,'Tabelle Tipi-pesi'!AE$16,"")&amp;IF(AG67='Tabelle Tipi-pesi'!AD$17,'Tabelle Tipi-pesi'!AE$17,"")&amp;IF(AG67='Tabelle Tipi-pesi'!AD$18,'Tabelle Tipi-pesi'!AE$18,"")&amp;IF(AG67='Tabelle Tipi-pesi'!AD$19,'Tabelle Tipi-pesi'!AE$19,"")&amp;IF(AG67='Tabelle Tipi-pesi'!AD$20,'Tabelle Tipi-pesi'!AE$20,"")&amp;IF(AG67='Tabelle Tipi-pesi'!AD$21,'Tabelle Tipi-pesi'!AE$21,"")&amp;IF(AG67='Tabelle Tipi-pesi'!AD$22,'Tabelle Tipi-pesi'!AE$22,"")&amp;IF(AG67='Tabelle Tipi-pesi'!AD$23,'Tabelle Tipi-pesi'!AE$23,"")))</f>
        <v>50</v>
      </c>
      <c r="AJ67" s="26">
        <f t="shared" si="0"/>
        <v>1301</v>
      </c>
      <c r="AK67" s="55">
        <v>8.5</v>
      </c>
      <c r="AL67" s="12">
        <v>2660</v>
      </c>
      <c r="AM67" s="18"/>
      <c r="AN67" s="11">
        <f t="shared" si="1"/>
        <v>10</v>
      </c>
      <c r="AO67" s="11" t="str">
        <f t="shared" si="2"/>
        <v>3</v>
      </c>
      <c r="AP67" s="8">
        <v>830</v>
      </c>
      <c r="AQ67" s="14">
        <f t="shared" si="3"/>
        <v>18.776470588235295</v>
      </c>
      <c r="AR67" s="15">
        <f t="shared" si="4"/>
        <v>208.41882352941178</v>
      </c>
      <c r="AS67" s="16">
        <f t="shared" si="5"/>
        <v>160.19894199032419</v>
      </c>
      <c r="AT67" s="15">
        <f t="shared" si="6"/>
        <v>6.2422384790805836</v>
      </c>
      <c r="AU67" s="39"/>
    </row>
    <row r="68" spans="1:47" s="8" customFormat="1" ht="11.25" x14ac:dyDescent="0.2">
      <c r="A68" s="8">
        <v>64</v>
      </c>
      <c r="B68" s="8">
        <v>4</v>
      </c>
      <c r="C68" s="20" t="s">
        <v>18</v>
      </c>
      <c r="D68" s="21">
        <f>IF(C68="",0,VALUE(IF(C68='Tabelle Tipi-pesi'!B$2,'Tabelle Tipi-pesi'!C$2,"")&amp;IF(C68='Tabelle Tipi-pesi'!B$3,'Tabelle Tipi-pesi'!C$3,"")&amp;IF(C68='Tabelle Tipi-pesi'!B$4,'Tabelle Tipi-pesi'!C$4,"")&amp;IF(C68='Tabelle Tipi-pesi'!B$5,'Tabelle Tipi-pesi'!C$5,"")&amp;IF(C68='Tabelle Tipi-pesi'!B$6,'Tabelle Tipi-pesi'!C$6,"")&amp;IF(C68='Tabelle Tipi-pesi'!B$7,'Tabelle Tipi-pesi'!C$7,"")&amp;IF(C68='Tabelle Tipi-pesi'!B$8,'Tabelle Tipi-pesi'!C$8,"")&amp;IF(C68='Tabelle Tipi-pesi'!B$9,'Tabelle Tipi-pesi'!C$9,"")&amp;IF(C68='Tabelle Tipi-pesi'!B$10,'Tabelle Tipi-pesi'!C$10,"")&amp;IF(C68='Tabelle Tipi-pesi'!B$11,'Tabelle Tipi-pesi'!C$11,"")&amp;IF(C68='Tabelle Tipi-pesi'!B$12,'Tabelle Tipi-pesi'!C$12,"")&amp;IF(C68='Tabelle Tipi-pesi'!B$13,'Tabelle Tipi-pesi'!C$13,"")&amp;IF(C68='Tabelle Tipi-pesi'!B$14,'Tabelle Tipi-pesi'!C$14,"")&amp;IF(C68='Tabelle Tipi-pesi'!B$15,'Tabelle Tipi-pesi'!C$15,"")&amp;IF(C68='Tabelle Tipi-pesi'!B$16,'Tabelle Tipi-pesi'!C$16,"")&amp;IF(C68='Tabelle Tipi-pesi'!B$17,'Tabelle Tipi-pesi'!C$17,"")&amp;IF(C68='Tabelle Tipi-pesi'!B$18,'Tabelle Tipi-pesi'!C$18,"")&amp;IF(C68='Tabelle Tipi-pesi'!B$19,'Tabelle Tipi-pesi'!C$19,"")&amp;IF(C68='Tabelle Tipi-pesi'!B$20,'Tabelle Tipi-pesi'!C$20,"")&amp;IF(C68='Tabelle Tipi-pesi'!B$21,'Tabelle Tipi-pesi'!C$21,"")&amp;IF(C68='Tabelle Tipi-pesi'!B$22,'Tabelle Tipi-pesi'!C$22,"")&amp;IF(C68='Tabelle Tipi-pesi'!B$23,'Tabelle Tipi-pesi'!C$23,"")))</f>
        <v>180</v>
      </c>
      <c r="E68" s="8" t="s">
        <v>24</v>
      </c>
      <c r="F68" s="7">
        <f>IF(E68="",0,VALUE(IF(E68='Tabelle Tipi-pesi'!D$2,'Tabelle Tipi-pesi'!E$2,"")&amp;IF(E68='Tabelle Tipi-pesi'!D$3,'Tabelle Tipi-pesi'!E$3,"")&amp;IF(E68='Tabelle Tipi-pesi'!D$4,'Tabelle Tipi-pesi'!E$4,"")&amp;IF(E68='Tabelle Tipi-pesi'!D$5,'Tabelle Tipi-pesi'!E$5,"")&amp;IF(E68='Tabelle Tipi-pesi'!D$6,'Tabelle Tipi-pesi'!E$6,"")&amp;IF(E68='Tabelle Tipi-pesi'!D$7,'Tabelle Tipi-pesi'!E$7,"")&amp;IF(E68='Tabelle Tipi-pesi'!D$8,'Tabelle Tipi-pesi'!E$8,"")&amp;IF(E68='Tabelle Tipi-pesi'!D$9,'Tabelle Tipi-pesi'!E$9,"")&amp;IF(E68='Tabelle Tipi-pesi'!D$10,'Tabelle Tipi-pesi'!E$10,"")&amp;IF(E68='Tabelle Tipi-pesi'!D$11,'Tabelle Tipi-pesi'!E$11,"")&amp;IF(E68='Tabelle Tipi-pesi'!D$12,'Tabelle Tipi-pesi'!E$12,"")&amp;IF(E68='Tabelle Tipi-pesi'!D$13,'Tabelle Tipi-pesi'!E$13,"")&amp;IF(E68='Tabelle Tipi-pesi'!D$14,'Tabelle Tipi-pesi'!E$14,"")&amp;IF(E68='Tabelle Tipi-pesi'!D$15,'Tabelle Tipi-pesi'!E$15,"")&amp;IF(E68='Tabelle Tipi-pesi'!D$16,'Tabelle Tipi-pesi'!E$16,"")&amp;IF(E68='Tabelle Tipi-pesi'!D$17,'Tabelle Tipi-pesi'!E$17,"")&amp;IF(E68='Tabelle Tipi-pesi'!D$18,'Tabelle Tipi-pesi'!E$18,"")&amp;IF(E68='Tabelle Tipi-pesi'!D$19,'Tabelle Tipi-pesi'!E$19,"")&amp;IF(E68='Tabelle Tipi-pesi'!D$20,'Tabelle Tipi-pesi'!E$20,"")&amp;IF(E68='Tabelle Tipi-pesi'!D$21,'Tabelle Tipi-pesi'!E$21,"")&amp;IF(E68='Tabelle Tipi-pesi'!D$22,'Tabelle Tipi-pesi'!E$22,"")&amp;IF(E68='Tabelle Tipi-pesi'!D$23,'Tabelle Tipi-pesi'!E$23,"")))/4*B68</f>
        <v>62</v>
      </c>
      <c r="G68" s="22" t="s">
        <v>38</v>
      </c>
      <c r="H68" s="23">
        <f>$B68*IF(G68="",0,VALUE(IF(G68='Tabelle Tipi-pesi'!F$2,'Tabelle Tipi-pesi'!G$2,"")&amp;IF(G68='Tabelle Tipi-pesi'!F$3,'Tabelle Tipi-pesi'!G$3,"")&amp;IF(G68='Tabelle Tipi-pesi'!F$4,'Tabelle Tipi-pesi'!G$4,"")&amp;IF(G68='Tabelle Tipi-pesi'!F$5,'Tabelle Tipi-pesi'!G$5,"")&amp;IF(G68='Tabelle Tipi-pesi'!F$6,'Tabelle Tipi-pesi'!G$6,"")&amp;IF(G68='Tabelle Tipi-pesi'!F$7,'Tabelle Tipi-pesi'!G$7,"")&amp;IF(G68='Tabelle Tipi-pesi'!F$8,'Tabelle Tipi-pesi'!G$8,"")&amp;IF(G68='Tabelle Tipi-pesi'!F$9,'Tabelle Tipi-pesi'!G$9,"")&amp;IF(G68='Tabelle Tipi-pesi'!F$10,'Tabelle Tipi-pesi'!G$10,"")&amp;IF(G68='Tabelle Tipi-pesi'!F$11,'Tabelle Tipi-pesi'!G$11,"")&amp;IF(G68='Tabelle Tipi-pesi'!F$12,'Tabelle Tipi-pesi'!G$12,"")&amp;IF(G68='Tabelle Tipi-pesi'!F$13,'Tabelle Tipi-pesi'!G$13,"")&amp;IF(G68='Tabelle Tipi-pesi'!F$14,'Tabelle Tipi-pesi'!G$14,"")&amp;IF(G68='Tabelle Tipi-pesi'!F$15,'Tabelle Tipi-pesi'!G$15,"")&amp;IF(G68='Tabelle Tipi-pesi'!F$16,'Tabelle Tipi-pesi'!G$16,"")&amp;IF(G68='Tabelle Tipi-pesi'!F$17,'Tabelle Tipi-pesi'!G$17,"")&amp;IF(G68='Tabelle Tipi-pesi'!F$18,'Tabelle Tipi-pesi'!G$18,"")&amp;IF(G68='Tabelle Tipi-pesi'!F$19,'Tabelle Tipi-pesi'!G$19,"")&amp;IF(G68='Tabelle Tipi-pesi'!F$20,'Tabelle Tipi-pesi'!G$20,"")&amp;IF(G68='Tabelle Tipi-pesi'!F$21,'Tabelle Tipi-pesi'!G$21,"")&amp;IF(G68='Tabelle Tipi-pesi'!F$22,'Tabelle Tipi-pesi'!G$22,"")&amp;IF(G68='Tabelle Tipi-pesi'!F$23,'Tabelle Tipi-pesi'!G$23,"")))</f>
        <v>80</v>
      </c>
      <c r="I68" s="8" t="s">
        <v>47</v>
      </c>
      <c r="J68" s="9">
        <f>IF(I68="",0,VALUE(IF(I68='Tabelle Tipi-pesi'!H$2,'Tabelle Tipi-pesi'!I$2,"")&amp;IF(I68='Tabelle Tipi-pesi'!H$3,'Tabelle Tipi-pesi'!I$3,"")&amp;IF(I68='Tabelle Tipi-pesi'!H$4,'Tabelle Tipi-pesi'!I$4,"")&amp;IF(I68='Tabelle Tipi-pesi'!H$5,'Tabelle Tipi-pesi'!I$5,"")&amp;IF(I68='Tabelle Tipi-pesi'!H$6,'Tabelle Tipi-pesi'!I$6,"")&amp;IF(I68='Tabelle Tipi-pesi'!H$7,'Tabelle Tipi-pesi'!I$7,"")&amp;IF(I68='Tabelle Tipi-pesi'!H$8,'Tabelle Tipi-pesi'!I$8,"")&amp;IF(I68='Tabelle Tipi-pesi'!H$9,'Tabelle Tipi-pesi'!I$9,"")&amp;IF(I68='Tabelle Tipi-pesi'!H$10,'Tabelle Tipi-pesi'!I$10,"")&amp;IF(I68='Tabelle Tipi-pesi'!H$11,'Tabelle Tipi-pesi'!I$11,"")&amp;IF(I68='Tabelle Tipi-pesi'!H$12,'Tabelle Tipi-pesi'!I$12,"")&amp;IF(I68='Tabelle Tipi-pesi'!H$13,'Tabelle Tipi-pesi'!I$13,"")&amp;IF(I68='Tabelle Tipi-pesi'!H$14,'Tabelle Tipi-pesi'!I$14,"")&amp;IF(I68='Tabelle Tipi-pesi'!H$15,'Tabelle Tipi-pesi'!I$15,"")&amp;IF(I68='Tabelle Tipi-pesi'!H$16,'Tabelle Tipi-pesi'!I$16,"")&amp;IF(I68='Tabelle Tipi-pesi'!H$17,'Tabelle Tipi-pesi'!I$17,"")&amp;IF(I68='Tabelle Tipi-pesi'!H$18,'Tabelle Tipi-pesi'!I$18,"")&amp;IF(I68='Tabelle Tipi-pesi'!H$19,'Tabelle Tipi-pesi'!I$19,"")&amp;IF(I68='Tabelle Tipi-pesi'!H$20,'Tabelle Tipi-pesi'!I$20,"")&amp;IF(I68='Tabelle Tipi-pesi'!H$21,'Tabelle Tipi-pesi'!I$21,"")&amp;IF(I68='Tabelle Tipi-pesi'!H$22,'Tabelle Tipi-pesi'!I$22,"")&amp;IF(I68='Tabelle Tipi-pesi'!H$23,'Tabelle Tipi-pesi'!I$23,"")))</f>
        <v>145</v>
      </c>
      <c r="K68" s="24" t="s">
        <v>51</v>
      </c>
      <c r="L68" s="25">
        <f>IF(K68="",0,VALUE(IF(K68='Tabelle Tipi-pesi'!J$2,'Tabelle Tipi-pesi'!K$2,"")&amp;IF(K68='Tabelle Tipi-pesi'!J$3,'Tabelle Tipi-pesi'!K$3,"")&amp;IF(K68='Tabelle Tipi-pesi'!J$4,'Tabelle Tipi-pesi'!K$4,"")&amp;IF(K68='Tabelle Tipi-pesi'!J$5,'Tabelle Tipi-pesi'!K$5,"")&amp;IF(K68='Tabelle Tipi-pesi'!J$6,'Tabelle Tipi-pesi'!K$6,"")&amp;IF(K68='Tabelle Tipi-pesi'!J$7,'Tabelle Tipi-pesi'!K$7,"")&amp;IF(K68='Tabelle Tipi-pesi'!J$8,'Tabelle Tipi-pesi'!K$8,"")&amp;IF(K68='Tabelle Tipi-pesi'!J$9,'Tabelle Tipi-pesi'!K$9,"")&amp;IF(K68='Tabelle Tipi-pesi'!J$10,'Tabelle Tipi-pesi'!K$10,"")&amp;IF(K68='Tabelle Tipi-pesi'!J$11,'Tabelle Tipi-pesi'!K$11,"")&amp;IF(K68='Tabelle Tipi-pesi'!J$12,'Tabelle Tipi-pesi'!K$12,"")&amp;IF(K68='Tabelle Tipi-pesi'!J$13,'Tabelle Tipi-pesi'!K$13,"")&amp;IF(K68='Tabelle Tipi-pesi'!J$14,'Tabelle Tipi-pesi'!K$14,"")&amp;IF(K68='Tabelle Tipi-pesi'!J$15,'Tabelle Tipi-pesi'!K$15,"")&amp;IF(K68='Tabelle Tipi-pesi'!J$16,'Tabelle Tipi-pesi'!K$16,"")&amp;IF(K68='Tabelle Tipi-pesi'!J$17,'Tabelle Tipi-pesi'!K$17,"")&amp;IF(K68='Tabelle Tipi-pesi'!J$18,'Tabelle Tipi-pesi'!K$18,"")&amp;IF(K68='Tabelle Tipi-pesi'!J$19,'Tabelle Tipi-pesi'!K$19,"")&amp;IF(K68='Tabelle Tipi-pesi'!J$20,'Tabelle Tipi-pesi'!K$20,"")&amp;IF(K68='Tabelle Tipi-pesi'!J$21,'Tabelle Tipi-pesi'!K$21,"")&amp;IF(K68='Tabelle Tipi-pesi'!J$22,'Tabelle Tipi-pesi'!K$22,"")&amp;IF(K68='Tabelle Tipi-pesi'!J$23,'Tabelle Tipi-pesi'!K$23,"")))</f>
        <v>18</v>
      </c>
      <c r="M68" s="8" t="s">
        <v>59</v>
      </c>
      <c r="N68" s="9">
        <f>$B68*IF(M68="",0,VALUE(IF(M68='Tabelle Tipi-pesi'!L$2,'Tabelle Tipi-pesi'!M$2,"")&amp;IF(M68='Tabelle Tipi-pesi'!L$3,'Tabelle Tipi-pesi'!M$3,"")&amp;IF(M68='Tabelle Tipi-pesi'!L$4,'Tabelle Tipi-pesi'!M$4,"")&amp;IF(M68='Tabelle Tipi-pesi'!L$5,'Tabelle Tipi-pesi'!M$5,"")&amp;IF(M68='Tabelle Tipi-pesi'!L$6,'Tabelle Tipi-pesi'!M$6,"")&amp;IF(M68='Tabelle Tipi-pesi'!L$7,'Tabelle Tipi-pesi'!M$7,"")&amp;IF(M68='Tabelle Tipi-pesi'!L$8,'Tabelle Tipi-pesi'!M$8,"")&amp;IF(M68='Tabelle Tipi-pesi'!L$9,'Tabelle Tipi-pesi'!M$9,"")&amp;IF(M68='Tabelle Tipi-pesi'!L$10,'Tabelle Tipi-pesi'!M$10,"")&amp;IF(M68='Tabelle Tipi-pesi'!L$11,'Tabelle Tipi-pesi'!M$11,"")&amp;IF(M68='Tabelle Tipi-pesi'!L$12,'Tabelle Tipi-pesi'!M$12,"")&amp;IF(M68='Tabelle Tipi-pesi'!L$13,'Tabelle Tipi-pesi'!M$13,"")&amp;IF(M68='Tabelle Tipi-pesi'!L$14,'Tabelle Tipi-pesi'!M$14,"")&amp;IF(M68='Tabelle Tipi-pesi'!L$15,'Tabelle Tipi-pesi'!M$15,"")&amp;IF(M68='Tabelle Tipi-pesi'!L$16,'Tabelle Tipi-pesi'!M$16,"")&amp;IF(M68='Tabelle Tipi-pesi'!L$17,'Tabelle Tipi-pesi'!M$17,"")&amp;IF(M68='Tabelle Tipi-pesi'!L$18,'Tabelle Tipi-pesi'!M$18,"")&amp;IF(M68='Tabelle Tipi-pesi'!L$19,'Tabelle Tipi-pesi'!M$19,"")&amp;IF(M68='Tabelle Tipi-pesi'!L$20,'Tabelle Tipi-pesi'!M$20,"")&amp;IF(M68='Tabelle Tipi-pesi'!L$21,'Tabelle Tipi-pesi'!M$21,"")&amp;IF(M68='Tabelle Tipi-pesi'!L$22,'Tabelle Tipi-pesi'!M$22,"")&amp;IF(M68='Tabelle Tipi-pesi'!L$23,'Tabelle Tipi-pesi'!M$23,"")))</f>
        <v>240</v>
      </c>
      <c r="O68" s="27" t="s">
        <v>72</v>
      </c>
      <c r="P68" s="28">
        <f>IF(O68="",0,VALUE(IF(O68='Tabelle Tipi-pesi'!N$2,'Tabelle Tipi-pesi'!O$2,"")&amp;IF(O68='Tabelle Tipi-pesi'!N$3,'Tabelle Tipi-pesi'!O$3,"")&amp;IF(O68='Tabelle Tipi-pesi'!N$4,'Tabelle Tipi-pesi'!O$4,"")&amp;IF(O68='Tabelle Tipi-pesi'!N$5,'Tabelle Tipi-pesi'!O$5,"")&amp;IF(O68='Tabelle Tipi-pesi'!N$6,'Tabelle Tipi-pesi'!O$6,"")&amp;IF(O68='Tabelle Tipi-pesi'!N$7,'Tabelle Tipi-pesi'!O$7,"")&amp;IF(O68='Tabelle Tipi-pesi'!N$8,'Tabelle Tipi-pesi'!O$8,"")&amp;IF(O68='Tabelle Tipi-pesi'!N$9,'Tabelle Tipi-pesi'!O$9,"")&amp;IF(O68='Tabelle Tipi-pesi'!N$10,'Tabelle Tipi-pesi'!O$10,"")&amp;IF(O68='Tabelle Tipi-pesi'!N$11,'Tabelle Tipi-pesi'!O$11,"")&amp;IF(O68='Tabelle Tipi-pesi'!N$12,'Tabelle Tipi-pesi'!O$12,"")&amp;IF(O68='Tabelle Tipi-pesi'!N$13,'Tabelle Tipi-pesi'!O$13,"")&amp;IF(O68='Tabelle Tipi-pesi'!N$14,'Tabelle Tipi-pesi'!O$14,"")&amp;IF(O68='Tabelle Tipi-pesi'!N$15,'Tabelle Tipi-pesi'!O$15,"")&amp;IF(O68='Tabelle Tipi-pesi'!N$16,'Tabelle Tipi-pesi'!O$16,"")&amp;IF(O68='Tabelle Tipi-pesi'!N$17,'Tabelle Tipi-pesi'!O$17,"")&amp;IF(O68='Tabelle Tipi-pesi'!N$18,'Tabelle Tipi-pesi'!O$18,"")&amp;IF(O68='Tabelle Tipi-pesi'!N$19,'Tabelle Tipi-pesi'!O$19,"")&amp;IF(O68='Tabelle Tipi-pesi'!N$20,'Tabelle Tipi-pesi'!O$20,"")&amp;IF(O68='Tabelle Tipi-pesi'!N$21,'Tabelle Tipi-pesi'!O$21,"")&amp;IF(O68='Tabelle Tipi-pesi'!N$22,'Tabelle Tipi-pesi'!O$22,"")&amp;IF(O68='Tabelle Tipi-pesi'!N$23,'Tabelle Tipi-pesi'!O$23,"")))</f>
        <v>280</v>
      </c>
      <c r="Q68" s="8" t="s">
        <v>120</v>
      </c>
      <c r="R68" s="9">
        <f>IF(Q68="",0,VALUE(IF(Q68='Tabelle Tipi-pesi'!P$2,'Tabelle Tipi-pesi'!Q$2,"")&amp;IF(Q68='Tabelle Tipi-pesi'!P$3,'Tabelle Tipi-pesi'!Q$3,"")&amp;IF(Q68='Tabelle Tipi-pesi'!P$4,'Tabelle Tipi-pesi'!Q$4,"")&amp;IF(Q68='Tabelle Tipi-pesi'!P$5,'Tabelle Tipi-pesi'!Q$5,"")&amp;IF(Q68='Tabelle Tipi-pesi'!P$6,'Tabelle Tipi-pesi'!Q$6,"")&amp;IF(Q68='Tabelle Tipi-pesi'!P$7,'Tabelle Tipi-pesi'!Q$7,"")&amp;IF(Q68='Tabelle Tipi-pesi'!P$8,'Tabelle Tipi-pesi'!Q$8,"")&amp;IF(Q68='Tabelle Tipi-pesi'!P$9,'Tabelle Tipi-pesi'!Q$9,"")&amp;IF(Q68='Tabelle Tipi-pesi'!P$10,'Tabelle Tipi-pesi'!Q$10,"")&amp;IF(Q68='Tabelle Tipi-pesi'!P$11,'Tabelle Tipi-pesi'!Q$11,"")&amp;IF(Q68='Tabelle Tipi-pesi'!P$12,'Tabelle Tipi-pesi'!Q$12,"")&amp;IF(Q68='Tabelle Tipi-pesi'!P$13,'Tabelle Tipi-pesi'!Q$13,"")&amp;IF(Q68='Tabelle Tipi-pesi'!P$14,'Tabelle Tipi-pesi'!Q$14,"")&amp;IF(Q68='Tabelle Tipi-pesi'!P$15,'Tabelle Tipi-pesi'!Q$15,"")&amp;IF(Q68='Tabelle Tipi-pesi'!P$16,'Tabelle Tipi-pesi'!Q$16,"")&amp;IF(Q68='Tabelle Tipi-pesi'!P$17,'Tabelle Tipi-pesi'!Q$17,"")&amp;IF(Q68='Tabelle Tipi-pesi'!P$18,'Tabelle Tipi-pesi'!Q$18,"")&amp;IF(Q68='Tabelle Tipi-pesi'!P$19,'Tabelle Tipi-pesi'!Q$19,"")&amp;IF(Q68='Tabelle Tipi-pesi'!P$20,'Tabelle Tipi-pesi'!Q$20,"")&amp;IF(Q68='Tabelle Tipi-pesi'!P$21,'Tabelle Tipi-pesi'!Q$21,"")&amp;IF(Q68='Tabelle Tipi-pesi'!P$22,'Tabelle Tipi-pesi'!Q$22,"")&amp;IF(Q68='Tabelle Tipi-pesi'!P$23,'Tabelle Tipi-pesi'!Q$23,"")))</f>
        <v>20</v>
      </c>
      <c r="S68" s="29"/>
      <c r="T68" s="30">
        <f>IF(S68="",0,VALUE(IF(S68='Tabelle Tipi-pesi'!R$2,'Tabelle Tipi-pesi'!S$2,"")&amp;IF(S68='Tabelle Tipi-pesi'!R$3,'Tabelle Tipi-pesi'!S$3,"")&amp;IF(S68='Tabelle Tipi-pesi'!R$4,'Tabelle Tipi-pesi'!S$4,"")&amp;IF(S68='Tabelle Tipi-pesi'!R$5,'Tabelle Tipi-pesi'!S$5,"")&amp;IF(S68='Tabelle Tipi-pesi'!R$6,'Tabelle Tipi-pesi'!S$6,"")&amp;IF(S68='Tabelle Tipi-pesi'!R$7,'Tabelle Tipi-pesi'!S$7,"")&amp;IF(S68='Tabelle Tipi-pesi'!R$8,'Tabelle Tipi-pesi'!S$8,"")&amp;IF(S68='Tabelle Tipi-pesi'!R$9,'Tabelle Tipi-pesi'!S$9,"")&amp;IF(S68='Tabelle Tipi-pesi'!R$10,'Tabelle Tipi-pesi'!S$10,"")&amp;IF(S68='Tabelle Tipi-pesi'!R$11,'Tabelle Tipi-pesi'!S$11,"")&amp;IF(S68='Tabelle Tipi-pesi'!R$12,'Tabelle Tipi-pesi'!S$12,"")&amp;IF(S68='Tabelle Tipi-pesi'!R$13,'Tabelle Tipi-pesi'!S$13,"")&amp;IF(S68='Tabelle Tipi-pesi'!R$14,'Tabelle Tipi-pesi'!S$14,"")&amp;IF(S68='Tabelle Tipi-pesi'!R$15,'Tabelle Tipi-pesi'!S$15,"")&amp;IF(S68='Tabelle Tipi-pesi'!R$16,'Tabelle Tipi-pesi'!S$16,"")&amp;IF(S68='Tabelle Tipi-pesi'!R$17,'Tabelle Tipi-pesi'!S$17,"")&amp;IF(S68='Tabelle Tipi-pesi'!R$18,'Tabelle Tipi-pesi'!S$18,"")&amp;IF(S68='Tabelle Tipi-pesi'!R$19,'Tabelle Tipi-pesi'!S$19,"")&amp;IF(S68='Tabelle Tipi-pesi'!R$20,'Tabelle Tipi-pesi'!S$20,"")&amp;IF(S68='Tabelle Tipi-pesi'!R$21,'Tabelle Tipi-pesi'!S$21,"")&amp;IF(S68='Tabelle Tipi-pesi'!R$22,'Tabelle Tipi-pesi'!S$22,"")&amp;IF(S68='Tabelle Tipi-pesi'!R$23,'Tabelle Tipi-pesi'!S$23,"")))</f>
        <v>0</v>
      </c>
      <c r="U68" s="8" t="s">
        <v>94</v>
      </c>
      <c r="V68" s="9">
        <f>IF(U68="",0,VALUE(IF(U68='Tabelle Tipi-pesi'!T$2,'Tabelle Tipi-pesi'!U$2,"")&amp;IF(U68='Tabelle Tipi-pesi'!T$3,'Tabelle Tipi-pesi'!U$3,"")&amp;IF(U68='Tabelle Tipi-pesi'!T$4,'Tabelle Tipi-pesi'!U$4,"")&amp;IF(U68='Tabelle Tipi-pesi'!T$5,'Tabelle Tipi-pesi'!U$5,"")&amp;IF(U68='Tabelle Tipi-pesi'!T$6,'Tabelle Tipi-pesi'!U$6,"")&amp;IF(U68='Tabelle Tipi-pesi'!T$7,'Tabelle Tipi-pesi'!U$7,"")&amp;IF(U68='Tabelle Tipi-pesi'!T$8,'Tabelle Tipi-pesi'!U$8,"")&amp;IF(U68='Tabelle Tipi-pesi'!T$9,'Tabelle Tipi-pesi'!U$9,"")&amp;IF(U68='Tabelle Tipi-pesi'!T$10,'Tabelle Tipi-pesi'!U$10,"")&amp;IF(U68='Tabelle Tipi-pesi'!T$11,'Tabelle Tipi-pesi'!U$11,"")&amp;IF(U68='Tabelle Tipi-pesi'!T$12,'Tabelle Tipi-pesi'!U$12,"")&amp;IF(U68='Tabelle Tipi-pesi'!T$13,'Tabelle Tipi-pesi'!U$13,"")&amp;IF(U68='Tabelle Tipi-pesi'!T$14,'Tabelle Tipi-pesi'!U$14,"")&amp;IF(U68='Tabelle Tipi-pesi'!T$15,'Tabelle Tipi-pesi'!U$15,"")&amp;IF(U68='Tabelle Tipi-pesi'!T$16,'Tabelle Tipi-pesi'!U$16,"")&amp;IF(U68='Tabelle Tipi-pesi'!T$17,'Tabelle Tipi-pesi'!U$17,"")&amp;IF(U68='Tabelle Tipi-pesi'!T$18,'Tabelle Tipi-pesi'!U$18,"")&amp;IF(U68='Tabelle Tipi-pesi'!T$19,'Tabelle Tipi-pesi'!U$19,"")&amp;IF(U68='Tabelle Tipi-pesi'!T$20,'Tabelle Tipi-pesi'!U$20,"")&amp;IF(U68='Tabelle Tipi-pesi'!T$21,'Tabelle Tipi-pesi'!U$21,"")&amp;IF(U68='Tabelle Tipi-pesi'!T$22,'Tabelle Tipi-pesi'!U$22,"")&amp;IF(U68='Tabelle Tipi-pesi'!T$23,'Tabelle Tipi-pesi'!U$23,"")))</f>
        <v>85</v>
      </c>
      <c r="W68" s="31" t="s">
        <v>98</v>
      </c>
      <c r="X68" s="32">
        <f>IF(W68="",0,VALUE(IF(W68='Tabelle Tipi-pesi'!V$2,'Tabelle Tipi-pesi'!W$2,"")&amp;IF(W68='Tabelle Tipi-pesi'!V$3,'Tabelle Tipi-pesi'!W$3,"")&amp;IF(W68='Tabelle Tipi-pesi'!V$4,'Tabelle Tipi-pesi'!W$4,"")&amp;IF(W68='Tabelle Tipi-pesi'!V$5,'Tabelle Tipi-pesi'!W$5,"")&amp;IF(W68='Tabelle Tipi-pesi'!V$6,'Tabelle Tipi-pesi'!W$6,"")&amp;IF(W68='Tabelle Tipi-pesi'!V$7,'Tabelle Tipi-pesi'!W$7,"")&amp;IF(W68='Tabelle Tipi-pesi'!V$8,'Tabelle Tipi-pesi'!W$8,"")&amp;IF(W68='Tabelle Tipi-pesi'!V$9,'Tabelle Tipi-pesi'!W$9,"")&amp;IF(W68='Tabelle Tipi-pesi'!V$10,'Tabelle Tipi-pesi'!W$10,"")&amp;IF(W68='Tabelle Tipi-pesi'!V$11,'Tabelle Tipi-pesi'!W$11,"")&amp;IF(W68='Tabelle Tipi-pesi'!V$12,'Tabelle Tipi-pesi'!W$12,"")&amp;IF(W68='Tabelle Tipi-pesi'!V$13,'Tabelle Tipi-pesi'!W$13,"")&amp;IF(W68='Tabelle Tipi-pesi'!V$14,'Tabelle Tipi-pesi'!W$14,"")&amp;IF(W68='Tabelle Tipi-pesi'!V$15,'Tabelle Tipi-pesi'!W$15,"")&amp;IF(W68='Tabelle Tipi-pesi'!V$16,'Tabelle Tipi-pesi'!W$16,"")&amp;IF(W68='Tabelle Tipi-pesi'!V$17,'Tabelle Tipi-pesi'!W$17,"")&amp;IF(W68='Tabelle Tipi-pesi'!V$18,'Tabelle Tipi-pesi'!W$18,"")&amp;IF(W68='Tabelle Tipi-pesi'!V$19,'Tabelle Tipi-pesi'!W$19,"")&amp;IF(W68='Tabelle Tipi-pesi'!V$20,'Tabelle Tipi-pesi'!W$20,"")&amp;IF(W68='Tabelle Tipi-pesi'!V$21,'Tabelle Tipi-pesi'!W$21,"")&amp;IF(W68='Tabelle Tipi-pesi'!V$22,'Tabelle Tipi-pesi'!W$22,"")&amp;IF(W68='Tabelle Tipi-pesi'!V$23,'Tabelle Tipi-pesi'!W$23,"")))</f>
        <v>56</v>
      </c>
      <c r="Z68" s="9">
        <f>IF(Y68="",0,VALUE(IF(Y68='Tabelle Tipi-pesi'!X$2,'Tabelle Tipi-pesi'!Y$2,"")&amp;IF(Y68='Tabelle Tipi-pesi'!X$3,'Tabelle Tipi-pesi'!Y$3,"")&amp;IF(Y68='Tabelle Tipi-pesi'!X$4,'Tabelle Tipi-pesi'!Y$4,"")&amp;IF(Y68='Tabelle Tipi-pesi'!X$5,'Tabelle Tipi-pesi'!Y$5,"")&amp;IF(Y68='Tabelle Tipi-pesi'!X$6,'Tabelle Tipi-pesi'!Y$6,"")&amp;IF(Y68='Tabelle Tipi-pesi'!X$7,'Tabelle Tipi-pesi'!Y$7,"")&amp;IF(Y68='Tabelle Tipi-pesi'!X$8,'Tabelle Tipi-pesi'!Y$8,"")&amp;IF(Y68='Tabelle Tipi-pesi'!X$9,'Tabelle Tipi-pesi'!Y$9,"")&amp;IF(Y68='Tabelle Tipi-pesi'!X$10,'Tabelle Tipi-pesi'!Y$10,"")&amp;IF(Y68='Tabelle Tipi-pesi'!X$11,'Tabelle Tipi-pesi'!Y$11,"")&amp;IF(Y68='Tabelle Tipi-pesi'!X$12,'Tabelle Tipi-pesi'!Y$12,"")&amp;IF(Y68='Tabelle Tipi-pesi'!X$13,'Tabelle Tipi-pesi'!Y$13,"")&amp;IF(Y68='Tabelle Tipi-pesi'!X$14,'Tabelle Tipi-pesi'!Y$14,"")&amp;IF(Y68='Tabelle Tipi-pesi'!X$15,'Tabelle Tipi-pesi'!Y$15,"")&amp;IF(Y68='Tabelle Tipi-pesi'!X$16,'Tabelle Tipi-pesi'!Y$16,"")&amp;IF(Y68='Tabelle Tipi-pesi'!X$17,'Tabelle Tipi-pesi'!Y$17,"")&amp;IF(Y68='Tabelle Tipi-pesi'!X$18,'Tabelle Tipi-pesi'!Y$18,"")&amp;IF(Y68='Tabelle Tipi-pesi'!X$19,'Tabelle Tipi-pesi'!Y$19,"")&amp;IF(Y68='Tabelle Tipi-pesi'!X$20,'Tabelle Tipi-pesi'!Y$20,"")&amp;IF(Y68='Tabelle Tipi-pesi'!X$21,'Tabelle Tipi-pesi'!Y$21,"")&amp;IF(Y68='Tabelle Tipi-pesi'!X$22,'Tabelle Tipi-pesi'!Y$22,"")&amp;IF(Y68='Tabelle Tipi-pesi'!X$23,'Tabelle Tipi-pesi'!Y$23,"")))</f>
        <v>0</v>
      </c>
      <c r="AA68" s="36" t="s">
        <v>105</v>
      </c>
      <c r="AB68" s="37">
        <f>IF(AA68="",0,VALUE(IF(AA68='Tabelle Tipi-pesi'!Z$2,'Tabelle Tipi-pesi'!AA$2,"")&amp;IF(AA68='Tabelle Tipi-pesi'!Z$3,'Tabelle Tipi-pesi'!AA$3,"")&amp;IF(AA68='Tabelle Tipi-pesi'!Z$4,'Tabelle Tipi-pesi'!AA$4,"")&amp;IF(AA68='Tabelle Tipi-pesi'!Z$5,'Tabelle Tipi-pesi'!AA$5,"")&amp;IF(AA68='Tabelle Tipi-pesi'!Z$6,'Tabelle Tipi-pesi'!AA$6,"")&amp;IF(AA68='Tabelle Tipi-pesi'!Z$7,'Tabelle Tipi-pesi'!AA$7,"")&amp;IF(AA68='Tabelle Tipi-pesi'!Z$8,'Tabelle Tipi-pesi'!AA$8,"")&amp;IF(AA68='Tabelle Tipi-pesi'!Z$9,'Tabelle Tipi-pesi'!AA$9,"")&amp;IF(AA68='Tabelle Tipi-pesi'!Z$10,'Tabelle Tipi-pesi'!AA$10,"")&amp;IF(AA68='Tabelle Tipi-pesi'!Z$11,'Tabelle Tipi-pesi'!AA$11,"")&amp;IF(AA68='Tabelle Tipi-pesi'!Z$12,'Tabelle Tipi-pesi'!AA$12,"")&amp;IF(AA68='Tabelle Tipi-pesi'!Z$13,'Tabelle Tipi-pesi'!AA$13,"")&amp;IF(AA68='Tabelle Tipi-pesi'!Z$14,'Tabelle Tipi-pesi'!AA$14,"")&amp;IF(AA68='Tabelle Tipi-pesi'!Z$15,'Tabelle Tipi-pesi'!AA$15,"")&amp;IF(AA68='Tabelle Tipi-pesi'!Z$16,'Tabelle Tipi-pesi'!AA$16,"")&amp;IF(AA68='Tabelle Tipi-pesi'!Z$17,'Tabelle Tipi-pesi'!AA$17,"")&amp;IF(AA68='Tabelle Tipi-pesi'!Z$18,'Tabelle Tipi-pesi'!AA$18,"")&amp;IF(AA68='Tabelle Tipi-pesi'!Z$19,'Tabelle Tipi-pesi'!AA$19,"")&amp;IF(AA68='Tabelle Tipi-pesi'!Z$20,'Tabelle Tipi-pesi'!AA$20,"")&amp;IF(AA68='Tabelle Tipi-pesi'!Z$21,'Tabelle Tipi-pesi'!AA$21,"")&amp;IF(AA68='Tabelle Tipi-pesi'!Z$22,'Tabelle Tipi-pesi'!AA$22,"")&amp;IF(AA68='Tabelle Tipi-pesi'!Z$23,'Tabelle Tipi-pesi'!AA$23,"")))</f>
        <v>75</v>
      </c>
      <c r="AD68" s="9">
        <f>IF(AC68="",0,VALUE(IF(AC68='Tabelle Tipi-pesi'!Z$2,'Tabelle Tipi-pesi'!AA$2,"")&amp;IF(AC68='Tabelle Tipi-pesi'!Z$3,'Tabelle Tipi-pesi'!AA$3,"")&amp;IF(AC68='Tabelle Tipi-pesi'!Z$4,'Tabelle Tipi-pesi'!AA$4,"")&amp;IF(AC68='Tabelle Tipi-pesi'!Z$5,'Tabelle Tipi-pesi'!AA$5,"")&amp;IF(AC68='Tabelle Tipi-pesi'!Z$6,'Tabelle Tipi-pesi'!AA$6,"")&amp;IF(AC68='Tabelle Tipi-pesi'!Z$7,'Tabelle Tipi-pesi'!AA$7,"")&amp;IF(AC68='Tabelle Tipi-pesi'!Z$8,'Tabelle Tipi-pesi'!AA$8,"")&amp;IF(AC68='Tabelle Tipi-pesi'!Z$9,'Tabelle Tipi-pesi'!AA$9,"")&amp;IF(AC68='Tabelle Tipi-pesi'!Z$10,'Tabelle Tipi-pesi'!AA$10,"")&amp;IF(AC68='Tabelle Tipi-pesi'!Z$11,'Tabelle Tipi-pesi'!AA$11,"")&amp;IF(AC68='Tabelle Tipi-pesi'!Z$12,'Tabelle Tipi-pesi'!AA$12,"")&amp;IF(AC68='Tabelle Tipi-pesi'!Z$13,'Tabelle Tipi-pesi'!AA$13,"")&amp;IF(AC68='Tabelle Tipi-pesi'!Z$14,'Tabelle Tipi-pesi'!AA$14,"")&amp;IF(AC68='Tabelle Tipi-pesi'!Z$15,'Tabelle Tipi-pesi'!AA$15,"")&amp;IF(AC68='Tabelle Tipi-pesi'!Z$16,'Tabelle Tipi-pesi'!AA$16,"")&amp;IF(AC68='Tabelle Tipi-pesi'!Z$17,'Tabelle Tipi-pesi'!AA$17,"")&amp;IF(AC68='Tabelle Tipi-pesi'!Z$18,'Tabelle Tipi-pesi'!AA$18,"")&amp;IF(AC68='Tabelle Tipi-pesi'!Z$19,'Tabelle Tipi-pesi'!AA$19,"")&amp;IF(AC68='Tabelle Tipi-pesi'!Z$20,'Tabelle Tipi-pesi'!AA$20,"")&amp;IF(AC68='Tabelle Tipi-pesi'!Z$21,'Tabelle Tipi-pesi'!AA$21,"")&amp;IF(AC68='Tabelle Tipi-pesi'!Z$22,'Tabelle Tipi-pesi'!AA$22,"")&amp;IF(AC68='Tabelle Tipi-pesi'!Z$23,'Tabelle Tipi-pesi'!AA$23,"")))</f>
        <v>0</v>
      </c>
      <c r="AE68" s="34" t="s">
        <v>118</v>
      </c>
      <c r="AF68" s="35">
        <f>IF(AE68="",0,VALUE(IF(AE68='Tabelle Tipi-pesi'!AB$2,'Tabelle Tipi-pesi'!AC$2,"")&amp;IF(AE68='Tabelle Tipi-pesi'!AB$3,'Tabelle Tipi-pesi'!AC$3,"")&amp;IF(AE68='Tabelle Tipi-pesi'!AB$4,'Tabelle Tipi-pesi'!AC$4,"")&amp;IF(AE68='Tabelle Tipi-pesi'!AB$5,'Tabelle Tipi-pesi'!AC$5,"")&amp;IF(AE68='Tabelle Tipi-pesi'!AB$6,'Tabelle Tipi-pesi'!AC$6,"")&amp;IF(AE68='Tabelle Tipi-pesi'!AB$7,'Tabelle Tipi-pesi'!AC$7,"")&amp;IF(AE68='Tabelle Tipi-pesi'!AB$8,'Tabelle Tipi-pesi'!AC$8,"")&amp;IF(AE68='Tabelle Tipi-pesi'!AB$9,'Tabelle Tipi-pesi'!AC$9,"")&amp;IF(AE68='Tabelle Tipi-pesi'!AB$10,'Tabelle Tipi-pesi'!AC$10,"")&amp;IF(AE68='Tabelle Tipi-pesi'!AB$11,'Tabelle Tipi-pesi'!AC$11,"")&amp;IF(AE68='Tabelle Tipi-pesi'!AB$12,'Tabelle Tipi-pesi'!AC$12,"")&amp;IF(AE68='Tabelle Tipi-pesi'!AB$13,'Tabelle Tipi-pesi'!AC$13,"")&amp;IF(AE68='Tabelle Tipi-pesi'!AB$14,'Tabelle Tipi-pesi'!AC$14,"")&amp;IF(AE68='Tabelle Tipi-pesi'!AB$15,'Tabelle Tipi-pesi'!AC$15,"")&amp;IF(AD68='Tabelle Tipi-pesi'!AB$16,'Tabelle Tipi-pesi'!AC$16,"")&amp;IF(AE68='Tabelle Tipi-pesi'!AB$17,'Tabelle Tipi-pesi'!AC$17,"")&amp;IF(AE68='Tabelle Tipi-pesi'!AB$18,'Tabelle Tipi-pesi'!AC$18,"")&amp;IF(AE68='Tabelle Tipi-pesi'!AB$19,'Tabelle Tipi-pesi'!AC$19,"")&amp;IF(AE68='Tabelle Tipi-pesi'!AB$20,'Tabelle Tipi-pesi'!AC$20,"")&amp;IF(AE68='Tabelle Tipi-pesi'!AB$21,'Tabelle Tipi-pesi'!AC$21,"")&amp;IF(AE68='Tabelle Tipi-pesi'!AB$22,'Tabelle Tipi-pesi'!AC$22,"")&amp;IF(AE68='Tabelle Tipi-pesi'!AB$23,'Tabelle Tipi-pesi'!AC$23,"")))</f>
        <v>10</v>
      </c>
      <c r="AG68" s="8" t="s">
        <v>106</v>
      </c>
      <c r="AH68" s="9">
        <f>IF(AG68="",0,VALUE(IF(AG68='Tabelle Tipi-pesi'!AD$2,'Tabelle Tipi-pesi'!AE$2,"")&amp;IF(AG68='Tabelle Tipi-pesi'!AD$3,'Tabelle Tipi-pesi'!AE$3,"")&amp;IF(AG68='Tabelle Tipi-pesi'!AD$4,'Tabelle Tipi-pesi'!AE$4,"")&amp;IF(AG68='Tabelle Tipi-pesi'!AD$5,'Tabelle Tipi-pesi'!AE$5,"")&amp;IF(AG68='Tabelle Tipi-pesi'!AD$6,'Tabelle Tipi-pesi'!AE$6,"")&amp;IF(AG68='Tabelle Tipi-pesi'!AD$7,'Tabelle Tipi-pesi'!AE$7,"")&amp;IF(AG68='Tabelle Tipi-pesi'!AD$8,'Tabelle Tipi-pesi'!AE$8,"")&amp;IF(AG68='Tabelle Tipi-pesi'!AD$9,'Tabelle Tipi-pesi'!AE$9,"")&amp;IF(AG68='Tabelle Tipi-pesi'!AD$10,'Tabelle Tipi-pesi'!AE$10,"")&amp;IF(AG68='Tabelle Tipi-pesi'!AD$11,'Tabelle Tipi-pesi'!AE$11,"")&amp;IF(AG68='Tabelle Tipi-pesi'!AD$12,'Tabelle Tipi-pesi'!AE$12,"")&amp;IF(AG68='Tabelle Tipi-pesi'!AD$13,'Tabelle Tipi-pesi'!AE$13,"")&amp;IF(AG68='Tabelle Tipi-pesi'!AD$14,'Tabelle Tipi-pesi'!AE$14,"")&amp;IF(AG68='Tabelle Tipi-pesi'!AD$15,'Tabelle Tipi-pesi'!AE$15,"")&amp;IF(AF68='Tabelle Tipi-pesi'!AD$16,'Tabelle Tipi-pesi'!AE$16,"")&amp;IF(AG68='Tabelle Tipi-pesi'!AD$17,'Tabelle Tipi-pesi'!AE$17,"")&amp;IF(AG68='Tabelle Tipi-pesi'!AD$18,'Tabelle Tipi-pesi'!AE$18,"")&amp;IF(AG68='Tabelle Tipi-pesi'!AD$19,'Tabelle Tipi-pesi'!AE$19,"")&amp;IF(AG68='Tabelle Tipi-pesi'!AD$20,'Tabelle Tipi-pesi'!AE$20,"")&amp;IF(AG68='Tabelle Tipi-pesi'!AD$21,'Tabelle Tipi-pesi'!AE$21,"")&amp;IF(AG68='Tabelle Tipi-pesi'!AD$22,'Tabelle Tipi-pesi'!AE$22,"")&amp;IF(AG68='Tabelle Tipi-pesi'!AD$23,'Tabelle Tipi-pesi'!AE$23,"")))</f>
        <v>50</v>
      </c>
      <c r="AJ68" s="26">
        <f t="shared" si="0"/>
        <v>1301</v>
      </c>
      <c r="AK68" s="55">
        <v>9</v>
      </c>
      <c r="AL68" s="12">
        <v>2770</v>
      </c>
      <c r="AM68" s="18"/>
      <c r="AN68" s="11">
        <f t="shared" si="1"/>
        <v>10</v>
      </c>
      <c r="AO68" s="11" t="str">
        <f t="shared" si="2"/>
        <v>3</v>
      </c>
      <c r="AP68" s="8">
        <v>830</v>
      </c>
      <c r="AQ68" s="14">
        <f t="shared" si="3"/>
        <v>18.466666666666669</v>
      </c>
      <c r="AR68" s="15">
        <f t="shared" si="4"/>
        <v>204.98000000000002</v>
      </c>
      <c r="AS68" s="16">
        <f t="shared" si="5"/>
        <v>157.55572636433516</v>
      </c>
      <c r="AT68" s="15">
        <f t="shared" si="6"/>
        <v>6.3469606790906425</v>
      </c>
      <c r="AU68" s="39"/>
    </row>
    <row r="69" spans="1:47" s="8" customFormat="1" ht="11.25" x14ac:dyDescent="0.2">
      <c r="A69" s="8">
        <v>65</v>
      </c>
      <c r="B69" s="8">
        <v>4</v>
      </c>
      <c r="C69" s="20" t="s">
        <v>18</v>
      </c>
      <c r="D69" s="21">
        <f>IF(C69="",0,VALUE(IF(C69='Tabelle Tipi-pesi'!B$2,'Tabelle Tipi-pesi'!C$2,"")&amp;IF(C69='Tabelle Tipi-pesi'!B$3,'Tabelle Tipi-pesi'!C$3,"")&amp;IF(C69='Tabelle Tipi-pesi'!B$4,'Tabelle Tipi-pesi'!C$4,"")&amp;IF(C69='Tabelle Tipi-pesi'!B$5,'Tabelle Tipi-pesi'!C$5,"")&amp;IF(C69='Tabelle Tipi-pesi'!B$6,'Tabelle Tipi-pesi'!C$6,"")&amp;IF(C69='Tabelle Tipi-pesi'!B$7,'Tabelle Tipi-pesi'!C$7,"")&amp;IF(C69='Tabelle Tipi-pesi'!B$8,'Tabelle Tipi-pesi'!C$8,"")&amp;IF(C69='Tabelle Tipi-pesi'!B$9,'Tabelle Tipi-pesi'!C$9,"")&amp;IF(C69='Tabelle Tipi-pesi'!B$10,'Tabelle Tipi-pesi'!C$10,"")&amp;IF(C69='Tabelle Tipi-pesi'!B$11,'Tabelle Tipi-pesi'!C$11,"")&amp;IF(C69='Tabelle Tipi-pesi'!B$12,'Tabelle Tipi-pesi'!C$12,"")&amp;IF(C69='Tabelle Tipi-pesi'!B$13,'Tabelle Tipi-pesi'!C$13,"")&amp;IF(C69='Tabelle Tipi-pesi'!B$14,'Tabelle Tipi-pesi'!C$14,"")&amp;IF(C69='Tabelle Tipi-pesi'!B$15,'Tabelle Tipi-pesi'!C$15,"")&amp;IF(C69='Tabelle Tipi-pesi'!B$16,'Tabelle Tipi-pesi'!C$16,"")&amp;IF(C69='Tabelle Tipi-pesi'!B$17,'Tabelle Tipi-pesi'!C$17,"")&amp;IF(C69='Tabelle Tipi-pesi'!B$18,'Tabelle Tipi-pesi'!C$18,"")&amp;IF(C69='Tabelle Tipi-pesi'!B$19,'Tabelle Tipi-pesi'!C$19,"")&amp;IF(C69='Tabelle Tipi-pesi'!B$20,'Tabelle Tipi-pesi'!C$20,"")&amp;IF(C69='Tabelle Tipi-pesi'!B$21,'Tabelle Tipi-pesi'!C$21,"")&amp;IF(C69='Tabelle Tipi-pesi'!B$22,'Tabelle Tipi-pesi'!C$22,"")&amp;IF(C69='Tabelle Tipi-pesi'!B$23,'Tabelle Tipi-pesi'!C$23,"")))</f>
        <v>180</v>
      </c>
      <c r="E69" s="8" t="s">
        <v>24</v>
      </c>
      <c r="F69" s="7">
        <f>IF(E69="",0,VALUE(IF(E69='Tabelle Tipi-pesi'!D$2,'Tabelle Tipi-pesi'!E$2,"")&amp;IF(E69='Tabelle Tipi-pesi'!D$3,'Tabelle Tipi-pesi'!E$3,"")&amp;IF(E69='Tabelle Tipi-pesi'!D$4,'Tabelle Tipi-pesi'!E$4,"")&amp;IF(E69='Tabelle Tipi-pesi'!D$5,'Tabelle Tipi-pesi'!E$5,"")&amp;IF(E69='Tabelle Tipi-pesi'!D$6,'Tabelle Tipi-pesi'!E$6,"")&amp;IF(E69='Tabelle Tipi-pesi'!D$7,'Tabelle Tipi-pesi'!E$7,"")&amp;IF(E69='Tabelle Tipi-pesi'!D$8,'Tabelle Tipi-pesi'!E$8,"")&amp;IF(E69='Tabelle Tipi-pesi'!D$9,'Tabelle Tipi-pesi'!E$9,"")&amp;IF(E69='Tabelle Tipi-pesi'!D$10,'Tabelle Tipi-pesi'!E$10,"")&amp;IF(E69='Tabelle Tipi-pesi'!D$11,'Tabelle Tipi-pesi'!E$11,"")&amp;IF(E69='Tabelle Tipi-pesi'!D$12,'Tabelle Tipi-pesi'!E$12,"")&amp;IF(E69='Tabelle Tipi-pesi'!D$13,'Tabelle Tipi-pesi'!E$13,"")&amp;IF(E69='Tabelle Tipi-pesi'!D$14,'Tabelle Tipi-pesi'!E$14,"")&amp;IF(E69='Tabelle Tipi-pesi'!D$15,'Tabelle Tipi-pesi'!E$15,"")&amp;IF(E69='Tabelle Tipi-pesi'!D$16,'Tabelle Tipi-pesi'!E$16,"")&amp;IF(E69='Tabelle Tipi-pesi'!D$17,'Tabelle Tipi-pesi'!E$17,"")&amp;IF(E69='Tabelle Tipi-pesi'!D$18,'Tabelle Tipi-pesi'!E$18,"")&amp;IF(E69='Tabelle Tipi-pesi'!D$19,'Tabelle Tipi-pesi'!E$19,"")&amp;IF(E69='Tabelle Tipi-pesi'!D$20,'Tabelle Tipi-pesi'!E$20,"")&amp;IF(E69='Tabelle Tipi-pesi'!D$21,'Tabelle Tipi-pesi'!E$21,"")&amp;IF(E69='Tabelle Tipi-pesi'!D$22,'Tabelle Tipi-pesi'!E$22,"")&amp;IF(E69='Tabelle Tipi-pesi'!D$23,'Tabelle Tipi-pesi'!E$23,"")))/4*B69</f>
        <v>62</v>
      </c>
      <c r="G69" s="22" t="s">
        <v>38</v>
      </c>
      <c r="H69" s="23">
        <f>$B69*IF(G69="",0,VALUE(IF(G69='Tabelle Tipi-pesi'!F$2,'Tabelle Tipi-pesi'!G$2,"")&amp;IF(G69='Tabelle Tipi-pesi'!F$3,'Tabelle Tipi-pesi'!G$3,"")&amp;IF(G69='Tabelle Tipi-pesi'!F$4,'Tabelle Tipi-pesi'!G$4,"")&amp;IF(G69='Tabelle Tipi-pesi'!F$5,'Tabelle Tipi-pesi'!G$5,"")&amp;IF(G69='Tabelle Tipi-pesi'!F$6,'Tabelle Tipi-pesi'!G$6,"")&amp;IF(G69='Tabelle Tipi-pesi'!F$7,'Tabelle Tipi-pesi'!G$7,"")&amp;IF(G69='Tabelle Tipi-pesi'!F$8,'Tabelle Tipi-pesi'!G$8,"")&amp;IF(G69='Tabelle Tipi-pesi'!F$9,'Tabelle Tipi-pesi'!G$9,"")&amp;IF(G69='Tabelle Tipi-pesi'!F$10,'Tabelle Tipi-pesi'!G$10,"")&amp;IF(G69='Tabelle Tipi-pesi'!F$11,'Tabelle Tipi-pesi'!G$11,"")&amp;IF(G69='Tabelle Tipi-pesi'!F$12,'Tabelle Tipi-pesi'!G$12,"")&amp;IF(G69='Tabelle Tipi-pesi'!F$13,'Tabelle Tipi-pesi'!G$13,"")&amp;IF(G69='Tabelle Tipi-pesi'!F$14,'Tabelle Tipi-pesi'!G$14,"")&amp;IF(G69='Tabelle Tipi-pesi'!F$15,'Tabelle Tipi-pesi'!G$15,"")&amp;IF(G69='Tabelle Tipi-pesi'!F$16,'Tabelle Tipi-pesi'!G$16,"")&amp;IF(G69='Tabelle Tipi-pesi'!F$17,'Tabelle Tipi-pesi'!G$17,"")&amp;IF(G69='Tabelle Tipi-pesi'!F$18,'Tabelle Tipi-pesi'!G$18,"")&amp;IF(G69='Tabelle Tipi-pesi'!F$19,'Tabelle Tipi-pesi'!G$19,"")&amp;IF(G69='Tabelle Tipi-pesi'!F$20,'Tabelle Tipi-pesi'!G$20,"")&amp;IF(G69='Tabelle Tipi-pesi'!F$21,'Tabelle Tipi-pesi'!G$21,"")&amp;IF(G69='Tabelle Tipi-pesi'!F$22,'Tabelle Tipi-pesi'!G$22,"")&amp;IF(G69='Tabelle Tipi-pesi'!F$23,'Tabelle Tipi-pesi'!G$23,"")))</f>
        <v>80</v>
      </c>
      <c r="I69" s="8" t="s">
        <v>47</v>
      </c>
      <c r="J69" s="9">
        <f>IF(I69="",0,VALUE(IF(I69='Tabelle Tipi-pesi'!H$2,'Tabelle Tipi-pesi'!I$2,"")&amp;IF(I69='Tabelle Tipi-pesi'!H$3,'Tabelle Tipi-pesi'!I$3,"")&amp;IF(I69='Tabelle Tipi-pesi'!H$4,'Tabelle Tipi-pesi'!I$4,"")&amp;IF(I69='Tabelle Tipi-pesi'!H$5,'Tabelle Tipi-pesi'!I$5,"")&amp;IF(I69='Tabelle Tipi-pesi'!H$6,'Tabelle Tipi-pesi'!I$6,"")&amp;IF(I69='Tabelle Tipi-pesi'!H$7,'Tabelle Tipi-pesi'!I$7,"")&amp;IF(I69='Tabelle Tipi-pesi'!H$8,'Tabelle Tipi-pesi'!I$8,"")&amp;IF(I69='Tabelle Tipi-pesi'!H$9,'Tabelle Tipi-pesi'!I$9,"")&amp;IF(I69='Tabelle Tipi-pesi'!H$10,'Tabelle Tipi-pesi'!I$10,"")&amp;IF(I69='Tabelle Tipi-pesi'!H$11,'Tabelle Tipi-pesi'!I$11,"")&amp;IF(I69='Tabelle Tipi-pesi'!H$12,'Tabelle Tipi-pesi'!I$12,"")&amp;IF(I69='Tabelle Tipi-pesi'!H$13,'Tabelle Tipi-pesi'!I$13,"")&amp;IF(I69='Tabelle Tipi-pesi'!H$14,'Tabelle Tipi-pesi'!I$14,"")&amp;IF(I69='Tabelle Tipi-pesi'!H$15,'Tabelle Tipi-pesi'!I$15,"")&amp;IF(I69='Tabelle Tipi-pesi'!H$16,'Tabelle Tipi-pesi'!I$16,"")&amp;IF(I69='Tabelle Tipi-pesi'!H$17,'Tabelle Tipi-pesi'!I$17,"")&amp;IF(I69='Tabelle Tipi-pesi'!H$18,'Tabelle Tipi-pesi'!I$18,"")&amp;IF(I69='Tabelle Tipi-pesi'!H$19,'Tabelle Tipi-pesi'!I$19,"")&amp;IF(I69='Tabelle Tipi-pesi'!H$20,'Tabelle Tipi-pesi'!I$20,"")&amp;IF(I69='Tabelle Tipi-pesi'!H$21,'Tabelle Tipi-pesi'!I$21,"")&amp;IF(I69='Tabelle Tipi-pesi'!H$22,'Tabelle Tipi-pesi'!I$22,"")&amp;IF(I69='Tabelle Tipi-pesi'!H$23,'Tabelle Tipi-pesi'!I$23,"")))</f>
        <v>145</v>
      </c>
      <c r="K69" s="24" t="s">
        <v>51</v>
      </c>
      <c r="L69" s="25">
        <f>IF(K69="",0,VALUE(IF(K69='Tabelle Tipi-pesi'!J$2,'Tabelle Tipi-pesi'!K$2,"")&amp;IF(K69='Tabelle Tipi-pesi'!J$3,'Tabelle Tipi-pesi'!K$3,"")&amp;IF(K69='Tabelle Tipi-pesi'!J$4,'Tabelle Tipi-pesi'!K$4,"")&amp;IF(K69='Tabelle Tipi-pesi'!J$5,'Tabelle Tipi-pesi'!K$5,"")&amp;IF(K69='Tabelle Tipi-pesi'!J$6,'Tabelle Tipi-pesi'!K$6,"")&amp;IF(K69='Tabelle Tipi-pesi'!J$7,'Tabelle Tipi-pesi'!K$7,"")&amp;IF(K69='Tabelle Tipi-pesi'!J$8,'Tabelle Tipi-pesi'!K$8,"")&amp;IF(K69='Tabelle Tipi-pesi'!J$9,'Tabelle Tipi-pesi'!K$9,"")&amp;IF(K69='Tabelle Tipi-pesi'!J$10,'Tabelle Tipi-pesi'!K$10,"")&amp;IF(K69='Tabelle Tipi-pesi'!J$11,'Tabelle Tipi-pesi'!K$11,"")&amp;IF(K69='Tabelle Tipi-pesi'!J$12,'Tabelle Tipi-pesi'!K$12,"")&amp;IF(K69='Tabelle Tipi-pesi'!J$13,'Tabelle Tipi-pesi'!K$13,"")&amp;IF(K69='Tabelle Tipi-pesi'!J$14,'Tabelle Tipi-pesi'!K$14,"")&amp;IF(K69='Tabelle Tipi-pesi'!J$15,'Tabelle Tipi-pesi'!K$15,"")&amp;IF(K69='Tabelle Tipi-pesi'!J$16,'Tabelle Tipi-pesi'!K$16,"")&amp;IF(K69='Tabelle Tipi-pesi'!J$17,'Tabelle Tipi-pesi'!K$17,"")&amp;IF(K69='Tabelle Tipi-pesi'!J$18,'Tabelle Tipi-pesi'!K$18,"")&amp;IF(K69='Tabelle Tipi-pesi'!J$19,'Tabelle Tipi-pesi'!K$19,"")&amp;IF(K69='Tabelle Tipi-pesi'!J$20,'Tabelle Tipi-pesi'!K$20,"")&amp;IF(K69='Tabelle Tipi-pesi'!J$21,'Tabelle Tipi-pesi'!K$21,"")&amp;IF(K69='Tabelle Tipi-pesi'!J$22,'Tabelle Tipi-pesi'!K$22,"")&amp;IF(K69='Tabelle Tipi-pesi'!J$23,'Tabelle Tipi-pesi'!K$23,"")))</f>
        <v>18</v>
      </c>
      <c r="M69" s="8" t="s">
        <v>59</v>
      </c>
      <c r="N69" s="9">
        <f>$B69*IF(M69="",0,VALUE(IF(M69='Tabelle Tipi-pesi'!L$2,'Tabelle Tipi-pesi'!M$2,"")&amp;IF(M69='Tabelle Tipi-pesi'!L$3,'Tabelle Tipi-pesi'!M$3,"")&amp;IF(M69='Tabelle Tipi-pesi'!L$4,'Tabelle Tipi-pesi'!M$4,"")&amp;IF(M69='Tabelle Tipi-pesi'!L$5,'Tabelle Tipi-pesi'!M$5,"")&amp;IF(M69='Tabelle Tipi-pesi'!L$6,'Tabelle Tipi-pesi'!M$6,"")&amp;IF(M69='Tabelle Tipi-pesi'!L$7,'Tabelle Tipi-pesi'!M$7,"")&amp;IF(M69='Tabelle Tipi-pesi'!L$8,'Tabelle Tipi-pesi'!M$8,"")&amp;IF(M69='Tabelle Tipi-pesi'!L$9,'Tabelle Tipi-pesi'!M$9,"")&amp;IF(M69='Tabelle Tipi-pesi'!L$10,'Tabelle Tipi-pesi'!M$10,"")&amp;IF(M69='Tabelle Tipi-pesi'!L$11,'Tabelle Tipi-pesi'!M$11,"")&amp;IF(M69='Tabelle Tipi-pesi'!L$12,'Tabelle Tipi-pesi'!M$12,"")&amp;IF(M69='Tabelle Tipi-pesi'!L$13,'Tabelle Tipi-pesi'!M$13,"")&amp;IF(M69='Tabelle Tipi-pesi'!L$14,'Tabelle Tipi-pesi'!M$14,"")&amp;IF(M69='Tabelle Tipi-pesi'!L$15,'Tabelle Tipi-pesi'!M$15,"")&amp;IF(M69='Tabelle Tipi-pesi'!L$16,'Tabelle Tipi-pesi'!M$16,"")&amp;IF(M69='Tabelle Tipi-pesi'!L$17,'Tabelle Tipi-pesi'!M$17,"")&amp;IF(M69='Tabelle Tipi-pesi'!L$18,'Tabelle Tipi-pesi'!M$18,"")&amp;IF(M69='Tabelle Tipi-pesi'!L$19,'Tabelle Tipi-pesi'!M$19,"")&amp;IF(M69='Tabelle Tipi-pesi'!L$20,'Tabelle Tipi-pesi'!M$20,"")&amp;IF(M69='Tabelle Tipi-pesi'!L$21,'Tabelle Tipi-pesi'!M$21,"")&amp;IF(M69='Tabelle Tipi-pesi'!L$22,'Tabelle Tipi-pesi'!M$22,"")&amp;IF(M69='Tabelle Tipi-pesi'!L$23,'Tabelle Tipi-pesi'!M$23,"")))</f>
        <v>240</v>
      </c>
      <c r="O69" s="27" t="s">
        <v>85</v>
      </c>
      <c r="P69" s="28">
        <f>IF(O69="",0,VALUE(IF(O69='Tabelle Tipi-pesi'!N$2,'Tabelle Tipi-pesi'!O$2,"")&amp;IF(O69='Tabelle Tipi-pesi'!N$3,'Tabelle Tipi-pesi'!O$3,"")&amp;IF(O69='Tabelle Tipi-pesi'!N$4,'Tabelle Tipi-pesi'!O$4,"")&amp;IF(O69='Tabelle Tipi-pesi'!N$5,'Tabelle Tipi-pesi'!O$5,"")&amp;IF(O69='Tabelle Tipi-pesi'!N$6,'Tabelle Tipi-pesi'!O$6,"")&amp;IF(O69='Tabelle Tipi-pesi'!N$7,'Tabelle Tipi-pesi'!O$7,"")&amp;IF(O69='Tabelle Tipi-pesi'!N$8,'Tabelle Tipi-pesi'!O$8,"")&amp;IF(O69='Tabelle Tipi-pesi'!N$9,'Tabelle Tipi-pesi'!O$9,"")&amp;IF(O69='Tabelle Tipi-pesi'!N$10,'Tabelle Tipi-pesi'!O$10,"")&amp;IF(O69='Tabelle Tipi-pesi'!N$11,'Tabelle Tipi-pesi'!O$11,"")&amp;IF(O69='Tabelle Tipi-pesi'!N$12,'Tabelle Tipi-pesi'!O$12,"")&amp;IF(O69='Tabelle Tipi-pesi'!N$13,'Tabelle Tipi-pesi'!O$13,"")&amp;IF(O69='Tabelle Tipi-pesi'!N$14,'Tabelle Tipi-pesi'!O$14,"")&amp;IF(O69='Tabelle Tipi-pesi'!N$15,'Tabelle Tipi-pesi'!O$15,"")&amp;IF(O69='Tabelle Tipi-pesi'!N$16,'Tabelle Tipi-pesi'!O$16,"")&amp;IF(O69='Tabelle Tipi-pesi'!N$17,'Tabelle Tipi-pesi'!O$17,"")&amp;IF(O69='Tabelle Tipi-pesi'!N$18,'Tabelle Tipi-pesi'!O$18,"")&amp;IF(O69='Tabelle Tipi-pesi'!N$19,'Tabelle Tipi-pesi'!O$19,"")&amp;IF(O69='Tabelle Tipi-pesi'!N$20,'Tabelle Tipi-pesi'!O$20,"")&amp;IF(O69='Tabelle Tipi-pesi'!N$21,'Tabelle Tipi-pesi'!O$21,"")&amp;IF(O69='Tabelle Tipi-pesi'!N$22,'Tabelle Tipi-pesi'!O$22,"")&amp;IF(O69='Tabelle Tipi-pesi'!N$23,'Tabelle Tipi-pesi'!O$23,"")))</f>
        <v>435</v>
      </c>
      <c r="Q69" s="8" t="s">
        <v>109</v>
      </c>
      <c r="R69" s="9">
        <f>IF(Q69="",0,VALUE(IF(Q69='Tabelle Tipi-pesi'!P$2,'Tabelle Tipi-pesi'!Q$2,"")&amp;IF(Q69='Tabelle Tipi-pesi'!P$3,'Tabelle Tipi-pesi'!Q$3,"")&amp;IF(Q69='Tabelle Tipi-pesi'!P$4,'Tabelle Tipi-pesi'!Q$4,"")&amp;IF(Q69='Tabelle Tipi-pesi'!P$5,'Tabelle Tipi-pesi'!Q$5,"")&amp;IF(Q69='Tabelle Tipi-pesi'!P$6,'Tabelle Tipi-pesi'!Q$6,"")&amp;IF(Q69='Tabelle Tipi-pesi'!P$7,'Tabelle Tipi-pesi'!Q$7,"")&amp;IF(Q69='Tabelle Tipi-pesi'!P$8,'Tabelle Tipi-pesi'!Q$8,"")&amp;IF(Q69='Tabelle Tipi-pesi'!P$9,'Tabelle Tipi-pesi'!Q$9,"")&amp;IF(Q69='Tabelle Tipi-pesi'!P$10,'Tabelle Tipi-pesi'!Q$10,"")&amp;IF(Q69='Tabelle Tipi-pesi'!P$11,'Tabelle Tipi-pesi'!Q$11,"")&amp;IF(Q69='Tabelle Tipi-pesi'!P$12,'Tabelle Tipi-pesi'!Q$12,"")&amp;IF(Q69='Tabelle Tipi-pesi'!P$13,'Tabelle Tipi-pesi'!Q$13,"")&amp;IF(Q69='Tabelle Tipi-pesi'!P$14,'Tabelle Tipi-pesi'!Q$14,"")&amp;IF(Q69='Tabelle Tipi-pesi'!P$15,'Tabelle Tipi-pesi'!Q$15,"")&amp;IF(Q69='Tabelle Tipi-pesi'!P$16,'Tabelle Tipi-pesi'!Q$16,"")&amp;IF(Q69='Tabelle Tipi-pesi'!P$17,'Tabelle Tipi-pesi'!Q$17,"")&amp;IF(Q69='Tabelle Tipi-pesi'!P$18,'Tabelle Tipi-pesi'!Q$18,"")&amp;IF(Q69='Tabelle Tipi-pesi'!P$19,'Tabelle Tipi-pesi'!Q$19,"")&amp;IF(Q69='Tabelle Tipi-pesi'!P$20,'Tabelle Tipi-pesi'!Q$20,"")&amp;IF(Q69='Tabelle Tipi-pesi'!P$21,'Tabelle Tipi-pesi'!Q$21,"")&amp;IF(Q69='Tabelle Tipi-pesi'!P$22,'Tabelle Tipi-pesi'!Q$22,"")&amp;IF(Q69='Tabelle Tipi-pesi'!P$23,'Tabelle Tipi-pesi'!Q$23,"")))</f>
        <v>60</v>
      </c>
      <c r="S69" s="29" t="s">
        <v>113</v>
      </c>
      <c r="T69" s="30">
        <f>IF(S69="",0,VALUE(IF(S69='Tabelle Tipi-pesi'!R$2,'Tabelle Tipi-pesi'!S$2,"")&amp;IF(S69='Tabelle Tipi-pesi'!R$3,'Tabelle Tipi-pesi'!S$3,"")&amp;IF(S69='Tabelle Tipi-pesi'!R$4,'Tabelle Tipi-pesi'!S$4,"")&amp;IF(S69='Tabelle Tipi-pesi'!R$5,'Tabelle Tipi-pesi'!S$5,"")&amp;IF(S69='Tabelle Tipi-pesi'!R$6,'Tabelle Tipi-pesi'!S$6,"")&amp;IF(S69='Tabelle Tipi-pesi'!R$7,'Tabelle Tipi-pesi'!S$7,"")&amp;IF(S69='Tabelle Tipi-pesi'!R$8,'Tabelle Tipi-pesi'!S$8,"")&amp;IF(S69='Tabelle Tipi-pesi'!R$9,'Tabelle Tipi-pesi'!S$9,"")&amp;IF(S69='Tabelle Tipi-pesi'!R$10,'Tabelle Tipi-pesi'!S$10,"")&amp;IF(S69='Tabelle Tipi-pesi'!R$11,'Tabelle Tipi-pesi'!S$11,"")&amp;IF(S69='Tabelle Tipi-pesi'!R$12,'Tabelle Tipi-pesi'!S$12,"")&amp;IF(S69='Tabelle Tipi-pesi'!R$13,'Tabelle Tipi-pesi'!S$13,"")&amp;IF(S69='Tabelle Tipi-pesi'!R$14,'Tabelle Tipi-pesi'!S$14,"")&amp;IF(S69='Tabelle Tipi-pesi'!R$15,'Tabelle Tipi-pesi'!S$15,"")&amp;IF(S69='Tabelle Tipi-pesi'!R$16,'Tabelle Tipi-pesi'!S$16,"")&amp;IF(S69='Tabelle Tipi-pesi'!R$17,'Tabelle Tipi-pesi'!S$17,"")&amp;IF(S69='Tabelle Tipi-pesi'!R$18,'Tabelle Tipi-pesi'!S$18,"")&amp;IF(S69='Tabelle Tipi-pesi'!R$19,'Tabelle Tipi-pesi'!S$19,"")&amp;IF(S69='Tabelle Tipi-pesi'!R$20,'Tabelle Tipi-pesi'!S$20,"")&amp;IF(S69='Tabelle Tipi-pesi'!R$21,'Tabelle Tipi-pesi'!S$21,"")&amp;IF(S69='Tabelle Tipi-pesi'!R$22,'Tabelle Tipi-pesi'!S$22,"")&amp;IF(S69='Tabelle Tipi-pesi'!R$23,'Tabelle Tipi-pesi'!S$23,"")))</f>
        <v>30</v>
      </c>
      <c r="U69" s="8" t="s">
        <v>94</v>
      </c>
      <c r="V69" s="9">
        <f>IF(U69="",0,VALUE(IF(U69='Tabelle Tipi-pesi'!T$2,'Tabelle Tipi-pesi'!U$2,"")&amp;IF(U69='Tabelle Tipi-pesi'!T$3,'Tabelle Tipi-pesi'!U$3,"")&amp;IF(U69='Tabelle Tipi-pesi'!T$4,'Tabelle Tipi-pesi'!U$4,"")&amp;IF(U69='Tabelle Tipi-pesi'!T$5,'Tabelle Tipi-pesi'!U$5,"")&amp;IF(U69='Tabelle Tipi-pesi'!T$6,'Tabelle Tipi-pesi'!U$6,"")&amp;IF(U69='Tabelle Tipi-pesi'!T$7,'Tabelle Tipi-pesi'!U$7,"")&amp;IF(U69='Tabelle Tipi-pesi'!T$8,'Tabelle Tipi-pesi'!U$8,"")&amp;IF(U69='Tabelle Tipi-pesi'!T$9,'Tabelle Tipi-pesi'!U$9,"")&amp;IF(U69='Tabelle Tipi-pesi'!T$10,'Tabelle Tipi-pesi'!U$10,"")&amp;IF(U69='Tabelle Tipi-pesi'!T$11,'Tabelle Tipi-pesi'!U$11,"")&amp;IF(U69='Tabelle Tipi-pesi'!T$12,'Tabelle Tipi-pesi'!U$12,"")&amp;IF(U69='Tabelle Tipi-pesi'!T$13,'Tabelle Tipi-pesi'!U$13,"")&amp;IF(U69='Tabelle Tipi-pesi'!T$14,'Tabelle Tipi-pesi'!U$14,"")&amp;IF(U69='Tabelle Tipi-pesi'!T$15,'Tabelle Tipi-pesi'!U$15,"")&amp;IF(U69='Tabelle Tipi-pesi'!T$16,'Tabelle Tipi-pesi'!U$16,"")&amp;IF(U69='Tabelle Tipi-pesi'!T$17,'Tabelle Tipi-pesi'!U$17,"")&amp;IF(U69='Tabelle Tipi-pesi'!T$18,'Tabelle Tipi-pesi'!U$18,"")&amp;IF(U69='Tabelle Tipi-pesi'!T$19,'Tabelle Tipi-pesi'!U$19,"")&amp;IF(U69='Tabelle Tipi-pesi'!T$20,'Tabelle Tipi-pesi'!U$20,"")&amp;IF(U69='Tabelle Tipi-pesi'!T$21,'Tabelle Tipi-pesi'!U$21,"")&amp;IF(U69='Tabelle Tipi-pesi'!T$22,'Tabelle Tipi-pesi'!U$22,"")&amp;IF(U69='Tabelle Tipi-pesi'!T$23,'Tabelle Tipi-pesi'!U$23,"")))</f>
        <v>85</v>
      </c>
      <c r="W69" s="31" t="s">
        <v>98</v>
      </c>
      <c r="X69" s="32">
        <f>IF(W69="",0,VALUE(IF(W69='Tabelle Tipi-pesi'!V$2,'Tabelle Tipi-pesi'!W$2,"")&amp;IF(W69='Tabelle Tipi-pesi'!V$3,'Tabelle Tipi-pesi'!W$3,"")&amp;IF(W69='Tabelle Tipi-pesi'!V$4,'Tabelle Tipi-pesi'!W$4,"")&amp;IF(W69='Tabelle Tipi-pesi'!V$5,'Tabelle Tipi-pesi'!W$5,"")&amp;IF(W69='Tabelle Tipi-pesi'!V$6,'Tabelle Tipi-pesi'!W$6,"")&amp;IF(W69='Tabelle Tipi-pesi'!V$7,'Tabelle Tipi-pesi'!W$7,"")&amp;IF(W69='Tabelle Tipi-pesi'!V$8,'Tabelle Tipi-pesi'!W$8,"")&amp;IF(W69='Tabelle Tipi-pesi'!V$9,'Tabelle Tipi-pesi'!W$9,"")&amp;IF(W69='Tabelle Tipi-pesi'!V$10,'Tabelle Tipi-pesi'!W$10,"")&amp;IF(W69='Tabelle Tipi-pesi'!V$11,'Tabelle Tipi-pesi'!W$11,"")&amp;IF(W69='Tabelle Tipi-pesi'!V$12,'Tabelle Tipi-pesi'!W$12,"")&amp;IF(W69='Tabelle Tipi-pesi'!V$13,'Tabelle Tipi-pesi'!W$13,"")&amp;IF(W69='Tabelle Tipi-pesi'!V$14,'Tabelle Tipi-pesi'!W$14,"")&amp;IF(W69='Tabelle Tipi-pesi'!V$15,'Tabelle Tipi-pesi'!W$15,"")&amp;IF(W69='Tabelle Tipi-pesi'!V$16,'Tabelle Tipi-pesi'!W$16,"")&amp;IF(W69='Tabelle Tipi-pesi'!V$17,'Tabelle Tipi-pesi'!W$17,"")&amp;IF(W69='Tabelle Tipi-pesi'!V$18,'Tabelle Tipi-pesi'!W$18,"")&amp;IF(W69='Tabelle Tipi-pesi'!V$19,'Tabelle Tipi-pesi'!W$19,"")&amp;IF(W69='Tabelle Tipi-pesi'!V$20,'Tabelle Tipi-pesi'!W$20,"")&amp;IF(W69='Tabelle Tipi-pesi'!V$21,'Tabelle Tipi-pesi'!W$21,"")&amp;IF(W69='Tabelle Tipi-pesi'!V$22,'Tabelle Tipi-pesi'!W$22,"")&amp;IF(W69='Tabelle Tipi-pesi'!V$23,'Tabelle Tipi-pesi'!W$23,"")))</f>
        <v>56</v>
      </c>
      <c r="Z69" s="9">
        <f>IF(Y69="",0,VALUE(IF(Y69='Tabelle Tipi-pesi'!X$2,'Tabelle Tipi-pesi'!Y$2,"")&amp;IF(Y69='Tabelle Tipi-pesi'!X$3,'Tabelle Tipi-pesi'!Y$3,"")&amp;IF(Y69='Tabelle Tipi-pesi'!X$4,'Tabelle Tipi-pesi'!Y$4,"")&amp;IF(Y69='Tabelle Tipi-pesi'!X$5,'Tabelle Tipi-pesi'!Y$5,"")&amp;IF(Y69='Tabelle Tipi-pesi'!X$6,'Tabelle Tipi-pesi'!Y$6,"")&amp;IF(Y69='Tabelle Tipi-pesi'!X$7,'Tabelle Tipi-pesi'!Y$7,"")&amp;IF(Y69='Tabelle Tipi-pesi'!X$8,'Tabelle Tipi-pesi'!Y$8,"")&amp;IF(Y69='Tabelle Tipi-pesi'!X$9,'Tabelle Tipi-pesi'!Y$9,"")&amp;IF(Y69='Tabelle Tipi-pesi'!X$10,'Tabelle Tipi-pesi'!Y$10,"")&amp;IF(Y69='Tabelle Tipi-pesi'!X$11,'Tabelle Tipi-pesi'!Y$11,"")&amp;IF(Y69='Tabelle Tipi-pesi'!X$12,'Tabelle Tipi-pesi'!Y$12,"")&amp;IF(Y69='Tabelle Tipi-pesi'!X$13,'Tabelle Tipi-pesi'!Y$13,"")&amp;IF(Y69='Tabelle Tipi-pesi'!X$14,'Tabelle Tipi-pesi'!Y$14,"")&amp;IF(Y69='Tabelle Tipi-pesi'!X$15,'Tabelle Tipi-pesi'!Y$15,"")&amp;IF(Y69='Tabelle Tipi-pesi'!X$16,'Tabelle Tipi-pesi'!Y$16,"")&amp;IF(Y69='Tabelle Tipi-pesi'!X$17,'Tabelle Tipi-pesi'!Y$17,"")&amp;IF(Y69='Tabelle Tipi-pesi'!X$18,'Tabelle Tipi-pesi'!Y$18,"")&amp;IF(Y69='Tabelle Tipi-pesi'!X$19,'Tabelle Tipi-pesi'!Y$19,"")&amp;IF(Y69='Tabelle Tipi-pesi'!X$20,'Tabelle Tipi-pesi'!Y$20,"")&amp;IF(Y69='Tabelle Tipi-pesi'!X$21,'Tabelle Tipi-pesi'!Y$21,"")&amp;IF(Y69='Tabelle Tipi-pesi'!X$22,'Tabelle Tipi-pesi'!Y$22,"")&amp;IF(Y69='Tabelle Tipi-pesi'!X$23,'Tabelle Tipi-pesi'!Y$23,"")))</f>
        <v>0</v>
      </c>
      <c r="AA69" s="36" t="s">
        <v>105</v>
      </c>
      <c r="AB69" s="37">
        <f>IF(AA69="",0,VALUE(IF(AA69='Tabelle Tipi-pesi'!Z$2,'Tabelle Tipi-pesi'!AA$2,"")&amp;IF(AA69='Tabelle Tipi-pesi'!Z$3,'Tabelle Tipi-pesi'!AA$3,"")&amp;IF(AA69='Tabelle Tipi-pesi'!Z$4,'Tabelle Tipi-pesi'!AA$4,"")&amp;IF(AA69='Tabelle Tipi-pesi'!Z$5,'Tabelle Tipi-pesi'!AA$5,"")&amp;IF(AA69='Tabelle Tipi-pesi'!Z$6,'Tabelle Tipi-pesi'!AA$6,"")&amp;IF(AA69='Tabelle Tipi-pesi'!Z$7,'Tabelle Tipi-pesi'!AA$7,"")&amp;IF(AA69='Tabelle Tipi-pesi'!Z$8,'Tabelle Tipi-pesi'!AA$8,"")&amp;IF(AA69='Tabelle Tipi-pesi'!Z$9,'Tabelle Tipi-pesi'!AA$9,"")&amp;IF(AA69='Tabelle Tipi-pesi'!Z$10,'Tabelle Tipi-pesi'!AA$10,"")&amp;IF(AA69='Tabelle Tipi-pesi'!Z$11,'Tabelle Tipi-pesi'!AA$11,"")&amp;IF(AA69='Tabelle Tipi-pesi'!Z$12,'Tabelle Tipi-pesi'!AA$12,"")&amp;IF(AA69='Tabelle Tipi-pesi'!Z$13,'Tabelle Tipi-pesi'!AA$13,"")&amp;IF(AA69='Tabelle Tipi-pesi'!Z$14,'Tabelle Tipi-pesi'!AA$14,"")&amp;IF(AA69='Tabelle Tipi-pesi'!Z$15,'Tabelle Tipi-pesi'!AA$15,"")&amp;IF(AA69='Tabelle Tipi-pesi'!Z$16,'Tabelle Tipi-pesi'!AA$16,"")&amp;IF(AA69='Tabelle Tipi-pesi'!Z$17,'Tabelle Tipi-pesi'!AA$17,"")&amp;IF(AA69='Tabelle Tipi-pesi'!Z$18,'Tabelle Tipi-pesi'!AA$18,"")&amp;IF(AA69='Tabelle Tipi-pesi'!Z$19,'Tabelle Tipi-pesi'!AA$19,"")&amp;IF(AA69='Tabelle Tipi-pesi'!Z$20,'Tabelle Tipi-pesi'!AA$20,"")&amp;IF(AA69='Tabelle Tipi-pesi'!Z$21,'Tabelle Tipi-pesi'!AA$21,"")&amp;IF(AA69='Tabelle Tipi-pesi'!Z$22,'Tabelle Tipi-pesi'!AA$22,"")&amp;IF(AA69='Tabelle Tipi-pesi'!Z$23,'Tabelle Tipi-pesi'!AA$23,"")))</f>
        <v>75</v>
      </c>
      <c r="AC69" s="8" t="s">
        <v>102</v>
      </c>
      <c r="AD69" s="9">
        <f>IF(AC69="",0,VALUE(IF(AC69='Tabelle Tipi-pesi'!Z$2,'Tabelle Tipi-pesi'!AA$2,"")&amp;IF(AC69='Tabelle Tipi-pesi'!Z$3,'Tabelle Tipi-pesi'!AA$3,"")&amp;IF(AC69='Tabelle Tipi-pesi'!Z$4,'Tabelle Tipi-pesi'!AA$4,"")&amp;IF(AC69='Tabelle Tipi-pesi'!Z$5,'Tabelle Tipi-pesi'!AA$5,"")&amp;IF(AC69='Tabelle Tipi-pesi'!Z$6,'Tabelle Tipi-pesi'!AA$6,"")&amp;IF(AC69='Tabelle Tipi-pesi'!Z$7,'Tabelle Tipi-pesi'!AA$7,"")&amp;IF(AC69='Tabelle Tipi-pesi'!Z$8,'Tabelle Tipi-pesi'!AA$8,"")&amp;IF(AC69='Tabelle Tipi-pesi'!Z$9,'Tabelle Tipi-pesi'!AA$9,"")&amp;IF(AC69='Tabelle Tipi-pesi'!Z$10,'Tabelle Tipi-pesi'!AA$10,"")&amp;IF(AC69='Tabelle Tipi-pesi'!Z$11,'Tabelle Tipi-pesi'!AA$11,"")&amp;IF(AC69='Tabelle Tipi-pesi'!Z$12,'Tabelle Tipi-pesi'!AA$12,"")&amp;IF(AC69='Tabelle Tipi-pesi'!Z$13,'Tabelle Tipi-pesi'!AA$13,"")&amp;IF(AC69='Tabelle Tipi-pesi'!Z$14,'Tabelle Tipi-pesi'!AA$14,"")&amp;IF(AC69='Tabelle Tipi-pesi'!Z$15,'Tabelle Tipi-pesi'!AA$15,"")&amp;IF(AC69='Tabelle Tipi-pesi'!Z$16,'Tabelle Tipi-pesi'!AA$16,"")&amp;IF(AC69='Tabelle Tipi-pesi'!Z$17,'Tabelle Tipi-pesi'!AA$17,"")&amp;IF(AC69='Tabelle Tipi-pesi'!Z$18,'Tabelle Tipi-pesi'!AA$18,"")&amp;IF(AC69='Tabelle Tipi-pesi'!Z$19,'Tabelle Tipi-pesi'!AA$19,"")&amp;IF(AC69='Tabelle Tipi-pesi'!Z$20,'Tabelle Tipi-pesi'!AA$20,"")&amp;IF(AC69='Tabelle Tipi-pesi'!Z$21,'Tabelle Tipi-pesi'!AA$21,"")&amp;IF(AC69='Tabelle Tipi-pesi'!Z$22,'Tabelle Tipi-pesi'!AA$22,"")&amp;IF(AC69='Tabelle Tipi-pesi'!Z$23,'Tabelle Tipi-pesi'!AA$23,"")))</f>
        <v>40</v>
      </c>
      <c r="AE69" s="34" t="s">
        <v>117</v>
      </c>
      <c r="AF69" s="35">
        <f>IF(AE69="",0,VALUE(IF(AE69='Tabelle Tipi-pesi'!AB$2,'Tabelle Tipi-pesi'!AC$2,"")&amp;IF(AE69='Tabelle Tipi-pesi'!AB$3,'Tabelle Tipi-pesi'!AC$3,"")&amp;IF(AE69='Tabelle Tipi-pesi'!AB$4,'Tabelle Tipi-pesi'!AC$4,"")&amp;IF(AE69='Tabelle Tipi-pesi'!AB$5,'Tabelle Tipi-pesi'!AC$5,"")&amp;IF(AE69='Tabelle Tipi-pesi'!AB$6,'Tabelle Tipi-pesi'!AC$6,"")&amp;IF(AE69='Tabelle Tipi-pesi'!AB$7,'Tabelle Tipi-pesi'!AC$7,"")&amp;IF(AE69='Tabelle Tipi-pesi'!AB$8,'Tabelle Tipi-pesi'!AC$8,"")&amp;IF(AE69='Tabelle Tipi-pesi'!AB$9,'Tabelle Tipi-pesi'!AC$9,"")&amp;IF(AE69='Tabelle Tipi-pesi'!AB$10,'Tabelle Tipi-pesi'!AC$10,"")&amp;IF(AE69='Tabelle Tipi-pesi'!AB$11,'Tabelle Tipi-pesi'!AC$11,"")&amp;IF(AE69='Tabelle Tipi-pesi'!AB$12,'Tabelle Tipi-pesi'!AC$12,"")&amp;IF(AE69='Tabelle Tipi-pesi'!AB$13,'Tabelle Tipi-pesi'!AC$13,"")&amp;IF(AE69='Tabelle Tipi-pesi'!AB$14,'Tabelle Tipi-pesi'!AC$14,"")&amp;IF(AE69='Tabelle Tipi-pesi'!AB$15,'Tabelle Tipi-pesi'!AC$15,"")&amp;IF(AD69='Tabelle Tipi-pesi'!AB$16,'Tabelle Tipi-pesi'!AC$16,"")&amp;IF(AE69='Tabelle Tipi-pesi'!AB$17,'Tabelle Tipi-pesi'!AC$17,"")&amp;IF(AE69='Tabelle Tipi-pesi'!AB$18,'Tabelle Tipi-pesi'!AC$18,"")&amp;IF(AE69='Tabelle Tipi-pesi'!AB$19,'Tabelle Tipi-pesi'!AC$19,"")&amp;IF(AE69='Tabelle Tipi-pesi'!AB$20,'Tabelle Tipi-pesi'!AC$20,"")&amp;IF(AE69='Tabelle Tipi-pesi'!AB$21,'Tabelle Tipi-pesi'!AC$21,"")&amp;IF(AE69='Tabelle Tipi-pesi'!AB$22,'Tabelle Tipi-pesi'!AC$22,"")&amp;IF(AE69='Tabelle Tipi-pesi'!AB$23,'Tabelle Tipi-pesi'!AC$23,"")))</f>
        <v>40</v>
      </c>
      <c r="AG69" s="8" t="s">
        <v>106</v>
      </c>
      <c r="AH69" s="9">
        <f>IF(AG69="",0,VALUE(IF(AG69='Tabelle Tipi-pesi'!AD$2,'Tabelle Tipi-pesi'!AE$2,"")&amp;IF(AG69='Tabelle Tipi-pesi'!AD$3,'Tabelle Tipi-pesi'!AE$3,"")&amp;IF(AG69='Tabelle Tipi-pesi'!AD$4,'Tabelle Tipi-pesi'!AE$4,"")&amp;IF(AG69='Tabelle Tipi-pesi'!AD$5,'Tabelle Tipi-pesi'!AE$5,"")&amp;IF(AG69='Tabelle Tipi-pesi'!AD$6,'Tabelle Tipi-pesi'!AE$6,"")&amp;IF(AG69='Tabelle Tipi-pesi'!AD$7,'Tabelle Tipi-pesi'!AE$7,"")&amp;IF(AG69='Tabelle Tipi-pesi'!AD$8,'Tabelle Tipi-pesi'!AE$8,"")&amp;IF(AG69='Tabelle Tipi-pesi'!AD$9,'Tabelle Tipi-pesi'!AE$9,"")&amp;IF(AG69='Tabelle Tipi-pesi'!AD$10,'Tabelle Tipi-pesi'!AE$10,"")&amp;IF(AG69='Tabelle Tipi-pesi'!AD$11,'Tabelle Tipi-pesi'!AE$11,"")&amp;IF(AG69='Tabelle Tipi-pesi'!AD$12,'Tabelle Tipi-pesi'!AE$12,"")&amp;IF(AG69='Tabelle Tipi-pesi'!AD$13,'Tabelle Tipi-pesi'!AE$13,"")&amp;IF(AG69='Tabelle Tipi-pesi'!AD$14,'Tabelle Tipi-pesi'!AE$14,"")&amp;IF(AG69='Tabelle Tipi-pesi'!AD$15,'Tabelle Tipi-pesi'!AE$15,"")&amp;IF(AF69='Tabelle Tipi-pesi'!AD$16,'Tabelle Tipi-pesi'!AE$16,"")&amp;IF(AG69='Tabelle Tipi-pesi'!AD$17,'Tabelle Tipi-pesi'!AE$17,"")&amp;IF(AG69='Tabelle Tipi-pesi'!AD$18,'Tabelle Tipi-pesi'!AE$18,"")&amp;IF(AG69='Tabelle Tipi-pesi'!AD$19,'Tabelle Tipi-pesi'!AE$19,"")&amp;IF(AG69='Tabelle Tipi-pesi'!AD$20,'Tabelle Tipi-pesi'!AE$20,"")&amp;IF(AG69='Tabelle Tipi-pesi'!AD$21,'Tabelle Tipi-pesi'!AE$21,"")&amp;IF(AG69='Tabelle Tipi-pesi'!AD$22,'Tabelle Tipi-pesi'!AE$22,"")&amp;IF(AG69='Tabelle Tipi-pesi'!AD$23,'Tabelle Tipi-pesi'!AE$23,"")))</f>
        <v>50</v>
      </c>
      <c r="AJ69" s="26">
        <f t="shared" ref="AJ69:AJ132" si="7">AI69+AH69+AF69+AD69+AB69+Z69+X69+V69+T69+R69+P69+N69+L69+J69+H69+F69+D69</f>
        <v>1596</v>
      </c>
      <c r="AK69" s="55">
        <v>22.3</v>
      </c>
      <c r="AL69" s="12">
        <v>7587</v>
      </c>
      <c r="AM69" s="18"/>
      <c r="AN69" s="11">
        <f t="shared" ref="AN69:AN132" si="8">(IF(LEFT(E69)="1",LEFT(E69,2),LEFT(E69)))*1</f>
        <v>10</v>
      </c>
      <c r="AO69" s="11" t="str">
        <f t="shared" ref="AO69:AO132" si="9">LEFT(O69)</f>
        <v>2</v>
      </c>
      <c r="AP69" s="8">
        <v>830</v>
      </c>
      <c r="AQ69" s="14">
        <f t="shared" ref="AQ69:AQ132" si="10">AL69*60/AK69/1000</f>
        <v>20.413452914798206</v>
      </c>
      <c r="AR69" s="15">
        <f t="shared" ref="AR69:AR132" si="11">IF(RIGHT(O69)="i",AQ69*AO69*3.6,AQ69*AO69*3.7)</f>
        <v>151.05955156950674</v>
      </c>
      <c r="AS69" s="16">
        <f t="shared" ref="AS69:AS132" si="12">AR69/AJ69*1000</f>
        <v>94.648841835530533</v>
      </c>
      <c r="AT69" s="15">
        <f t="shared" ref="AT69:AT132" si="13">AJ69/AR69</f>
        <v>10.565369640102736</v>
      </c>
      <c r="AU69" s="39"/>
    </row>
    <row r="70" spans="1:47" s="8" customFormat="1" ht="11.25" customHeight="1" x14ac:dyDescent="0.2">
      <c r="A70" s="8">
        <v>66</v>
      </c>
      <c r="B70" s="8">
        <v>4</v>
      </c>
      <c r="C70" s="20" t="s">
        <v>18</v>
      </c>
      <c r="D70" s="21">
        <f>IF(C70="",0,VALUE(IF(C70='Tabelle Tipi-pesi'!B$2,'Tabelle Tipi-pesi'!C$2,"")&amp;IF(C70='Tabelle Tipi-pesi'!B$3,'Tabelle Tipi-pesi'!C$3,"")&amp;IF(C70='Tabelle Tipi-pesi'!B$4,'Tabelle Tipi-pesi'!C$4,"")&amp;IF(C70='Tabelle Tipi-pesi'!B$5,'Tabelle Tipi-pesi'!C$5,"")&amp;IF(C70='Tabelle Tipi-pesi'!B$6,'Tabelle Tipi-pesi'!C$6,"")&amp;IF(C70='Tabelle Tipi-pesi'!B$7,'Tabelle Tipi-pesi'!C$7,"")&amp;IF(C70='Tabelle Tipi-pesi'!B$8,'Tabelle Tipi-pesi'!C$8,"")&amp;IF(C70='Tabelle Tipi-pesi'!B$9,'Tabelle Tipi-pesi'!C$9,"")&amp;IF(C70='Tabelle Tipi-pesi'!B$10,'Tabelle Tipi-pesi'!C$10,"")&amp;IF(C70='Tabelle Tipi-pesi'!B$11,'Tabelle Tipi-pesi'!C$11,"")&amp;IF(C70='Tabelle Tipi-pesi'!B$12,'Tabelle Tipi-pesi'!C$12,"")&amp;IF(C70='Tabelle Tipi-pesi'!B$13,'Tabelle Tipi-pesi'!C$13,"")&amp;IF(C70='Tabelle Tipi-pesi'!B$14,'Tabelle Tipi-pesi'!C$14,"")&amp;IF(C70='Tabelle Tipi-pesi'!B$15,'Tabelle Tipi-pesi'!C$15,"")&amp;IF(C70='Tabelle Tipi-pesi'!B$16,'Tabelle Tipi-pesi'!C$16,"")&amp;IF(C70='Tabelle Tipi-pesi'!B$17,'Tabelle Tipi-pesi'!C$17,"")&amp;IF(C70='Tabelle Tipi-pesi'!B$18,'Tabelle Tipi-pesi'!C$18,"")&amp;IF(C70='Tabelle Tipi-pesi'!B$19,'Tabelle Tipi-pesi'!C$19,"")&amp;IF(C70='Tabelle Tipi-pesi'!B$20,'Tabelle Tipi-pesi'!C$20,"")&amp;IF(C70='Tabelle Tipi-pesi'!B$21,'Tabelle Tipi-pesi'!C$21,"")&amp;IF(C70='Tabelle Tipi-pesi'!B$22,'Tabelle Tipi-pesi'!C$22,"")&amp;IF(C70='Tabelle Tipi-pesi'!B$23,'Tabelle Tipi-pesi'!C$23,"")))</f>
        <v>180</v>
      </c>
      <c r="E70" s="8" t="s">
        <v>25</v>
      </c>
      <c r="F70" s="7">
        <f>IF(E70="",0,VALUE(IF(E70='Tabelle Tipi-pesi'!D$2,'Tabelle Tipi-pesi'!E$2,"")&amp;IF(E70='Tabelle Tipi-pesi'!D$3,'Tabelle Tipi-pesi'!E$3,"")&amp;IF(E70='Tabelle Tipi-pesi'!D$4,'Tabelle Tipi-pesi'!E$4,"")&amp;IF(E70='Tabelle Tipi-pesi'!D$5,'Tabelle Tipi-pesi'!E$5,"")&amp;IF(E70='Tabelle Tipi-pesi'!D$6,'Tabelle Tipi-pesi'!E$6,"")&amp;IF(E70='Tabelle Tipi-pesi'!D$7,'Tabelle Tipi-pesi'!E$7,"")&amp;IF(E70='Tabelle Tipi-pesi'!D$8,'Tabelle Tipi-pesi'!E$8,"")&amp;IF(E70='Tabelle Tipi-pesi'!D$9,'Tabelle Tipi-pesi'!E$9,"")&amp;IF(E70='Tabelle Tipi-pesi'!D$10,'Tabelle Tipi-pesi'!E$10,"")&amp;IF(E70='Tabelle Tipi-pesi'!D$11,'Tabelle Tipi-pesi'!E$11,"")&amp;IF(E70='Tabelle Tipi-pesi'!D$12,'Tabelle Tipi-pesi'!E$12,"")&amp;IF(E70='Tabelle Tipi-pesi'!D$13,'Tabelle Tipi-pesi'!E$13,"")&amp;IF(E70='Tabelle Tipi-pesi'!D$14,'Tabelle Tipi-pesi'!E$14,"")&amp;IF(E70='Tabelle Tipi-pesi'!D$15,'Tabelle Tipi-pesi'!E$15,"")&amp;IF(E70='Tabelle Tipi-pesi'!D$16,'Tabelle Tipi-pesi'!E$16,"")&amp;IF(E70='Tabelle Tipi-pesi'!D$17,'Tabelle Tipi-pesi'!E$17,"")&amp;IF(E70='Tabelle Tipi-pesi'!D$18,'Tabelle Tipi-pesi'!E$18,"")&amp;IF(E70='Tabelle Tipi-pesi'!D$19,'Tabelle Tipi-pesi'!E$19,"")&amp;IF(E70='Tabelle Tipi-pesi'!D$20,'Tabelle Tipi-pesi'!E$20,"")&amp;IF(E70='Tabelle Tipi-pesi'!D$21,'Tabelle Tipi-pesi'!E$21,"")&amp;IF(E70='Tabelle Tipi-pesi'!D$22,'Tabelle Tipi-pesi'!E$22,"")&amp;IF(E70='Tabelle Tipi-pesi'!D$23,'Tabelle Tipi-pesi'!E$23,"")))/4*B70</f>
        <v>63</v>
      </c>
      <c r="G70" s="22" t="s">
        <v>38</v>
      </c>
      <c r="H70" s="23">
        <f>$B70*IF(G70="",0,VALUE(IF(G70='Tabelle Tipi-pesi'!F$2,'Tabelle Tipi-pesi'!G$2,"")&amp;IF(G70='Tabelle Tipi-pesi'!F$3,'Tabelle Tipi-pesi'!G$3,"")&amp;IF(G70='Tabelle Tipi-pesi'!F$4,'Tabelle Tipi-pesi'!G$4,"")&amp;IF(G70='Tabelle Tipi-pesi'!F$5,'Tabelle Tipi-pesi'!G$5,"")&amp;IF(G70='Tabelle Tipi-pesi'!F$6,'Tabelle Tipi-pesi'!G$6,"")&amp;IF(G70='Tabelle Tipi-pesi'!F$7,'Tabelle Tipi-pesi'!G$7,"")&amp;IF(G70='Tabelle Tipi-pesi'!F$8,'Tabelle Tipi-pesi'!G$8,"")&amp;IF(G70='Tabelle Tipi-pesi'!F$9,'Tabelle Tipi-pesi'!G$9,"")&amp;IF(G70='Tabelle Tipi-pesi'!F$10,'Tabelle Tipi-pesi'!G$10,"")&amp;IF(G70='Tabelle Tipi-pesi'!F$11,'Tabelle Tipi-pesi'!G$11,"")&amp;IF(G70='Tabelle Tipi-pesi'!F$12,'Tabelle Tipi-pesi'!G$12,"")&amp;IF(G70='Tabelle Tipi-pesi'!F$13,'Tabelle Tipi-pesi'!G$13,"")&amp;IF(G70='Tabelle Tipi-pesi'!F$14,'Tabelle Tipi-pesi'!G$14,"")&amp;IF(G70='Tabelle Tipi-pesi'!F$15,'Tabelle Tipi-pesi'!G$15,"")&amp;IF(G70='Tabelle Tipi-pesi'!F$16,'Tabelle Tipi-pesi'!G$16,"")&amp;IF(G70='Tabelle Tipi-pesi'!F$17,'Tabelle Tipi-pesi'!G$17,"")&amp;IF(G70='Tabelle Tipi-pesi'!F$18,'Tabelle Tipi-pesi'!G$18,"")&amp;IF(G70='Tabelle Tipi-pesi'!F$19,'Tabelle Tipi-pesi'!G$19,"")&amp;IF(G70='Tabelle Tipi-pesi'!F$20,'Tabelle Tipi-pesi'!G$20,"")&amp;IF(G70='Tabelle Tipi-pesi'!F$21,'Tabelle Tipi-pesi'!G$21,"")&amp;IF(G70='Tabelle Tipi-pesi'!F$22,'Tabelle Tipi-pesi'!G$22,"")&amp;IF(G70='Tabelle Tipi-pesi'!F$23,'Tabelle Tipi-pesi'!G$23,"")))</f>
        <v>80</v>
      </c>
      <c r="I70" s="8" t="s">
        <v>47</v>
      </c>
      <c r="J70" s="9">
        <f>IF(I70="",0,VALUE(IF(I70='Tabelle Tipi-pesi'!H$2,'Tabelle Tipi-pesi'!I$2,"")&amp;IF(I70='Tabelle Tipi-pesi'!H$3,'Tabelle Tipi-pesi'!I$3,"")&amp;IF(I70='Tabelle Tipi-pesi'!H$4,'Tabelle Tipi-pesi'!I$4,"")&amp;IF(I70='Tabelle Tipi-pesi'!H$5,'Tabelle Tipi-pesi'!I$5,"")&amp;IF(I70='Tabelle Tipi-pesi'!H$6,'Tabelle Tipi-pesi'!I$6,"")&amp;IF(I70='Tabelle Tipi-pesi'!H$7,'Tabelle Tipi-pesi'!I$7,"")&amp;IF(I70='Tabelle Tipi-pesi'!H$8,'Tabelle Tipi-pesi'!I$8,"")&amp;IF(I70='Tabelle Tipi-pesi'!H$9,'Tabelle Tipi-pesi'!I$9,"")&amp;IF(I70='Tabelle Tipi-pesi'!H$10,'Tabelle Tipi-pesi'!I$10,"")&amp;IF(I70='Tabelle Tipi-pesi'!H$11,'Tabelle Tipi-pesi'!I$11,"")&amp;IF(I70='Tabelle Tipi-pesi'!H$12,'Tabelle Tipi-pesi'!I$12,"")&amp;IF(I70='Tabelle Tipi-pesi'!H$13,'Tabelle Tipi-pesi'!I$13,"")&amp;IF(I70='Tabelle Tipi-pesi'!H$14,'Tabelle Tipi-pesi'!I$14,"")&amp;IF(I70='Tabelle Tipi-pesi'!H$15,'Tabelle Tipi-pesi'!I$15,"")&amp;IF(I70='Tabelle Tipi-pesi'!H$16,'Tabelle Tipi-pesi'!I$16,"")&amp;IF(I70='Tabelle Tipi-pesi'!H$17,'Tabelle Tipi-pesi'!I$17,"")&amp;IF(I70='Tabelle Tipi-pesi'!H$18,'Tabelle Tipi-pesi'!I$18,"")&amp;IF(I70='Tabelle Tipi-pesi'!H$19,'Tabelle Tipi-pesi'!I$19,"")&amp;IF(I70='Tabelle Tipi-pesi'!H$20,'Tabelle Tipi-pesi'!I$20,"")&amp;IF(I70='Tabelle Tipi-pesi'!H$21,'Tabelle Tipi-pesi'!I$21,"")&amp;IF(I70='Tabelle Tipi-pesi'!H$22,'Tabelle Tipi-pesi'!I$22,"")&amp;IF(I70='Tabelle Tipi-pesi'!H$23,'Tabelle Tipi-pesi'!I$23,"")))</f>
        <v>145</v>
      </c>
      <c r="K70" s="24" t="s">
        <v>51</v>
      </c>
      <c r="L70" s="25">
        <f>IF(K70="",0,VALUE(IF(K70='Tabelle Tipi-pesi'!J$2,'Tabelle Tipi-pesi'!K$2,"")&amp;IF(K70='Tabelle Tipi-pesi'!J$3,'Tabelle Tipi-pesi'!K$3,"")&amp;IF(K70='Tabelle Tipi-pesi'!J$4,'Tabelle Tipi-pesi'!K$4,"")&amp;IF(K70='Tabelle Tipi-pesi'!J$5,'Tabelle Tipi-pesi'!K$5,"")&amp;IF(K70='Tabelle Tipi-pesi'!J$6,'Tabelle Tipi-pesi'!K$6,"")&amp;IF(K70='Tabelle Tipi-pesi'!J$7,'Tabelle Tipi-pesi'!K$7,"")&amp;IF(K70='Tabelle Tipi-pesi'!J$8,'Tabelle Tipi-pesi'!K$8,"")&amp;IF(K70='Tabelle Tipi-pesi'!J$9,'Tabelle Tipi-pesi'!K$9,"")&amp;IF(K70='Tabelle Tipi-pesi'!J$10,'Tabelle Tipi-pesi'!K$10,"")&amp;IF(K70='Tabelle Tipi-pesi'!J$11,'Tabelle Tipi-pesi'!K$11,"")&amp;IF(K70='Tabelle Tipi-pesi'!J$12,'Tabelle Tipi-pesi'!K$12,"")&amp;IF(K70='Tabelle Tipi-pesi'!J$13,'Tabelle Tipi-pesi'!K$13,"")&amp;IF(K70='Tabelle Tipi-pesi'!J$14,'Tabelle Tipi-pesi'!K$14,"")&amp;IF(K70='Tabelle Tipi-pesi'!J$15,'Tabelle Tipi-pesi'!K$15,"")&amp;IF(K70='Tabelle Tipi-pesi'!J$16,'Tabelle Tipi-pesi'!K$16,"")&amp;IF(K70='Tabelle Tipi-pesi'!J$17,'Tabelle Tipi-pesi'!K$17,"")&amp;IF(K70='Tabelle Tipi-pesi'!J$18,'Tabelle Tipi-pesi'!K$18,"")&amp;IF(K70='Tabelle Tipi-pesi'!J$19,'Tabelle Tipi-pesi'!K$19,"")&amp;IF(K70='Tabelle Tipi-pesi'!J$20,'Tabelle Tipi-pesi'!K$20,"")&amp;IF(K70='Tabelle Tipi-pesi'!J$21,'Tabelle Tipi-pesi'!K$21,"")&amp;IF(K70='Tabelle Tipi-pesi'!J$22,'Tabelle Tipi-pesi'!K$22,"")&amp;IF(K70='Tabelle Tipi-pesi'!J$23,'Tabelle Tipi-pesi'!K$23,"")))</f>
        <v>18</v>
      </c>
      <c r="M70" s="8" t="s">
        <v>59</v>
      </c>
      <c r="N70" s="9">
        <f>$B70*IF(M70="",0,VALUE(IF(M70='Tabelle Tipi-pesi'!L$2,'Tabelle Tipi-pesi'!M$2,"")&amp;IF(M70='Tabelle Tipi-pesi'!L$3,'Tabelle Tipi-pesi'!M$3,"")&amp;IF(M70='Tabelle Tipi-pesi'!L$4,'Tabelle Tipi-pesi'!M$4,"")&amp;IF(M70='Tabelle Tipi-pesi'!L$5,'Tabelle Tipi-pesi'!M$5,"")&amp;IF(M70='Tabelle Tipi-pesi'!L$6,'Tabelle Tipi-pesi'!M$6,"")&amp;IF(M70='Tabelle Tipi-pesi'!L$7,'Tabelle Tipi-pesi'!M$7,"")&amp;IF(M70='Tabelle Tipi-pesi'!L$8,'Tabelle Tipi-pesi'!M$8,"")&amp;IF(M70='Tabelle Tipi-pesi'!L$9,'Tabelle Tipi-pesi'!M$9,"")&amp;IF(M70='Tabelle Tipi-pesi'!L$10,'Tabelle Tipi-pesi'!M$10,"")&amp;IF(M70='Tabelle Tipi-pesi'!L$11,'Tabelle Tipi-pesi'!M$11,"")&amp;IF(M70='Tabelle Tipi-pesi'!L$12,'Tabelle Tipi-pesi'!M$12,"")&amp;IF(M70='Tabelle Tipi-pesi'!L$13,'Tabelle Tipi-pesi'!M$13,"")&amp;IF(M70='Tabelle Tipi-pesi'!L$14,'Tabelle Tipi-pesi'!M$14,"")&amp;IF(M70='Tabelle Tipi-pesi'!L$15,'Tabelle Tipi-pesi'!M$15,"")&amp;IF(M70='Tabelle Tipi-pesi'!L$16,'Tabelle Tipi-pesi'!M$16,"")&amp;IF(M70='Tabelle Tipi-pesi'!L$17,'Tabelle Tipi-pesi'!M$17,"")&amp;IF(M70='Tabelle Tipi-pesi'!L$18,'Tabelle Tipi-pesi'!M$18,"")&amp;IF(M70='Tabelle Tipi-pesi'!L$19,'Tabelle Tipi-pesi'!M$19,"")&amp;IF(M70='Tabelle Tipi-pesi'!L$20,'Tabelle Tipi-pesi'!M$20,"")&amp;IF(M70='Tabelle Tipi-pesi'!L$21,'Tabelle Tipi-pesi'!M$21,"")&amp;IF(M70='Tabelle Tipi-pesi'!L$22,'Tabelle Tipi-pesi'!M$22,"")&amp;IF(M70='Tabelle Tipi-pesi'!L$23,'Tabelle Tipi-pesi'!M$23,"")))</f>
        <v>240</v>
      </c>
      <c r="O70" s="27" t="s">
        <v>85</v>
      </c>
      <c r="P70" s="28">
        <f>IF(O70="",0,VALUE(IF(O70='Tabelle Tipi-pesi'!N$2,'Tabelle Tipi-pesi'!O$2,"")&amp;IF(O70='Tabelle Tipi-pesi'!N$3,'Tabelle Tipi-pesi'!O$3,"")&amp;IF(O70='Tabelle Tipi-pesi'!N$4,'Tabelle Tipi-pesi'!O$4,"")&amp;IF(O70='Tabelle Tipi-pesi'!N$5,'Tabelle Tipi-pesi'!O$5,"")&amp;IF(O70='Tabelle Tipi-pesi'!N$6,'Tabelle Tipi-pesi'!O$6,"")&amp;IF(O70='Tabelle Tipi-pesi'!N$7,'Tabelle Tipi-pesi'!O$7,"")&amp;IF(O70='Tabelle Tipi-pesi'!N$8,'Tabelle Tipi-pesi'!O$8,"")&amp;IF(O70='Tabelle Tipi-pesi'!N$9,'Tabelle Tipi-pesi'!O$9,"")&amp;IF(O70='Tabelle Tipi-pesi'!N$10,'Tabelle Tipi-pesi'!O$10,"")&amp;IF(O70='Tabelle Tipi-pesi'!N$11,'Tabelle Tipi-pesi'!O$11,"")&amp;IF(O70='Tabelle Tipi-pesi'!N$12,'Tabelle Tipi-pesi'!O$12,"")&amp;IF(O70='Tabelle Tipi-pesi'!N$13,'Tabelle Tipi-pesi'!O$13,"")&amp;IF(O70='Tabelle Tipi-pesi'!N$14,'Tabelle Tipi-pesi'!O$14,"")&amp;IF(O70='Tabelle Tipi-pesi'!N$15,'Tabelle Tipi-pesi'!O$15,"")&amp;IF(O70='Tabelle Tipi-pesi'!N$16,'Tabelle Tipi-pesi'!O$16,"")&amp;IF(O70='Tabelle Tipi-pesi'!N$17,'Tabelle Tipi-pesi'!O$17,"")&amp;IF(O70='Tabelle Tipi-pesi'!N$18,'Tabelle Tipi-pesi'!O$18,"")&amp;IF(O70='Tabelle Tipi-pesi'!N$19,'Tabelle Tipi-pesi'!O$19,"")&amp;IF(O70='Tabelle Tipi-pesi'!N$20,'Tabelle Tipi-pesi'!O$20,"")&amp;IF(O70='Tabelle Tipi-pesi'!N$21,'Tabelle Tipi-pesi'!O$21,"")&amp;IF(O70='Tabelle Tipi-pesi'!N$22,'Tabelle Tipi-pesi'!O$22,"")&amp;IF(O70='Tabelle Tipi-pesi'!N$23,'Tabelle Tipi-pesi'!O$23,"")))</f>
        <v>435</v>
      </c>
      <c r="Q70" s="8" t="s">
        <v>109</v>
      </c>
      <c r="R70" s="9">
        <f>IF(Q70="",0,VALUE(IF(Q70='Tabelle Tipi-pesi'!P$2,'Tabelle Tipi-pesi'!Q$2,"")&amp;IF(Q70='Tabelle Tipi-pesi'!P$3,'Tabelle Tipi-pesi'!Q$3,"")&amp;IF(Q70='Tabelle Tipi-pesi'!P$4,'Tabelle Tipi-pesi'!Q$4,"")&amp;IF(Q70='Tabelle Tipi-pesi'!P$5,'Tabelle Tipi-pesi'!Q$5,"")&amp;IF(Q70='Tabelle Tipi-pesi'!P$6,'Tabelle Tipi-pesi'!Q$6,"")&amp;IF(Q70='Tabelle Tipi-pesi'!P$7,'Tabelle Tipi-pesi'!Q$7,"")&amp;IF(Q70='Tabelle Tipi-pesi'!P$8,'Tabelle Tipi-pesi'!Q$8,"")&amp;IF(Q70='Tabelle Tipi-pesi'!P$9,'Tabelle Tipi-pesi'!Q$9,"")&amp;IF(Q70='Tabelle Tipi-pesi'!P$10,'Tabelle Tipi-pesi'!Q$10,"")&amp;IF(Q70='Tabelle Tipi-pesi'!P$11,'Tabelle Tipi-pesi'!Q$11,"")&amp;IF(Q70='Tabelle Tipi-pesi'!P$12,'Tabelle Tipi-pesi'!Q$12,"")&amp;IF(Q70='Tabelle Tipi-pesi'!P$13,'Tabelle Tipi-pesi'!Q$13,"")&amp;IF(Q70='Tabelle Tipi-pesi'!P$14,'Tabelle Tipi-pesi'!Q$14,"")&amp;IF(Q70='Tabelle Tipi-pesi'!P$15,'Tabelle Tipi-pesi'!Q$15,"")&amp;IF(Q70='Tabelle Tipi-pesi'!P$16,'Tabelle Tipi-pesi'!Q$16,"")&amp;IF(Q70='Tabelle Tipi-pesi'!P$17,'Tabelle Tipi-pesi'!Q$17,"")&amp;IF(Q70='Tabelle Tipi-pesi'!P$18,'Tabelle Tipi-pesi'!Q$18,"")&amp;IF(Q70='Tabelle Tipi-pesi'!P$19,'Tabelle Tipi-pesi'!Q$19,"")&amp;IF(Q70='Tabelle Tipi-pesi'!P$20,'Tabelle Tipi-pesi'!Q$20,"")&amp;IF(Q70='Tabelle Tipi-pesi'!P$21,'Tabelle Tipi-pesi'!Q$21,"")&amp;IF(Q70='Tabelle Tipi-pesi'!P$22,'Tabelle Tipi-pesi'!Q$22,"")&amp;IF(Q70='Tabelle Tipi-pesi'!P$23,'Tabelle Tipi-pesi'!Q$23,"")))</f>
        <v>60</v>
      </c>
      <c r="S70" s="29" t="s">
        <v>113</v>
      </c>
      <c r="T70" s="30">
        <f>IF(S70="",0,VALUE(IF(S70='Tabelle Tipi-pesi'!R$2,'Tabelle Tipi-pesi'!S$2,"")&amp;IF(S70='Tabelle Tipi-pesi'!R$3,'Tabelle Tipi-pesi'!S$3,"")&amp;IF(S70='Tabelle Tipi-pesi'!R$4,'Tabelle Tipi-pesi'!S$4,"")&amp;IF(S70='Tabelle Tipi-pesi'!R$5,'Tabelle Tipi-pesi'!S$5,"")&amp;IF(S70='Tabelle Tipi-pesi'!R$6,'Tabelle Tipi-pesi'!S$6,"")&amp;IF(S70='Tabelle Tipi-pesi'!R$7,'Tabelle Tipi-pesi'!S$7,"")&amp;IF(S70='Tabelle Tipi-pesi'!R$8,'Tabelle Tipi-pesi'!S$8,"")&amp;IF(S70='Tabelle Tipi-pesi'!R$9,'Tabelle Tipi-pesi'!S$9,"")&amp;IF(S70='Tabelle Tipi-pesi'!R$10,'Tabelle Tipi-pesi'!S$10,"")&amp;IF(S70='Tabelle Tipi-pesi'!R$11,'Tabelle Tipi-pesi'!S$11,"")&amp;IF(S70='Tabelle Tipi-pesi'!R$12,'Tabelle Tipi-pesi'!S$12,"")&amp;IF(S70='Tabelle Tipi-pesi'!R$13,'Tabelle Tipi-pesi'!S$13,"")&amp;IF(S70='Tabelle Tipi-pesi'!R$14,'Tabelle Tipi-pesi'!S$14,"")&amp;IF(S70='Tabelle Tipi-pesi'!R$15,'Tabelle Tipi-pesi'!S$15,"")&amp;IF(S70='Tabelle Tipi-pesi'!R$16,'Tabelle Tipi-pesi'!S$16,"")&amp;IF(S70='Tabelle Tipi-pesi'!R$17,'Tabelle Tipi-pesi'!S$17,"")&amp;IF(S70='Tabelle Tipi-pesi'!R$18,'Tabelle Tipi-pesi'!S$18,"")&amp;IF(S70='Tabelle Tipi-pesi'!R$19,'Tabelle Tipi-pesi'!S$19,"")&amp;IF(S70='Tabelle Tipi-pesi'!R$20,'Tabelle Tipi-pesi'!S$20,"")&amp;IF(S70='Tabelle Tipi-pesi'!R$21,'Tabelle Tipi-pesi'!S$21,"")&amp;IF(S70='Tabelle Tipi-pesi'!R$22,'Tabelle Tipi-pesi'!S$22,"")&amp;IF(S70='Tabelle Tipi-pesi'!R$23,'Tabelle Tipi-pesi'!S$23,"")))</f>
        <v>30</v>
      </c>
      <c r="U70" s="8" t="s">
        <v>94</v>
      </c>
      <c r="V70" s="9">
        <f>IF(U70="",0,VALUE(IF(U70='Tabelle Tipi-pesi'!T$2,'Tabelle Tipi-pesi'!U$2,"")&amp;IF(U70='Tabelle Tipi-pesi'!T$3,'Tabelle Tipi-pesi'!U$3,"")&amp;IF(U70='Tabelle Tipi-pesi'!T$4,'Tabelle Tipi-pesi'!U$4,"")&amp;IF(U70='Tabelle Tipi-pesi'!T$5,'Tabelle Tipi-pesi'!U$5,"")&amp;IF(U70='Tabelle Tipi-pesi'!T$6,'Tabelle Tipi-pesi'!U$6,"")&amp;IF(U70='Tabelle Tipi-pesi'!T$7,'Tabelle Tipi-pesi'!U$7,"")&amp;IF(U70='Tabelle Tipi-pesi'!T$8,'Tabelle Tipi-pesi'!U$8,"")&amp;IF(U70='Tabelle Tipi-pesi'!T$9,'Tabelle Tipi-pesi'!U$9,"")&amp;IF(U70='Tabelle Tipi-pesi'!T$10,'Tabelle Tipi-pesi'!U$10,"")&amp;IF(U70='Tabelle Tipi-pesi'!T$11,'Tabelle Tipi-pesi'!U$11,"")&amp;IF(U70='Tabelle Tipi-pesi'!T$12,'Tabelle Tipi-pesi'!U$12,"")&amp;IF(U70='Tabelle Tipi-pesi'!T$13,'Tabelle Tipi-pesi'!U$13,"")&amp;IF(U70='Tabelle Tipi-pesi'!T$14,'Tabelle Tipi-pesi'!U$14,"")&amp;IF(U70='Tabelle Tipi-pesi'!T$15,'Tabelle Tipi-pesi'!U$15,"")&amp;IF(U70='Tabelle Tipi-pesi'!T$16,'Tabelle Tipi-pesi'!U$16,"")&amp;IF(U70='Tabelle Tipi-pesi'!T$17,'Tabelle Tipi-pesi'!U$17,"")&amp;IF(U70='Tabelle Tipi-pesi'!T$18,'Tabelle Tipi-pesi'!U$18,"")&amp;IF(U70='Tabelle Tipi-pesi'!T$19,'Tabelle Tipi-pesi'!U$19,"")&amp;IF(U70='Tabelle Tipi-pesi'!T$20,'Tabelle Tipi-pesi'!U$20,"")&amp;IF(U70='Tabelle Tipi-pesi'!T$21,'Tabelle Tipi-pesi'!U$21,"")&amp;IF(U70='Tabelle Tipi-pesi'!T$22,'Tabelle Tipi-pesi'!U$22,"")&amp;IF(U70='Tabelle Tipi-pesi'!T$23,'Tabelle Tipi-pesi'!U$23,"")))</f>
        <v>85</v>
      </c>
      <c r="W70" s="31" t="s">
        <v>98</v>
      </c>
      <c r="X70" s="32">
        <f>IF(W70="",0,VALUE(IF(W70='Tabelle Tipi-pesi'!V$2,'Tabelle Tipi-pesi'!W$2,"")&amp;IF(W70='Tabelle Tipi-pesi'!V$3,'Tabelle Tipi-pesi'!W$3,"")&amp;IF(W70='Tabelle Tipi-pesi'!V$4,'Tabelle Tipi-pesi'!W$4,"")&amp;IF(W70='Tabelle Tipi-pesi'!V$5,'Tabelle Tipi-pesi'!W$5,"")&amp;IF(W70='Tabelle Tipi-pesi'!V$6,'Tabelle Tipi-pesi'!W$6,"")&amp;IF(W70='Tabelle Tipi-pesi'!V$7,'Tabelle Tipi-pesi'!W$7,"")&amp;IF(W70='Tabelle Tipi-pesi'!V$8,'Tabelle Tipi-pesi'!W$8,"")&amp;IF(W70='Tabelle Tipi-pesi'!V$9,'Tabelle Tipi-pesi'!W$9,"")&amp;IF(W70='Tabelle Tipi-pesi'!V$10,'Tabelle Tipi-pesi'!W$10,"")&amp;IF(W70='Tabelle Tipi-pesi'!V$11,'Tabelle Tipi-pesi'!W$11,"")&amp;IF(W70='Tabelle Tipi-pesi'!V$12,'Tabelle Tipi-pesi'!W$12,"")&amp;IF(W70='Tabelle Tipi-pesi'!V$13,'Tabelle Tipi-pesi'!W$13,"")&amp;IF(W70='Tabelle Tipi-pesi'!V$14,'Tabelle Tipi-pesi'!W$14,"")&amp;IF(W70='Tabelle Tipi-pesi'!V$15,'Tabelle Tipi-pesi'!W$15,"")&amp;IF(W70='Tabelle Tipi-pesi'!V$16,'Tabelle Tipi-pesi'!W$16,"")&amp;IF(W70='Tabelle Tipi-pesi'!V$17,'Tabelle Tipi-pesi'!W$17,"")&amp;IF(W70='Tabelle Tipi-pesi'!V$18,'Tabelle Tipi-pesi'!W$18,"")&amp;IF(W70='Tabelle Tipi-pesi'!V$19,'Tabelle Tipi-pesi'!W$19,"")&amp;IF(W70='Tabelle Tipi-pesi'!V$20,'Tabelle Tipi-pesi'!W$20,"")&amp;IF(W70='Tabelle Tipi-pesi'!V$21,'Tabelle Tipi-pesi'!W$21,"")&amp;IF(W70='Tabelle Tipi-pesi'!V$22,'Tabelle Tipi-pesi'!W$22,"")&amp;IF(W70='Tabelle Tipi-pesi'!V$23,'Tabelle Tipi-pesi'!W$23,"")))</f>
        <v>56</v>
      </c>
      <c r="Z70" s="9">
        <f>IF(Y70="",0,VALUE(IF(Y70='Tabelle Tipi-pesi'!X$2,'Tabelle Tipi-pesi'!Y$2,"")&amp;IF(Y70='Tabelle Tipi-pesi'!X$3,'Tabelle Tipi-pesi'!Y$3,"")&amp;IF(Y70='Tabelle Tipi-pesi'!X$4,'Tabelle Tipi-pesi'!Y$4,"")&amp;IF(Y70='Tabelle Tipi-pesi'!X$5,'Tabelle Tipi-pesi'!Y$5,"")&amp;IF(Y70='Tabelle Tipi-pesi'!X$6,'Tabelle Tipi-pesi'!Y$6,"")&amp;IF(Y70='Tabelle Tipi-pesi'!X$7,'Tabelle Tipi-pesi'!Y$7,"")&amp;IF(Y70='Tabelle Tipi-pesi'!X$8,'Tabelle Tipi-pesi'!Y$8,"")&amp;IF(Y70='Tabelle Tipi-pesi'!X$9,'Tabelle Tipi-pesi'!Y$9,"")&amp;IF(Y70='Tabelle Tipi-pesi'!X$10,'Tabelle Tipi-pesi'!Y$10,"")&amp;IF(Y70='Tabelle Tipi-pesi'!X$11,'Tabelle Tipi-pesi'!Y$11,"")&amp;IF(Y70='Tabelle Tipi-pesi'!X$12,'Tabelle Tipi-pesi'!Y$12,"")&amp;IF(Y70='Tabelle Tipi-pesi'!X$13,'Tabelle Tipi-pesi'!Y$13,"")&amp;IF(Y70='Tabelle Tipi-pesi'!X$14,'Tabelle Tipi-pesi'!Y$14,"")&amp;IF(Y70='Tabelle Tipi-pesi'!X$15,'Tabelle Tipi-pesi'!Y$15,"")&amp;IF(Y70='Tabelle Tipi-pesi'!X$16,'Tabelle Tipi-pesi'!Y$16,"")&amp;IF(Y70='Tabelle Tipi-pesi'!X$17,'Tabelle Tipi-pesi'!Y$17,"")&amp;IF(Y70='Tabelle Tipi-pesi'!X$18,'Tabelle Tipi-pesi'!Y$18,"")&amp;IF(Y70='Tabelle Tipi-pesi'!X$19,'Tabelle Tipi-pesi'!Y$19,"")&amp;IF(Y70='Tabelle Tipi-pesi'!X$20,'Tabelle Tipi-pesi'!Y$20,"")&amp;IF(Y70='Tabelle Tipi-pesi'!X$21,'Tabelle Tipi-pesi'!Y$21,"")&amp;IF(Y70='Tabelle Tipi-pesi'!X$22,'Tabelle Tipi-pesi'!Y$22,"")&amp;IF(Y70='Tabelle Tipi-pesi'!X$23,'Tabelle Tipi-pesi'!Y$23,"")))</f>
        <v>0</v>
      </c>
      <c r="AA70" s="36" t="s">
        <v>105</v>
      </c>
      <c r="AB70" s="37">
        <f>IF(AA70="",0,VALUE(IF(AA70='Tabelle Tipi-pesi'!Z$2,'Tabelle Tipi-pesi'!AA$2,"")&amp;IF(AA70='Tabelle Tipi-pesi'!Z$3,'Tabelle Tipi-pesi'!AA$3,"")&amp;IF(AA70='Tabelle Tipi-pesi'!Z$4,'Tabelle Tipi-pesi'!AA$4,"")&amp;IF(AA70='Tabelle Tipi-pesi'!Z$5,'Tabelle Tipi-pesi'!AA$5,"")&amp;IF(AA70='Tabelle Tipi-pesi'!Z$6,'Tabelle Tipi-pesi'!AA$6,"")&amp;IF(AA70='Tabelle Tipi-pesi'!Z$7,'Tabelle Tipi-pesi'!AA$7,"")&amp;IF(AA70='Tabelle Tipi-pesi'!Z$8,'Tabelle Tipi-pesi'!AA$8,"")&amp;IF(AA70='Tabelle Tipi-pesi'!Z$9,'Tabelle Tipi-pesi'!AA$9,"")&amp;IF(AA70='Tabelle Tipi-pesi'!Z$10,'Tabelle Tipi-pesi'!AA$10,"")&amp;IF(AA70='Tabelle Tipi-pesi'!Z$11,'Tabelle Tipi-pesi'!AA$11,"")&amp;IF(AA70='Tabelle Tipi-pesi'!Z$12,'Tabelle Tipi-pesi'!AA$12,"")&amp;IF(AA70='Tabelle Tipi-pesi'!Z$13,'Tabelle Tipi-pesi'!AA$13,"")&amp;IF(AA70='Tabelle Tipi-pesi'!Z$14,'Tabelle Tipi-pesi'!AA$14,"")&amp;IF(AA70='Tabelle Tipi-pesi'!Z$15,'Tabelle Tipi-pesi'!AA$15,"")&amp;IF(AA70='Tabelle Tipi-pesi'!Z$16,'Tabelle Tipi-pesi'!AA$16,"")&amp;IF(AA70='Tabelle Tipi-pesi'!Z$17,'Tabelle Tipi-pesi'!AA$17,"")&amp;IF(AA70='Tabelle Tipi-pesi'!Z$18,'Tabelle Tipi-pesi'!AA$18,"")&amp;IF(AA70='Tabelle Tipi-pesi'!Z$19,'Tabelle Tipi-pesi'!AA$19,"")&amp;IF(AA70='Tabelle Tipi-pesi'!Z$20,'Tabelle Tipi-pesi'!AA$20,"")&amp;IF(AA70='Tabelle Tipi-pesi'!Z$21,'Tabelle Tipi-pesi'!AA$21,"")&amp;IF(AA70='Tabelle Tipi-pesi'!Z$22,'Tabelle Tipi-pesi'!AA$22,"")&amp;IF(AA70='Tabelle Tipi-pesi'!Z$23,'Tabelle Tipi-pesi'!AA$23,"")))</f>
        <v>75</v>
      </c>
      <c r="AC70" s="8" t="s">
        <v>102</v>
      </c>
      <c r="AD70" s="9">
        <f>IF(AC70="",0,VALUE(IF(AC70='Tabelle Tipi-pesi'!Z$2,'Tabelle Tipi-pesi'!AA$2,"")&amp;IF(AC70='Tabelle Tipi-pesi'!Z$3,'Tabelle Tipi-pesi'!AA$3,"")&amp;IF(AC70='Tabelle Tipi-pesi'!Z$4,'Tabelle Tipi-pesi'!AA$4,"")&amp;IF(AC70='Tabelle Tipi-pesi'!Z$5,'Tabelle Tipi-pesi'!AA$5,"")&amp;IF(AC70='Tabelle Tipi-pesi'!Z$6,'Tabelle Tipi-pesi'!AA$6,"")&amp;IF(AC70='Tabelle Tipi-pesi'!Z$7,'Tabelle Tipi-pesi'!AA$7,"")&amp;IF(AC70='Tabelle Tipi-pesi'!Z$8,'Tabelle Tipi-pesi'!AA$8,"")&amp;IF(AC70='Tabelle Tipi-pesi'!Z$9,'Tabelle Tipi-pesi'!AA$9,"")&amp;IF(AC70='Tabelle Tipi-pesi'!Z$10,'Tabelle Tipi-pesi'!AA$10,"")&amp;IF(AC70='Tabelle Tipi-pesi'!Z$11,'Tabelle Tipi-pesi'!AA$11,"")&amp;IF(AC70='Tabelle Tipi-pesi'!Z$12,'Tabelle Tipi-pesi'!AA$12,"")&amp;IF(AC70='Tabelle Tipi-pesi'!Z$13,'Tabelle Tipi-pesi'!AA$13,"")&amp;IF(AC70='Tabelle Tipi-pesi'!Z$14,'Tabelle Tipi-pesi'!AA$14,"")&amp;IF(AC70='Tabelle Tipi-pesi'!Z$15,'Tabelle Tipi-pesi'!AA$15,"")&amp;IF(AC70='Tabelle Tipi-pesi'!Z$16,'Tabelle Tipi-pesi'!AA$16,"")&amp;IF(AC70='Tabelle Tipi-pesi'!Z$17,'Tabelle Tipi-pesi'!AA$17,"")&amp;IF(AC70='Tabelle Tipi-pesi'!Z$18,'Tabelle Tipi-pesi'!AA$18,"")&amp;IF(AC70='Tabelle Tipi-pesi'!Z$19,'Tabelle Tipi-pesi'!AA$19,"")&amp;IF(AC70='Tabelle Tipi-pesi'!Z$20,'Tabelle Tipi-pesi'!AA$20,"")&amp;IF(AC70='Tabelle Tipi-pesi'!Z$21,'Tabelle Tipi-pesi'!AA$21,"")&amp;IF(AC70='Tabelle Tipi-pesi'!Z$22,'Tabelle Tipi-pesi'!AA$22,"")&amp;IF(AC70='Tabelle Tipi-pesi'!Z$23,'Tabelle Tipi-pesi'!AA$23,"")))</f>
        <v>40</v>
      </c>
      <c r="AE70" s="34" t="s">
        <v>117</v>
      </c>
      <c r="AF70" s="35">
        <f>IF(AE70="",0,VALUE(IF(AE70='Tabelle Tipi-pesi'!AB$2,'Tabelle Tipi-pesi'!AC$2,"")&amp;IF(AE70='Tabelle Tipi-pesi'!AB$3,'Tabelle Tipi-pesi'!AC$3,"")&amp;IF(AE70='Tabelle Tipi-pesi'!AB$4,'Tabelle Tipi-pesi'!AC$4,"")&amp;IF(AE70='Tabelle Tipi-pesi'!AB$5,'Tabelle Tipi-pesi'!AC$5,"")&amp;IF(AE70='Tabelle Tipi-pesi'!AB$6,'Tabelle Tipi-pesi'!AC$6,"")&amp;IF(AE70='Tabelle Tipi-pesi'!AB$7,'Tabelle Tipi-pesi'!AC$7,"")&amp;IF(AE70='Tabelle Tipi-pesi'!AB$8,'Tabelle Tipi-pesi'!AC$8,"")&amp;IF(AE70='Tabelle Tipi-pesi'!AB$9,'Tabelle Tipi-pesi'!AC$9,"")&amp;IF(AE70='Tabelle Tipi-pesi'!AB$10,'Tabelle Tipi-pesi'!AC$10,"")&amp;IF(AE70='Tabelle Tipi-pesi'!AB$11,'Tabelle Tipi-pesi'!AC$11,"")&amp;IF(AE70='Tabelle Tipi-pesi'!AB$12,'Tabelle Tipi-pesi'!AC$12,"")&amp;IF(AE70='Tabelle Tipi-pesi'!AB$13,'Tabelle Tipi-pesi'!AC$13,"")&amp;IF(AE70='Tabelle Tipi-pesi'!AB$14,'Tabelle Tipi-pesi'!AC$14,"")&amp;IF(AE70='Tabelle Tipi-pesi'!AB$15,'Tabelle Tipi-pesi'!AC$15,"")&amp;IF(AD70='Tabelle Tipi-pesi'!AB$16,'Tabelle Tipi-pesi'!AC$16,"")&amp;IF(AE70='Tabelle Tipi-pesi'!AB$17,'Tabelle Tipi-pesi'!AC$17,"")&amp;IF(AE70='Tabelle Tipi-pesi'!AB$18,'Tabelle Tipi-pesi'!AC$18,"")&amp;IF(AE70='Tabelle Tipi-pesi'!AB$19,'Tabelle Tipi-pesi'!AC$19,"")&amp;IF(AE70='Tabelle Tipi-pesi'!AB$20,'Tabelle Tipi-pesi'!AC$20,"")&amp;IF(AE70='Tabelle Tipi-pesi'!AB$21,'Tabelle Tipi-pesi'!AC$21,"")&amp;IF(AE70='Tabelle Tipi-pesi'!AB$22,'Tabelle Tipi-pesi'!AC$22,"")&amp;IF(AE70='Tabelle Tipi-pesi'!AB$23,'Tabelle Tipi-pesi'!AC$23,"")))</f>
        <v>40</v>
      </c>
      <c r="AG70" s="8" t="s">
        <v>106</v>
      </c>
      <c r="AH70" s="9">
        <f>IF(AG70="",0,VALUE(IF(AG70='Tabelle Tipi-pesi'!AD$2,'Tabelle Tipi-pesi'!AE$2,"")&amp;IF(AG70='Tabelle Tipi-pesi'!AD$3,'Tabelle Tipi-pesi'!AE$3,"")&amp;IF(AG70='Tabelle Tipi-pesi'!AD$4,'Tabelle Tipi-pesi'!AE$4,"")&amp;IF(AG70='Tabelle Tipi-pesi'!AD$5,'Tabelle Tipi-pesi'!AE$5,"")&amp;IF(AG70='Tabelle Tipi-pesi'!AD$6,'Tabelle Tipi-pesi'!AE$6,"")&amp;IF(AG70='Tabelle Tipi-pesi'!AD$7,'Tabelle Tipi-pesi'!AE$7,"")&amp;IF(AG70='Tabelle Tipi-pesi'!AD$8,'Tabelle Tipi-pesi'!AE$8,"")&amp;IF(AG70='Tabelle Tipi-pesi'!AD$9,'Tabelle Tipi-pesi'!AE$9,"")&amp;IF(AG70='Tabelle Tipi-pesi'!AD$10,'Tabelle Tipi-pesi'!AE$10,"")&amp;IF(AG70='Tabelle Tipi-pesi'!AD$11,'Tabelle Tipi-pesi'!AE$11,"")&amp;IF(AG70='Tabelle Tipi-pesi'!AD$12,'Tabelle Tipi-pesi'!AE$12,"")&amp;IF(AG70='Tabelle Tipi-pesi'!AD$13,'Tabelle Tipi-pesi'!AE$13,"")&amp;IF(AG70='Tabelle Tipi-pesi'!AD$14,'Tabelle Tipi-pesi'!AE$14,"")&amp;IF(AG70='Tabelle Tipi-pesi'!AD$15,'Tabelle Tipi-pesi'!AE$15,"")&amp;IF(AF70='Tabelle Tipi-pesi'!AD$16,'Tabelle Tipi-pesi'!AE$16,"")&amp;IF(AG70='Tabelle Tipi-pesi'!AD$17,'Tabelle Tipi-pesi'!AE$17,"")&amp;IF(AG70='Tabelle Tipi-pesi'!AD$18,'Tabelle Tipi-pesi'!AE$18,"")&amp;IF(AG70='Tabelle Tipi-pesi'!AD$19,'Tabelle Tipi-pesi'!AE$19,"")&amp;IF(AG70='Tabelle Tipi-pesi'!AD$20,'Tabelle Tipi-pesi'!AE$20,"")&amp;IF(AG70='Tabelle Tipi-pesi'!AD$21,'Tabelle Tipi-pesi'!AE$21,"")&amp;IF(AG70='Tabelle Tipi-pesi'!AD$22,'Tabelle Tipi-pesi'!AE$22,"")&amp;IF(AG70='Tabelle Tipi-pesi'!AD$23,'Tabelle Tipi-pesi'!AE$23,"")))</f>
        <v>50</v>
      </c>
      <c r="AJ70" s="26">
        <f t="shared" si="7"/>
        <v>1597</v>
      </c>
      <c r="AK70" s="55">
        <v>23.2</v>
      </c>
      <c r="AL70" s="12">
        <v>7657</v>
      </c>
      <c r="AM70" s="18"/>
      <c r="AN70" s="11">
        <f t="shared" si="8"/>
        <v>11</v>
      </c>
      <c r="AO70" s="11" t="str">
        <f t="shared" si="9"/>
        <v>2</v>
      </c>
      <c r="AP70" s="8">
        <v>830</v>
      </c>
      <c r="AQ70" s="14">
        <f t="shared" si="10"/>
        <v>19.802586206896549</v>
      </c>
      <c r="AR70" s="15">
        <f t="shared" si="11"/>
        <v>146.53913793103447</v>
      </c>
      <c r="AS70" s="16">
        <f t="shared" si="12"/>
        <v>91.759009349426719</v>
      </c>
      <c r="AT70" s="15">
        <f t="shared" si="13"/>
        <v>10.898112426126009</v>
      </c>
      <c r="AU70" s="39"/>
    </row>
    <row r="71" spans="1:47" s="8" customFormat="1" ht="11.25" customHeight="1" x14ac:dyDescent="0.2">
      <c r="A71" s="8">
        <v>67</v>
      </c>
      <c r="B71" s="8">
        <v>4</v>
      </c>
      <c r="C71" s="20" t="s">
        <v>17</v>
      </c>
      <c r="D71" s="21">
        <f>IF(C71="",0,VALUE(IF(C71='Tabelle Tipi-pesi'!B$2,'Tabelle Tipi-pesi'!C$2,"")&amp;IF(C71='Tabelle Tipi-pesi'!B$3,'Tabelle Tipi-pesi'!C$3,"")&amp;IF(C71='Tabelle Tipi-pesi'!B$4,'Tabelle Tipi-pesi'!C$4,"")&amp;IF(C71='Tabelle Tipi-pesi'!B$5,'Tabelle Tipi-pesi'!C$5,"")&amp;IF(C71='Tabelle Tipi-pesi'!B$6,'Tabelle Tipi-pesi'!C$6,"")&amp;IF(C71='Tabelle Tipi-pesi'!B$7,'Tabelle Tipi-pesi'!C$7,"")&amp;IF(C71='Tabelle Tipi-pesi'!B$8,'Tabelle Tipi-pesi'!C$8,"")&amp;IF(C71='Tabelle Tipi-pesi'!B$9,'Tabelle Tipi-pesi'!C$9,"")&amp;IF(C71='Tabelle Tipi-pesi'!B$10,'Tabelle Tipi-pesi'!C$10,"")&amp;IF(C71='Tabelle Tipi-pesi'!B$11,'Tabelle Tipi-pesi'!C$11,"")&amp;IF(C71='Tabelle Tipi-pesi'!B$12,'Tabelle Tipi-pesi'!C$12,"")&amp;IF(C71='Tabelle Tipi-pesi'!B$13,'Tabelle Tipi-pesi'!C$13,"")&amp;IF(C71='Tabelle Tipi-pesi'!B$14,'Tabelle Tipi-pesi'!C$14,"")&amp;IF(C71='Tabelle Tipi-pesi'!B$15,'Tabelle Tipi-pesi'!C$15,"")&amp;IF(C71='Tabelle Tipi-pesi'!B$16,'Tabelle Tipi-pesi'!C$16,"")&amp;IF(C71='Tabelle Tipi-pesi'!B$17,'Tabelle Tipi-pesi'!C$17,"")&amp;IF(C71='Tabelle Tipi-pesi'!B$18,'Tabelle Tipi-pesi'!C$18,"")&amp;IF(C71='Tabelle Tipi-pesi'!B$19,'Tabelle Tipi-pesi'!C$19,"")&amp;IF(C71='Tabelle Tipi-pesi'!B$20,'Tabelle Tipi-pesi'!C$20,"")&amp;IF(C71='Tabelle Tipi-pesi'!B$21,'Tabelle Tipi-pesi'!C$21,"")&amp;IF(C71='Tabelle Tipi-pesi'!B$22,'Tabelle Tipi-pesi'!C$22,"")&amp;IF(C71='Tabelle Tipi-pesi'!B$23,'Tabelle Tipi-pesi'!C$23,"")))</f>
        <v>130</v>
      </c>
      <c r="E71" s="8" t="s">
        <v>23</v>
      </c>
      <c r="F71" s="7">
        <f>IF(E71="",0,VALUE(IF(E71='Tabelle Tipi-pesi'!D$2,'Tabelle Tipi-pesi'!E$2,"")&amp;IF(E71='Tabelle Tipi-pesi'!D$3,'Tabelle Tipi-pesi'!E$3,"")&amp;IF(E71='Tabelle Tipi-pesi'!D$4,'Tabelle Tipi-pesi'!E$4,"")&amp;IF(E71='Tabelle Tipi-pesi'!D$5,'Tabelle Tipi-pesi'!E$5,"")&amp;IF(E71='Tabelle Tipi-pesi'!D$6,'Tabelle Tipi-pesi'!E$6,"")&amp;IF(E71='Tabelle Tipi-pesi'!D$7,'Tabelle Tipi-pesi'!E$7,"")&amp;IF(E71='Tabelle Tipi-pesi'!D$8,'Tabelle Tipi-pesi'!E$8,"")&amp;IF(E71='Tabelle Tipi-pesi'!D$9,'Tabelle Tipi-pesi'!E$9,"")&amp;IF(E71='Tabelle Tipi-pesi'!D$10,'Tabelle Tipi-pesi'!E$10,"")&amp;IF(E71='Tabelle Tipi-pesi'!D$11,'Tabelle Tipi-pesi'!E$11,"")&amp;IF(E71='Tabelle Tipi-pesi'!D$12,'Tabelle Tipi-pesi'!E$12,"")&amp;IF(E71='Tabelle Tipi-pesi'!D$13,'Tabelle Tipi-pesi'!E$13,"")&amp;IF(E71='Tabelle Tipi-pesi'!D$14,'Tabelle Tipi-pesi'!E$14,"")&amp;IF(E71='Tabelle Tipi-pesi'!D$15,'Tabelle Tipi-pesi'!E$15,"")&amp;IF(E71='Tabelle Tipi-pesi'!D$16,'Tabelle Tipi-pesi'!E$16,"")&amp;IF(E71='Tabelle Tipi-pesi'!D$17,'Tabelle Tipi-pesi'!E$17,"")&amp;IF(E71='Tabelle Tipi-pesi'!D$18,'Tabelle Tipi-pesi'!E$18,"")&amp;IF(E71='Tabelle Tipi-pesi'!D$19,'Tabelle Tipi-pesi'!E$19,"")&amp;IF(E71='Tabelle Tipi-pesi'!D$20,'Tabelle Tipi-pesi'!E$20,"")&amp;IF(E71='Tabelle Tipi-pesi'!D$21,'Tabelle Tipi-pesi'!E$21,"")&amp;IF(E71='Tabelle Tipi-pesi'!D$22,'Tabelle Tipi-pesi'!E$22,"")&amp;IF(E71='Tabelle Tipi-pesi'!D$23,'Tabelle Tipi-pesi'!E$23,"")))/4*B71</f>
        <v>60</v>
      </c>
      <c r="G71" s="22" t="s">
        <v>38</v>
      </c>
      <c r="H71" s="23">
        <f>$B71*IF(G71="",0,VALUE(IF(G71='Tabelle Tipi-pesi'!F$2,'Tabelle Tipi-pesi'!G$2,"")&amp;IF(G71='Tabelle Tipi-pesi'!F$3,'Tabelle Tipi-pesi'!G$3,"")&amp;IF(G71='Tabelle Tipi-pesi'!F$4,'Tabelle Tipi-pesi'!G$4,"")&amp;IF(G71='Tabelle Tipi-pesi'!F$5,'Tabelle Tipi-pesi'!G$5,"")&amp;IF(G71='Tabelle Tipi-pesi'!F$6,'Tabelle Tipi-pesi'!G$6,"")&amp;IF(G71='Tabelle Tipi-pesi'!F$7,'Tabelle Tipi-pesi'!G$7,"")&amp;IF(G71='Tabelle Tipi-pesi'!F$8,'Tabelle Tipi-pesi'!G$8,"")&amp;IF(G71='Tabelle Tipi-pesi'!F$9,'Tabelle Tipi-pesi'!G$9,"")&amp;IF(G71='Tabelle Tipi-pesi'!F$10,'Tabelle Tipi-pesi'!G$10,"")&amp;IF(G71='Tabelle Tipi-pesi'!F$11,'Tabelle Tipi-pesi'!G$11,"")&amp;IF(G71='Tabelle Tipi-pesi'!F$12,'Tabelle Tipi-pesi'!G$12,"")&amp;IF(G71='Tabelle Tipi-pesi'!F$13,'Tabelle Tipi-pesi'!G$13,"")&amp;IF(G71='Tabelle Tipi-pesi'!F$14,'Tabelle Tipi-pesi'!G$14,"")&amp;IF(G71='Tabelle Tipi-pesi'!F$15,'Tabelle Tipi-pesi'!G$15,"")&amp;IF(G71='Tabelle Tipi-pesi'!F$16,'Tabelle Tipi-pesi'!G$16,"")&amp;IF(G71='Tabelle Tipi-pesi'!F$17,'Tabelle Tipi-pesi'!G$17,"")&amp;IF(G71='Tabelle Tipi-pesi'!F$18,'Tabelle Tipi-pesi'!G$18,"")&amp;IF(G71='Tabelle Tipi-pesi'!F$19,'Tabelle Tipi-pesi'!G$19,"")&amp;IF(G71='Tabelle Tipi-pesi'!F$20,'Tabelle Tipi-pesi'!G$20,"")&amp;IF(G71='Tabelle Tipi-pesi'!F$21,'Tabelle Tipi-pesi'!G$21,"")&amp;IF(G71='Tabelle Tipi-pesi'!F$22,'Tabelle Tipi-pesi'!G$22,"")&amp;IF(G71='Tabelle Tipi-pesi'!F$23,'Tabelle Tipi-pesi'!G$23,"")))</f>
        <v>80</v>
      </c>
      <c r="I71" s="8" t="s">
        <v>45</v>
      </c>
      <c r="J71" s="9">
        <f>IF(I71="",0,VALUE(IF(I71='Tabelle Tipi-pesi'!H$2,'Tabelle Tipi-pesi'!I$2,"")&amp;IF(I71='Tabelle Tipi-pesi'!H$3,'Tabelle Tipi-pesi'!I$3,"")&amp;IF(I71='Tabelle Tipi-pesi'!H$4,'Tabelle Tipi-pesi'!I$4,"")&amp;IF(I71='Tabelle Tipi-pesi'!H$5,'Tabelle Tipi-pesi'!I$5,"")&amp;IF(I71='Tabelle Tipi-pesi'!H$6,'Tabelle Tipi-pesi'!I$6,"")&amp;IF(I71='Tabelle Tipi-pesi'!H$7,'Tabelle Tipi-pesi'!I$7,"")&amp;IF(I71='Tabelle Tipi-pesi'!H$8,'Tabelle Tipi-pesi'!I$8,"")&amp;IF(I71='Tabelle Tipi-pesi'!H$9,'Tabelle Tipi-pesi'!I$9,"")&amp;IF(I71='Tabelle Tipi-pesi'!H$10,'Tabelle Tipi-pesi'!I$10,"")&amp;IF(I71='Tabelle Tipi-pesi'!H$11,'Tabelle Tipi-pesi'!I$11,"")&amp;IF(I71='Tabelle Tipi-pesi'!H$12,'Tabelle Tipi-pesi'!I$12,"")&amp;IF(I71='Tabelle Tipi-pesi'!H$13,'Tabelle Tipi-pesi'!I$13,"")&amp;IF(I71='Tabelle Tipi-pesi'!H$14,'Tabelle Tipi-pesi'!I$14,"")&amp;IF(I71='Tabelle Tipi-pesi'!H$15,'Tabelle Tipi-pesi'!I$15,"")&amp;IF(I71='Tabelle Tipi-pesi'!H$16,'Tabelle Tipi-pesi'!I$16,"")&amp;IF(I71='Tabelle Tipi-pesi'!H$17,'Tabelle Tipi-pesi'!I$17,"")&amp;IF(I71='Tabelle Tipi-pesi'!H$18,'Tabelle Tipi-pesi'!I$18,"")&amp;IF(I71='Tabelle Tipi-pesi'!H$19,'Tabelle Tipi-pesi'!I$19,"")&amp;IF(I71='Tabelle Tipi-pesi'!H$20,'Tabelle Tipi-pesi'!I$20,"")&amp;IF(I71='Tabelle Tipi-pesi'!H$21,'Tabelle Tipi-pesi'!I$21,"")&amp;IF(I71='Tabelle Tipi-pesi'!H$22,'Tabelle Tipi-pesi'!I$22,"")&amp;IF(I71='Tabelle Tipi-pesi'!H$23,'Tabelle Tipi-pesi'!I$23,"")))</f>
        <v>50</v>
      </c>
      <c r="K71" s="24" t="s">
        <v>50</v>
      </c>
      <c r="L71" s="25">
        <f>IF(K71="",0,VALUE(IF(K71='Tabelle Tipi-pesi'!J$2,'Tabelle Tipi-pesi'!K$2,"")&amp;IF(K71='Tabelle Tipi-pesi'!J$3,'Tabelle Tipi-pesi'!K$3,"")&amp;IF(K71='Tabelle Tipi-pesi'!J$4,'Tabelle Tipi-pesi'!K$4,"")&amp;IF(K71='Tabelle Tipi-pesi'!J$5,'Tabelle Tipi-pesi'!K$5,"")&amp;IF(K71='Tabelle Tipi-pesi'!J$6,'Tabelle Tipi-pesi'!K$6,"")&amp;IF(K71='Tabelle Tipi-pesi'!J$7,'Tabelle Tipi-pesi'!K$7,"")&amp;IF(K71='Tabelle Tipi-pesi'!J$8,'Tabelle Tipi-pesi'!K$8,"")&amp;IF(K71='Tabelle Tipi-pesi'!J$9,'Tabelle Tipi-pesi'!K$9,"")&amp;IF(K71='Tabelle Tipi-pesi'!J$10,'Tabelle Tipi-pesi'!K$10,"")&amp;IF(K71='Tabelle Tipi-pesi'!J$11,'Tabelle Tipi-pesi'!K$11,"")&amp;IF(K71='Tabelle Tipi-pesi'!J$12,'Tabelle Tipi-pesi'!K$12,"")&amp;IF(K71='Tabelle Tipi-pesi'!J$13,'Tabelle Tipi-pesi'!K$13,"")&amp;IF(K71='Tabelle Tipi-pesi'!J$14,'Tabelle Tipi-pesi'!K$14,"")&amp;IF(K71='Tabelle Tipi-pesi'!J$15,'Tabelle Tipi-pesi'!K$15,"")&amp;IF(K71='Tabelle Tipi-pesi'!J$16,'Tabelle Tipi-pesi'!K$16,"")&amp;IF(K71='Tabelle Tipi-pesi'!J$17,'Tabelle Tipi-pesi'!K$17,"")&amp;IF(K71='Tabelle Tipi-pesi'!J$18,'Tabelle Tipi-pesi'!K$18,"")&amp;IF(K71='Tabelle Tipi-pesi'!J$19,'Tabelle Tipi-pesi'!K$19,"")&amp;IF(K71='Tabelle Tipi-pesi'!J$20,'Tabelle Tipi-pesi'!K$20,"")&amp;IF(K71='Tabelle Tipi-pesi'!J$21,'Tabelle Tipi-pesi'!K$21,"")&amp;IF(K71='Tabelle Tipi-pesi'!J$22,'Tabelle Tipi-pesi'!K$22,"")&amp;IF(K71='Tabelle Tipi-pesi'!J$23,'Tabelle Tipi-pesi'!K$23,"")))</f>
        <v>7</v>
      </c>
      <c r="M71" s="8" t="s">
        <v>59</v>
      </c>
      <c r="N71" s="9">
        <f>$B71*IF(M71="",0,VALUE(IF(M71='Tabelle Tipi-pesi'!L$2,'Tabelle Tipi-pesi'!M$2,"")&amp;IF(M71='Tabelle Tipi-pesi'!L$3,'Tabelle Tipi-pesi'!M$3,"")&amp;IF(M71='Tabelle Tipi-pesi'!L$4,'Tabelle Tipi-pesi'!M$4,"")&amp;IF(M71='Tabelle Tipi-pesi'!L$5,'Tabelle Tipi-pesi'!M$5,"")&amp;IF(M71='Tabelle Tipi-pesi'!L$6,'Tabelle Tipi-pesi'!M$6,"")&amp;IF(M71='Tabelle Tipi-pesi'!L$7,'Tabelle Tipi-pesi'!M$7,"")&amp;IF(M71='Tabelle Tipi-pesi'!L$8,'Tabelle Tipi-pesi'!M$8,"")&amp;IF(M71='Tabelle Tipi-pesi'!L$9,'Tabelle Tipi-pesi'!M$9,"")&amp;IF(M71='Tabelle Tipi-pesi'!L$10,'Tabelle Tipi-pesi'!M$10,"")&amp;IF(M71='Tabelle Tipi-pesi'!L$11,'Tabelle Tipi-pesi'!M$11,"")&amp;IF(M71='Tabelle Tipi-pesi'!L$12,'Tabelle Tipi-pesi'!M$12,"")&amp;IF(M71='Tabelle Tipi-pesi'!L$13,'Tabelle Tipi-pesi'!M$13,"")&amp;IF(M71='Tabelle Tipi-pesi'!L$14,'Tabelle Tipi-pesi'!M$14,"")&amp;IF(M71='Tabelle Tipi-pesi'!L$15,'Tabelle Tipi-pesi'!M$15,"")&amp;IF(M71='Tabelle Tipi-pesi'!L$16,'Tabelle Tipi-pesi'!M$16,"")&amp;IF(M71='Tabelle Tipi-pesi'!L$17,'Tabelle Tipi-pesi'!M$17,"")&amp;IF(M71='Tabelle Tipi-pesi'!L$18,'Tabelle Tipi-pesi'!M$18,"")&amp;IF(M71='Tabelle Tipi-pesi'!L$19,'Tabelle Tipi-pesi'!M$19,"")&amp;IF(M71='Tabelle Tipi-pesi'!L$20,'Tabelle Tipi-pesi'!M$20,"")&amp;IF(M71='Tabelle Tipi-pesi'!L$21,'Tabelle Tipi-pesi'!M$21,"")&amp;IF(M71='Tabelle Tipi-pesi'!L$22,'Tabelle Tipi-pesi'!M$22,"")&amp;IF(M71='Tabelle Tipi-pesi'!L$23,'Tabelle Tipi-pesi'!M$23,"")))</f>
        <v>240</v>
      </c>
      <c r="O71" s="27" t="s">
        <v>87</v>
      </c>
      <c r="P71" s="28">
        <f>IF(O71="",0,VALUE(IF(O71='Tabelle Tipi-pesi'!N$2,'Tabelle Tipi-pesi'!O$2,"")&amp;IF(O71='Tabelle Tipi-pesi'!N$3,'Tabelle Tipi-pesi'!O$3,"")&amp;IF(O71='Tabelle Tipi-pesi'!N$4,'Tabelle Tipi-pesi'!O$4,"")&amp;IF(O71='Tabelle Tipi-pesi'!N$5,'Tabelle Tipi-pesi'!O$5,"")&amp;IF(O71='Tabelle Tipi-pesi'!N$6,'Tabelle Tipi-pesi'!O$6,"")&amp;IF(O71='Tabelle Tipi-pesi'!N$7,'Tabelle Tipi-pesi'!O$7,"")&amp;IF(O71='Tabelle Tipi-pesi'!N$8,'Tabelle Tipi-pesi'!O$8,"")&amp;IF(O71='Tabelle Tipi-pesi'!N$9,'Tabelle Tipi-pesi'!O$9,"")&amp;IF(O71='Tabelle Tipi-pesi'!N$10,'Tabelle Tipi-pesi'!O$10,"")&amp;IF(O71='Tabelle Tipi-pesi'!N$11,'Tabelle Tipi-pesi'!O$11,"")&amp;IF(O71='Tabelle Tipi-pesi'!N$12,'Tabelle Tipi-pesi'!O$12,"")&amp;IF(O71='Tabelle Tipi-pesi'!N$13,'Tabelle Tipi-pesi'!O$13,"")&amp;IF(O71='Tabelle Tipi-pesi'!N$14,'Tabelle Tipi-pesi'!O$14,"")&amp;IF(O71='Tabelle Tipi-pesi'!N$15,'Tabelle Tipi-pesi'!O$15,"")&amp;IF(O71='Tabelle Tipi-pesi'!N$16,'Tabelle Tipi-pesi'!O$16,"")&amp;IF(O71='Tabelle Tipi-pesi'!N$17,'Tabelle Tipi-pesi'!O$17,"")&amp;IF(O71='Tabelle Tipi-pesi'!N$18,'Tabelle Tipi-pesi'!O$18,"")&amp;IF(O71='Tabelle Tipi-pesi'!N$19,'Tabelle Tipi-pesi'!O$19,"")&amp;IF(O71='Tabelle Tipi-pesi'!N$20,'Tabelle Tipi-pesi'!O$20,"")&amp;IF(O71='Tabelle Tipi-pesi'!N$21,'Tabelle Tipi-pesi'!O$21,"")&amp;IF(O71='Tabelle Tipi-pesi'!N$22,'Tabelle Tipi-pesi'!O$22,"")&amp;IF(O71='Tabelle Tipi-pesi'!N$23,'Tabelle Tipi-pesi'!O$23,"")))</f>
        <v>309</v>
      </c>
      <c r="R71" s="9">
        <f>IF(Q71="",0,VALUE(IF(Q71='Tabelle Tipi-pesi'!P$2,'Tabelle Tipi-pesi'!Q$2,"")&amp;IF(Q71='Tabelle Tipi-pesi'!P$3,'Tabelle Tipi-pesi'!Q$3,"")&amp;IF(Q71='Tabelle Tipi-pesi'!P$4,'Tabelle Tipi-pesi'!Q$4,"")&amp;IF(Q71='Tabelle Tipi-pesi'!P$5,'Tabelle Tipi-pesi'!Q$5,"")&amp;IF(Q71='Tabelle Tipi-pesi'!P$6,'Tabelle Tipi-pesi'!Q$6,"")&amp;IF(Q71='Tabelle Tipi-pesi'!P$7,'Tabelle Tipi-pesi'!Q$7,"")&amp;IF(Q71='Tabelle Tipi-pesi'!P$8,'Tabelle Tipi-pesi'!Q$8,"")&amp;IF(Q71='Tabelle Tipi-pesi'!P$9,'Tabelle Tipi-pesi'!Q$9,"")&amp;IF(Q71='Tabelle Tipi-pesi'!P$10,'Tabelle Tipi-pesi'!Q$10,"")&amp;IF(Q71='Tabelle Tipi-pesi'!P$11,'Tabelle Tipi-pesi'!Q$11,"")&amp;IF(Q71='Tabelle Tipi-pesi'!P$12,'Tabelle Tipi-pesi'!Q$12,"")&amp;IF(Q71='Tabelle Tipi-pesi'!P$13,'Tabelle Tipi-pesi'!Q$13,"")&amp;IF(Q71='Tabelle Tipi-pesi'!P$14,'Tabelle Tipi-pesi'!Q$14,"")&amp;IF(Q71='Tabelle Tipi-pesi'!P$15,'Tabelle Tipi-pesi'!Q$15,"")&amp;IF(Q71='Tabelle Tipi-pesi'!P$16,'Tabelle Tipi-pesi'!Q$16,"")&amp;IF(Q71='Tabelle Tipi-pesi'!P$17,'Tabelle Tipi-pesi'!Q$17,"")&amp;IF(Q71='Tabelle Tipi-pesi'!P$18,'Tabelle Tipi-pesi'!Q$18,"")&amp;IF(Q71='Tabelle Tipi-pesi'!P$19,'Tabelle Tipi-pesi'!Q$19,"")&amp;IF(Q71='Tabelle Tipi-pesi'!P$20,'Tabelle Tipi-pesi'!Q$20,"")&amp;IF(Q71='Tabelle Tipi-pesi'!P$21,'Tabelle Tipi-pesi'!Q$21,"")&amp;IF(Q71='Tabelle Tipi-pesi'!P$22,'Tabelle Tipi-pesi'!Q$22,"")&amp;IF(Q71='Tabelle Tipi-pesi'!P$23,'Tabelle Tipi-pesi'!Q$23,"")))</f>
        <v>0</v>
      </c>
      <c r="S71" s="29"/>
      <c r="T71" s="30">
        <f>IF(S71="",0,VALUE(IF(S71='Tabelle Tipi-pesi'!R$2,'Tabelle Tipi-pesi'!S$2,"")&amp;IF(S71='Tabelle Tipi-pesi'!R$3,'Tabelle Tipi-pesi'!S$3,"")&amp;IF(S71='Tabelle Tipi-pesi'!R$4,'Tabelle Tipi-pesi'!S$4,"")&amp;IF(S71='Tabelle Tipi-pesi'!R$5,'Tabelle Tipi-pesi'!S$5,"")&amp;IF(S71='Tabelle Tipi-pesi'!R$6,'Tabelle Tipi-pesi'!S$6,"")&amp;IF(S71='Tabelle Tipi-pesi'!R$7,'Tabelle Tipi-pesi'!S$7,"")&amp;IF(S71='Tabelle Tipi-pesi'!R$8,'Tabelle Tipi-pesi'!S$8,"")&amp;IF(S71='Tabelle Tipi-pesi'!R$9,'Tabelle Tipi-pesi'!S$9,"")&amp;IF(S71='Tabelle Tipi-pesi'!R$10,'Tabelle Tipi-pesi'!S$10,"")&amp;IF(S71='Tabelle Tipi-pesi'!R$11,'Tabelle Tipi-pesi'!S$11,"")&amp;IF(S71='Tabelle Tipi-pesi'!R$12,'Tabelle Tipi-pesi'!S$12,"")&amp;IF(S71='Tabelle Tipi-pesi'!R$13,'Tabelle Tipi-pesi'!S$13,"")&amp;IF(S71='Tabelle Tipi-pesi'!R$14,'Tabelle Tipi-pesi'!S$14,"")&amp;IF(S71='Tabelle Tipi-pesi'!R$15,'Tabelle Tipi-pesi'!S$15,"")&amp;IF(S71='Tabelle Tipi-pesi'!R$16,'Tabelle Tipi-pesi'!S$16,"")&amp;IF(S71='Tabelle Tipi-pesi'!R$17,'Tabelle Tipi-pesi'!S$17,"")&amp;IF(S71='Tabelle Tipi-pesi'!R$18,'Tabelle Tipi-pesi'!S$18,"")&amp;IF(S71='Tabelle Tipi-pesi'!R$19,'Tabelle Tipi-pesi'!S$19,"")&amp;IF(S71='Tabelle Tipi-pesi'!R$20,'Tabelle Tipi-pesi'!S$20,"")&amp;IF(S71='Tabelle Tipi-pesi'!R$21,'Tabelle Tipi-pesi'!S$21,"")&amp;IF(S71='Tabelle Tipi-pesi'!R$22,'Tabelle Tipi-pesi'!S$22,"")&amp;IF(S71='Tabelle Tipi-pesi'!R$23,'Tabelle Tipi-pesi'!S$23,"")))</f>
        <v>0</v>
      </c>
      <c r="V71" s="9">
        <f>IF(U71="",0,VALUE(IF(U71='Tabelle Tipi-pesi'!T$2,'Tabelle Tipi-pesi'!U$2,"")&amp;IF(U71='Tabelle Tipi-pesi'!T$3,'Tabelle Tipi-pesi'!U$3,"")&amp;IF(U71='Tabelle Tipi-pesi'!T$4,'Tabelle Tipi-pesi'!U$4,"")&amp;IF(U71='Tabelle Tipi-pesi'!T$5,'Tabelle Tipi-pesi'!U$5,"")&amp;IF(U71='Tabelle Tipi-pesi'!T$6,'Tabelle Tipi-pesi'!U$6,"")&amp;IF(U71='Tabelle Tipi-pesi'!T$7,'Tabelle Tipi-pesi'!U$7,"")&amp;IF(U71='Tabelle Tipi-pesi'!T$8,'Tabelle Tipi-pesi'!U$8,"")&amp;IF(U71='Tabelle Tipi-pesi'!T$9,'Tabelle Tipi-pesi'!U$9,"")&amp;IF(U71='Tabelle Tipi-pesi'!T$10,'Tabelle Tipi-pesi'!U$10,"")&amp;IF(U71='Tabelle Tipi-pesi'!T$11,'Tabelle Tipi-pesi'!U$11,"")&amp;IF(U71='Tabelle Tipi-pesi'!T$12,'Tabelle Tipi-pesi'!U$12,"")&amp;IF(U71='Tabelle Tipi-pesi'!T$13,'Tabelle Tipi-pesi'!U$13,"")&amp;IF(U71='Tabelle Tipi-pesi'!T$14,'Tabelle Tipi-pesi'!U$14,"")&amp;IF(U71='Tabelle Tipi-pesi'!T$15,'Tabelle Tipi-pesi'!U$15,"")&amp;IF(U71='Tabelle Tipi-pesi'!T$16,'Tabelle Tipi-pesi'!U$16,"")&amp;IF(U71='Tabelle Tipi-pesi'!T$17,'Tabelle Tipi-pesi'!U$17,"")&amp;IF(U71='Tabelle Tipi-pesi'!T$18,'Tabelle Tipi-pesi'!U$18,"")&amp;IF(U71='Tabelle Tipi-pesi'!T$19,'Tabelle Tipi-pesi'!U$19,"")&amp;IF(U71='Tabelle Tipi-pesi'!T$20,'Tabelle Tipi-pesi'!U$20,"")&amp;IF(U71='Tabelle Tipi-pesi'!T$21,'Tabelle Tipi-pesi'!U$21,"")&amp;IF(U71='Tabelle Tipi-pesi'!T$22,'Tabelle Tipi-pesi'!U$22,"")&amp;IF(U71='Tabelle Tipi-pesi'!T$23,'Tabelle Tipi-pesi'!U$23,"")))</f>
        <v>0</v>
      </c>
      <c r="W71" s="31"/>
      <c r="X71" s="32">
        <f>IF(W71="",0,VALUE(IF(W71='Tabelle Tipi-pesi'!V$2,'Tabelle Tipi-pesi'!W$2,"")&amp;IF(W71='Tabelle Tipi-pesi'!V$3,'Tabelle Tipi-pesi'!W$3,"")&amp;IF(W71='Tabelle Tipi-pesi'!V$4,'Tabelle Tipi-pesi'!W$4,"")&amp;IF(W71='Tabelle Tipi-pesi'!V$5,'Tabelle Tipi-pesi'!W$5,"")&amp;IF(W71='Tabelle Tipi-pesi'!V$6,'Tabelle Tipi-pesi'!W$6,"")&amp;IF(W71='Tabelle Tipi-pesi'!V$7,'Tabelle Tipi-pesi'!W$7,"")&amp;IF(W71='Tabelle Tipi-pesi'!V$8,'Tabelle Tipi-pesi'!W$8,"")&amp;IF(W71='Tabelle Tipi-pesi'!V$9,'Tabelle Tipi-pesi'!W$9,"")&amp;IF(W71='Tabelle Tipi-pesi'!V$10,'Tabelle Tipi-pesi'!W$10,"")&amp;IF(W71='Tabelle Tipi-pesi'!V$11,'Tabelle Tipi-pesi'!W$11,"")&amp;IF(W71='Tabelle Tipi-pesi'!V$12,'Tabelle Tipi-pesi'!W$12,"")&amp;IF(W71='Tabelle Tipi-pesi'!V$13,'Tabelle Tipi-pesi'!W$13,"")&amp;IF(W71='Tabelle Tipi-pesi'!V$14,'Tabelle Tipi-pesi'!W$14,"")&amp;IF(W71='Tabelle Tipi-pesi'!V$15,'Tabelle Tipi-pesi'!W$15,"")&amp;IF(W71='Tabelle Tipi-pesi'!V$16,'Tabelle Tipi-pesi'!W$16,"")&amp;IF(W71='Tabelle Tipi-pesi'!V$17,'Tabelle Tipi-pesi'!W$17,"")&amp;IF(W71='Tabelle Tipi-pesi'!V$18,'Tabelle Tipi-pesi'!W$18,"")&amp;IF(W71='Tabelle Tipi-pesi'!V$19,'Tabelle Tipi-pesi'!W$19,"")&amp;IF(W71='Tabelle Tipi-pesi'!V$20,'Tabelle Tipi-pesi'!W$20,"")&amp;IF(W71='Tabelle Tipi-pesi'!V$21,'Tabelle Tipi-pesi'!W$21,"")&amp;IF(W71='Tabelle Tipi-pesi'!V$22,'Tabelle Tipi-pesi'!W$22,"")&amp;IF(W71='Tabelle Tipi-pesi'!V$23,'Tabelle Tipi-pesi'!W$23,"")))</f>
        <v>0</v>
      </c>
      <c r="Z71" s="9">
        <f>IF(Y71="",0,VALUE(IF(Y71='Tabelle Tipi-pesi'!X$2,'Tabelle Tipi-pesi'!Y$2,"")&amp;IF(Y71='Tabelle Tipi-pesi'!X$3,'Tabelle Tipi-pesi'!Y$3,"")&amp;IF(Y71='Tabelle Tipi-pesi'!X$4,'Tabelle Tipi-pesi'!Y$4,"")&amp;IF(Y71='Tabelle Tipi-pesi'!X$5,'Tabelle Tipi-pesi'!Y$5,"")&amp;IF(Y71='Tabelle Tipi-pesi'!X$6,'Tabelle Tipi-pesi'!Y$6,"")&amp;IF(Y71='Tabelle Tipi-pesi'!X$7,'Tabelle Tipi-pesi'!Y$7,"")&amp;IF(Y71='Tabelle Tipi-pesi'!X$8,'Tabelle Tipi-pesi'!Y$8,"")&amp;IF(Y71='Tabelle Tipi-pesi'!X$9,'Tabelle Tipi-pesi'!Y$9,"")&amp;IF(Y71='Tabelle Tipi-pesi'!X$10,'Tabelle Tipi-pesi'!Y$10,"")&amp;IF(Y71='Tabelle Tipi-pesi'!X$11,'Tabelle Tipi-pesi'!Y$11,"")&amp;IF(Y71='Tabelle Tipi-pesi'!X$12,'Tabelle Tipi-pesi'!Y$12,"")&amp;IF(Y71='Tabelle Tipi-pesi'!X$13,'Tabelle Tipi-pesi'!Y$13,"")&amp;IF(Y71='Tabelle Tipi-pesi'!X$14,'Tabelle Tipi-pesi'!Y$14,"")&amp;IF(Y71='Tabelle Tipi-pesi'!X$15,'Tabelle Tipi-pesi'!Y$15,"")&amp;IF(Y71='Tabelle Tipi-pesi'!X$16,'Tabelle Tipi-pesi'!Y$16,"")&amp;IF(Y71='Tabelle Tipi-pesi'!X$17,'Tabelle Tipi-pesi'!Y$17,"")&amp;IF(Y71='Tabelle Tipi-pesi'!X$18,'Tabelle Tipi-pesi'!Y$18,"")&amp;IF(Y71='Tabelle Tipi-pesi'!X$19,'Tabelle Tipi-pesi'!Y$19,"")&amp;IF(Y71='Tabelle Tipi-pesi'!X$20,'Tabelle Tipi-pesi'!Y$20,"")&amp;IF(Y71='Tabelle Tipi-pesi'!X$21,'Tabelle Tipi-pesi'!Y$21,"")&amp;IF(Y71='Tabelle Tipi-pesi'!X$22,'Tabelle Tipi-pesi'!Y$22,"")&amp;IF(Y71='Tabelle Tipi-pesi'!X$23,'Tabelle Tipi-pesi'!Y$23,"")))</f>
        <v>0</v>
      </c>
      <c r="AA71" s="36"/>
      <c r="AB71" s="37">
        <f>IF(AA71="",0,VALUE(IF(AA71='Tabelle Tipi-pesi'!Z$2,'Tabelle Tipi-pesi'!AA$2,"")&amp;IF(AA71='Tabelle Tipi-pesi'!Z$3,'Tabelle Tipi-pesi'!AA$3,"")&amp;IF(AA71='Tabelle Tipi-pesi'!Z$4,'Tabelle Tipi-pesi'!AA$4,"")&amp;IF(AA71='Tabelle Tipi-pesi'!Z$5,'Tabelle Tipi-pesi'!AA$5,"")&amp;IF(AA71='Tabelle Tipi-pesi'!Z$6,'Tabelle Tipi-pesi'!AA$6,"")&amp;IF(AA71='Tabelle Tipi-pesi'!Z$7,'Tabelle Tipi-pesi'!AA$7,"")&amp;IF(AA71='Tabelle Tipi-pesi'!Z$8,'Tabelle Tipi-pesi'!AA$8,"")&amp;IF(AA71='Tabelle Tipi-pesi'!Z$9,'Tabelle Tipi-pesi'!AA$9,"")&amp;IF(AA71='Tabelle Tipi-pesi'!Z$10,'Tabelle Tipi-pesi'!AA$10,"")&amp;IF(AA71='Tabelle Tipi-pesi'!Z$11,'Tabelle Tipi-pesi'!AA$11,"")&amp;IF(AA71='Tabelle Tipi-pesi'!Z$12,'Tabelle Tipi-pesi'!AA$12,"")&amp;IF(AA71='Tabelle Tipi-pesi'!Z$13,'Tabelle Tipi-pesi'!AA$13,"")&amp;IF(AA71='Tabelle Tipi-pesi'!Z$14,'Tabelle Tipi-pesi'!AA$14,"")&amp;IF(AA71='Tabelle Tipi-pesi'!Z$15,'Tabelle Tipi-pesi'!AA$15,"")&amp;IF(AA71='Tabelle Tipi-pesi'!Z$16,'Tabelle Tipi-pesi'!AA$16,"")&amp;IF(AA71='Tabelle Tipi-pesi'!Z$17,'Tabelle Tipi-pesi'!AA$17,"")&amp;IF(AA71='Tabelle Tipi-pesi'!Z$18,'Tabelle Tipi-pesi'!AA$18,"")&amp;IF(AA71='Tabelle Tipi-pesi'!Z$19,'Tabelle Tipi-pesi'!AA$19,"")&amp;IF(AA71='Tabelle Tipi-pesi'!Z$20,'Tabelle Tipi-pesi'!AA$20,"")&amp;IF(AA71='Tabelle Tipi-pesi'!Z$21,'Tabelle Tipi-pesi'!AA$21,"")&amp;IF(AA71='Tabelle Tipi-pesi'!Z$22,'Tabelle Tipi-pesi'!AA$22,"")&amp;IF(AA71='Tabelle Tipi-pesi'!Z$23,'Tabelle Tipi-pesi'!AA$23,"")))</f>
        <v>0</v>
      </c>
      <c r="AD71" s="9">
        <f>IF(AC71="",0,VALUE(IF(AC71='Tabelle Tipi-pesi'!Z$2,'Tabelle Tipi-pesi'!AA$2,"")&amp;IF(AC71='Tabelle Tipi-pesi'!Z$3,'Tabelle Tipi-pesi'!AA$3,"")&amp;IF(AC71='Tabelle Tipi-pesi'!Z$4,'Tabelle Tipi-pesi'!AA$4,"")&amp;IF(AC71='Tabelle Tipi-pesi'!Z$5,'Tabelle Tipi-pesi'!AA$5,"")&amp;IF(AC71='Tabelle Tipi-pesi'!Z$6,'Tabelle Tipi-pesi'!AA$6,"")&amp;IF(AC71='Tabelle Tipi-pesi'!Z$7,'Tabelle Tipi-pesi'!AA$7,"")&amp;IF(AC71='Tabelle Tipi-pesi'!Z$8,'Tabelle Tipi-pesi'!AA$8,"")&amp;IF(AC71='Tabelle Tipi-pesi'!Z$9,'Tabelle Tipi-pesi'!AA$9,"")&amp;IF(AC71='Tabelle Tipi-pesi'!Z$10,'Tabelle Tipi-pesi'!AA$10,"")&amp;IF(AC71='Tabelle Tipi-pesi'!Z$11,'Tabelle Tipi-pesi'!AA$11,"")&amp;IF(AC71='Tabelle Tipi-pesi'!Z$12,'Tabelle Tipi-pesi'!AA$12,"")&amp;IF(AC71='Tabelle Tipi-pesi'!Z$13,'Tabelle Tipi-pesi'!AA$13,"")&amp;IF(AC71='Tabelle Tipi-pesi'!Z$14,'Tabelle Tipi-pesi'!AA$14,"")&amp;IF(AC71='Tabelle Tipi-pesi'!Z$15,'Tabelle Tipi-pesi'!AA$15,"")&amp;IF(AC71='Tabelle Tipi-pesi'!Z$16,'Tabelle Tipi-pesi'!AA$16,"")&amp;IF(AC71='Tabelle Tipi-pesi'!Z$17,'Tabelle Tipi-pesi'!AA$17,"")&amp;IF(AC71='Tabelle Tipi-pesi'!Z$18,'Tabelle Tipi-pesi'!AA$18,"")&amp;IF(AC71='Tabelle Tipi-pesi'!Z$19,'Tabelle Tipi-pesi'!AA$19,"")&amp;IF(AC71='Tabelle Tipi-pesi'!Z$20,'Tabelle Tipi-pesi'!AA$20,"")&amp;IF(AC71='Tabelle Tipi-pesi'!Z$21,'Tabelle Tipi-pesi'!AA$21,"")&amp;IF(AC71='Tabelle Tipi-pesi'!Z$22,'Tabelle Tipi-pesi'!AA$22,"")&amp;IF(AC71='Tabelle Tipi-pesi'!Z$23,'Tabelle Tipi-pesi'!AA$23,"")))</f>
        <v>0</v>
      </c>
      <c r="AE71" s="34"/>
      <c r="AF71" s="35">
        <f>IF(AE71="",0,VALUE(IF(AE71='Tabelle Tipi-pesi'!AB$2,'Tabelle Tipi-pesi'!AC$2,"")&amp;IF(AE71='Tabelle Tipi-pesi'!AB$3,'Tabelle Tipi-pesi'!AC$3,"")&amp;IF(AE71='Tabelle Tipi-pesi'!AB$4,'Tabelle Tipi-pesi'!AC$4,"")&amp;IF(AE71='Tabelle Tipi-pesi'!AB$5,'Tabelle Tipi-pesi'!AC$5,"")&amp;IF(AE71='Tabelle Tipi-pesi'!AB$6,'Tabelle Tipi-pesi'!AC$6,"")&amp;IF(AE71='Tabelle Tipi-pesi'!AB$7,'Tabelle Tipi-pesi'!AC$7,"")&amp;IF(AE71='Tabelle Tipi-pesi'!AB$8,'Tabelle Tipi-pesi'!AC$8,"")&amp;IF(AE71='Tabelle Tipi-pesi'!AB$9,'Tabelle Tipi-pesi'!AC$9,"")&amp;IF(AE71='Tabelle Tipi-pesi'!AB$10,'Tabelle Tipi-pesi'!AC$10,"")&amp;IF(AE71='Tabelle Tipi-pesi'!AB$11,'Tabelle Tipi-pesi'!AC$11,"")&amp;IF(AE71='Tabelle Tipi-pesi'!AB$12,'Tabelle Tipi-pesi'!AC$12,"")&amp;IF(AE71='Tabelle Tipi-pesi'!AB$13,'Tabelle Tipi-pesi'!AC$13,"")&amp;IF(AE71='Tabelle Tipi-pesi'!AB$14,'Tabelle Tipi-pesi'!AC$14,"")&amp;IF(AE71='Tabelle Tipi-pesi'!AB$15,'Tabelle Tipi-pesi'!AC$15,"")&amp;IF(AD71='Tabelle Tipi-pesi'!AB$16,'Tabelle Tipi-pesi'!AC$16,"")&amp;IF(AE71='Tabelle Tipi-pesi'!AB$17,'Tabelle Tipi-pesi'!AC$17,"")&amp;IF(AE71='Tabelle Tipi-pesi'!AB$18,'Tabelle Tipi-pesi'!AC$18,"")&amp;IF(AE71='Tabelle Tipi-pesi'!AB$19,'Tabelle Tipi-pesi'!AC$19,"")&amp;IF(AE71='Tabelle Tipi-pesi'!AB$20,'Tabelle Tipi-pesi'!AC$20,"")&amp;IF(AE71='Tabelle Tipi-pesi'!AB$21,'Tabelle Tipi-pesi'!AC$21,"")&amp;IF(AE71='Tabelle Tipi-pesi'!AB$22,'Tabelle Tipi-pesi'!AC$22,"")&amp;IF(AE71='Tabelle Tipi-pesi'!AB$23,'Tabelle Tipi-pesi'!AC$23,"")))</f>
        <v>0</v>
      </c>
      <c r="AH71" s="9">
        <f>IF(AG71="",0,VALUE(IF(AG71='Tabelle Tipi-pesi'!AD$2,'Tabelle Tipi-pesi'!AE$2,"")&amp;IF(AG71='Tabelle Tipi-pesi'!AD$3,'Tabelle Tipi-pesi'!AE$3,"")&amp;IF(AG71='Tabelle Tipi-pesi'!AD$4,'Tabelle Tipi-pesi'!AE$4,"")&amp;IF(AG71='Tabelle Tipi-pesi'!AD$5,'Tabelle Tipi-pesi'!AE$5,"")&amp;IF(AG71='Tabelle Tipi-pesi'!AD$6,'Tabelle Tipi-pesi'!AE$6,"")&amp;IF(AG71='Tabelle Tipi-pesi'!AD$7,'Tabelle Tipi-pesi'!AE$7,"")&amp;IF(AG71='Tabelle Tipi-pesi'!AD$8,'Tabelle Tipi-pesi'!AE$8,"")&amp;IF(AG71='Tabelle Tipi-pesi'!AD$9,'Tabelle Tipi-pesi'!AE$9,"")&amp;IF(AG71='Tabelle Tipi-pesi'!AD$10,'Tabelle Tipi-pesi'!AE$10,"")&amp;IF(AG71='Tabelle Tipi-pesi'!AD$11,'Tabelle Tipi-pesi'!AE$11,"")&amp;IF(AG71='Tabelle Tipi-pesi'!AD$12,'Tabelle Tipi-pesi'!AE$12,"")&amp;IF(AG71='Tabelle Tipi-pesi'!AD$13,'Tabelle Tipi-pesi'!AE$13,"")&amp;IF(AG71='Tabelle Tipi-pesi'!AD$14,'Tabelle Tipi-pesi'!AE$14,"")&amp;IF(AG71='Tabelle Tipi-pesi'!AD$15,'Tabelle Tipi-pesi'!AE$15,"")&amp;IF(AF71='Tabelle Tipi-pesi'!AD$16,'Tabelle Tipi-pesi'!AE$16,"")&amp;IF(AG71='Tabelle Tipi-pesi'!AD$17,'Tabelle Tipi-pesi'!AE$17,"")&amp;IF(AG71='Tabelle Tipi-pesi'!AD$18,'Tabelle Tipi-pesi'!AE$18,"")&amp;IF(AG71='Tabelle Tipi-pesi'!AD$19,'Tabelle Tipi-pesi'!AE$19,"")&amp;IF(AG71='Tabelle Tipi-pesi'!AD$20,'Tabelle Tipi-pesi'!AE$20,"")&amp;IF(AG71='Tabelle Tipi-pesi'!AD$21,'Tabelle Tipi-pesi'!AE$21,"")&amp;IF(AG71='Tabelle Tipi-pesi'!AD$22,'Tabelle Tipi-pesi'!AE$22,"")&amp;IF(AG71='Tabelle Tipi-pesi'!AD$23,'Tabelle Tipi-pesi'!AE$23,"")))</f>
        <v>0</v>
      </c>
      <c r="AJ71" s="26">
        <f t="shared" si="7"/>
        <v>876</v>
      </c>
      <c r="AK71" s="55">
        <v>28.1</v>
      </c>
      <c r="AL71" s="12">
        <v>5743</v>
      </c>
      <c r="AM71" s="18"/>
      <c r="AN71" s="11">
        <f t="shared" si="8"/>
        <v>9</v>
      </c>
      <c r="AO71" s="11" t="str">
        <f t="shared" si="9"/>
        <v>2</v>
      </c>
      <c r="AP71" s="8">
        <v>830</v>
      </c>
      <c r="AQ71" s="40">
        <f t="shared" si="10"/>
        <v>12.262633451957296</v>
      </c>
      <c r="AR71" s="15">
        <f t="shared" si="11"/>
        <v>90.743487544483997</v>
      </c>
      <c r="AS71" s="16">
        <f t="shared" si="12"/>
        <v>103.58845610100913</v>
      </c>
      <c r="AT71" s="15">
        <f t="shared" si="13"/>
        <v>9.653585328319787</v>
      </c>
      <c r="AU71" s="39"/>
    </row>
    <row r="72" spans="1:47" s="8" customFormat="1" ht="11.25" customHeight="1" x14ac:dyDescent="0.2">
      <c r="A72" s="8">
        <v>68</v>
      </c>
      <c r="B72" s="8">
        <v>4</v>
      </c>
      <c r="C72" s="20" t="s">
        <v>17</v>
      </c>
      <c r="D72" s="21">
        <f>IF(C72="",0,VALUE(IF(C72='Tabelle Tipi-pesi'!B$2,'Tabelle Tipi-pesi'!C$2,"")&amp;IF(C72='Tabelle Tipi-pesi'!B$3,'Tabelle Tipi-pesi'!C$3,"")&amp;IF(C72='Tabelle Tipi-pesi'!B$4,'Tabelle Tipi-pesi'!C$4,"")&amp;IF(C72='Tabelle Tipi-pesi'!B$5,'Tabelle Tipi-pesi'!C$5,"")&amp;IF(C72='Tabelle Tipi-pesi'!B$6,'Tabelle Tipi-pesi'!C$6,"")&amp;IF(C72='Tabelle Tipi-pesi'!B$7,'Tabelle Tipi-pesi'!C$7,"")&amp;IF(C72='Tabelle Tipi-pesi'!B$8,'Tabelle Tipi-pesi'!C$8,"")&amp;IF(C72='Tabelle Tipi-pesi'!B$9,'Tabelle Tipi-pesi'!C$9,"")&amp;IF(C72='Tabelle Tipi-pesi'!B$10,'Tabelle Tipi-pesi'!C$10,"")&amp;IF(C72='Tabelle Tipi-pesi'!B$11,'Tabelle Tipi-pesi'!C$11,"")&amp;IF(C72='Tabelle Tipi-pesi'!B$12,'Tabelle Tipi-pesi'!C$12,"")&amp;IF(C72='Tabelle Tipi-pesi'!B$13,'Tabelle Tipi-pesi'!C$13,"")&amp;IF(C72='Tabelle Tipi-pesi'!B$14,'Tabelle Tipi-pesi'!C$14,"")&amp;IF(C72='Tabelle Tipi-pesi'!B$15,'Tabelle Tipi-pesi'!C$15,"")&amp;IF(C72='Tabelle Tipi-pesi'!B$16,'Tabelle Tipi-pesi'!C$16,"")&amp;IF(C72='Tabelle Tipi-pesi'!B$17,'Tabelle Tipi-pesi'!C$17,"")&amp;IF(C72='Tabelle Tipi-pesi'!B$18,'Tabelle Tipi-pesi'!C$18,"")&amp;IF(C72='Tabelle Tipi-pesi'!B$19,'Tabelle Tipi-pesi'!C$19,"")&amp;IF(C72='Tabelle Tipi-pesi'!B$20,'Tabelle Tipi-pesi'!C$20,"")&amp;IF(C72='Tabelle Tipi-pesi'!B$21,'Tabelle Tipi-pesi'!C$21,"")&amp;IF(C72='Tabelle Tipi-pesi'!B$22,'Tabelle Tipi-pesi'!C$22,"")&amp;IF(C72='Tabelle Tipi-pesi'!B$23,'Tabelle Tipi-pesi'!C$23,"")))</f>
        <v>130</v>
      </c>
      <c r="E72" s="8" t="s">
        <v>23</v>
      </c>
      <c r="F72" s="7">
        <f>IF(E72="",0,VALUE(IF(E72='Tabelle Tipi-pesi'!D$2,'Tabelle Tipi-pesi'!E$2,"")&amp;IF(E72='Tabelle Tipi-pesi'!D$3,'Tabelle Tipi-pesi'!E$3,"")&amp;IF(E72='Tabelle Tipi-pesi'!D$4,'Tabelle Tipi-pesi'!E$4,"")&amp;IF(E72='Tabelle Tipi-pesi'!D$5,'Tabelle Tipi-pesi'!E$5,"")&amp;IF(E72='Tabelle Tipi-pesi'!D$6,'Tabelle Tipi-pesi'!E$6,"")&amp;IF(E72='Tabelle Tipi-pesi'!D$7,'Tabelle Tipi-pesi'!E$7,"")&amp;IF(E72='Tabelle Tipi-pesi'!D$8,'Tabelle Tipi-pesi'!E$8,"")&amp;IF(E72='Tabelle Tipi-pesi'!D$9,'Tabelle Tipi-pesi'!E$9,"")&amp;IF(E72='Tabelle Tipi-pesi'!D$10,'Tabelle Tipi-pesi'!E$10,"")&amp;IF(E72='Tabelle Tipi-pesi'!D$11,'Tabelle Tipi-pesi'!E$11,"")&amp;IF(E72='Tabelle Tipi-pesi'!D$12,'Tabelle Tipi-pesi'!E$12,"")&amp;IF(E72='Tabelle Tipi-pesi'!D$13,'Tabelle Tipi-pesi'!E$13,"")&amp;IF(E72='Tabelle Tipi-pesi'!D$14,'Tabelle Tipi-pesi'!E$14,"")&amp;IF(E72='Tabelle Tipi-pesi'!D$15,'Tabelle Tipi-pesi'!E$15,"")&amp;IF(E72='Tabelle Tipi-pesi'!D$16,'Tabelle Tipi-pesi'!E$16,"")&amp;IF(E72='Tabelle Tipi-pesi'!D$17,'Tabelle Tipi-pesi'!E$17,"")&amp;IF(E72='Tabelle Tipi-pesi'!D$18,'Tabelle Tipi-pesi'!E$18,"")&amp;IF(E72='Tabelle Tipi-pesi'!D$19,'Tabelle Tipi-pesi'!E$19,"")&amp;IF(E72='Tabelle Tipi-pesi'!D$20,'Tabelle Tipi-pesi'!E$20,"")&amp;IF(E72='Tabelle Tipi-pesi'!D$21,'Tabelle Tipi-pesi'!E$21,"")&amp;IF(E72='Tabelle Tipi-pesi'!D$22,'Tabelle Tipi-pesi'!E$22,"")&amp;IF(E72='Tabelle Tipi-pesi'!D$23,'Tabelle Tipi-pesi'!E$23,"")))/4*B72</f>
        <v>60</v>
      </c>
      <c r="G72" s="22" t="s">
        <v>38</v>
      </c>
      <c r="H72" s="23">
        <f>$B72*IF(G72="",0,VALUE(IF(G72='Tabelle Tipi-pesi'!F$2,'Tabelle Tipi-pesi'!G$2,"")&amp;IF(G72='Tabelle Tipi-pesi'!F$3,'Tabelle Tipi-pesi'!G$3,"")&amp;IF(G72='Tabelle Tipi-pesi'!F$4,'Tabelle Tipi-pesi'!G$4,"")&amp;IF(G72='Tabelle Tipi-pesi'!F$5,'Tabelle Tipi-pesi'!G$5,"")&amp;IF(G72='Tabelle Tipi-pesi'!F$6,'Tabelle Tipi-pesi'!G$6,"")&amp;IF(G72='Tabelle Tipi-pesi'!F$7,'Tabelle Tipi-pesi'!G$7,"")&amp;IF(G72='Tabelle Tipi-pesi'!F$8,'Tabelle Tipi-pesi'!G$8,"")&amp;IF(G72='Tabelle Tipi-pesi'!F$9,'Tabelle Tipi-pesi'!G$9,"")&amp;IF(G72='Tabelle Tipi-pesi'!F$10,'Tabelle Tipi-pesi'!G$10,"")&amp;IF(G72='Tabelle Tipi-pesi'!F$11,'Tabelle Tipi-pesi'!G$11,"")&amp;IF(G72='Tabelle Tipi-pesi'!F$12,'Tabelle Tipi-pesi'!G$12,"")&amp;IF(G72='Tabelle Tipi-pesi'!F$13,'Tabelle Tipi-pesi'!G$13,"")&amp;IF(G72='Tabelle Tipi-pesi'!F$14,'Tabelle Tipi-pesi'!G$14,"")&amp;IF(G72='Tabelle Tipi-pesi'!F$15,'Tabelle Tipi-pesi'!G$15,"")&amp;IF(G72='Tabelle Tipi-pesi'!F$16,'Tabelle Tipi-pesi'!G$16,"")&amp;IF(G72='Tabelle Tipi-pesi'!F$17,'Tabelle Tipi-pesi'!G$17,"")&amp;IF(G72='Tabelle Tipi-pesi'!F$18,'Tabelle Tipi-pesi'!G$18,"")&amp;IF(G72='Tabelle Tipi-pesi'!F$19,'Tabelle Tipi-pesi'!G$19,"")&amp;IF(G72='Tabelle Tipi-pesi'!F$20,'Tabelle Tipi-pesi'!G$20,"")&amp;IF(G72='Tabelle Tipi-pesi'!F$21,'Tabelle Tipi-pesi'!G$21,"")&amp;IF(G72='Tabelle Tipi-pesi'!F$22,'Tabelle Tipi-pesi'!G$22,"")&amp;IF(G72='Tabelle Tipi-pesi'!F$23,'Tabelle Tipi-pesi'!G$23,"")))</f>
        <v>80</v>
      </c>
      <c r="I72" s="8" t="s">
        <v>45</v>
      </c>
      <c r="J72" s="9">
        <f>IF(I72="",0,VALUE(IF(I72='Tabelle Tipi-pesi'!H$2,'Tabelle Tipi-pesi'!I$2,"")&amp;IF(I72='Tabelle Tipi-pesi'!H$3,'Tabelle Tipi-pesi'!I$3,"")&amp;IF(I72='Tabelle Tipi-pesi'!H$4,'Tabelle Tipi-pesi'!I$4,"")&amp;IF(I72='Tabelle Tipi-pesi'!H$5,'Tabelle Tipi-pesi'!I$5,"")&amp;IF(I72='Tabelle Tipi-pesi'!H$6,'Tabelle Tipi-pesi'!I$6,"")&amp;IF(I72='Tabelle Tipi-pesi'!H$7,'Tabelle Tipi-pesi'!I$7,"")&amp;IF(I72='Tabelle Tipi-pesi'!H$8,'Tabelle Tipi-pesi'!I$8,"")&amp;IF(I72='Tabelle Tipi-pesi'!H$9,'Tabelle Tipi-pesi'!I$9,"")&amp;IF(I72='Tabelle Tipi-pesi'!H$10,'Tabelle Tipi-pesi'!I$10,"")&amp;IF(I72='Tabelle Tipi-pesi'!H$11,'Tabelle Tipi-pesi'!I$11,"")&amp;IF(I72='Tabelle Tipi-pesi'!H$12,'Tabelle Tipi-pesi'!I$12,"")&amp;IF(I72='Tabelle Tipi-pesi'!H$13,'Tabelle Tipi-pesi'!I$13,"")&amp;IF(I72='Tabelle Tipi-pesi'!H$14,'Tabelle Tipi-pesi'!I$14,"")&amp;IF(I72='Tabelle Tipi-pesi'!H$15,'Tabelle Tipi-pesi'!I$15,"")&amp;IF(I72='Tabelle Tipi-pesi'!H$16,'Tabelle Tipi-pesi'!I$16,"")&amp;IF(I72='Tabelle Tipi-pesi'!H$17,'Tabelle Tipi-pesi'!I$17,"")&amp;IF(I72='Tabelle Tipi-pesi'!H$18,'Tabelle Tipi-pesi'!I$18,"")&amp;IF(I72='Tabelle Tipi-pesi'!H$19,'Tabelle Tipi-pesi'!I$19,"")&amp;IF(I72='Tabelle Tipi-pesi'!H$20,'Tabelle Tipi-pesi'!I$20,"")&amp;IF(I72='Tabelle Tipi-pesi'!H$21,'Tabelle Tipi-pesi'!I$21,"")&amp;IF(I72='Tabelle Tipi-pesi'!H$22,'Tabelle Tipi-pesi'!I$22,"")&amp;IF(I72='Tabelle Tipi-pesi'!H$23,'Tabelle Tipi-pesi'!I$23,"")))</f>
        <v>50</v>
      </c>
      <c r="K72" s="24" t="s">
        <v>50</v>
      </c>
      <c r="L72" s="25">
        <f>IF(K72="",0,VALUE(IF(K72='Tabelle Tipi-pesi'!J$2,'Tabelle Tipi-pesi'!K$2,"")&amp;IF(K72='Tabelle Tipi-pesi'!J$3,'Tabelle Tipi-pesi'!K$3,"")&amp;IF(K72='Tabelle Tipi-pesi'!J$4,'Tabelle Tipi-pesi'!K$4,"")&amp;IF(K72='Tabelle Tipi-pesi'!J$5,'Tabelle Tipi-pesi'!K$5,"")&amp;IF(K72='Tabelle Tipi-pesi'!J$6,'Tabelle Tipi-pesi'!K$6,"")&amp;IF(K72='Tabelle Tipi-pesi'!J$7,'Tabelle Tipi-pesi'!K$7,"")&amp;IF(K72='Tabelle Tipi-pesi'!J$8,'Tabelle Tipi-pesi'!K$8,"")&amp;IF(K72='Tabelle Tipi-pesi'!J$9,'Tabelle Tipi-pesi'!K$9,"")&amp;IF(K72='Tabelle Tipi-pesi'!J$10,'Tabelle Tipi-pesi'!K$10,"")&amp;IF(K72='Tabelle Tipi-pesi'!J$11,'Tabelle Tipi-pesi'!K$11,"")&amp;IF(K72='Tabelle Tipi-pesi'!J$12,'Tabelle Tipi-pesi'!K$12,"")&amp;IF(K72='Tabelle Tipi-pesi'!J$13,'Tabelle Tipi-pesi'!K$13,"")&amp;IF(K72='Tabelle Tipi-pesi'!J$14,'Tabelle Tipi-pesi'!K$14,"")&amp;IF(K72='Tabelle Tipi-pesi'!J$15,'Tabelle Tipi-pesi'!K$15,"")&amp;IF(K72='Tabelle Tipi-pesi'!J$16,'Tabelle Tipi-pesi'!K$16,"")&amp;IF(K72='Tabelle Tipi-pesi'!J$17,'Tabelle Tipi-pesi'!K$17,"")&amp;IF(K72='Tabelle Tipi-pesi'!J$18,'Tabelle Tipi-pesi'!K$18,"")&amp;IF(K72='Tabelle Tipi-pesi'!J$19,'Tabelle Tipi-pesi'!K$19,"")&amp;IF(K72='Tabelle Tipi-pesi'!J$20,'Tabelle Tipi-pesi'!K$20,"")&amp;IF(K72='Tabelle Tipi-pesi'!J$21,'Tabelle Tipi-pesi'!K$21,"")&amp;IF(K72='Tabelle Tipi-pesi'!J$22,'Tabelle Tipi-pesi'!K$22,"")&amp;IF(K72='Tabelle Tipi-pesi'!J$23,'Tabelle Tipi-pesi'!K$23,"")))</f>
        <v>7</v>
      </c>
      <c r="M72" s="8" t="s">
        <v>59</v>
      </c>
      <c r="N72" s="9">
        <f>$B72*IF(M72="",0,VALUE(IF(M72='Tabelle Tipi-pesi'!L$2,'Tabelle Tipi-pesi'!M$2,"")&amp;IF(M72='Tabelle Tipi-pesi'!L$3,'Tabelle Tipi-pesi'!M$3,"")&amp;IF(M72='Tabelle Tipi-pesi'!L$4,'Tabelle Tipi-pesi'!M$4,"")&amp;IF(M72='Tabelle Tipi-pesi'!L$5,'Tabelle Tipi-pesi'!M$5,"")&amp;IF(M72='Tabelle Tipi-pesi'!L$6,'Tabelle Tipi-pesi'!M$6,"")&amp;IF(M72='Tabelle Tipi-pesi'!L$7,'Tabelle Tipi-pesi'!M$7,"")&amp;IF(M72='Tabelle Tipi-pesi'!L$8,'Tabelle Tipi-pesi'!M$8,"")&amp;IF(M72='Tabelle Tipi-pesi'!L$9,'Tabelle Tipi-pesi'!M$9,"")&amp;IF(M72='Tabelle Tipi-pesi'!L$10,'Tabelle Tipi-pesi'!M$10,"")&amp;IF(M72='Tabelle Tipi-pesi'!L$11,'Tabelle Tipi-pesi'!M$11,"")&amp;IF(M72='Tabelle Tipi-pesi'!L$12,'Tabelle Tipi-pesi'!M$12,"")&amp;IF(M72='Tabelle Tipi-pesi'!L$13,'Tabelle Tipi-pesi'!M$13,"")&amp;IF(M72='Tabelle Tipi-pesi'!L$14,'Tabelle Tipi-pesi'!M$14,"")&amp;IF(M72='Tabelle Tipi-pesi'!L$15,'Tabelle Tipi-pesi'!M$15,"")&amp;IF(M72='Tabelle Tipi-pesi'!L$16,'Tabelle Tipi-pesi'!M$16,"")&amp;IF(M72='Tabelle Tipi-pesi'!L$17,'Tabelle Tipi-pesi'!M$17,"")&amp;IF(M72='Tabelle Tipi-pesi'!L$18,'Tabelle Tipi-pesi'!M$18,"")&amp;IF(M72='Tabelle Tipi-pesi'!L$19,'Tabelle Tipi-pesi'!M$19,"")&amp;IF(M72='Tabelle Tipi-pesi'!L$20,'Tabelle Tipi-pesi'!M$20,"")&amp;IF(M72='Tabelle Tipi-pesi'!L$21,'Tabelle Tipi-pesi'!M$21,"")&amp;IF(M72='Tabelle Tipi-pesi'!L$22,'Tabelle Tipi-pesi'!M$22,"")&amp;IF(M72='Tabelle Tipi-pesi'!L$23,'Tabelle Tipi-pesi'!M$23,"")))</f>
        <v>240</v>
      </c>
      <c r="O72" s="27" t="s">
        <v>72</v>
      </c>
      <c r="P72" s="28">
        <f>IF(O72="",0,VALUE(IF(O72='Tabelle Tipi-pesi'!N$2,'Tabelle Tipi-pesi'!O$2,"")&amp;IF(O72='Tabelle Tipi-pesi'!N$3,'Tabelle Tipi-pesi'!O$3,"")&amp;IF(O72='Tabelle Tipi-pesi'!N$4,'Tabelle Tipi-pesi'!O$4,"")&amp;IF(O72='Tabelle Tipi-pesi'!N$5,'Tabelle Tipi-pesi'!O$5,"")&amp;IF(O72='Tabelle Tipi-pesi'!N$6,'Tabelle Tipi-pesi'!O$6,"")&amp;IF(O72='Tabelle Tipi-pesi'!N$7,'Tabelle Tipi-pesi'!O$7,"")&amp;IF(O72='Tabelle Tipi-pesi'!N$8,'Tabelle Tipi-pesi'!O$8,"")&amp;IF(O72='Tabelle Tipi-pesi'!N$9,'Tabelle Tipi-pesi'!O$9,"")&amp;IF(O72='Tabelle Tipi-pesi'!N$10,'Tabelle Tipi-pesi'!O$10,"")&amp;IF(O72='Tabelle Tipi-pesi'!N$11,'Tabelle Tipi-pesi'!O$11,"")&amp;IF(O72='Tabelle Tipi-pesi'!N$12,'Tabelle Tipi-pesi'!O$12,"")&amp;IF(O72='Tabelle Tipi-pesi'!N$13,'Tabelle Tipi-pesi'!O$13,"")&amp;IF(O72='Tabelle Tipi-pesi'!N$14,'Tabelle Tipi-pesi'!O$14,"")&amp;IF(O72='Tabelle Tipi-pesi'!N$15,'Tabelle Tipi-pesi'!O$15,"")&amp;IF(O72='Tabelle Tipi-pesi'!N$16,'Tabelle Tipi-pesi'!O$16,"")&amp;IF(O72='Tabelle Tipi-pesi'!N$17,'Tabelle Tipi-pesi'!O$17,"")&amp;IF(O72='Tabelle Tipi-pesi'!N$18,'Tabelle Tipi-pesi'!O$18,"")&amp;IF(O72='Tabelle Tipi-pesi'!N$19,'Tabelle Tipi-pesi'!O$19,"")&amp;IF(O72='Tabelle Tipi-pesi'!N$20,'Tabelle Tipi-pesi'!O$20,"")&amp;IF(O72='Tabelle Tipi-pesi'!N$21,'Tabelle Tipi-pesi'!O$21,"")&amp;IF(O72='Tabelle Tipi-pesi'!N$22,'Tabelle Tipi-pesi'!O$22,"")&amp;IF(O72='Tabelle Tipi-pesi'!N$23,'Tabelle Tipi-pesi'!O$23,"")))</f>
        <v>280</v>
      </c>
      <c r="Q72" s="8" t="s">
        <v>108</v>
      </c>
      <c r="R72" s="9">
        <f>IF(Q72="",0,VALUE(IF(Q72='Tabelle Tipi-pesi'!P$2,'Tabelle Tipi-pesi'!Q$2,"")&amp;IF(Q72='Tabelle Tipi-pesi'!P$3,'Tabelle Tipi-pesi'!Q$3,"")&amp;IF(Q72='Tabelle Tipi-pesi'!P$4,'Tabelle Tipi-pesi'!Q$4,"")&amp;IF(Q72='Tabelle Tipi-pesi'!P$5,'Tabelle Tipi-pesi'!Q$5,"")&amp;IF(Q72='Tabelle Tipi-pesi'!P$6,'Tabelle Tipi-pesi'!Q$6,"")&amp;IF(Q72='Tabelle Tipi-pesi'!P$7,'Tabelle Tipi-pesi'!Q$7,"")&amp;IF(Q72='Tabelle Tipi-pesi'!P$8,'Tabelle Tipi-pesi'!Q$8,"")&amp;IF(Q72='Tabelle Tipi-pesi'!P$9,'Tabelle Tipi-pesi'!Q$9,"")&amp;IF(Q72='Tabelle Tipi-pesi'!P$10,'Tabelle Tipi-pesi'!Q$10,"")&amp;IF(Q72='Tabelle Tipi-pesi'!P$11,'Tabelle Tipi-pesi'!Q$11,"")&amp;IF(Q72='Tabelle Tipi-pesi'!P$12,'Tabelle Tipi-pesi'!Q$12,"")&amp;IF(Q72='Tabelle Tipi-pesi'!P$13,'Tabelle Tipi-pesi'!Q$13,"")&amp;IF(Q72='Tabelle Tipi-pesi'!P$14,'Tabelle Tipi-pesi'!Q$14,"")&amp;IF(Q72='Tabelle Tipi-pesi'!P$15,'Tabelle Tipi-pesi'!Q$15,"")&amp;IF(Q72='Tabelle Tipi-pesi'!P$16,'Tabelle Tipi-pesi'!Q$16,"")&amp;IF(Q72='Tabelle Tipi-pesi'!P$17,'Tabelle Tipi-pesi'!Q$17,"")&amp;IF(Q72='Tabelle Tipi-pesi'!P$18,'Tabelle Tipi-pesi'!Q$18,"")&amp;IF(Q72='Tabelle Tipi-pesi'!P$19,'Tabelle Tipi-pesi'!Q$19,"")&amp;IF(Q72='Tabelle Tipi-pesi'!P$20,'Tabelle Tipi-pesi'!Q$20,"")&amp;IF(Q72='Tabelle Tipi-pesi'!P$21,'Tabelle Tipi-pesi'!Q$21,"")&amp;IF(Q72='Tabelle Tipi-pesi'!P$22,'Tabelle Tipi-pesi'!Q$22,"")&amp;IF(Q72='Tabelle Tipi-pesi'!P$23,'Tabelle Tipi-pesi'!Q$23,"")))</f>
        <v>30</v>
      </c>
      <c r="S72" s="29" t="s">
        <v>113</v>
      </c>
      <c r="T72" s="30">
        <f>IF(S72="",0,VALUE(IF(S72='Tabelle Tipi-pesi'!R$2,'Tabelle Tipi-pesi'!S$2,"")&amp;IF(S72='Tabelle Tipi-pesi'!R$3,'Tabelle Tipi-pesi'!S$3,"")&amp;IF(S72='Tabelle Tipi-pesi'!R$4,'Tabelle Tipi-pesi'!S$4,"")&amp;IF(S72='Tabelle Tipi-pesi'!R$5,'Tabelle Tipi-pesi'!S$5,"")&amp;IF(S72='Tabelle Tipi-pesi'!R$6,'Tabelle Tipi-pesi'!S$6,"")&amp;IF(S72='Tabelle Tipi-pesi'!R$7,'Tabelle Tipi-pesi'!S$7,"")&amp;IF(S72='Tabelle Tipi-pesi'!R$8,'Tabelle Tipi-pesi'!S$8,"")&amp;IF(S72='Tabelle Tipi-pesi'!R$9,'Tabelle Tipi-pesi'!S$9,"")&amp;IF(S72='Tabelle Tipi-pesi'!R$10,'Tabelle Tipi-pesi'!S$10,"")&amp;IF(S72='Tabelle Tipi-pesi'!R$11,'Tabelle Tipi-pesi'!S$11,"")&amp;IF(S72='Tabelle Tipi-pesi'!R$12,'Tabelle Tipi-pesi'!S$12,"")&amp;IF(S72='Tabelle Tipi-pesi'!R$13,'Tabelle Tipi-pesi'!S$13,"")&amp;IF(S72='Tabelle Tipi-pesi'!R$14,'Tabelle Tipi-pesi'!S$14,"")&amp;IF(S72='Tabelle Tipi-pesi'!R$15,'Tabelle Tipi-pesi'!S$15,"")&amp;IF(S72='Tabelle Tipi-pesi'!R$16,'Tabelle Tipi-pesi'!S$16,"")&amp;IF(S72='Tabelle Tipi-pesi'!R$17,'Tabelle Tipi-pesi'!S$17,"")&amp;IF(S72='Tabelle Tipi-pesi'!R$18,'Tabelle Tipi-pesi'!S$18,"")&amp;IF(S72='Tabelle Tipi-pesi'!R$19,'Tabelle Tipi-pesi'!S$19,"")&amp;IF(S72='Tabelle Tipi-pesi'!R$20,'Tabelle Tipi-pesi'!S$20,"")&amp;IF(S72='Tabelle Tipi-pesi'!R$21,'Tabelle Tipi-pesi'!S$21,"")&amp;IF(S72='Tabelle Tipi-pesi'!R$22,'Tabelle Tipi-pesi'!S$22,"")&amp;IF(S72='Tabelle Tipi-pesi'!R$23,'Tabelle Tipi-pesi'!S$23,"")))</f>
        <v>30</v>
      </c>
      <c r="V72" s="9">
        <f>IF(U72="",0,VALUE(IF(U72='Tabelle Tipi-pesi'!T$2,'Tabelle Tipi-pesi'!U$2,"")&amp;IF(U72='Tabelle Tipi-pesi'!T$3,'Tabelle Tipi-pesi'!U$3,"")&amp;IF(U72='Tabelle Tipi-pesi'!T$4,'Tabelle Tipi-pesi'!U$4,"")&amp;IF(U72='Tabelle Tipi-pesi'!T$5,'Tabelle Tipi-pesi'!U$5,"")&amp;IF(U72='Tabelle Tipi-pesi'!T$6,'Tabelle Tipi-pesi'!U$6,"")&amp;IF(U72='Tabelle Tipi-pesi'!T$7,'Tabelle Tipi-pesi'!U$7,"")&amp;IF(U72='Tabelle Tipi-pesi'!T$8,'Tabelle Tipi-pesi'!U$8,"")&amp;IF(U72='Tabelle Tipi-pesi'!T$9,'Tabelle Tipi-pesi'!U$9,"")&amp;IF(U72='Tabelle Tipi-pesi'!T$10,'Tabelle Tipi-pesi'!U$10,"")&amp;IF(U72='Tabelle Tipi-pesi'!T$11,'Tabelle Tipi-pesi'!U$11,"")&amp;IF(U72='Tabelle Tipi-pesi'!T$12,'Tabelle Tipi-pesi'!U$12,"")&amp;IF(U72='Tabelle Tipi-pesi'!T$13,'Tabelle Tipi-pesi'!U$13,"")&amp;IF(U72='Tabelle Tipi-pesi'!T$14,'Tabelle Tipi-pesi'!U$14,"")&amp;IF(U72='Tabelle Tipi-pesi'!T$15,'Tabelle Tipi-pesi'!U$15,"")&amp;IF(U72='Tabelle Tipi-pesi'!T$16,'Tabelle Tipi-pesi'!U$16,"")&amp;IF(U72='Tabelle Tipi-pesi'!T$17,'Tabelle Tipi-pesi'!U$17,"")&amp;IF(U72='Tabelle Tipi-pesi'!T$18,'Tabelle Tipi-pesi'!U$18,"")&amp;IF(U72='Tabelle Tipi-pesi'!T$19,'Tabelle Tipi-pesi'!U$19,"")&amp;IF(U72='Tabelle Tipi-pesi'!T$20,'Tabelle Tipi-pesi'!U$20,"")&amp;IF(U72='Tabelle Tipi-pesi'!T$21,'Tabelle Tipi-pesi'!U$21,"")&amp;IF(U72='Tabelle Tipi-pesi'!T$22,'Tabelle Tipi-pesi'!U$22,"")&amp;IF(U72='Tabelle Tipi-pesi'!T$23,'Tabelle Tipi-pesi'!U$23,"")))</f>
        <v>0</v>
      </c>
      <c r="W72" s="31"/>
      <c r="X72" s="32">
        <f>IF(W72="",0,VALUE(IF(W72='Tabelle Tipi-pesi'!V$2,'Tabelle Tipi-pesi'!W$2,"")&amp;IF(W72='Tabelle Tipi-pesi'!V$3,'Tabelle Tipi-pesi'!W$3,"")&amp;IF(W72='Tabelle Tipi-pesi'!V$4,'Tabelle Tipi-pesi'!W$4,"")&amp;IF(W72='Tabelle Tipi-pesi'!V$5,'Tabelle Tipi-pesi'!W$5,"")&amp;IF(W72='Tabelle Tipi-pesi'!V$6,'Tabelle Tipi-pesi'!W$6,"")&amp;IF(W72='Tabelle Tipi-pesi'!V$7,'Tabelle Tipi-pesi'!W$7,"")&amp;IF(W72='Tabelle Tipi-pesi'!V$8,'Tabelle Tipi-pesi'!W$8,"")&amp;IF(W72='Tabelle Tipi-pesi'!V$9,'Tabelle Tipi-pesi'!W$9,"")&amp;IF(W72='Tabelle Tipi-pesi'!V$10,'Tabelle Tipi-pesi'!W$10,"")&amp;IF(W72='Tabelle Tipi-pesi'!V$11,'Tabelle Tipi-pesi'!W$11,"")&amp;IF(W72='Tabelle Tipi-pesi'!V$12,'Tabelle Tipi-pesi'!W$12,"")&amp;IF(W72='Tabelle Tipi-pesi'!V$13,'Tabelle Tipi-pesi'!W$13,"")&amp;IF(W72='Tabelle Tipi-pesi'!V$14,'Tabelle Tipi-pesi'!W$14,"")&amp;IF(W72='Tabelle Tipi-pesi'!V$15,'Tabelle Tipi-pesi'!W$15,"")&amp;IF(W72='Tabelle Tipi-pesi'!V$16,'Tabelle Tipi-pesi'!W$16,"")&amp;IF(W72='Tabelle Tipi-pesi'!V$17,'Tabelle Tipi-pesi'!W$17,"")&amp;IF(W72='Tabelle Tipi-pesi'!V$18,'Tabelle Tipi-pesi'!W$18,"")&amp;IF(W72='Tabelle Tipi-pesi'!V$19,'Tabelle Tipi-pesi'!W$19,"")&amp;IF(W72='Tabelle Tipi-pesi'!V$20,'Tabelle Tipi-pesi'!W$20,"")&amp;IF(W72='Tabelle Tipi-pesi'!V$21,'Tabelle Tipi-pesi'!W$21,"")&amp;IF(W72='Tabelle Tipi-pesi'!V$22,'Tabelle Tipi-pesi'!W$22,"")&amp;IF(W72='Tabelle Tipi-pesi'!V$23,'Tabelle Tipi-pesi'!W$23,"")))</f>
        <v>0</v>
      </c>
      <c r="Z72" s="9">
        <f>IF(Y72="",0,VALUE(IF(Y72='Tabelle Tipi-pesi'!X$2,'Tabelle Tipi-pesi'!Y$2,"")&amp;IF(Y72='Tabelle Tipi-pesi'!X$3,'Tabelle Tipi-pesi'!Y$3,"")&amp;IF(Y72='Tabelle Tipi-pesi'!X$4,'Tabelle Tipi-pesi'!Y$4,"")&amp;IF(Y72='Tabelle Tipi-pesi'!X$5,'Tabelle Tipi-pesi'!Y$5,"")&amp;IF(Y72='Tabelle Tipi-pesi'!X$6,'Tabelle Tipi-pesi'!Y$6,"")&amp;IF(Y72='Tabelle Tipi-pesi'!X$7,'Tabelle Tipi-pesi'!Y$7,"")&amp;IF(Y72='Tabelle Tipi-pesi'!X$8,'Tabelle Tipi-pesi'!Y$8,"")&amp;IF(Y72='Tabelle Tipi-pesi'!X$9,'Tabelle Tipi-pesi'!Y$9,"")&amp;IF(Y72='Tabelle Tipi-pesi'!X$10,'Tabelle Tipi-pesi'!Y$10,"")&amp;IF(Y72='Tabelle Tipi-pesi'!X$11,'Tabelle Tipi-pesi'!Y$11,"")&amp;IF(Y72='Tabelle Tipi-pesi'!X$12,'Tabelle Tipi-pesi'!Y$12,"")&amp;IF(Y72='Tabelle Tipi-pesi'!X$13,'Tabelle Tipi-pesi'!Y$13,"")&amp;IF(Y72='Tabelle Tipi-pesi'!X$14,'Tabelle Tipi-pesi'!Y$14,"")&amp;IF(Y72='Tabelle Tipi-pesi'!X$15,'Tabelle Tipi-pesi'!Y$15,"")&amp;IF(Y72='Tabelle Tipi-pesi'!X$16,'Tabelle Tipi-pesi'!Y$16,"")&amp;IF(Y72='Tabelle Tipi-pesi'!X$17,'Tabelle Tipi-pesi'!Y$17,"")&amp;IF(Y72='Tabelle Tipi-pesi'!X$18,'Tabelle Tipi-pesi'!Y$18,"")&amp;IF(Y72='Tabelle Tipi-pesi'!X$19,'Tabelle Tipi-pesi'!Y$19,"")&amp;IF(Y72='Tabelle Tipi-pesi'!X$20,'Tabelle Tipi-pesi'!Y$20,"")&amp;IF(Y72='Tabelle Tipi-pesi'!X$21,'Tabelle Tipi-pesi'!Y$21,"")&amp;IF(Y72='Tabelle Tipi-pesi'!X$22,'Tabelle Tipi-pesi'!Y$22,"")&amp;IF(Y72='Tabelle Tipi-pesi'!X$23,'Tabelle Tipi-pesi'!Y$23,"")))</f>
        <v>0</v>
      </c>
      <c r="AA72" s="36"/>
      <c r="AB72" s="37">
        <f>IF(AA72="",0,VALUE(IF(AA72='Tabelle Tipi-pesi'!Z$2,'Tabelle Tipi-pesi'!AA$2,"")&amp;IF(AA72='Tabelle Tipi-pesi'!Z$3,'Tabelle Tipi-pesi'!AA$3,"")&amp;IF(AA72='Tabelle Tipi-pesi'!Z$4,'Tabelle Tipi-pesi'!AA$4,"")&amp;IF(AA72='Tabelle Tipi-pesi'!Z$5,'Tabelle Tipi-pesi'!AA$5,"")&amp;IF(AA72='Tabelle Tipi-pesi'!Z$6,'Tabelle Tipi-pesi'!AA$6,"")&amp;IF(AA72='Tabelle Tipi-pesi'!Z$7,'Tabelle Tipi-pesi'!AA$7,"")&amp;IF(AA72='Tabelle Tipi-pesi'!Z$8,'Tabelle Tipi-pesi'!AA$8,"")&amp;IF(AA72='Tabelle Tipi-pesi'!Z$9,'Tabelle Tipi-pesi'!AA$9,"")&amp;IF(AA72='Tabelle Tipi-pesi'!Z$10,'Tabelle Tipi-pesi'!AA$10,"")&amp;IF(AA72='Tabelle Tipi-pesi'!Z$11,'Tabelle Tipi-pesi'!AA$11,"")&amp;IF(AA72='Tabelle Tipi-pesi'!Z$12,'Tabelle Tipi-pesi'!AA$12,"")&amp;IF(AA72='Tabelle Tipi-pesi'!Z$13,'Tabelle Tipi-pesi'!AA$13,"")&amp;IF(AA72='Tabelle Tipi-pesi'!Z$14,'Tabelle Tipi-pesi'!AA$14,"")&amp;IF(AA72='Tabelle Tipi-pesi'!Z$15,'Tabelle Tipi-pesi'!AA$15,"")&amp;IF(AA72='Tabelle Tipi-pesi'!Z$16,'Tabelle Tipi-pesi'!AA$16,"")&amp;IF(AA72='Tabelle Tipi-pesi'!Z$17,'Tabelle Tipi-pesi'!AA$17,"")&amp;IF(AA72='Tabelle Tipi-pesi'!Z$18,'Tabelle Tipi-pesi'!AA$18,"")&amp;IF(AA72='Tabelle Tipi-pesi'!Z$19,'Tabelle Tipi-pesi'!AA$19,"")&amp;IF(AA72='Tabelle Tipi-pesi'!Z$20,'Tabelle Tipi-pesi'!AA$20,"")&amp;IF(AA72='Tabelle Tipi-pesi'!Z$21,'Tabelle Tipi-pesi'!AA$21,"")&amp;IF(AA72='Tabelle Tipi-pesi'!Z$22,'Tabelle Tipi-pesi'!AA$22,"")&amp;IF(AA72='Tabelle Tipi-pesi'!Z$23,'Tabelle Tipi-pesi'!AA$23,"")))</f>
        <v>0</v>
      </c>
      <c r="AD72" s="9">
        <f>IF(AC72="",0,VALUE(IF(AC72='Tabelle Tipi-pesi'!Z$2,'Tabelle Tipi-pesi'!AA$2,"")&amp;IF(AC72='Tabelle Tipi-pesi'!Z$3,'Tabelle Tipi-pesi'!AA$3,"")&amp;IF(AC72='Tabelle Tipi-pesi'!Z$4,'Tabelle Tipi-pesi'!AA$4,"")&amp;IF(AC72='Tabelle Tipi-pesi'!Z$5,'Tabelle Tipi-pesi'!AA$5,"")&amp;IF(AC72='Tabelle Tipi-pesi'!Z$6,'Tabelle Tipi-pesi'!AA$6,"")&amp;IF(AC72='Tabelle Tipi-pesi'!Z$7,'Tabelle Tipi-pesi'!AA$7,"")&amp;IF(AC72='Tabelle Tipi-pesi'!Z$8,'Tabelle Tipi-pesi'!AA$8,"")&amp;IF(AC72='Tabelle Tipi-pesi'!Z$9,'Tabelle Tipi-pesi'!AA$9,"")&amp;IF(AC72='Tabelle Tipi-pesi'!Z$10,'Tabelle Tipi-pesi'!AA$10,"")&amp;IF(AC72='Tabelle Tipi-pesi'!Z$11,'Tabelle Tipi-pesi'!AA$11,"")&amp;IF(AC72='Tabelle Tipi-pesi'!Z$12,'Tabelle Tipi-pesi'!AA$12,"")&amp;IF(AC72='Tabelle Tipi-pesi'!Z$13,'Tabelle Tipi-pesi'!AA$13,"")&amp;IF(AC72='Tabelle Tipi-pesi'!Z$14,'Tabelle Tipi-pesi'!AA$14,"")&amp;IF(AC72='Tabelle Tipi-pesi'!Z$15,'Tabelle Tipi-pesi'!AA$15,"")&amp;IF(AC72='Tabelle Tipi-pesi'!Z$16,'Tabelle Tipi-pesi'!AA$16,"")&amp;IF(AC72='Tabelle Tipi-pesi'!Z$17,'Tabelle Tipi-pesi'!AA$17,"")&amp;IF(AC72='Tabelle Tipi-pesi'!Z$18,'Tabelle Tipi-pesi'!AA$18,"")&amp;IF(AC72='Tabelle Tipi-pesi'!Z$19,'Tabelle Tipi-pesi'!AA$19,"")&amp;IF(AC72='Tabelle Tipi-pesi'!Z$20,'Tabelle Tipi-pesi'!AA$20,"")&amp;IF(AC72='Tabelle Tipi-pesi'!Z$21,'Tabelle Tipi-pesi'!AA$21,"")&amp;IF(AC72='Tabelle Tipi-pesi'!Z$22,'Tabelle Tipi-pesi'!AA$22,"")&amp;IF(AC72='Tabelle Tipi-pesi'!Z$23,'Tabelle Tipi-pesi'!AA$23,"")))</f>
        <v>0</v>
      </c>
      <c r="AE72" s="34" t="s">
        <v>118</v>
      </c>
      <c r="AF72" s="35">
        <f>IF(AE72="",0,VALUE(IF(AE72='Tabelle Tipi-pesi'!AB$2,'Tabelle Tipi-pesi'!AC$2,"")&amp;IF(AE72='Tabelle Tipi-pesi'!AB$3,'Tabelle Tipi-pesi'!AC$3,"")&amp;IF(AE72='Tabelle Tipi-pesi'!AB$4,'Tabelle Tipi-pesi'!AC$4,"")&amp;IF(AE72='Tabelle Tipi-pesi'!AB$5,'Tabelle Tipi-pesi'!AC$5,"")&amp;IF(AE72='Tabelle Tipi-pesi'!AB$6,'Tabelle Tipi-pesi'!AC$6,"")&amp;IF(AE72='Tabelle Tipi-pesi'!AB$7,'Tabelle Tipi-pesi'!AC$7,"")&amp;IF(AE72='Tabelle Tipi-pesi'!AB$8,'Tabelle Tipi-pesi'!AC$8,"")&amp;IF(AE72='Tabelle Tipi-pesi'!AB$9,'Tabelle Tipi-pesi'!AC$9,"")&amp;IF(AE72='Tabelle Tipi-pesi'!AB$10,'Tabelle Tipi-pesi'!AC$10,"")&amp;IF(AE72='Tabelle Tipi-pesi'!AB$11,'Tabelle Tipi-pesi'!AC$11,"")&amp;IF(AE72='Tabelle Tipi-pesi'!AB$12,'Tabelle Tipi-pesi'!AC$12,"")&amp;IF(AE72='Tabelle Tipi-pesi'!AB$13,'Tabelle Tipi-pesi'!AC$13,"")&amp;IF(AE72='Tabelle Tipi-pesi'!AB$14,'Tabelle Tipi-pesi'!AC$14,"")&amp;IF(AE72='Tabelle Tipi-pesi'!AB$15,'Tabelle Tipi-pesi'!AC$15,"")&amp;IF(AD72='Tabelle Tipi-pesi'!AB$16,'Tabelle Tipi-pesi'!AC$16,"")&amp;IF(AE72='Tabelle Tipi-pesi'!AB$17,'Tabelle Tipi-pesi'!AC$17,"")&amp;IF(AE72='Tabelle Tipi-pesi'!AB$18,'Tabelle Tipi-pesi'!AC$18,"")&amp;IF(AE72='Tabelle Tipi-pesi'!AB$19,'Tabelle Tipi-pesi'!AC$19,"")&amp;IF(AE72='Tabelle Tipi-pesi'!AB$20,'Tabelle Tipi-pesi'!AC$20,"")&amp;IF(AE72='Tabelle Tipi-pesi'!AB$21,'Tabelle Tipi-pesi'!AC$21,"")&amp;IF(AE72='Tabelle Tipi-pesi'!AB$22,'Tabelle Tipi-pesi'!AC$22,"")&amp;IF(AE72='Tabelle Tipi-pesi'!AB$23,'Tabelle Tipi-pesi'!AC$23,"")))</f>
        <v>10</v>
      </c>
      <c r="AG72" s="8" t="s">
        <v>106</v>
      </c>
      <c r="AH72" s="9">
        <f>IF(AG72="",0,VALUE(IF(AG72='Tabelle Tipi-pesi'!AD$2,'Tabelle Tipi-pesi'!AE$2,"")&amp;IF(AG72='Tabelle Tipi-pesi'!AD$3,'Tabelle Tipi-pesi'!AE$3,"")&amp;IF(AG72='Tabelle Tipi-pesi'!AD$4,'Tabelle Tipi-pesi'!AE$4,"")&amp;IF(AG72='Tabelle Tipi-pesi'!AD$5,'Tabelle Tipi-pesi'!AE$5,"")&amp;IF(AG72='Tabelle Tipi-pesi'!AD$6,'Tabelle Tipi-pesi'!AE$6,"")&amp;IF(AG72='Tabelle Tipi-pesi'!AD$7,'Tabelle Tipi-pesi'!AE$7,"")&amp;IF(AG72='Tabelle Tipi-pesi'!AD$8,'Tabelle Tipi-pesi'!AE$8,"")&amp;IF(AG72='Tabelle Tipi-pesi'!AD$9,'Tabelle Tipi-pesi'!AE$9,"")&amp;IF(AG72='Tabelle Tipi-pesi'!AD$10,'Tabelle Tipi-pesi'!AE$10,"")&amp;IF(AG72='Tabelle Tipi-pesi'!AD$11,'Tabelle Tipi-pesi'!AE$11,"")&amp;IF(AG72='Tabelle Tipi-pesi'!AD$12,'Tabelle Tipi-pesi'!AE$12,"")&amp;IF(AG72='Tabelle Tipi-pesi'!AD$13,'Tabelle Tipi-pesi'!AE$13,"")&amp;IF(AG72='Tabelle Tipi-pesi'!AD$14,'Tabelle Tipi-pesi'!AE$14,"")&amp;IF(AG72='Tabelle Tipi-pesi'!AD$15,'Tabelle Tipi-pesi'!AE$15,"")&amp;IF(AF72='Tabelle Tipi-pesi'!AD$16,'Tabelle Tipi-pesi'!AE$16,"")&amp;IF(AG72='Tabelle Tipi-pesi'!AD$17,'Tabelle Tipi-pesi'!AE$17,"")&amp;IF(AG72='Tabelle Tipi-pesi'!AD$18,'Tabelle Tipi-pesi'!AE$18,"")&amp;IF(AG72='Tabelle Tipi-pesi'!AD$19,'Tabelle Tipi-pesi'!AE$19,"")&amp;IF(AG72='Tabelle Tipi-pesi'!AD$20,'Tabelle Tipi-pesi'!AE$20,"")&amp;IF(AG72='Tabelle Tipi-pesi'!AD$21,'Tabelle Tipi-pesi'!AE$21,"")&amp;IF(AG72='Tabelle Tipi-pesi'!AD$22,'Tabelle Tipi-pesi'!AE$22,"")&amp;IF(AG72='Tabelle Tipi-pesi'!AD$23,'Tabelle Tipi-pesi'!AE$23,"")))</f>
        <v>50</v>
      </c>
      <c r="AJ72" s="26">
        <f t="shared" si="7"/>
        <v>967</v>
      </c>
      <c r="AK72" s="55">
        <v>16</v>
      </c>
      <c r="AL72" s="12">
        <v>2785</v>
      </c>
      <c r="AM72" s="18"/>
      <c r="AN72" s="11">
        <f t="shared" si="8"/>
        <v>9</v>
      </c>
      <c r="AO72" s="11" t="str">
        <f t="shared" si="9"/>
        <v>3</v>
      </c>
      <c r="AP72" s="8">
        <v>830</v>
      </c>
      <c r="AQ72" s="40">
        <f t="shared" si="10"/>
        <v>10.44375</v>
      </c>
      <c r="AR72" s="15">
        <f t="shared" si="11"/>
        <v>115.925625</v>
      </c>
      <c r="AS72" s="16">
        <f t="shared" si="12"/>
        <v>119.88172182006204</v>
      </c>
      <c r="AT72" s="15">
        <f t="shared" si="13"/>
        <v>8.3415551997239614</v>
      </c>
      <c r="AU72" s="39"/>
    </row>
    <row r="73" spans="1:47" s="8" customFormat="1" ht="11.25" customHeight="1" x14ac:dyDescent="0.2">
      <c r="A73" s="8">
        <v>69</v>
      </c>
      <c r="B73" s="8">
        <v>4</v>
      </c>
      <c r="C73" s="20" t="s">
        <v>17</v>
      </c>
      <c r="D73" s="21">
        <f>IF(C73="",0,VALUE(IF(C73='Tabelle Tipi-pesi'!B$2,'Tabelle Tipi-pesi'!C$2,"")&amp;IF(C73='Tabelle Tipi-pesi'!B$3,'Tabelle Tipi-pesi'!C$3,"")&amp;IF(C73='Tabelle Tipi-pesi'!B$4,'Tabelle Tipi-pesi'!C$4,"")&amp;IF(C73='Tabelle Tipi-pesi'!B$5,'Tabelle Tipi-pesi'!C$5,"")&amp;IF(C73='Tabelle Tipi-pesi'!B$6,'Tabelle Tipi-pesi'!C$6,"")&amp;IF(C73='Tabelle Tipi-pesi'!B$7,'Tabelle Tipi-pesi'!C$7,"")&amp;IF(C73='Tabelle Tipi-pesi'!B$8,'Tabelle Tipi-pesi'!C$8,"")&amp;IF(C73='Tabelle Tipi-pesi'!B$9,'Tabelle Tipi-pesi'!C$9,"")&amp;IF(C73='Tabelle Tipi-pesi'!B$10,'Tabelle Tipi-pesi'!C$10,"")&amp;IF(C73='Tabelle Tipi-pesi'!B$11,'Tabelle Tipi-pesi'!C$11,"")&amp;IF(C73='Tabelle Tipi-pesi'!B$12,'Tabelle Tipi-pesi'!C$12,"")&amp;IF(C73='Tabelle Tipi-pesi'!B$13,'Tabelle Tipi-pesi'!C$13,"")&amp;IF(C73='Tabelle Tipi-pesi'!B$14,'Tabelle Tipi-pesi'!C$14,"")&amp;IF(C73='Tabelle Tipi-pesi'!B$15,'Tabelle Tipi-pesi'!C$15,"")&amp;IF(C73='Tabelle Tipi-pesi'!B$16,'Tabelle Tipi-pesi'!C$16,"")&amp;IF(C73='Tabelle Tipi-pesi'!B$17,'Tabelle Tipi-pesi'!C$17,"")&amp;IF(C73='Tabelle Tipi-pesi'!B$18,'Tabelle Tipi-pesi'!C$18,"")&amp;IF(C73='Tabelle Tipi-pesi'!B$19,'Tabelle Tipi-pesi'!C$19,"")&amp;IF(C73='Tabelle Tipi-pesi'!B$20,'Tabelle Tipi-pesi'!C$20,"")&amp;IF(C73='Tabelle Tipi-pesi'!B$21,'Tabelle Tipi-pesi'!C$21,"")&amp;IF(C73='Tabelle Tipi-pesi'!B$22,'Tabelle Tipi-pesi'!C$22,"")&amp;IF(C73='Tabelle Tipi-pesi'!B$23,'Tabelle Tipi-pesi'!C$23,"")))</f>
        <v>130</v>
      </c>
      <c r="E73" s="8" t="s">
        <v>23</v>
      </c>
      <c r="F73" s="7">
        <f>IF(E73="",0,VALUE(IF(E73='Tabelle Tipi-pesi'!D$2,'Tabelle Tipi-pesi'!E$2,"")&amp;IF(E73='Tabelle Tipi-pesi'!D$3,'Tabelle Tipi-pesi'!E$3,"")&amp;IF(E73='Tabelle Tipi-pesi'!D$4,'Tabelle Tipi-pesi'!E$4,"")&amp;IF(E73='Tabelle Tipi-pesi'!D$5,'Tabelle Tipi-pesi'!E$5,"")&amp;IF(E73='Tabelle Tipi-pesi'!D$6,'Tabelle Tipi-pesi'!E$6,"")&amp;IF(E73='Tabelle Tipi-pesi'!D$7,'Tabelle Tipi-pesi'!E$7,"")&amp;IF(E73='Tabelle Tipi-pesi'!D$8,'Tabelle Tipi-pesi'!E$8,"")&amp;IF(E73='Tabelle Tipi-pesi'!D$9,'Tabelle Tipi-pesi'!E$9,"")&amp;IF(E73='Tabelle Tipi-pesi'!D$10,'Tabelle Tipi-pesi'!E$10,"")&amp;IF(E73='Tabelle Tipi-pesi'!D$11,'Tabelle Tipi-pesi'!E$11,"")&amp;IF(E73='Tabelle Tipi-pesi'!D$12,'Tabelle Tipi-pesi'!E$12,"")&amp;IF(E73='Tabelle Tipi-pesi'!D$13,'Tabelle Tipi-pesi'!E$13,"")&amp;IF(E73='Tabelle Tipi-pesi'!D$14,'Tabelle Tipi-pesi'!E$14,"")&amp;IF(E73='Tabelle Tipi-pesi'!D$15,'Tabelle Tipi-pesi'!E$15,"")&amp;IF(E73='Tabelle Tipi-pesi'!D$16,'Tabelle Tipi-pesi'!E$16,"")&amp;IF(E73='Tabelle Tipi-pesi'!D$17,'Tabelle Tipi-pesi'!E$17,"")&amp;IF(E73='Tabelle Tipi-pesi'!D$18,'Tabelle Tipi-pesi'!E$18,"")&amp;IF(E73='Tabelle Tipi-pesi'!D$19,'Tabelle Tipi-pesi'!E$19,"")&amp;IF(E73='Tabelle Tipi-pesi'!D$20,'Tabelle Tipi-pesi'!E$20,"")&amp;IF(E73='Tabelle Tipi-pesi'!D$21,'Tabelle Tipi-pesi'!E$21,"")&amp;IF(E73='Tabelle Tipi-pesi'!D$22,'Tabelle Tipi-pesi'!E$22,"")&amp;IF(E73='Tabelle Tipi-pesi'!D$23,'Tabelle Tipi-pesi'!E$23,"")))/4*B73</f>
        <v>60</v>
      </c>
      <c r="G73" s="22" t="s">
        <v>38</v>
      </c>
      <c r="H73" s="23">
        <f>$B73*IF(G73="",0,VALUE(IF(G73='Tabelle Tipi-pesi'!F$2,'Tabelle Tipi-pesi'!G$2,"")&amp;IF(G73='Tabelle Tipi-pesi'!F$3,'Tabelle Tipi-pesi'!G$3,"")&amp;IF(G73='Tabelle Tipi-pesi'!F$4,'Tabelle Tipi-pesi'!G$4,"")&amp;IF(G73='Tabelle Tipi-pesi'!F$5,'Tabelle Tipi-pesi'!G$5,"")&amp;IF(G73='Tabelle Tipi-pesi'!F$6,'Tabelle Tipi-pesi'!G$6,"")&amp;IF(G73='Tabelle Tipi-pesi'!F$7,'Tabelle Tipi-pesi'!G$7,"")&amp;IF(G73='Tabelle Tipi-pesi'!F$8,'Tabelle Tipi-pesi'!G$8,"")&amp;IF(G73='Tabelle Tipi-pesi'!F$9,'Tabelle Tipi-pesi'!G$9,"")&amp;IF(G73='Tabelle Tipi-pesi'!F$10,'Tabelle Tipi-pesi'!G$10,"")&amp;IF(G73='Tabelle Tipi-pesi'!F$11,'Tabelle Tipi-pesi'!G$11,"")&amp;IF(G73='Tabelle Tipi-pesi'!F$12,'Tabelle Tipi-pesi'!G$12,"")&amp;IF(G73='Tabelle Tipi-pesi'!F$13,'Tabelle Tipi-pesi'!G$13,"")&amp;IF(G73='Tabelle Tipi-pesi'!F$14,'Tabelle Tipi-pesi'!G$14,"")&amp;IF(G73='Tabelle Tipi-pesi'!F$15,'Tabelle Tipi-pesi'!G$15,"")&amp;IF(G73='Tabelle Tipi-pesi'!F$16,'Tabelle Tipi-pesi'!G$16,"")&amp;IF(G73='Tabelle Tipi-pesi'!F$17,'Tabelle Tipi-pesi'!G$17,"")&amp;IF(G73='Tabelle Tipi-pesi'!F$18,'Tabelle Tipi-pesi'!G$18,"")&amp;IF(G73='Tabelle Tipi-pesi'!F$19,'Tabelle Tipi-pesi'!G$19,"")&amp;IF(G73='Tabelle Tipi-pesi'!F$20,'Tabelle Tipi-pesi'!G$20,"")&amp;IF(G73='Tabelle Tipi-pesi'!F$21,'Tabelle Tipi-pesi'!G$21,"")&amp;IF(G73='Tabelle Tipi-pesi'!F$22,'Tabelle Tipi-pesi'!G$22,"")&amp;IF(G73='Tabelle Tipi-pesi'!F$23,'Tabelle Tipi-pesi'!G$23,"")))</f>
        <v>80</v>
      </c>
      <c r="I73" s="8" t="s">
        <v>45</v>
      </c>
      <c r="J73" s="9">
        <f>IF(I73="",0,VALUE(IF(I73='Tabelle Tipi-pesi'!H$2,'Tabelle Tipi-pesi'!I$2,"")&amp;IF(I73='Tabelle Tipi-pesi'!H$3,'Tabelle Tipi-pesi'!I$3,"")&amp;IF(I73='Tabelle Tipi-pesi'!H$4,'Tabelle Tipi-pesi'!I$4,"")&amp;IF(I73='Tabelle Tipi-pesi'!H$5,'Tabelle Tipi-pesi'!I$5,"")&amp;IF(I73='Tabelle Tipi-pesi'!H$6,'Tabelle Tipi-pesi'!I$6,"")&amp;IF(I73='Tabelle Tipi-pesi'!H$7,'Tabelle Tipi-pesi'!I$7,"")&amp;IF(I73='Tabelle Tipi-pesi'!H$8,'Tabelle Tipi-pesi'!I$8,"")&amp;IF(I73='Tabelle Tipi-pesi'!H$9,'Tabelle Tipi-pesi'!I$9,"")&amp;IF(I73='Tabelle Tipi-pesi'!H$10,'Tabelle Tipi-pesi'!I$10,"")&amp;IF(I73='Tabelle Tipi-pesi'!H$11,'Tabelle Tipi-pesi'!I$11,"")&amp;IF(I73='Tabelle Tipi-pesi'!H$12,'Tabelle Tipi-pesi'!I$12,"")&amp;IF(I73='Tabelle Tipi-pesi'!H$13,'Tabelle Tipi-pesi'!I$13,"")&amp;IF(I73='Tabelle Tipi-pesi'!H$14,'Tabelle Tipi-pesi'!I$14,"")&amp;IF(I73='Tabelle Tipi-pesi'!H$15,'Tabelle Tipi-pesi'!I$15,"")&amp;IF(I73='Tabelle Tipi-pesi'!H$16,'Tabelle Tipi-pesi'!I$16,"")&amp;IF(I73='Tabelle Tipi-pesi'!H$17,'Tabelle Tipi-pesi'!I$17,"")&amp;IF(I73='Tabelle Tipi-pesi'!H$18,'Tabelle Tipi-pesi'!I$18,"")&amp;IF(I73='Tabelle Tipi-pesi'!H$19,'Tabelle Tipi-pesi'!I$19,"")&amp;IF(I73='Tabelle Tipi-pesi'!H$20,'Tabelle Tipi-pesi'!I$20,"")&amp;IF(I73='Tabelle Tipi-pesi'!H$21,'Tabelle Tipi-pesi'!I$21,"")&amp;IF(I73='Tabelle Tipi-pesi'!H$22,'Tabelle Tipi-pesi'!I$22,"")&amp;IF(I73='Tabelle Tipi-pesi'!H$23,'Tabelle Tipi-pesi'!I$23,"")))</f>
        <v>50</v>
      </c>
      <c r="K73" s="24" t="s">
        <v>50</v>
      </c>
      <c r="L73" s="25">
        <f>IF(K73="",0,VALUE(IF(K73='Tabelle Tipi-pesi'!J$2,'Tabelle Tipi-pesi'!K$2,"")&amp;IF(K73='Tabelle Tipi-pesi'!J$3,'Tabelle Tipi-pesi'!K$3,"")&amp;IF(K73='Tabelle Tipi-pesi'!J$4,'Tabelle Tipi-pesi'!K$4,"")&amp;IF(K73='Tabelle Tipi-pesi'!J$5,'Tabelle Tipi-pesi'!K$5,"")&amp;IF(K73='Tabelle Tipi-pesi'!J$6,'Tabelle Tipi-pesi'!K$6,"")&amp;IF(K73='Tabelle Tipi-pesi'!J$7,'Tabelle Tipi-pesi'!K$7,"")&amp;IF(K73='Tabelle Tipi-pesi'!J$8,'Tabelle Tipi-pesi'!K$8,"")&amp;IF(K73='Tabelle Tipi-pesi'!J$9,'Tabelle Tipi-pesi'!K$9,"")&amp;IF(K73='Tabelle Tipi-pesi'!J$10,'Tabelle Tipi-pesi'!K$10,"")&amp;IF(K73='Tabelle Tipi-pesi'!J$11,'Tabelle Tipi-pesi'!K$11,"")&amp;IF(K73='Tabelle Tipi-pesi'!J$12,'Tabelle Tipi-pesi'!K$12,"")&amp;IF(K73='Tabelle Tipi-pesi'!J$13,'Tabelle Tipi-pesi'!K$13,"")&amp;IF(K73='Tabelle Tipi-pesi'!J$14,'Tabelle Tipi-pesi'!K$14,"")&amp;IF(K73='Tabelle Tipi-pesi'!J$15,'Tabelle Tipi-pesi'!K$15,"")&amp;IF(K73='Tabelle Tipi-pesi'!J$16,'Tabelle Tipi-pesi'!K$16,"")&amp;IF(K73='Tabelle Tipi-pesi'!J$17,'Tabelle Tipi-pesi'!K$17,"")&amp;IF(K73='Tabelle Tipi-pesi'!J$18,'Tabelle Tipi-pesi'!K$18,"")&amp;IF(K73='Tabelle Tipi-pesi'!J$19,'Tabelle Tipi-pesi'!K$19,"")&amp;IF(K73='Tabelle Tipi-pesi'!J$20,'Tabelle Tipi-pesi'!K$20,"")&amp;IF(K73='Tabelle Tipi-pesi'!J$21,'Tabelle Tipi-pesi'!K$21,"")&amp;IF(K73='Tabelle Tipi-pesi'!J$22,'Tabelle Tipi-pesi'!K$22,"")&amp;IF(K73='Tabelle Tipi-pesi'!J$23,'Tabelle Tipi-pesi'!K$23,"")))</f>
        <v>7</v>
      </c>
      <c r="M73" s="8" t="s">
        <v>59</v>
      </c>
      <c r="N73" s="9">
        <f>$B73*IF(M73="",0,VALUE(IF(M73='Tabelle Tipi-pesi'!L$2,'Tabelle Tipi-pesi'!M$2,"")&amp;IF(M73='Tabelle Tipi-pesi'!L$3,'Tabelle Tipi-pesi'!M$3,"")&amp;IF(M73='Tabelle Tipi-pesi'!L$4,'Tabelle Tipi-pesi'!M$4,"")&amp;IF(M73='Tabelle Tipi-pesi'!L$5,'Tabelle Tipi-pesi'!M$5,"")&amp;IF(M73='Tabelle Tipi-pesi'!L$6,'Tabelle Tipi-pesi'!M$6,"")&amp;IF(M73='Tabelle Tipi-pesi'!L$7,'Tabelle Tipi-pesi'!M$7,"")&amp;IF(M73='Tabelle Tipi-pesi'!L$8,'Tabelle Tipi-pesi'!M$8,"")&amp;IF(M73='Tabelle Tipi-pesi'!L$9,'Tabelle Tipi-pesi'!M$9,"")&amp;IF(M73='Tabelle Tipi-pesi'!L$10,'Tabelle Tipi-pesi'!M$10,"")&amp;IF(M73='Tabelle Tipi-pesi'!L$11,'Tabelle Tipi-pesi'!M$11,"")&amp;IF(M73='Tabelle Tipi-pesi'!L$12,'Tabelle Tipi-pesi'!M$12,"")&amp;IF(M73='Tabelle Tipi-pesi'!L$13,'Tabelle Tipi-pesi'!M$13,"")&amp;IF(M73='Tabelle Tipi-pesi'!L$14,'Tabelle Tipi-pesi'!M$14,"")&amp;IF(M73='Tabelle Tipi-pesi'!L$15,'Tabelle Tipi-pesi'!M$15,"")&amp;IF(M73='Tabelle Tipi-pesi'!L$16,'Tabelle Tipi-pesi'!M$16,"")&amp;IF(M73='Tabelle Tipi-pesi'!L$17,'Tabelle Tipi-pesi'!M$17,"")&amp;IF(M73='Tabelle Tipi-pesi'!L$18,'Tabelle Tipi-pesi'!M$18,"")&amp;IF(M73='Tabelle Tipi-pesi'!L$19,'Tabelle Tipi-pesi'!M$19,"")&amp;IF(M73='Tabelle Tipi-pesi'!L$20,'Tabelle Tipi-pesi'!M$20,"")&amp;IF(M73='Tabelle Tipi-pesi'!L$21,'Tabelle Tipi-pesi'!M$21,"")&amp;IF(M73='Tabelle Tipi-pesi'!L$22,'Tabelle Tipi-pesi'!M$22,"")&amp;IF(M73='Tabelle Tipi-pesi'!L$23,'Tabelle Tipi-pesi'!M$23,"")))</f>
        <v>240</v>
      </c>
      <c r="O73" s="27" t="s">
        <v>81</v>
      </c>
      <c r="P73" s="28">
        <f>IF(O73="",0,VALUE(IF(O73='Tabelle Tipi-pesi'!N$2,'Tabelle Tipi-pesi'!O$2,"")&amp;IF(O73='Tabelle Tipi-pesi'!N$3,'Tabelle Tipi-pesi'!O$3,"")&amp;IF(O73='Tabelle Tipi-pesi'!N$4,'Tabelle Tipi-pesi'!O$4,"")&amp;IF(O73='Tabelle Tipi-pesi'!N$5,'Tabelle Tipi-pesi'!O$5,"")&amp;IF(O73='Tabelle Tipi-pesi'!N$6,'Tabelle Tipi-pesi'!O$6,"")&amp;IF(O73='Tabelle Tipi-pesi'!N$7,'Tabelle Tipi-pesi'!O$7,"")&amp;IF(O73='Tabelle Tipi-pesi'!N$8,'Tabelle Tipi-pesi'!O$8,"")&amp;IF(O73='Tabelle Tipi-pesi'!N$9,'Tabelle Tipi-pesi'!O$9,"")&amp;IF(O73='Tabelle Tipi-pesi'!N$10,'Tabelle Tipi-pesi'!O$10,"")&amp;IF(O73='Tabelle Tipi-pesi'!N$11,'Tabelle Tipi-pesi'!O$11,"")&amp;IF(O73='Tabelle Tipi-pesi'!N$12,'Tabelle Tipi-pesi'!O$12,"")&amp;IF(O73='Tabelle Tipi-pesi'!N$13,'Tabelle Tipi-pesi'!O$13,"")&amp;IF(O73='Tabelle Tipi-pesi'!N$14,'Tabelle Tipi-pesi'!O$14,"")&amp;IF(O73='Tabelle Tipi-pesi'!N$15,'Tabelle Tipi-pesi'!O$15,"")&amp;IF(O73='Tabelle Tipi-pesi'!N$16,'Tabelle Tipi-pesi'!O$16,"")&amp;IF(O73='Tabelle Tipi-pesi'!N$17,'Tabelle Tipi-pesi'!O$17,"")&amp;IF(O73='Tabelle Tipi-pesi'!N$18,'Tabelle Tipi-pesi'!O$18,"")&amp;IF(O73='Tabelle Tipi-pesi'!N$19,'Tabelle Tipi-pesi'!O$19,"")&amp;IF(O73='Tabelle Tipi-pesi'!N$20,'Tabelle Tipi-pesi'!O$20,"")&amp;IF(O73='Tabelle Tipi-pesi'!N$21,'Tabelle Tipi-pesi'!O$21,"")&amp;IF(O73='Tabelle Tipi-pesi'!N$22,'Tabelle Tipi-pesi'!O$22,"")&amp;IF(O73='Tabelle Tipi-pesi'!N$23,'Tabelle Tipi-pesi'!O$23,"")))</f>
        <v>285</v>
      </c>
      <c r="Q73" s="8" t="s">
        <v>108</v>
      </c>
      <c r="R73" s="9">
        <f>IF(Q73="",0,VALUE(IF(Q73='Tabelle Tipi-pesi'!P$2,'Tabelle Tipi-pesi'!Q$2,"")&amp;IF(Q73='Tabelle Tipi-pesi'!P$3,'Tabelle Tipi-pesi'!Q$3,"")&amp;IF(Q73='Tabelle Tipi-pesi'!P$4,'Tabelle Tipi-pesi'!Q$4,"")&amp;IF(Q73='Tabelle Tipi-pesi'!P$5,'Tabelle Tipi-pesi'!Q$5,"")&amp;IF(Q73='Tabelle Tipi-pesi'!P$6,'Tabelle Tipi-pesi'!Q$6,"")&amp;IF(Q73='Tabelle Tipi-pesi'!P$7,'Tabelle Tipi-pesi'!Q$7,"")&amp;IF(Q73='Tabelle Tipi-pesi'!P$8,'Tabelle Tipi-pesi'!Q$8,"")&amp;IF(Q73='Tabelle Tipi-pesi'!P$9,'Tabelle Tipi-pesi'!Q$9,"")&amp;IF(Q73='Tabelle Tipi-pesi'!P$10,'Tabelle Tipi-pesi'!Q$10,"")&amp;IF(Q73='Tabelle Tipi-pesi'!P$11,'Tabelle Tipi-pesi'!Q$11,"")&amp;IF(Q73='Tabelle Tipi-pesi'!P$12,'Tabelle Tipi-pesi'!Q$12,"")&amp;IF(Q73='Tabelle Tipi-pesi'!P$13,'Tabelle Tipi-pesi'!Q$13,"")&amp;IF(Q73='Tabelle Tipi-pesi'!P$14,'Tabelle Tipi-pesi'!Q$14,"")&amp;IF(Q73='Tabelle Tipi-pesi'!P$15,'Tabelle Tipi-pesi'!Q$15,"")&amp;IF(Q73='Tabelle Tipi-pesi'!P$16,'Tabelle Tipi-pesi'!Q$16,"")&amp;IF(Q73='Tabelle Tipi-pesi'!P$17,'Tabelle Tipi-pesi'!Q$17,"")&amp;IF(Q73='Tabelle Tipi-pesi'!P$18,'Tabelle Tipi-pesi'!Q$18,"")&amp;IF(Q73='Tabelle Tipi-pesi'!P$19,'Tabelle Tipi-pesi'!Q$19,"")&amp;IF(Q73='Tabelle Tipi-pesi'!P$20,'Tabelle Tipi-pesi'!Q$20,"")&amp;IF(Q73='Tabelle Tipi-pesi'!P$21,'Tabelle Tipi-pesi'!Q$21,"")&amp;IF(Q73='Tabelle Tipi-pesi'!P$22,'Tabelle Tipi-pesi'!Q$22,"")&amp;IF(Q73='Tabelle Tipi-pesi'!P$23,'Tabelle Tipi-pesi'!Q$23,"")))</f>
        <v>30</v>
      </c>
      <c r="S73" s="29" t="s">
        <v>113</v>
      </c>
      <c r="T73" s="30">
        <f>IF(S73="",0,VALUE(IF(S73='Tabelle Tipi-pesi'!R$2,'Tabelle Tipi-pesi'!S$2,"")&amp;IF(S73='Tabelle Tipi-pesi'!R$3,'Tabelle Tipi-pesi'!S$3,"")&amp;IF(S73='Tabelle Tipi-pesi'!R$4,'Tabelle Tipi-pesi'!S$4,"")&amp;IF(S73='Tabelle Tipi-pesi'!R$5,'Tabelle Tipi-pesi'!S$5,"")&amp;IF(S73='Tabelle Tipi-pesi'!R$6,'Tabelle Tipi-pesi'!S$6,"")&amp;IF(S73='Tabelle Tipi-pesi'!R$7,'Tabelle Tipi-pesi'!S$7,"")&amp;IF(S73='Tabelle Tipi-pesi'!R$8,'Tabelle Tipi-pesi'!S$8,"")&amp;IF(S73='Tabelle Tipi-pesi'!R$9,'Tabelle Tipi-pesi'!S$9,"")&amp;IF(S73='Tabelle Tipi-pesi'!R$10,'Tabelle Tipi-pesi'!S$10,"")&amp;IF(S73='Tabelle Tipi-pesi'!R$11,'Tabelle Tipi-pesi'!S$11,"")&amp;IF(S73='Tabelle Tipi-pesi'!R$12,'Tabelle Tipi-pesi'!S$12,"")&amp;IF(S73='Tabelle Tipi-pesi'!R$13,'Tabelle Tipi-pesi'!S$13,"")&amp;IF(S73='Tabelle Tipi-pesi'!R$14,'Tabelle Tipi-pesi'!S$14,"")&amp;IF(S73='Tabelle Tipi-pesi'!R$15,'Tabelle Tipi-pesi'!S$15,"")&amp;IF(S73='Tabelle Tipi-pesi'!R$16,'Tabelle Tipi-pesi'!S$16,"")&amp;IF(S73='Tabelle Tipi-pesi'!R$17,'Tabelle Tipi-pesi'!S$17,"")&amp;IF(S73='Tabelle Tipi-pesi'!R$18,'Tabelle Tipi-pesi'!S$18,"")&amp;IF(S73='Tabelle Tipi-pesi'!R$19,'Tabelle Tipi-pesi'!S$19,"")&amp;IF(S73='Tabelle Tipi-pesi'!R$20,'Tabelle Tipi-pesi'!S$20,"")&amp;IF(S73='Tabelle Tipi-pesi'!R$21,'Tabelle Tipi-pesi'!S$21,"")&amp;IF(S73='Tabelle Tipi-pesi'!R$22,'Tabelle Tipi-pesi'!S$22,"")&amp;IF(S73='Tabelle Tipi-pesi'!R$23,'Tabelle Tipi-pesi'!S$23,"")))</f>
        <v>30</v>
      </c>
      <c r="V73" s="9">
        <f>IF(U73="",0,VALUE(IF(U73='Tabelle Tipi-pesi'!T$2,'Tabelle Tipi-pesi'!U$2,"")&amp;IF(U73='Tabelle Tipi-pesi'!T$3,'Tabelle Tipi-pesi'!U$3,"")&amp;IF(U73='Tabelle Tipi-pesi'!T$4,'Tabelle Tipi-pesi'!U$4,"")&amp;IF(U73='Tabelle Tipi-pesi'!T$5,'Tabelle Tipi-pesi'!U$5,"")&amp;IF(U73='Tabelle Tipi-pesi'!T$6,'Tabelle Tipi-pesi'!U$6,"")&amp;IF(U73='Tabelle Tipi-pesi'!T$7,'Tabelle Tipi-pesi'!U$7,"")&amp;IF(U73='Tabelle Tipi-pesi'!T$8,'Tabelle Tipi-pesi'!U$8,"")&amp;IF(U73='Tabelle Tipi-pesi'!T$9,'Tabelle Tipi-pesi'!U$9,"")&amp;IF(U73='Tabelle Tipi-pesi'!T$10,'Tabelle Tipi-pesi'!U$10,"")&amp;IF(U73='Tabelle Tipi-pesi'!T$11,'Tabelle Tipi-pesi'!U$11,"")&amp;IF(U73='Tabelle Tipi-pesi'!T$12,'Tabelle Tipi-pesi'!U$12,"")&amp;IF(U73='Tabelle Tipi-pesi'!T$13,'Tabelle Tipi-pesi'!U$13,"")&amp;IF(U73='Tabelle Tipi-pesi'!T$14,'Tabelle Tipi-pesi'!U$14,"")&amp;IF(U73='Tabelle Tipi-pesi'!T$15,'Tabelle Tipi-pesi'!U$15,"")&amp;IF(U73='Tabelle Tipi-pesi'!T$16,'Tabelle Tipi-pesi'!U$16,"")&amp;IF(U73='Tabelle Tipi-pesi'!T$17,'Tabelle Tipi-pesi'!U$17,"")&amp;IF(U73='Tabelle Tipi-pesi'!T$18,'Tabelle Tipi-pesi'!U$18,"")&amp;IF(U73='Tabelle Tipi-pesi'!T$19,'Tabelle Tipi-pesi'!U$19,"")&amp;IF(U73='Tabelle Tipi-pesi'!T$20,'Tabelle Tipi-pesi'!U$20,"")&amp;IF(U73='Tabelle Tipi-pesi'!T$21,'Tabelle Tipi-pesi'!U$21,"")&amp;IF(U73='Tabelle Tipi-pesi'!T$22,'Tabelle Tipi-pesi'!U$22,"")&amp;IF(U73='Tabelle Tipi-pesi'!T$23,'Tabelle Tipi-pesi'!U$23,"")))</f>
        <v>0</v>
      </c>
      <c r="W73" s="31"/>
      <c r="X73" s="32">
        <f>IF(W73="",0,VALUE(IF(W73='Tabelle Tipi-pesi'!V$2,'Tabelle Tipi-pesi'!W$2,"")&amp;IF(W73='Tabelle Tipi-pesi'!V$3,'Tabelle Tipi-pesi'!W$3,"")&amp;IF(W73='Tabelle Tipi-pesi'!V$4,'Tabelle Tipi-pesi'!W$4,"")&amp;IF(W73='Tabelle Tipi-pesi'!V$5,'Tabelle Tipi-pesi'!W$5,"")&amp;IF(W73='Tabelle Tipi-pesi'!V$6,'Tabelle Tipi-pesi'!W$6,"")&amp;IF(W73='Tabelle Tipi-pesi'!V$7,'Tabelle Tipi-pesi'!W$7,"")&amp;IF(W73='Tabelle Tipi-pesi'!V$8,'Tabelle Tipi-pesi'!W$8,"")&amp;IF(W73='Tabelle Tipi-pesi'!V$9,'Tabelle Tipi-pesi'!W$9,"")&amp;IF(W73='Tabelle Tipi-pesi'!V$10,'Tabelle Tipi-pesi'!W$10,"")&amp;IF(W73='Tabelle Tipi-pesi'!V$11,'Tabelle Tipi-pesi'!W$11,"")&amp;IF(W73='Tabelle Tipi-pesi'!V$12,'Tabelle Tipi-pesi'!W$12,"")&amp;IF(W73='Tabelle Tipi-pesi'!V$13,'Tabelle Tipi-pesi'!W$13,"")&amp;IF(W73='Tabelle Tipi-pesi'!V$14,'Tabelle Tipi-pesi'!W$14,"")&amp;IF(W73='Tabelle Tipi-pesi'!V$15,'Tabelle Tipi-pesi'!W$15,"")&amp;IF(W73='Tabelle Tipi-pesi'!V$16,'Tabelle Tipi-pesi'!W$16,"")&amp;IF(W73='Tabelle Tipi-pesi'!V$17,'Tabelle Tipi-pesi'!W$17,"")&amp;IF(W73='Tabelle Tipi-pesi'!V$18,'Tabelle Tipi-pesi'!W$18,"")&amp;IF(W73='Tabelle Tipi-pesi'!V$19,'Tabelle Tipi-pesi'!W$19,"")&amp;IF(W73='Tabelle Tipi-pesi'!V$20,'Tabelle Tipi-pesi'!W$20,"")&amp;IF(W73='Tabelle Tipi-pesi'!V$21,'Tabelle Tipi-pesi'!W$21,"")&amp;IF(W73='Tabelle Tipi-pesi'!V$22,'Tabelle Tipi-pesi'!W$22,"")&amp;IF(W73='Tabelle Tipi-pesi'!V$23,'Tabelle Tipi-pesi'!W$23,"")))</f>
        <v>0</v>
      </c>
      <c r="Z73" s="9">
        <f>IF(Y73="",0,VALUE(IF(Y73='Tabelle Tipi-pesi'!X$2,'Tabelle Tipi-pesi'!Y$2,"")&amp;IF(Y73='Tabelle Tipi-pesi'!X$3,'Tabelle Tipi-pesi'!Y$3,"")&amp;IF(Y73='Tabelle Tipi-pesi'!X$4,'Tabelle Tipi-pesi'!Y$4,"")&amp;IF(Y73='Tabelle Tipi-pesi'!X$5,'Tabelle Tipi-pesi'!Y$5,"")&amp;IF(Y73='Tabelle Tipi-pesi'!X$6,'Tabelle Tipi-pesi'!Y$6,"")&amp;IF(Y73='Tabelle Tipi-pesi'!X$7,'Tabelle Tipi-pesi'!Y$7,"")&amp;IF(Y73='Tabelle Tipi-pesi'!X$8,'Tabelle Tipi-pesi'!Y$8,"")&amp;IF(Y73='Tabelle Tipi-pesi'!X$9,'Tabelle Tipi-pesi'!Y$9,"")&amp;IF(Y73='Tabelle Tipi-pesi'!X$10,'Tabelle Tipi-pesi'!Y$10,"")&amp;IF(Y73='Tabelle Tipi-pesi'!X$11,'Tabelle Tipi-pesi'!Y$11,"")&amp;IF(Y73='Tabelle Tipi-pesi'!X$12,'Tabelle Tipi-pesi'!Y$12,"")&amp;IF(Y73='Tabelle Tipi-pesi'!X$13,'Tabelle Tipi-pesi'!Y$13,"")&amp;IF(Y73='Tabelle Tipi-pesi'!X$14,'Tabelle Tipi-pesi'!Y$14,"")&amp;IF(Y73='Tabelle Tipi-pesi'!X$15,'Tabelle Tipi-pesi'!Y$15,"")&amp;IF(Y73='Tabelle Tipi-pesi'!X$16,'Tabelle Tipi-pesi'!Y$16,"")&amp;IF(Y73='Tabelle Tipi-pesi'!X$17,'Tabelle Tipi-pesi'!Y$17,"")&amp;IF(Y73='Tabelle Tipi-pesi'!X$18,'Tabelle Tipi-pesi'!Y$18,"")&amp;IF(Y73='Tabelle Tipi-pesi'!X$19,'Tabelle Tipi-pesi'!Y$19,"")&amp;IF(Y73='Tabelle Tipi-pesi'!X$20,'Tabelle Tipi-pesi'!Y$20,"")&amp;IF(Y73='Tabelle Tipi-pesi'!X$21,'Tabelle Tipi-pesi'!Y$21,"")&amp;IF(Y73='Tabelle Tipi-pesi'!X$22,'Tabelle Tipi-pesi'!Y$22,"")&amp;IF(Y73='Tabelle Tipi-pesi'!X$23,'Tabelle Tipi-pesi'!Y$23,"")))</f>
        <v>0</v>
      </c>
      <c r="AA73" s="36"/>
      <c r="AB73" s="37">
        <f>IF(AA73="",0,VALUE(IF(AA73='Tabelle Tipi-pesi'!Z$2,'Tabelle Tipi-pesi'!AA$2,"")&amp;IF(AA73='Tabelle Tipi-pesi'!Z$3,'Tabelle Tipi-pesi'!AA$3,"")&amp;IF(AA73='Tabelle Tipi-pesi'!Z$4,'Tabelle Tipi-pesi'!AA$4,"")&amp;IF(AA73='Tabelle Tipi-pesi'!Z$5,'Tabelle Tipi-pesi'!AA$5,"")&amp;IF(AA73='Tabelle Tipi-pesi'!Z$6,'Tabelle Tipi-pesi'!AA$6,"")&amp;IF(AA73='Tabelle Tipi-pesi'!Z$7,'Tabelle Tipi-pesi'!AA$7,"")&amp;IF(AA73='Tabelle Tipi-pesi'!Z$8,'Tabelle Tipi-pesi'!AA$8,"")&amp;IF(AA73='Tabelle Tipi-pesi'!Z$9,'Tabelle Tipi-pesi'!AA$9,"")&amp;IF(AA73='Tabelle Tipi-pesi'!Z$10,'Tabelle Tipi-pesi'!AA$10,"")&amp;IF(AA73='Tabelle Tipi-pesi'!Z$11,'Tabelle Tipi-pesi'!AA$11,"")&amp;IF(AA73='Tabelle Tipi-pesi'!Z$12,'Tabelle Tipi-pesi'!AA$12,"")&amp;IF(AA73='Tabelle Tipi-pesi'!Z$13,'Tabelle Tipi-pesi'!AA$13,"")&amp;IF(AA73='Tabelle Tipi-pesi'!Z$14,'Tabelle Tipi-pesi'!AA$14,"")&amp;IF(AA73='Tabelle Tipi-pesi'!Z$15,'Tabelle Tipi-pesi'!AA$15,"")&amp;IF(AA73='Tabelle Tipi-pesi'!Z$16,'Tabelle Tipi-pesi'!AA$16,"")&amp;IF(AA73='Tabelle Tipi-pesi'!Z$17,'Tabelle Tipi-pesi'!AA$17,"")&amp;IF(AA73='Tabelle Tipi-pesi'!Z$18,'Tabelle Tipi-pesi'!AA$18,"")&amp;IF(AA73='Tabelle Tipi-pesi'!Z$19,'Tabelle Tipi-pesi'!AA$19,"")&amp;IF(AA73='Tabelle Tipi-pesi'!Z$20,'Tabelle Tipi-pesi'!AA$20,"")&amp;IF(AA73='Tabelle Tipi-pesi'!Z$21,'Tabelle Tipi-pesi'!AA$21,"")&amp;IF(AA73='Tabelle Tipi-pesi'!Z$22,'Tabelle Tipi-pesi'!AA$22,"")&amp;IF(AA73='Tabelle Tipi-pesi'!Z$23,'Tabelle Tipi-pesi'!AA$23,"")))</f>
        <v>0</v>
      </c>
      <c r="AD73" s="9">
        <f>IF(AC73="",0,VALUE(IF(AC73='Tabelle Tipi-pesi'!Z$2,'Tabelle Tipi-pesi'!AA$2,"")&amp;IF(AC73='Tabelle Tipi-pesi'!Z$3,'Tabelle Tipi-pesi'!AA$3,"")&amp;IF(AC73='Tabelle Tipi-pesi'!Z$4,'Tabelle Tipi-pesi'!AA$4,"")&amp;IF(AC73='Tabelle Tipi-pesi'!Z$5,'Tabelle Tipi-pesi'!AA$5,"")&amp;IF(AC73='Tabelle Tipi-pesi'!Z$6,'Tabelle Tipi-pesi'!AA$6,"")&amp;IF(AC73='Tabelle Tipi-pesi'!Z$7,'Tabelle Tipi-pesi'!AA$7,"")&amp;IF(AC73='Tabelle Tipi-pesi'!Z$8,'Tabelle Tipi-pesi'!AA$8,"")&amp;IF(AC73='Tabelle Tipi-pesi'!Z$9,'Tabelle Tipi-pesi'!AA$9,"")&amp;IF(AC73='Tabelle Tipi-pesi'!Z$10,'Tabelle Tipi-pesi'!AA$10,"")&amp;IF(AC73='Tabelle Tipi-pesi'!Z$11,'Tabelle Tipi-pesi'!AA$11,"")&amp;IF(AC73='Tabelle Tipi-pesi'!Z$12,'Tabelle Tipi-pesi'!AA$12,"")&amp;IF(AC73='Tabelle Tipi-pesi'!Z$13,'Tabelle Tipi-pesi'!AA$13,"")&amp;IF(AC73='Tabelle Tipi-pesi'!Z$14,'Tabelle Tipi-pesi'!AA$14,"")&amp;IF(AC73='Tabelle Tipi-pesi'!Z$15,'Tabelle Tipi-pesi'!AA$15,"")&amp;IF(AC73='Tabelle Tipi-pesi'!Z$16,'Tabelle Tipi-pesi'!AA$16,"")&amp;IF(AC73='Tabelle Tipi-pesi'!Z$17,'Tabelle Tipi-pesi'!AA$17,"")&amp;IF(AC73='Tabelle Tipi-pesi'!Z$18,'Tabelle Tipi-pesi'!AA$18,"")&amp;IF(AC73='Tabelle Tipi-pesi'!Z$19,'Tabelle Tipi-pesi'!AA$19,"")&amp;IF(AC73='Tabelle Tipi-pesi'!Z$20,'Tabelle Tipi-pesi'!AA$20,"")&amp;IF(AC73='Tabelle Tipi-pesi'!Z$21,'Tabelle Tipi-pesi'!AA$21,"")&amp;IF(AC73='Tabelle Tipi-pesi'!Z$22,'Tabelle Tipi-pesi'!AA$22,"")&amp;IF(AC73='Tabelle Tipi-pesi'!Z$23,'Tabelle Tipi-pesi'!AA$23,"")))</f>
        <v>0</v>
      </c>
      <c r="AE73" s="34" t="s">
        <v>118</v>
      </c>
      <c r="AF73" s="35">
        <f>IF(AE73="",0,VALUE(IF(AE73='Tabelle Tipi-pesi'!AB$2,'Tabelle Tipi-pesi'!AC$2,"")&amp;IF(AE73='Tabelle Tipi-pesi'!AB$3,'Tabelle Tipi-pesi'!AC$3,"")&amp;IF(AE73='Tabelle Tipi-pesi'!AB$4,'Tabelle Tipi-pesi'!AC$4,"")&amp;IF(AE73='Tabelle Tipi-pesi'!AB$5,'Tabelle Tipi-pesi'!AC$5,"")&amp;IF(AE73='Tabelle Tipi-pesi'!AB$6,'Tabelle Tipi-pesi'!AC$6,"")&amp;IF(AE73='Tabelle Tipi-pesi'!AB$7,'Tabelle Tipi-pesi'!AC$7,"")&amp;IF(AE73='Tabelle Tipi-pesi'!AB$8,'Tabelle Tipi-pesi'!AC$8,"")&amp;IF(AE73='Tabelle Tipi-pesi'!AB$9,'Tabelle Tipi-pesi'!AC$9,"")&amp;IF(AE73='Tabelle Tipi-pesi'!AB$10,'Tabelle Tipi-pesi'!AC$10,"")&amp;IF(AE73='Tabelle Tipi-pesi'!AB$11,'Tabelle Tipi-pesi'!AC$11,"")&amp;IF(AE73='Tabelle Tipi-pesi'!AB$12,'Tabelle Tipi-pesi'!AC$12,"")&amp;IF(AE73='Tabelle Tipi-pesi'!AB$13,'Tabelle Tipi-pesi'!AC$13,"")&amp;IF(AE73='Tabelle Tipi-pesi'!AB$14,'Tabelle Tipi-pesi'!AC$14,"")&amp;IF(AE73='Tabelle Tipi-pesi'!AB$15,'Tabelle Tipi-pesi'!AC$15,"")&amp;IF(AD73='Tabelle Tipi-pesi'!AB$16,'Tabelle Tipi-pesi'!AC$16,"")&amp;IF(AE73='Tabelle Tipi-pesi'!AB$17,'Tabelle Tipi-pesi'!AC$17,"")&amp;IF(AE73='Tabelle Tipi-pesi'!AB$18,'Tabelle Tipi-pesi'!AC$18,"")&amp;IF(AE73='Tabelle Tipi-pesi'!AB$19,'Tabelle Tipi-pesi'!AC$19,"")&amp;IF(AE73='Tabelle Tipi-pesi'!AB$20,'Tabelle Tipi-pesi'!AC$20,"")&amp;IF(AE73='Tabelle Tipi-pesi'!AB$21,'Tabelle Tipi-pesi'!AC$21,"")&amp;IF(AE73='Tabelle Tipi-pesi'!AB$22,'Tabelle Tipi-pesi'!AC$22,"")&amp;IF(AE73='Tabelle Tipi-pesi'!AB$23,'Tabelle Tipi-pesi'!AC$23,"")))</f>
        <v>10</v>
      </c>
      <c r="AG73" s="8" t="s">
        <v>106</v>
      </c>
      <c r="AH73" s="9">
        <f>IF(AG73="",0,VALUE(IF(AG73='Tabelle Tipi-pesi'!AD$2,'Tabelle Tipi-pesi'!AE$2,"")&amp;IF(AG73='Tabelle Tipi-pesi'!AD$3,'Tabelle Tipi-pesi'!AE$3,"")&amp;IF(AG73='Tabelle Tipi-pesi'!AD$4,'Tabelle Tipi-pesi'!AE$4,"")&amp;IF(AG73='Tabelle Tipi-pesi'!AD$5,'Tabelle Tipi-pesi'!AE$5,"")&amp;IF(AG73='Tabelle Tipi-pesi'!AD$6,'Tabelle Tipi-pesi'!AE$6,"")&amp;IF(AG73='Tabelle Tipi-pesi'!AD$7,'Tabelle Tipi-pesi'!AE$7,"")&amp;IF(AG73='Tabelle Tipi-pesi'!AD$8,'Tabelle Tipi-pesi'!AE$8,"")&amp;IF(AG73='Tabelle Tipi-pesi'!AD$9,'Tabelle Tipi-pesi'!AE$9,"")&amp;IF(AG73='Tabelle Tipi-pesi'!AD$10,'Tabelle Tipi-pesi'!AE$10,"")&amp;IF(AG73='Tabelle Tipi-pesi'!AD$11,'Tabelle Tipi-pesi'!AE$11,"")&amp;IF(AG73='Tabelle Tipi-pesi'!AD$12,'Tabelle Tipi-pesi'!AE$12,"")&amp;IF(AG73='Tabelle Tipi-pesi'!AD$13,'Tabelle Tipi-pesi'!AE$13,"")&amp;IF(AG73='Tabelle Tipi-pesi'!AD$14,'Tabelle Tipi-pesi'!AE$14,"")&amp;IF(AG73='Tabelle Tipi-pesi'!AD$15,'Tabelle Tipi-pesi'!AE$15,"")&amp;IF(AF73='Tabelle Tipi-pesi'!AD$16,'Tabelle Tipi-pesi'!AE$16,"")&amp;IF(AG73='Tabelle Tipi-pesi'!AD$17,'Tabelle Tipi-pesi'!AE$17,"")&amp;IF(AG73='Tabelle Tipi-pesi'!AD$18,'Tabelle Tipi-pesi'!AE$18,"")&amp;IF(AG73='Tabelle Tipi-pesi'!AD$19,'Tabelle Tipi-pesi'!AE$19,"")&amp;IF(AG73='Tabelle Tipi-pesi'!AD$20,'Tabelle Tipi-pesi'!AE$20,"")&amp;IF(AG73='Tabelle Tipi-pesi'!AD$21,'Tabelle Tipi-pesi'!AE$21,"")&amp;IF(AG73='Tabelle Tipi-pesi'!AD$22,'Tabelle Tipi-pesi'!AE$22,"")&amp;IF(AG73='Tabelle Tipi-pesi'!AD$23,'Tabelle Tipi-pesi'!AE$23,"")))</f>
        <v>50</v>
      </c>
      <c r="AJ73" s="26">
        <f t="shared" si="7"/>
        <v>972</v>
      </c>
      <c r="AK73" s="55">
        <v>19</v>
      </c>
      <c r="AL73" s="12">
        <v>4460</v>
      </c>
      <c r="AM73" s="18"/>
      <c r="AN73" s="11">
        <f t="shared" si="8"/>
        <v>9</v>
      </c>
      <c r="AO73" s="11" t="str">
        <f t="shared" si="9"/>
        <v>2</v>
      </c>
      <c r="AP73" s="8">
        <v>830</v>
      </c>
      <c r="AQ73" s="40">
        <f t="shared" si="10"/>
        <v>14.08421052631579</v>
      </c>
      <c r="AR73" s="15">
        <f t="shared" si="11"/>
        <v>104.22315789473684</v>
      </c>
      <c r="AS73" s="16">
        <f t="shared" si="12"/>
        <v>107.2254710851202</v>
      </c>
      <c r="AT73" s="15">
        <f t="shared" si="13"/>
        <v>9.3261422857835417</v>
      </c>
      <c r="AU73" s="39"/>
    </row>
    <row r="74" spans="1:47" s="8" customFormat="1" ht="11.25" x14ac:dyDescent="0.2">
      <c r="A74" s="8">
        <v>70</v>
      </c>
      <c r="B74" s="8">
        <v>4</v>
      </c>
      <c r="C74" s="20" t="s">
        <v>18</v>
      </c>
      <c r="D74" s="21">
        <f>IF(C74="",0,VALUE(IF(C74='Tabelle Tipi-pesi'!B$2,'Tabelle Tipi-pesi'!C$2,"")&amp;IF(C74='Tabelle Tipi-pesi'!B$3,'Tabelle Tipi-pesi'!C$3,"")&amp;IF(C74='Tabelle Tipi-pesi'!B$4,'Tabelle Tipi-pesi'!C$4,"")&amp;IF(C74='Tabelle Tipi-pesi'!B$5,'Tabelle Tipi-pesi'!C$5,"")&amp;IF(C74='Tabelle Tipi-pesi'!B$6,'Tabelle Tipi-pesi'!C$6,"")&amp;IF(C74='Tabelle Tipi-pesi'!B$7,'Tabelle Tipi-pesi'!C$7,"")&amp;IF(C74='Tabelle Tipi-pesi'!B$8,'Tabelle Tipi-pesi'!C$8,"")&amp;IF(C74='Tabelle Tipi-pesi'!B$9,'Tabelle Tipi-pesi'!C$9,"")&amp;IF(C74='Tabelle Tipi-pesi'!B$10,'Tabelle Tipi-pesi'!C$10,"")&amp;IF(C74='Tabelle Tipi-pesi'!B$11,'Tabelle Tipi-pesi'!C$11,"")&amp;IF(C74='Tabelle Tipi-pesi'!B$12,'Tabelle Tipi-pesi'!C$12,"")&amp;IF(C74='Tabelle Tipi-pesi'!B$13,'Tabelle Tipi-pesi'!C$13,"")&amp;IF(C74='Tabelle Tipi-pesi'!B$14,'Tabelle Tipi-pesi'!C$14,"")&amp;IF(C74='Tabelle Tipi-pesi'!B$15,'Tabelle Tipi-pesi'!C$15,"")&amp;IF(C74='Tabelle Tipi-pesi'!B$16,'Tabelle Tipi-pesi'!C$16,"")&amp;IF(C74='Tabelle Tipi-pesi'!B$17,'Tabelle Tipi-pesi'!C$17,"")&amp;IF(C74='Tabelle Tipi-pesi'!B$18,'Tabelle Tipi-pesi'!C$18,"")&amp;IF(C74='Tabelle Tipi-pesi'!B$19,'Tabelle Tipi-pesi'!C$19,"")&amp;IF(C74='Tabelle Tipi-pesi'!B$20,'Tabelle Tipi-pesi'!C$20,"")&amp;IF(C74='Tabelle Tipi-pesi'!B$21,'Tabelle Tipi-pesi'!C$21,"")&amp;IF(C74='Tabelle Tipi-pesi'!B$22,'Tabelle Tipi-pesi'!C$22,"")&amp;IF(C74='Tabelle Tipi-pesi'!B$23,'Tabelle Tipi-pesi'!C$23,"")))</f>
        <v>180</v>
      </c>
      <c r="E74" s="8" t="s">
        <v>24</v>
      </c>
      <c r="F74" s="7">
        <f>IF(E74="",0,VALUE(IF(E74='Tabelle Tipi-pesi'!D$2,'Tabelle Tipi-pesi'!E$2,"")&amp;IF(E74='Tabelle Tipi-pesi'!D$3,'Tabelle Tipi-pesi'!E$3,"")&amp;IF(E74='Tabelle Tipi-pesi'!D$4,'Tabelle Tipi-pesi'!E$4,"")&amp;IF(E74='Tabelle Tipi-pesi'!D$5,'Tabelle Tipi-pesi'!E$5,"")&amp;IF(E74='Tabelle Tipi-pesi'!D$6,'Tabelle Tipi-pesi'!E$6,"")&amp;IF(E74='Tabelle Tipi-pesi'!D$7,'Tabelle Tipi-pesi'!E$7,"")&amp;IF(E74='Tabelle Tipi-pesi'!D$8,'Tabelle Tipi-pesi'!E$8,"")&amp;IF(E74='Tabelle Tipi-pesi'!D$9,'Tabelle Tipi-pesi'!E$9,"")&amp;IF(E74='Tabelle Tipi-pesi'!D$10,'Tabelle Tipi-pesi'!E$10,"")&amp;IF(E74='Tabelle Tipi-pesi'!D$11,'Tabelle Tipi-pesi'!E$11,"")&amp;IF(E74='Tabelle Tipi-pesi'!D$12,'Tabelle Tipi-pesi'!E$12,"")&amp;IF(E74='Tabelle Tipi-pesi'!D$13,'Tabelle Tipi-pesi'!E$13,"")&amp;IF(E74='Tabelle Tipi-pesi'!D$14,'Tabelle Tipi-pesi'!E$14,"")&amp;IF(E74='Tabelle Tipi-pesi'!D$15,'Tabelle Tipi-pesi'!E$15,"")&amp;IF(E74='Tabelle Tipi-pesi'!D$16,'Tabelle Tipi-pesi'!E$16,"")&amp;IF(E74='Tabelle Tipi-pesi'!D$17,'Tabelle Tipi-pesi'!E$17,"")&amp;IF(E74='Tabelle Tipi-pesi'!D$18,'Tabelle Tipi-pesi'!E$18,"")&amp;IF(E74='Tabelle Tipi-pesi'!D$19,'Tabelle Tipi-pesi'!E$19,"")&amp;IF(E74='Tabelle Tipi-pesi'!D$20,'Tabelle Tipi-pesi'!E$20,"")&amp;IF(E74='Tabelle Tipi-pesi'!D$21,'Tabelle Tipi-pesi'!E$21,"")&amp;IF(E74='Tabelle Tipi-pesi'!D$22,'Tabelle Tipi-pesi'!E$22,"")&amp;IF(E74='Tabelle Tipi-pesi'!D$23,'Tabelle Tipi-pesi'!E$23,"")))/4*B74</f>
        <v>62</v>
      </c>
      <c r="G74" s="22" t="s">
        <v>38</v>
      </c>
      <c r="H74" s="23">
        <f>$B74*IF(G74="",0,VALUE(IF(G74='Tabelle Tipi-pesi'!F$2,'Tabelle Tipi-pesi'!G$2,"")&amp;IF(G74='Tabelle Tipi-pesi'!F$3,'Tabelle Tipi-pesi'!G$3,"")&amp;IF(G74='Tabelle Tipi-pesi'!F$4,'Tabelle Tipi-pesi'!G$4,"")&amp;IF(G74='Tabelle Tipi-pesi'!F$5,'Tabelle Tipi-pesi'!G$5,"")&amp;IF(G74='Tabelle Tipi-pesi'!F$6,'Tabelle Tipi-pesi'!G$6,"")&amp;IF(G74='Tabelle Tipi-pesi'!F$7,'Tabelle Tipi-pesi'!G$7,"")&amp;IF(G74='Tabelle Tipi-pesi'!F$8,'Tabelle Tipi-pesi'!G$8,"")&amp;IF(G74='Tabelle Tipi-pesi'!F$9,'Tabelle Tipi-pesi'!G$9,"")&amp;IF(G74='Tabelle Tipi-pesi'!F$10,'Tabelle Tipi-pesi'!G$10,"")&amp;IF(G74='Tabelle Tipi-pesi'!F$11,'Tabelle Tipi-pesi'!G$11,"")&amp;IF(G74='Tabelle Tipi-pesi'!F$12,'Tabelle Tipi-pesi'!G$12,"")&amp;IF(G74='Tabelle Tipi-pesi'!F$13,'Tabelle Tipi-pesi'!G$13,"")&amp;IF(G74='Tabelle Tipi-pesi'!F$14,'Tabelle Tipi-pesi'!G$14,"")&amp;IF(G74='Tabelle Tipi-pesi'!F$15,'Tabelle Tipi-pesi'!G$15,"")&amp;IF(G74='Tabelle Tipi-pesi'!F$16,'Tabelle Tipi-pesi'!G$16,"")&amp;IF(G74='Tabelle Tipi-pesi'!F$17,'Tabelle Tipi-pesi'!G$17,"")&amp;IF(G74='Tabelle Tipi-pesi'!F$18,'Tabelle Tipi-pesi'!G$18,"")&amp;IF(G74='Tabelle Tipi-pesi'!F$19,'Tabelle Tipi-pesi'!G$19,"")&amp;IF(G74='Tabelle Tipi-pesi'!F$20,'Tabelle Tipi-pesi'!G$20,"")&amp;IF(G74='Tabelle Tipi-pesi'!F$21,'Tabelle Tipi-pesi'!G$21,"")&amp;IF(G74='Tabelle Tipi-pesi'!F$22,'Tabelle Tipi-pesi'!G$22,"")&amp;IF(G74='Tabelle Tipi-pesi'!F$23,'Tabelle Tipi-pesi'!G$23,"")))</f>
        <v>80</v>
      </c>
      <c r="I74" s="8" t="s">
        <v>47</v>
      </c>
      <c r="J74" s="9">
        <f>IF(I74="",0,VALUE(IF(I74='Tabelle Tipi-pesi'!H$2,'Tabelle Tipi-pesi'!I$2,"")&amp;IF(I74='Tabelle Tipi-pesi'!H$3,'Tabelle Tipi-pesi'!I$3,"")&amp;IF(I74='Tabelle Tipi-pesi'!H$4,'Tabelle Tipi-pesi'!I$4,"")&amp;IF(I74='Tabelle Tipi-pesi'!H$5,'Tabelle Tipi-pesi'!I$5,"")&amp;IF(I74='Tabelle Tipi-pesi'!H$6,'Tabelle Tipi-pesi'!I$6,"")&amp;IF(I74='Tabelle Tipi-pesi'!H$7,'Tabelle Tipi-pesi'!I$7,"")&amp;IF(I74='Tabelle Tipi-pesi'!H$8,'Tabelle Tipi-pesi'!I$8,"")&amp;IF(I74='Tabelle Tipi-pesi'!H$9,'Tabelle Tipi-pesi'!I$9,"")&amp;IF(I74='Tabelle Tipi-pesi'!H$10,'Tabelle Tipi-pesi'!I$10,"")&amp;IF(I74='Tabelle Tipi-pesi'!H$11,'Tabelle Tipi-pesi'!I$11,"")&amp;IF(I74='Tabelle Tipi-pesi'!H$12,'Tabelle Tipi-pesi'!I$12,"")&amp;IF(I74='Tabelle Tipi-pesi'!H$13,'Tabelle Tipi-pesi'!I$13,"")&amp;IF(I74='Tabelle Tipi-pesi'!H$14,'Tabelle Tipi-pesi'!I$14,"")&amp;IF(I74='Tabelle Tipi-pesi'!H$15,'Tabelle Tipi-pesi'!I$15,"")&amp;IF(I74='Tabelle Tipi-pesi'!H$16,'Tabelle Tipi-pesi'!I$16,"")&amp;IF(I74='Tabelle Tipi-pesi'!H$17,'Tabelle Tipi-pesi'!I$17,"")&amp;IF(I74='Tabelle Tipi-pesi'!H$18,'Tabelle Tipi-pesi'!I$18,"")&amp;IF(I74='Tabelle Tipi-pesi'!H$19,'Tabelle Tipi-pesi'!I$19,"")&amp;IF(I74='Tabelle Tipi-pesi'!H$20,'Tabelle Tipi-pesi'!I$20,"")&amp;IF(I74='Tabelle Tipi-pesi'!H$21,'Tabelle Tipi-pesi'!I$21,"")&amp;IF(I74='Tabelle Tipi-pesi'!H$22,'Tabelle Tipi-pesi'!I$22,"")&amp;IF(I74='Tabelle Tipi-pesi'!H$23,'Tabelle Tipi-pesi'!I$23,"")))</f>
        <v>145</v>
      </c>
      <c r="K74" s="24" t="s">
        <v>50</v>
      </c>
      <c r="L74" s="25">
        <f>IF(K74="",0,VALUE(IF(K74='Tabelle Tipi-pesi'!J$2,'Tabelle Tipi-pesi'!K$2,"")&amp;IF(K74='Tabelle Tipi-pesi'!J$3,'Tabelle Tipi-pesi'!K$3,"")&amp;IF(K74='Tabelle Tipi-pesi'!J$4,'Tabelle Tipi-pesi'!K$4,"")&amp;IF(K74='Tabelle Tipi-pesi'!J$5,'Tabelle Tipi-pesi'!K$5,"")&amp;IF(K74='Tabelle Tipi-pesi'!J$6,'Tabelle Tipi-pesi'!K$6,"")&amp;IF(K74='Tabelle Tipi-pesi'!J$7,'Tabelle Tipi-pesi'!K$7,"")&amp;IF(K74='Tabelle Tipi-pesi'!J$8,'Tabelle Tipi-pesi'!K$8,"")&amp;IF(K74='Tabelle Tipi-pesi'!J$9,'Tabelle Tipi-pesi'!K$9,"")&amp;IF(K74='Tabelle Tipi-pesi'!J$10,'Tabelle Tipi-pesi'!K$10,"")&amp;IF(K74='Tabelle Tipi-pesi'!J$11,'Tabelle Tipi-pesi'!K$11,"")&amp;IF(K74='Tabelle Tipi-pesi'!J$12,'Tabelle Tipi-pesi'!K$12,"")&amp;IF(K74='Tabelle Tipi-pesi'!J$13,'Tabelle Tipi-pesi'!K$13,"")&amp;IF(K74='Tabelle Tipi-pesi'!J$14,'Tabelle Tipi-pesi'!K$14,"")&amp;IF(K74='Tabelle Tipi-pesi'!J$15,'Tabelle Tipi-pesi'!K$15,"")&amp;IF(K74='Tabelle Tipi-pesi'!J$16,'Tabelle Tipi-pesi'!K$16,"")&amp;IF(K74='Tabelle Tipi-pesi'!J$17,'Tabelle Tipi-pesi'!K$17,"")&amp;IF(K74='Tabelle Tipi-pesi'!J$18,'Tabelle Tipi-pesi'!K$18,"")&amp;IF(K74='Tabelle Tipi-pesi'!J$19,'Tabelle Tipi-pesi'!K$19,"")&amp;IF(K74='Tabelle Tipi-pesi'!J$20,'Tabelle Tipi-pesi'!K$20,"")&amp;IF(K74='Tabelle Tipi-pesi'!J$21,'Tabelle Tipi-pesi'!K$21,"")&amp;IF(K74='Tabelle Tipi-pesi'!J$22,'Tabelle Tipi-pesi'!K$22,"")&amp;IF(K74='Tabelle Tipi-pesi'!J$23,'Tabelle Tipi-pesi'!K$23,"")))</f>
        <v>7</v>
      </c>
      <c r="M74" s="8" t="s">
        <v>59</v>
      </c>
      <c r="N74" s="9">
        <f>$B74*IF(M74="",0,VALUE(IF(M74='Tabelle Tipi-pesi'!L$2,'Tabelle Tipi-pesi'!M$2,"")&amp;IF(M74='Tabelle Tipi-pesi'!L$3,'Tabelle Tipi-pesi'!M$3,"")&amp;IF(M74='Tabelle Tipi-pesi'!L$4,'Tabelle Tipi-pesi'!M$4,"")&amp;IF(M74='Tabelle Tipi-pesi'!L$5,'Tabelle Tipi-pesi'!M$5,"")&amp;IF(M74='Tabelle Tipi-pesi'!L$6,'Tabelle Tipi-pesi'!M$6,"")&amp;IF(M74='Tabelle Tipi-pesi'!L$7,'Tabelle Tipi-pesi'!M$7,"")&amp;IF(M74='Tabelle Tipi-pesi'!L$8,'Tabelle Tipi-pesi'!M$8,"")&amp;IF(M74='Tabelle Tipi-pesi'!L$9,'Tabelle Tipi-pesi'!M$9,"")&amp;IF(M74='Tabelle Tipi-pesi'!L$10,'Tabelle Tipi-pesi'!M$10,"")&amp;IF(M74='Tabelle Tipi-pesi'!L$11,'Tabelle Tipi-pesi'!M$11,"")&amp;IF(M74='Tabelle Tipi-pesi'!L$12,'Tabelle Tipi-pesi'!M$12,"")&amp;IF(M74='Tabelle Tipi-pesi'!L$13,'Tabelle Tipi-pesi'!M$13,"")&amp;IF(M74='Tabelle Tipi-pesi'!L$14,'Tabelle Tipi-pesi'!M$14,"")&amp;IF(M74='Tabelle Tipi-pesi'!L$15,'Tabelle Tipi-pesi'!M$15,"")&amp;IF(M74='Tabelle Tipi-pesi'!L$16,'Tabelle Tipi-pesi'!M$16,"")&amp;IF(M74='Tabelle Tipi-pesi'!L$17,'Tabelle Tipi-pesi'!M$17,"")&amp;IF(M74='Tabelle Tipi-pesi'!L$18,'Tabelle Tipi-pesi'!M$18,"")&amp;IF(M74='Tabelle Tipi-pesi'!L$19,'Tabelle Tipi-pesi'!M$19,"")&amp;IF(M74='Tabelle Tipi-pesi'!L$20,'Tabelle Tipi-pesi'!M$20,"")&amp;IF(M74='Tabelle Tipi-pesi'!L$21,'Tabelle Tipi-pesi'!M$21,"")&amp;IF(M74='Tabelle Tipi-pesi'!L$22,'Tabelle Tipi-pesi'!M$22,"")&amp;IF(M74='Tabelle Tipi-pesi'!L$23,'Tabelle Tipi-pesi'!M$23,"")))</f>
        <v>240</v>
      </c>
      <c r="O74" s="27" t="s">
        <v>85</v>
      </c>
      <c r="P74" s="28">
        <f>IF(O74="",0,VALUE(IF(O74='Tabelle Tipi-pesi'!N$2,'Tabelle Tipi-pesi'!O$2,"")&amp;IF(O74='Tabelle Tipi-pesi'!N$3,'Tabelle Tipi-pesi'!O$3,"")&amp;IF(O74='Tabelle Tipi-pesi'!N$4,'Tabelle Tipi-pesi'!O$4,"")&amp;IF(O74='Tabelle Tipi-pesi'!N$5,'Tabelle Tipi-pesi'!O$5,"")&amp;IF(O74='Tabelle Tipi-pesi'!N$6,'Tabelle Tipi-pesi'!O$6,"")&amp;IF(O74='Tabelle Tipi-pesi'!N$7,'Tabelle Tipi-pesi'!O$7,"")&amp;IF(O74='Tabelle Tipi-pesi'!N$8,'Tabelle Tipi-pesi'!O$8,"")&amp;IF(O74='Tabelle Tipi-pesi'!N$9,'Tabelle Tipi-pesi'!O$9,"")&amp;IF(O74='Tabelle Tipi-pesi'!N$10,'Tabelle Tipi-pesi'!O$10,"")&amp;IF(O74='Tabelle Tipi-pesi'!N$11,'Tabelle Tipi-pesi'!O$11,"")&amp;IF(O74='Tabelle Tipi-pesi'!N$12,'Tabelle Tipi-pesi'!O$12,"")&amp;IF(O74='Tabelle Tipi-pesi'!N$13,'Tabelle Tipi-pesi'!O$13,"")&amp;IF(O74='Tabelle Tipi-pesi'!N$14,'Tabelle Tipi-pesi'!O$14,"")&amp;IF(O74='Tabelle Tipi-pesi'!N$15,'Tabelle Tipi-pesi'!O$15,"")&amp;IF(O74='Tabelle Tipi-pesi'!N$16,'Tabelle Tipi-pesi'!O$16,"")&amp;IF(O74='Tabelle Tipi-pesi'!N$17,'Tabelle Tipi-pesi'!O$17,"")&amp;IF(O74='Tabelle Tipi-pesi'!N$18,'Tabelle Tipi-pesi'!O$18,"")&amp;IF(O74='Tabelle Tipi-pesi'!N$19,'Tabelle Tipi-pesi'!O$19,"")&amp;IF(O74='Tabelle Tipi-pesi'!N$20,'Tabelle Tipi-pesi'!O$20,"")&amp;IF(O74='Tabelle Tipi-pesi'!N$21,'Tabelle Tipi-pesi'!O$21,"")&amp;IF(O74='Tabelle Tipi-pesi'!N$22,'Tabelle Tipi-pesi'!O$22,"")&amp;IF(O74='Tabelle Tipi-pesi'!N$23,'Tabelle Tipi-pesi'!O$23,"")))</f>
        <v>435</v>
      </c>
      <c r="Q74" s="8" t="s">
        <v>109</v>
      </c>
      <c r="R74" s="9">
        <f>IF(Q74="",0,VALUE(IF(Q74='Tabelle Tipi-pesi'!P$2,'Tabelle Tipi-pesi'!Q$2,"")&amp;IF(Q74='Tabelle Tipi-pesi'!P$3,'Tabelle Tipi-pesi'!Q$3,"")&amp;IF(Q74='Tabelle Tipi-pesi'!P$4,'Tabelle Tipi-pesi'!Q$4,"")&amp;IF(Q74='Tabelle Tipi-pesi'!P$5,'Tabelle Tipi-pesi'!Q$5,"")&amp;IF(Q74='Tabelle Tipi-pesi'!P$6,'Tabelle Tipi-pesi'!Q$6,"")&amp;IF(Q74='Tabelle Tipi-pesi'!P$7,'Tabelle Tipi-pesi'!Q$7,"")&amp;IF(Q74='Tabelle Tipi-pesi'!P$8,'Tabelle Tipi-pesi'!Q$8,"")&amp;IF(Q74='Tabelle Tipi-pesi'!P$9,'Tabelle Tipi-pesi'!Q$9,"")&amp;IF(Q74='Tabelle Tipi-pesi'!P$10,'Tabelle Tipi-pesi'!Q$10,"")&amp;IF(Q74='Tabelle Tipi-pesi'!P$11,'Tabelle Tipi-pesi'!Q$11,"")&amp;IF(Q74='Tabelle Tipi-pesi'!P$12,'Tabelle Tipi-pesi'!Q$12,"")&amp;IF(Q74='Tabelle Tipi-pesi'!P$13,'Tabelle Tipi-pesi'!Q$13,"")&amp;IF(Q74='Tabelle Tipi-pesi'!P$14,'Tabelle Tipi-pesi'!Q$14,"")&amp;IF(Q74='Tabelle Tipi-pesi'!P$15,'Tabelle Tipi-pesi'!Q$15,"")&amp;IF(Q74='Tabelle Tipi-pesi'!P$16,'Tabelle Tipi-pesi'!Q$16,"")&amp;IF(Q74='Tabelle Tipi-pesi'!P$17,'Tabelle Tipi-pesi'!Q$17,"")&amp;IF(Q74='Tabelle Tipi-pesi'!P$18,'Tabelle Tipi-pesi'!Q$18,"")&amp;IF(Q74='Tabelle Tipi-pesi'!P$19,'Tabelle Tipi-pesi'!Q$19,"")&amp;IF(Q74='Tabelle Tipi-pesi'!P$20,'Tabelle Tipi-pesi'!Q$20,"")&amp;IF(Q74='Tabelle Tipi-pesi'!P$21,'Tabelle Tipi-pesi'!Q$21,"")&amp;IF(Q74='Tabelle Tipi-pesi'!P$22,'Tabelle Tipi-pesi'!Q$22,"")&amp;IF(Q74='Tabelle Tipi-pesi'!P$23,'Tabelle Tipi-pesi'!Q$23,"")))</f>
        <v>60</v>
      </c>
      <c r="S74" s="29" t="s">
        <v>114</v>
      </c>
      <c r="T74" s="30">
        <f>IF(S74="",0,VALUE(IF(S74='Tabelle Tipi-pesi'!R$2,'Tabelle Tipi-pesi'!S$2,"")&amp;IF(S74='Tabelle Tipi-pesi'!R$3,'Tabelle Tipi-pesi'!S$3,"")&amp;IF(S74='Tabelle Tipi-pesi'!R$4,'Tabelle Tipi-pesi'!S$4,"")&amp;IF(S74='Tabelle Tipi-pesi'!R$5,'Tabelle Tipi-pesi'!S$5,"")&amp;IF(S74='Tabelle Tipi-pesi'!R$6,'Tabelle Tipi-pesi'!S$6,"")&amp;IF(S74='Tabelle Tipi-pesi'!R$7,'Tabelle Tipi-pesi'!S$7,"")&amp;IF(S74='Tabelle Tipi-pesi'!R$8,'Tabelle Tipi-pesi'!S$8,"")&amp;IF(S74='Tabelle Tipi-pesi'!R$9,'Tabelle Tipi-pesi'!S$9,"")&amp;IF(S74='Tabelle Tipi-pesi'!R$10,'Tabelle Tipi-pesi'!S$10,"")&amp;IF(S74='Tabelle Tipi-pesi'!R$11,'Tabelle Tipi-pesi'!S$11,"")&amp;IF(S74='Tabelle Tipi-pesi'!R$12,'Tabelle Tipi-pesi'!S$12,"")&amp;IF(S74='Tabelle Tipi-pesi'!R$13,'Tabelle Tipi-pesi'!S$13,"")&amp;IF(S74='Tabelle Tipi-pesi'!R$14,'Tabelle Tipi-pesi'!S$14,"")&amp;IF(S74='Tabelle Tipi-pesi'!R$15,'Tabelle Tipi-pesi'!S$15,"")&amp;IF(S74='Tabelle Tipi-pesi'!R$16,'Tabelle Tipi-pesi'!S$16,"")&amp;IF(S74='Tabelle Tipi-pesi'!R$17,'Tabelle Tipi-pesi'!S$17,"")&amp;IF(S74='Tabelle Tipi-pesi'!R$18,'Tabelle Tipi-pesi'!S$18,"")&amp;IF(S74='Tabelle Tipi-pesi'!R$19,'Tabelle Tipi-pesi'!S$19,"")&amp;IF(S74='Tabelle Tipi-pesi'!R$20,'Tabelle Tipi-pesi'!S$20,"")&amp;IF(S74='Tabelle Tipi-pesi'!R$21,'Tabelle Tipi-pesi'!S$21,"")&amp;IF(S74='Tabelle Tipi-pesi'!R$22,'Tabelle Tipi-pesi'!S$22,"")&amp;IF(S74='Tabelle Tipi-pesi'!R$23,'Tabelle Tipi-pesi'!S$23,"")))</f>
        <v>25</v>
      </c>
      <c r="U74" s="8" t="s">
        <v>93</v>
      </c>
      <c r="V74" s="9">
        <f>IF(U74="",0,VALUE(IF(U74='Tabelle Tipi-pesi'!T$2,'Tabelle Tipi-pesi'!U$2,"")&amp;IF(U74='Tabelle Tipi-pesi'!T$3,'Tabelle Tipi-pesi'!U$3,"")&amp;IF(U74='Tabelle Tipi-pesi'!T$4,'Tabelle Tipi-pesi'!U$4,"")&amp;IF(U74='Tabelle Tipi-pesi'!T$5,'Tabelle Tipi-pesi'!U$5,"")&amp;IF(U74='Tabelle Tipi-pesi'!T$6,'Tabelle Tipi-pesi'!U$6,"")&amp;IF(U74='Tabelle Tipi-pesi'!T$7,'Tabelle Tipi-pesi'!U$7,"")&amp;IF(U74='Tabelle Tipi-pesi'!T$8,'Tabelle Tipi-pesi'!U$8,"")&amp;IF(U74='Tabelle Tipi-pesi'!T$9,'Tabelle Tipi-pesi'!U$9,"")&amp;IF(U74='Tabelle Tipi-pesi'!T$10,'Tabelle Tipi-pesi'!U$10,"")&amp;IF(U74='Tabelle Tipi-pesi'!T$11,'Tabelle Tipi-pesi'!U$11,"")&amp;IF(U74='Tabelle Tipi-pesi'!T$12,'Tabelle Tipi-pesi'!U$12,"")&amp;IF(U74='Tabelle Tipi-pesi'!T$13,'Tabelle Tipi-pesi'!U$13,"")&amp;IF(U74='Tabelle Tipi-pesi'!T$14,'Tabelle Tipi-pesi'!U$14,"")&amp;IF(U74='Tabelle Tipi-pesi'!T$15,'Tabelle Tipi-pesi'!U$15,"")&amp;IF(U74='Tabelle Tipi-pesi'!T$16,'Tabelle Tipi-pesi'!U$16,"")&amp;IF(U74='Tabelle Tipi-pesi'!T$17,'Tabelle Tipi-pesi'!U$17,"")&amp;IF(U74='Tabelle Tipi-pesi'!T$18,'Tabelle Tipi-pesi'!U$18,"")&amp;IF(U74='Tabelle Tipi-pesi'!T$19,'Tabelle Tipi-pesi'!U$19,"")&amp;IF(U74='Tabelle Tipi-pesi'!T$20,'Tabelle Tipi-pesi'!U$20,"")&amp;IF(U74='Tabelle Tipi-pesi'!T$21,'Tabelle Tipi-pesi'!U$21,"")&amp;IF(U74='Tabelle Tipi-pesi'!T$22,'Tabelle Tipi-pesi'!U$22,"")&amp;IF(U74='Tabelle Tipi-pesi'!T$23,'Tabelle Tipi-pesi'!U$23,"")))</f>
        <v>80</v>
      </c>
      <c r="W74" s="31" t="s">
        <v>98</v>
      </c>
      <c r="X74" s="32">
        <f>IF(W74="",0,VALUE(IF(W74='Tabelle Tipi-pesi'!V$2,'Tabelle Tipi-pesi'!W$2,"")&amp;IF(W74='Tabelle Tipi-pesi'!V$3,'Tabelle Tipi-pesi'!W$3,"")&amp;IF(W74='Tabelle Tipi-pesi'!V$4,'Tabelle Tipi-pesi'!W$4,"")&amp;IF(W74='Tabelle Tipi-pesi'!V$5,'Tabelle Tipi-pesi'!W$5,"")&amp;IF(W74='Tabelle Tipi-pesi'!V$6,'Tabelle Tipi-pesi'!W$6,"")&amp;IF(W74='Tabelle Tipi-pesi'!V$7,'Tabelle Tipi-pesi'!W$7,"")&amp;IF(W74='Tabelle Tipi-pesi'!V$8,'Tabelle Tipi-pesi'!W$8,"")&amp;IF(W74='Tabelle Tipi-pesi'!V$9,'Tabelle Tipi-pesi'!W$9,"")&amp;IF(W74='Tabelle Tipi-pesi'!V$10,'Tabelle Tipi-pesi'!W$10,"")&amp;IF(W74='Tabelle Tipi-pesi'!V$11,'Tabelle Tipi-pesi'!W$11,"")&amp;IF(W74='Tabelle Tipi-pesi'!V$12,'Tabelle Tipi-pesi'!W$12,"")&amp;IF(W74='Tabelle Tipi-pesi'!V$13,'Tabelle Tipi-pesi'!W$13,"")&amp;IF(W74='Tabelle Tipi-pesi'!V$14,'Tabelle Tipi-pesi'!W$14,"")&amp;IF(W74='Tabelle Tipi-pesi'!V$15,'Tabelle Tipi-pesi'!W$15,"")&amp;IF(W74='Tabelle Tipi-pesi'!V$16,'Tabelle Tipi-pesi'!W$16,"")&amp;IF(W74='Tabelle Tipi-pesi'!V$17,'Tabelle Tipi-pesi'!W$17,"")&amp;IF(W74='Tabelle Tipi-pesi'!V$18,'Tabelle Tipi-pesi'!W$18,"")&amp;IF(W74='Tabelle Tipi-pesi'!V$19,'Tabelle Tipi-pesi'!W$19,"")&amp;IF(W74='Tabelle Tipi-pesi'!V$20,'Tabelle Tipi-pesi'!W$20,"")&amp;IF(W74='Tabelle Tipi-pesi'!V$21,'Tabelle Tipi-pesi'!W$21,"")&amp;IF(W74='Tabelle Tipi-pesi'!V$22,'Tabelle Tipi-pesi'!W$22,"")&amp;IF(W74='Tabelle Tipi-pesi'!V$23,'Tabelle Tipi-pesi'!W$23,"")))</f>
        <v>56</v>
      </c>
      <c r="Z74" s="9">
        <f>IF(Y74="",0,VALUE(IF(Y74='Tabelle Tipi-pesi'!X$2,'Tabelle Tipi-pesi'!Y$2,"")&amp;IF(Y74='Tabelle Tipi-pesi'!X$3,'Tabelle Tipi-pesi'!Y$3,"")&amp;IF(Y74='Tabelle Tipi-pesi'!X$4,'Tabelle Tipi-pesi'!Y$4,"")&amp;IF(Y74='Tabelle Tipi-pesi'!X$5,'Tabelle Tipi-pesi'!Y$5,"")&amp;IF(Y74='Tabelle Tipi-pesi'!X$6,'Tabelle Tipi-pesi'!Y$6,"")&amp;IF(Y74='Tabelle Tipi-pesi'!X$7,'Tabelle Tipi-pesi'!Y$7,"")&amp;IF(Y74='Tabelle Tipi-pesi'!X$8,'Tabelle Tipi-pesi'!Y$8,"")&amp;IF(Y74='Tabelle Tipi-pesi'!X$9,'Tabelle Tipi-pesi'!Y$9,"")&amp;IF(Y74='Tabelle Tipi-pesi'!X$10,'Tabelle Tipi-pesi'!Y$10,"")&amp;IF(Y74='Tabelle Tipi-pesi'!X$11,'Tabelle Tipi-pesi'!Y$11,"")&amp;IF(Y74='Tabelle Tipi-pesi'!X$12,'Tabelle Tipi-pesi'!Y$12,"")&amp;IF(Y74='Tabelle Tipi-pesi'!X$13,'Tabelle Tipi-pesi'!Y$13,"")&amp;IF(Y74='Tabelle Tipi-pesi'!X$14,'Tabelle Tipi-pesi'!Y$14,"")&amp;IF(Y74='Tabelle Tipi-pesi'!X$15,'Tabelle Tipi-pesi'!Y$15,"")&amp;IF(Y74='Tabelle Tipi-pesi'!X$16,'Tabelle Tipi-pesi'!Y$16,"")&amp;IF(Y74='Tabelle Tipi-pesi'!X$17,'Tabelle Tipi-pesi'!Y$17,"")&amp;IF(Y74='Tabelle Tipi-pesi'!X$18,'Tabelle Tipi-pesi'!Y$18,"")&amp;IF(Y74='Tabelle Tipi-pesi'!X$19,'Tabelle Tipi-pesi'!Y$19,"")&amp;IF(Y74='Tabelle Tipi-pesi'!X$20,'Tabelle Tipi-pesi'!Y$20,"")&amp;IF(Y74='Tabelle Tipi-pesi'!X$21,'Tabelle Tipi-pesi'!Y$21,"")&amp;IF(Y74='Tabelle Tipi-pesi'!X$22,'Tabelle Tipi-pesi'!Y$22,"")&amp;IF(Y74='Tabelle Tipi-pesi'!X$23,'Tabelle Tipi-pesi'!Y$23,"")))</f>
        <v>0</v>
      </c>
      <c r="AA74" s="36" t="s">
        <v>105</v>
      </c>
      <c r="AB74" s="37">
        <f>IF(AA74="",0,VALUE(IF(AA74='Tabelle Tipi-pesi'!Z$2,'Tabelle Tipi-pesi'!AA$2,"")&amp;IF(AA74='Tabelle Tipi-pesi'!Z$3,'Tabelle Tipi-pesi'!AA$3,"")&amp;IF(AA74='Tabelle Tipi-pesi'!Z$4,'Tabelle Tipi-pesi'!AA$4,"")&amp;IF(AA74='Tabelle Tipi-pesi'!Z$5,'Tabelle Tipi-pesi'!AA$5,"")&amp;IF(AA74='Tabelle Tipi-pesi'!Z$6,'Tabelle Tipi-pesi'!AA$6,"")&amp;IF(AA74='Tabelle Tipi-pesi'!Z$7,'Tabelle Tipi-pesi'!AA$7,"")&amp;IF(AA74='Tabelle Tipi-pesi'!Z$8,'Tabelle Tipi-pesi'!AA$8,"")&amp;IF(AA74='Tabelle Tipi-pesi'!Z$9,'Tabelle Tipi-pesi'!AA$9,"")&amp;IF(AA74='Tabelle Tipi-pesi'!Z$10,'Tabelle Tipi-pesi'!AA$10,"")&amp;IF(AA74='Tabelle Tipi-pesi'!Z$11,'Tabelle Tipi-pesi'!AA$11,"")&amp;IF(AA74='Tabelle Tipi-pesi'!Z$12,'Tabelle Tipi-pesi'!AA$12,"")&amp;IF(AA74='Tabelle Tipi-pesi'!Z$13,'Tabelle Tipi-pesi'!AA$13,"")&amp;IF(AA74='Tabelle Tipi-pesi'!Z$14,'Tabelle Tipi-pesi'!AA$14,"")&amp;IF(AA74='Tabelle Tipi-pesi'!Z$15,'Tabelle Tipi-pesi'!AA$15,"")&amp;IF(AA74='Tabelle Tipi-pesi'!Z$16,'Tabelle Tipi-pesi'!AA$16,"")&amp;IF(AA74='Tabelle Tipi-pesi'!Z$17,'Tabelle Tipi-pesi'!AA$17,"")&amp;IF(AA74='Tabelle Tipi-pesi'!Z$18,'Tabelle Tipi-pesi'!AA$18,"")&amp;IF(AA74='Tabelle Tipi-pesi'!Z$19,'Tabelle Tipi-pesi'!AA$19,"")&amp;IF(AA74='Tabelle Tipi-pesi'!Z$20,'Tabelle Tipi-pesi'!AA$20,"")&amp;IF(AA74='Tabelle Tipi-pesi'!Z$21,'Tabelle Tipi-pesi'!AA$21,"")&amp;IF(AA74='Tabelle Tipi-pesi'!Z$22,'Tabelle Tipi-pesi'!AA$22,"")&amp;IF(AA74='Tabelle Tipi-pesi'!Z$23,'Tabelle Tipi-pesi'!AA$23,"")))</f>
        <v>75</v>
      </c>
      <c r="AC74" s="8" t="s">
        <v>102</v>
      </c>
      <c r="AD74" s="9">
        <f>IF(AC74="",0,VALUE(IF(AC74='Tabelle Tipi-pesi'!Z$2,'Tabelle Tipi-pesi'!AA$2,"")&amp;IF(AC74='Tabelle Tipi-pesi'!Z$3,'Tabelle Tipi-pesi'!AA$3,"")&amp;IF(AC74='Tabelle Tipi-pesi'!Z$4,'Tabelle Tipi-pesi'!AA$4,"")&amp;IF(AC74='Tabelle Tipi-pesi'!Z$5,'Tabelle Tipi-pesi'!AA$5,"")&amp;IF(AC74='Tabelle Tipi-pesi'!Z$6,'Tabelle Tipi-pesi'!AA$6,"")&amp;IF(AC74='Tabelle Tipi-pesi'!Z$7,'Tabelle Tipi-pesi'!AA$7,"")&amp;IF(AC74='Tabelle Tipi-pesi'!Z$8,'Tabelle Tipi-pesi'!AA$8,"")&amp;IF(AC74='Tabelle Tipi-pesi'!Z$9,'Tabelle Tipi-pesi'!AA$9,"")&amp;IF(AC74='Tabelle Tipi-pesi'!Z$10,'Tabelle Tipi-pesi'!AA$10,"")&amp;IF(AC74='Tabelle Tipi-pesi'!Z$11,'Tabelle Tipi-pesi'!AA$11,"")&amp;IF(AC74='Tabelle Tipi-pesi'!Z$12,'Tabelle Tipi-pesi'!AA$12,"")&amp;IF(AC74='Tabelle Tipi-pesi'!Z$13,'Tabelle Tipi-pesi'!AA$13,"")&amp;IF(AC74='Tabelle Tipi-pesi'!Z$14,'Tabelle Tipi-pesi'!AA$14,"")&amp;IF(AC74='Tabelle Tipi-pesi'!Z$15,'Tabelle Tipi-pesi'!AA$15,"")&amp;IF(AC74='Tabelle Tipi-pesi'!Z$16,'Tabelle Tipi-pesi'!AA$16,"")&amp;IF(AC74='Tabelle Tipi-pesi'!Z$17,'Tabelle Tipi-pesi'!AA$17,"")&amp;IF(AC74='Tabelle Tipi-pesi'!Z$18,'Tabelle Tipi-pesi'!AA$18,"")&amp;IF(AC74='Tabelle Tipi-pesi'!Z$19,'Tabelle Tipi-pesi'!AA$19,"")&amp;IF(AC74='Tabelle Tipi-pesi'!Z$20,'Tabelle Tipi-pesi'!AA$20,"")&amp;IF(AC74='Tabelle Tipi-pesi'!Z$21,'Tabelle Tipi-pesi'!AA$21,"")&amp;IF(AC74='Tabelle Tipi-pesi'!Z$22,'Tabelle Tipi-pesi'!AA$22,"")&amp;IF(AC74='Tabelle Tipi-pesi'!Z$23,'Tabelle Tipi-pesi'!AA$23,"")))</f>
        <v>40</v>
      </c>
      <c r="AE74" s="34" t="s">
        <v>117</v>
      </c>
      <c r="AF74" s="35">
        <f>IF(AE74="",0,VALUE(IF(AE74='Tabelle Tipi-pesi'!AB$2,'Tabelle Tipi-pesi'!AC$2,"")&amp;IF(AE74='Tabelle Tipi-pesi'!AB$3,'Tabelle Tipi-pesi'!AC$3,"")&amp;IF(AE74='Tabelle Tipi-pesi'!AB$4,'Tabelle Tipi-pesi'!AC$4,"")&amp;IF(AE74='Tabelle Tipi-pesi'!AB$5,'Tabelle Tipi-pesi'!AC$5,"")&amp;IF(AE74='Tabelle Tipi-pesi'!AB$6,'Tabelle Tipi-pesi'!AC$6,"")&amp;IF(AE74='Tabelle Tipi-pesi'!AB$7,'Tabelle Tipi-pesi'!AC$7,"")&amp;IF(AE74='Tabelle Tipi-pesi'!AB$8,'Tabelle Tipi-pesi'!AC$8,"")&amp;IF(AE74='Tabelle Tipi-pesi'!AB$9,'Tabelle Tipi-pesi'!AC$9,"")&amp;IF(AE74='Tabelle Tipi-pesi'!AB$10,'Tabelle Tipi-pesi'!AC$10,"")&amp;IF(AE74='Tabelle Tipi-pesi'!AB$11,'Tabelle Tipi-pesi'!AC$11,"")&amp;IF(AE74='Tabelle Tipi-pesi'!AB$12,'Tabelle Tipi-pesi'!AC$12,"")&amp;IF(AE74='Tabelle Tipi-pesi'!AB$13,'Tabelle Tipi-pesi'!AC$13,"")&amp;IF(AE74='Tabelle Tipi-pesi'!AB$14,'Tabelle Tipi-pesi'!AC$14,"")&amp;IF(AE74='Tabelle Tipi-pesi'!AB$15,'Tabelle Tipi-pesi'!AC$15,"")&amp;IF(AD74='Tabelle Tipi-pesi'!AB$16,'Tabelle Tipi-pesi'!AC$16,"")&amp;IF(AE74='Tabelle Tipi-pesi'!AB$17,'Tabelle Tipi-pesi'!AC$17,"")&amp;IF(AE74='Tabelle Tipi-pesi'!AB$18,'Tabelle Tipi-pesi'!AC$18,"")&amp;IF(AE74='Tabelle Tipi-pesi'!AB$19,'Tabelle Tipi-pesi'!AC$19,"")&amp;IF(AE74='Tabelle Tipi-pesi'!AB$20,'Tabelle Tipi-pesi'!AC$20,"")&amp;IF(AE74='Tabelle Tipi-pesi'!AB$21,'Tabelle Tipi-pesi'!AC$21,"")&amp;IF(AE74='Tabelle Tipi-pesi'!AB$22,'Tabelle Tipi-pesi'!AC$22,"")&amp;IF(AE74='Tabelle Tipi-pesi'!AB$23,'Tabelle Tipi-pesi'!AC$23,"")))</f>
        <v>40</v>
      </c>
      <c r="AG74" s="8" t="s">
        <v>106</v>
      </c>
      <c r="AH74" s="9">
        <f>IF(AG74="",0,VALUE(IF(AG74='Tabelle Tipi-pesi'!AD$2,'Tabelle Tipi-pesi'!AE$2,"")&amp;IF(AG74='Tabelle Tipi-pesi'!AD$3,'Tabelle Tipi-pesi'!AE$3,"")&amp;IF(AG74='Tabelle Tipi-pesi'!AD$4,'Tabelle Tipi-pesi'!AE$4,"")&amp;IF(AG74='Tabelle Tipi-pesi'!AD$5,'Tabelle Tipi-pesi'!AE$5,"")&amp;IF(AG74='Tabelle Tipi-pesi'!AD$6,'Tabelle Tipi-pesi'!AE$6,"")&amp;IF(AG74='Tabelle Tipi-pesi'!AD$7,'Tabelle Tipi-pesi'!AE$7,"")&amp;IF(AG74='Tabelle Tipi-pesi'!AD$8,'Tabelle Tipi-pesi'!AE$8,"")&amp;IF(AG74='Tabelle Tipi-pesi'!AD$9,'Tabelle Tipi-pesi'!AE$9,"")&amp;IF(AG74='Tabelle Tipi-pesi'!AD$10,'Tabelle Tipi-pesi'!AE$10,"")&amp;IF(AG74='Tabelle Tipi-pesi'!AD$11,'Tabelle Tipi-pesi'!AE$11,"")&amp;IF(AG74='Tabelle Tipi-pesi'!AD$12,'Tabelle Tipi-pesi'!AE$12,"")&amp;IF(AG74='Tabelle Tipi-pesi'!AD$13,'Tabelle Tipi-pesi'!AE$13,"")&amp;IF(AG74='Tabelle Tipi-pesi'!AD$14,'Tabelle Tipi-pesi'!AE$14,"")&amp;IF(AG74='Tabelle Tipi-pesi'!AD$15,'Tabelle Tipi-pesi'!AE$15,"")&amp;IF(AF74='Tabelle Tipi-pesi'!AD$16,'Tabelle Tipi-pesi'!AE$16,"")&amp;IF(AG74='Tabelle Tipi-pesi'!AD$17,'Tabelle Tipi-pesi'!AE$17,"")&amp;IF(AG74='Tabelle Tipi-pesi'!AD$18,'Tabelle Tipi-pesi'!AE$18,"")&amp;IF(AG74='Tabelle Tipi-pesi'!AD$19,'Tabelle Tipi-pesi'!AE$19,"")&amp;IF(AG74='Tabelle Tipi-pesi'!AD$20,'Tabelle Tipi-pesi'!AE$20,"")&amp;IF(AG74='Tabelle Tipi-pesi'!AD$21,'Tabelle Tipi-pesi'!AE$21,"")&amp;IF(AG74='Tabelle Tipi-pesi'!AD$22,'Tabelle Tipi-pesi'!AE$22,"")&amp;IF(AG74='Tabelle Tipi-pesi'!AD$23,'Tabelle Tipi-pesi'!AE$23,"")))</f>
        <v>50</v>
      </c>
      <c r="AJ74" s="26">
        <f t="shared" si="7"/>
        <v>1575</v>
      </c>
      <c r="AK74" s="55">
        <v>24</v>
      </c>
      <c r="AL74" s="12">
        <v>7752</v>
      </c>
      <c r="AM74" s="18"/>
      <c r="AN74" s="11">
        <f t="shared" si="8"/>
        <v>10</v>
      </c>
      <c r="AO74" s="11" t="str">
        <f t="shared" si="9"/>
        <v>2</v>
      </c>
      <c r="AP74" s="8">
        <v>830</v>
      </c>
      <c r="AQ74" s="40">
        <f t="shared" si="10"/>
        <v>19.38</v>
      </c>
      <c r="AR74" s="15">
        <f t="shared" si="11"/>
        <v>143.41200000000001</v>
      </c>
      <c r="AS74" s="16">
        <f t="shared" si="12"/>
        <v>91.05523809523811</v>
      </c>
      <c r="AT74" s="15">
        <f t="shared" si="13"/>
        <v>10.982344573675842</v>
      </c>
      <c r="AU74" s="39"/>
    </row>
    <row r="75" spans="1:47" s="8" customFormat="1" ht="11.25" x14ac:dyDescent="0.2">
      <c r="A75" s="8">
        <v>71</v>
      </c>
      <c r="B75" s="8">
        <v>4</v>
      </c>
      <c r="C75" s="20" t="s">
        <v>18</v>
      </c>
      <c r="D75" s="21">
        <f>IF(C75="",0,VALUE(IF(C75='Tabelle Tipi-pesi'!B$2,'Tabelle Tipi-pesi'!C$2,"")&amp;IF(C75='Tabelle Tipi-pesi'!B$3,'Tabelle Tipi-pesi'!C$3,"")&amp;IF(C75='Tabelle Tipi-pesi'!B$4,'Tabelle Tipi-pesi'!C$4,"")&amp;IF(C75='Tabelle Tipi-pesi'!B$5,'Tabelle Tipi-pesi'!C$5,"")&amp;IF(C75='Tabelle Tipi-pesi'!B$6,'Tabelle Tipi-pesi'!C$6,"")&amp;IF(C75='Tabelle Tipi-pesi'!B$7,'Tabelle Tipi-pesi'!C$7,"")&amp;IF(C75='Tabelle Tipi-pesi'!B$8,'Tabelle Tipi-pesi'!C$8,"")&amp;IF(C75='Tabelle Tipi-pesi'!B$9,'Tabelle Tipi-pesi'!C$9,"")&amp;IF(C75='Tabelle Tipi-pesi'!B$10,'Tabelle Tipi-pesi'!C$10,"")&amp;IF(C75='Tabelle Tipi-pesi'!B$11,'Tabelle Tipi-pesi'!C$11,"")&amp;IF(C75='Tabelle Tipi-pesi'!B$12,'Tabelle Tipi-pesi'!C$12,"")&amp;IF(C75='Tabelle Tipi-pesi'!B$13,'Tabelle Tipi-pesi'!C$13,"")&amp;IF(C75='Tabelle Tipi-pesi'!B$14,'Tabelle Tipi-pesi'!C$14,"")&amp;IF(C75='Tabelle Tipi-pesi'!B$15,'Tabelle Tipi-pesi'!C$15,"")&amp;IF(C75='Tabelle Tipi-pesi'!B$16,'Tabelle Tipi-pesi'!C$16,"")&amp;IF(C75='Tabelle Tipi-pesi'!B$17,'Tabelle Tipi-pesi'!C$17,"")&amp;IF(C75='Tabelle Tipi-pesi'!B$18,'Tabelle Tipi-pesi'!C$18,"")&amp;IF(C75='Tabelle Tipi-pesi'!B$19,'Tabelle Tipi-pesi'!C$19,"")&amp;IF(C75='Tabelle Tipi-pesi'!B$20,'Tabelle Tipi-pesi'!C$20,"")&amp;IF(C75='Tabelle Tipi-pesi'!B$21,'Tabelle Tipi-pesi'!C$21,"")&amp;IF(C75='Tabelle Tipi-pesi'!B$22,'Tabelle Tipi-pesi'!C$22,"")&amp;IF(C75='Tabelle Tipi-pesi'!B$23,'Tabelle Tipi-pesi'!C$23,"")))</f>
        <v>180</v>
      </c>
      <c r="E75" s="8" t="s">
        <v>24</v>
      </c>
      <c r="F75" s="7">
        <f>IF(E75="",0,VALUE(IF(E75='Tabelle Tipi-pesi'!D$2,'Tabelle Tipi-pesi'!E$2,"")&amp;IF(E75='Tabelle Tipi-pesi'!D$3,'Tabelle Tipi-pesi'!E$3,"")&amp;IF(E75='Tabelle Tipi-pesi'!D$4,'Tabelle Tipi-pesi'!E$4,"")&amp;IF(E75='Tabelle Tipi-pesi'!D$5,'Tabelle Tipi-pesi'!E$5,"")&amp;IF(E75='Tabelle Tipi-pesi'!D$6,'Tabelle Tipi-pesi'!E$6,"")&amp;IF(E75='Tabelle Tipi-pesi'!D$7,'Tabelle Tipi-pesi'!E$7,"")&amp;IF(E75='Tabelle Tipi-pesi'!D$8,'Tabelle Tipi-pesi'!E$8,"")&amp;IF(E75='Tabelle Tipi-pesi'!D$9,'Tabelle Tipi-pesi'!E$9,"")&amp;IF(E75='Tabelle Tipi-pesi'!D$10,'Tabelle Tipi-pesi'!E$10,"")&amp;IF(E75='Tabelle Tipi-pesi'!D$11,'Tabelle Tipi-pesi'!E$11,"")&amp;IF(E75='Tabelle Tipi-pesi'!D$12,'Tabelle Tipi-pesi'!E$12,"")&amp;IF(E75='Tabelle Tipi-pesi'!D$13,'Tabelle Tipi-pesi'!E$13,"")&amp;IF(E75='Tabelle Tipi-pesi'!D$14,'Tabelle Tipi-pesi'!E$14,"")&amp;IF(E75='Tabelle Tipi-pesi'!D$15,'Tabelle Tipi-pesi'!E$15,"")&amp;IF(E75='Tabelle Tipi-pesi'!D$16,'Tabelle Tipi-pesi'!E$16,"")&amp;IF(E75='Tabelle Tipi-pesi'!D$17,'Tabelle Tipi-pesi'!E$17,"")&amp;IF(E75='Tabelle Tipi-pesi'!D$18,'Tabelle Tipi-pesi'!E$18,"")&amp;IF(E75='Tabelle Tipi-pesi'!D$19,'Tabelle Tipi-pesi'!E$19,"")&amp;IF(E75='Tabelle Tipi-pesi'!D$20,'Tabelle Tipi-pesi'!E$20,"")&amp;IF(E75='Tabelle Tipi-pesi'!D$21,'Tabelle Tipi-pesi'!E$21,"")&amp;IF(E75='Tabelle Tipi-pesi'!D$22,'Tabelle Tipi-pesi'!E$22,"")&amp;IF(E75='Tabelle Tipi-pesi'!D$23,'Tabelle Tipi-pesi'!E$23,"")))/4*B75</f>
        <v>62</v>
      </c>
      <c r="G75" s="22" t="s">
        <v>38</v>
      </c>
      <c r="H75" s="23">
        <f>$B75*IF(G75="",0,VALUE(IF(G75='Tabelle Tipi-pesi'!F$2,'Tabelle Tipi-pesi'!G$2,"")&amp;IF(G75='Tabelle Tipi-pesi'!F$3,'Tabelle Tipi-pesi'!G$3,"")&amp;IF(G75='Tabelle Tipi-pesi'!F$4,'Tabelle Tipi-pesi'!G$4,"")&amp;IF(G75='Tabelle Tipi-pesi'!F$5,'Tabelle Tipi-pesi'!G$5,"")&amp;IF(G75='Tabelle Tipi-pesi'!F$6,'Tabelle Tipi-pesi'!G$6,"")&amp;IF(G75='Tabelle Tipi-pesi'!F$7,'Tabelle Tipi-pesi'!G$7,"")&amp;IF(G75='Tabelle Tipi-pesi'!F$8,'Tabelle Tipi-pesi'!G$8,"")&amp;IF(G75='Tabelle Tipi-pesi'!F$9,'Tabelle Tipi-pesi'!G$9,"")&amp;IF(G75='Tabelle Tipi-pesi'!F$10,'Tabelle Tipi-pesi'!G$10,"")&amp;IF(G75='Tabelle Tipi-pesi'!F$11,'Tabelle Tipi-pesi'!G$11,"")&amp;IF(G75='Tabelle Tipi-pesi'!F$12,'Tabelle Tipi-pesi'!G$12,"")&amp;IF(G75='Tabelle Tipi-pesi'!F$13,'Tabelle Tipi-pesi'!G$13,"")&amp;IF(G75='Tabelle Tipi-pesi'!F$14,'Tabelle Tipi-pesi'!G$14,"")&amp;IF(G75='Tabelle Tipi-pesi'!F$15,'Tabelle Tipi-pesi'!G$15,"")&amp;IF(G75='Tabelle Tipi-pesi'!F$16,'Tabelle Tipi-pesi'!G$16,"")&amp;IF(G75='Tabelle Tipi-pesi'!F$17,'Tabelle Tipi-pesi'!G$17,"")&amp;IF(G75='Tabelle Tipi-pesi'!F$18,'Tabelle Tipi-pesi'!G$18,"")&amp;IF(G75='Tabelle Tipi-pesi'!F$19,'Tabelle Tipi-pesi'!G$19,"")&amp;IF(G75='Tabelle Tipi-pesi'!F$20,'Tabelle Tipi-pesi'!G$20,"")&amp;IF(G75='Tabelle Tipi-pesi'!F$21,'Tabelle Tipi-pesi'!G$21,"")&amp;IF(G75='Tabelle Tipi-pesi'!F$22,'Tabelle Tipi-pesi'!G$22,"")&amp;IF(G75='Tabelle Tipi-pesi'!F$23,'Tabelle Tipi-pesi'!G$23,"")))</f>
        <v>80</v>
      </c>
      <c r="I75" s="8" t="s">
        <v>47</v>
      </c>
      <c r="J75" s="9">
        <f>IF(I75="",0,VALUE(IF(I75='Tabelle Tipi-pesi'!H$2,'Tabelle Tipi-pesi'!I$2,"")&amp;IF(I75='Tabelle Tipi-pesi'!H$3,'Tabelle Tipi-pesi'!I$3,"")&amp;IF(I75='Tabelle Tipi-pesi'!H$4,'Tabelle Tipi-pesi'!I$4,"")&amp;IF(I75='Tabelle Tipi-pesi'!H$5,'Tabelle Tipi-pesi'!I$5,"")&amp;IF(I75='Tabelle Tipi-pesi'!H$6,'Tabelle Tipi-pesi'!I$6,"")&amp;IF(I75='Tabelle Tipi-pesi'!H$7,'Tabelle Tipi-pesi'!I$7,"")&amp;IF(I75='Tabelle Tipi-pesi'!H$8,'Tabelle Tipi-pesi'!I$8,"")&amp;IF(I75='Tabelle Tipi-pesi'!H$9,'Tabelle Tipi-pesi'!I$9,"")&amp;IF(I75='Tabelle Tipi-pesi'!H$10,'Tabelle Tipi-pesi'!I$10,"")&amp;IF(I75='Tabelle Tipi-pesi'!H$11,'Tabelle Tipi-pesi'!I$11,"")&amp;IF(I75='Tabelle Tipi-pesi'!H$12,'Tabelle Tipi-pesi'!I$12,"")&amp;IF(I75='Tabelle Tipi-pesi'!H$13,'Tabelle Tipi-pesi'!I$13,"")&amp;IF(I75='Tabelle Tipi-pesi'!H$14,'Tabelle Tipi-pesi'!I$14,"")&amp;IF(I75='Tabelle Tipi-pesi'!H$15,'Tabelle Tipi-pesi'!I$15,"")&amp;IF(I75='Tabelle Tipi-pesi'!H$16,'Tabelle Tipi-pesi'!I$16,"")&amp;IF(I75='Tabelle Tipi-pesi'!H$17,'Tabelle Tipi-pesi'!I$17,"")&amp;IF(I75='Tabelle Tipi-pesi'!H$18,'Tabelle Tipi-pesi'!I$18,"")&amp;IF(I75='Tabelle Tipi-pesi'!H$19,'Tabelle Tipi-pesi'!I$19,"")&amp;IF(I75='Tabelle Tipi-pesi'!H$20,'Tabelle Tipi-pesi'!I$20,"")&amp;IF(I75='Tabelle Tipi-pesi'!H$21,'Tabelle Tipi-pesi'!I$21,"")&amp;IF(I75='Tabelle Tipi-pesi'!H$22,'Tabelle Tipi-pesi'!I$22,"")&amp;IF(I75='Tabelle Tipi-pesi'!H$23,'Tabelle Tipi-pesi'!I$23,"")))</f>
        <v>145</v>
      </c>
      <c r="K75" s="24" t="s">
        <v>50</v>
      </c>
      <c r="L75" s="25">
        <f>IF(K75="",0,VALUE(IF(K75='Tabelle Tipi-pesi'!J$2,'Tabelle Tipi-pesi'!K$2,"")&amp;IF(K75='Tabelle Tipi-pesi'!J$3,'Tabelle Tipi-pesi'!K$3,"")&amp;IF(K75='Tabelle Tipi-pesi'!J$4,'Tabelle Tipi-pesi'!K$4,"")&amp;IF(K75='Tabelle Tipi-pesi'!J$5,'Tabelle Tipi-pesi'!K$5,"")&amp;IF(K75='Tabelle Tipi-pesi'!J$6,'Tabelle Tipi-pesi'!K$6,"")&amp;IF(K75='Tabelle Tipi-pesi'!J$7,'Tabelle Tipi-pesi'!K$7,"")&amp;IF(K75='Tabelle Tipi-pesi'!J$8,'Tabelle Tipi-pesi'!K$8,"")&amp;IF(K75='Tabelle Tipi-pesi'!J$9,'Tabelle Tipi-pesi'!K$9,"")&amp;IF(K75='Tabelle Tipi-pesi'!J$10,'Tabelle Tipi-pesi'!K$10,"")&amp;IF(K75='Tabelle Tipi-pesi'!J$11,'Tabelle Tipi-pesi'!K$11,"")&amp;IF(K75='Tabelle Tipi-pesi'!J$12,'Tabelle Tipi-pesi'!K$12,"")&amp;IF(K75='Tabelle Tipi-pesi'!J$13,'Tabelle Tipi-pesi'!K$13,"")&amp;IF(K75='Tabelle Tipi-pesi'!J$14,'Tabelle Tipi-pesi'!K$14,"")&amp;IF(K75='Tabelle Tipi-pesi'!J$15,'Tabelle Tipi-pesi'!K$15,"")&amp;IF(K75='Tabelle Tipi-pesi'!J$16,'Tabelle Tipi-pesi'!K$16,"")&amp;IF(K75='Tabelle Tipi-pesi'!J$17,'Tabelle Tipi-pesi'!K$17,"")&amp;IF(K75='Tabelle Tipi-pesi'!J$18,'Tabelle Tipi-pesi'!K$18,"")&amp;IF(K75='Tabelle Tipi-pesi'!J$19,'Tabelle Tipi-pesi'!K$19,"")&amp;IF(K75='Tabelle Tipi-pesi'!J$20,'Tabelle Tipi-pesi'!K$20,"")&amp;IF(K75='Tabelle Tipi-pesi'!J$21,'Tabelle Tipi-pesi'!K$21,"")&amp;IF(K75='Tabelle Tipi-pesi'!J$22,'Tabelle Tipi-pesi'!K$22,"")&amp;IF(K75='Tabelle Tipi-pesi'!J$23,'Tabelle Tipi-pesi'!K$23,"")))</f>
        <v>7</v>
      </c>
      <c r="M75" s="8" t="s">
        <v>59</v>
      </c>
      <c r="N75" s="9">
        <f>$B75*IF(M75="",0,VALUE(IF(M75='Tabelle Tipi-pesi'!L$2,'Tabelle Tipi-pesi'!M$2,"")&amp;IF(M75='Tabelle Tipi-pesi'!L$3,'Tabelle Tipi-pesi'!M$3,"")&amp;IF(M75='Tabelle Tipi-pesi'!L$4,'Tabelle Tipi-pesi'!M$4,"")&amp;IF(M75='Tabelle Tipi-pesi'!L$5,'Tabelle Tipi-pesi'!M$5,"")&amp;IF(M75='Tabelle Tipi-pesi'!L$6,'Tabelle Tipi-pesi'!M$6,"")&amp;IF(M75='Tabelle Tipi-pesi'!L$7,'Tabelle Tipi-pesi'!M$7,"")&amp;IF(M75='Tabelle Tipi-pesi'!L$8,'Tabelle Tipi-pesi'!M$8,"")&amp;IF(M75='Tabelle Tipi-pesi'!L$9,'Tabelle Tipi-pesi'!M$9,"")&amp;IF(M75='Tabelle Tipi-pesi'!L$10,'Tabelle Tipi-pesi'!M$10,"")&amp;IF(M75='Tabelle Tipi-pesi'!L$11,'Tabelle Tipi-pesi'!M$11,"")&amp;IF(M75='Tabelle Tipi-pesi'!L$12,'Tabelle Tipi-pesi'!M$12,"")&amp;IF(M75='Tabelle Tipi-pesi'!L$13,'Tabelle Tipi-pesi'!M$13,"")&amp;IF(M75='Tabelle Tipi-pesi'!L$14,'Tabelle Tipi-pesi'!M$14,"")&amp;IF(M75='Tabelle Tipi-pesi'!L$15,'Tabelle Tipi-pesi'!M$15,"")&amp;IF(M75='Tabelle Tipi-pesi'!L$16,'Tabelle Tipi-pesi'!M$16,"")&amp;IF(M75='Tabelle Tipi-pesi'!L$17,'Tabelle Tipi-pesi'!M$17,"")&amp;IF(M75='Tabelle Tipi-pesi'!L$18,'Tabelle Tipi-pesi'!M$18,"")&amp;IF(M75='Tabelle Tipi-pesi'!L$19,'Tabelle Tipi-pesi'!M$19,"")&amp;IF(M75='Tabelle Tipi-pesi'!L$20,'Tabelle Tipi-pesi'!M$20,"")&amp;IF(M75='Tabelle Tipi-pesi'!L$21,'Tabelle Tipi-pesi'!M$21,"")&amp;IF(M75='Tabelle Tipi-pesi'!L$22,'Tabelle Tipi-pesi'!M$22,"")&amp;IF(M75='Tabelle Tipi-pesi'!L$23,'Tabelle Tipi-pesi'!M$23,"")))</f>
        <v>240</v>
      </c>
      <c r="O75" s="27" t="s">
        <v>87</v>
      </c>
      <c r="P75" s="28">
        <f>IF(O75="",0,VALUE(IF(O75='Tabelle Tipi-pesi'!N$2,'Tabelle Tipi-pesi'!O$2,"")&amp;IF(O75='Tabelle Tipi-pesi'!N$3,'Tabelle Tipi-pesi'!O$3,"")&amp;IF(O75='Tabelle Tipi-pesi'!N$4,'Tabelle Tipi-pesi'!O$4,"")&amp;IF(O75='Tabelle Tipi-pesi'!N$5,'Tabelle Tipi-pesi'!O$5,"")&amp;IF(O75='Tabelle Tipi-pesi'!N$6,'Tabelle Tipi-pesi'!O$6,"")&amp;IF(O75='Tabelle Tipi-pesi'!N$7,'Tabelle Tipi-pesi'!O$7,"")&amp;IF(O75='Tabelle Tipi-pesi'!N$8,'Tabelle Tipi-pesi'!O$8,"")&amp;IF(O75='Tabelle Tipi-pesi'!N$9,'Tabelle Tipi-pesi'!O$9,"")&amp;IF(O75='Tabelle Tipi-pesi'!N$10,'Tabelle Tipi-pesi'!O$10,"")&amp;IF(O75='Tabelle Tipi-pesi'!N$11,'Tabelle Tipi-pesi'!O$11,"")&amp;IF(O75='Tabelle Tipi-pesi'!N$12,'Tabelle Tipi-pesi'!O$12,"")&amp;IF(O75='Tabelle Tipi-pesi'!N$13,'Tabelle Tipi-pesi'!O$13,"")&amp;IF(O75='Tabelle Tipi-pesi'!N$14,'Tabelle Tipi-pesi'!O$14,"")&amp;IF(O75='Tabelle Tipi-pesi'!N$15,'Tabelle Tipi-pesi'!O$15,"")&amp;IF(O75='Tabelle Tipi-pesi'!N$16,'Tabelle Tipi-pesi'!O$16,"")&amp;IF(O75='Tabelle Tipi-pesi'!N$17,'Tabelle Tipi-pesi'!O$17,"")&amp;IF(O75='Tabelle Tipi-pesi'!N$18,'Tabelle Tipi-pesi'!O$18,"")&amp;IF(O75='Tabelle Tipi-pesi'!N$19,'Tabelle Tipi-pesi'!O$19,"")&amp;IF(O75='Tabelle Tipi-pesi'!N$20,'Tabelle Tipi-pesi'!O$20,"")&amp;IF(O75='Tabelle Tipi-pesi'!N$21,'Tabelle Tipi-pesi'!O$21,"")&amp;IF(O75='Tabelle Tipi-pesi'!N$22,'Tabelle Tipi-pesi'!O$22,"")&amp;IF(O75='Tabelle Tipi-pesi'!N$23,'Tabelle Tipi-pesi'!O$23,"")))</f>
        <v>309</v>
      </c>
      <c r="Q75" s="8" t="s">
        <v>109</v>
      </c>
      <c r="R75" s="9">
        <f>IF(Q75="",0,VALUE(IF(Q75='Tabelle Tipi-pesi'!P$2,'Tabelle Tipi-pesi'!Q$2,"")&amp;IF(Q75='Tabelle Tipi-pesi'!P$3,'Tabelle Tipi-pesi'!Q$3,"")&amp;IF(Q75='Tabelle Tipi-pesi'!P$4,'Tabelle Tipi-pesi'!Q$4,"")&amp;IF(Q75='Tabelle Tipi-pesi'!P$5,'Tabelle Tipi-pesi'!Q$5,"")&amp;IF(Q75='Tabelle Tipi-pesi'!P$6,'Tabelle Tipi-pesi'!Q$6,"")&amp;IF(Q75='Tabelle Tipi-pesi'!P$7,'Tabelle Tipi-pesi'!Q$7,"")&amp;IF(Q75='Tabelle Tipi-pesi'!P$8,'Tabelle Tipi-pesi'!Q$8,"")&amp;IF(Q75='Tabelle Tipi-pesi'!P$9,'Tabelle Tipi-pesi'!Q$9,"")&amp;IF(Q75='Tabelle Tipi-pesi'!P$10,'Tabelle Tipi-pesi'!Q$10,"")&amp;IF(Q75='Tabelle Tipi-pesi'!P$11,'Tabelle Tipi-pesi'!Q$11,"")&amp;IF(Q75='Tabelle Tipi-pesi'!P$12,'Tabelle Tipi-pesi'!Q$12,"")&amp;IF(Q75='Tabelle Tipi-pesi'!P$13,'Tabelle Tipi-pesi'!Q$13,"")&amp;IF(Q75='Tabelle Tipi-pesi'!P$14,'Tabelle Tipi-pesi'!Q$14,"")&amp;IF(Q75='Tabelle Tipi-pesi'!P$15,'Tabelle Tipi-pesi'!Q$15,"")&amp;IF(Q75='Tabelle Tipi-pesi'!P$16,'Tabelle Tipi-pesi'!Q$16,"")&amp;IF(Q75='Tabelle Tipi-pesi'!P$17,'Tabelle Tipi-pesi'!Q$17,"")&amp;IF(Q75='Tabelle Tipi-pesi'!P$18,'Tabelle Tipi-pesi'!Q$18,"")&amp;IF(Q75='Tabelle Tipi-pesi'!P$19,'Tabelle Tipi-pesi'!Q$19,"")&amp;IF(Q75='Tabelle Tipi-pesi'!P$20,'Tabelle Tipi-pesi'!Q$20,"")&amp;IF(Q75='Tabelle Tipi-pesi'!P$21,'Tabelle Tipi-pesi'!Q$21,"")&amp;IF(Q75='Tabelle Tipi-pesi'!P$22,'Tabelle Tipi-pesi'!Q$22,"")&amp;IF(Q75='Tabelle Tipi-pesi'!P$23,'Tabelle Tipi-pesi'!Q$23,"")))</f>
        <v>60</v>
      </c>
      <c r="S75" s="29" t="s">
        <v>114</v>
      </c>
      <c r="T75" s="30">
        <f>IF(S75="",0,VALUE(IF(S75='Tabelle Tipi-pesi'!R$2,'Tabelle Tipi-pesi'!S$2,"")&amp;IF(S75='Tabelle Tipi-pesi'!R$3,'Tabelle Tipi-pesi'!S$3,"")&amp;IF(S75='Tabelle Tipi-pesi'!R$4,'Tabelle Tipi-pesi'!S$4,"")&amp;IF(S75='Tabelle Tipi-pesi'!R$5,'Tabelle Tipi-pesi'!S$5,"")&amp;IF(S75='Tabelle Tipi-pesi'!R$6,'Tabelle Tipi-pesi'!S$6,"")&amp;IF(S75='Tabelle Tipi-pesi'!R$7,'Tabelle Tipi-pesi'!S$7,"")&amp;IF(S75='Tabelle Tipi-pesi'!R$8,'Tabelle Tipi-pesi'!S$8,"")&amp;IF(S75='Tabelle Tipi-pesi'!R$9,'Tabelle Tipi-pesi'!S$9,"")&amp;IF(S75='Tabelle Tipi-pesi'!R$10,'Tabelle Tipi-pesi'!S$10,"")&amp;IF(S75='Tabelle Tipi-pesi'!R$11,'Tabelle Tipi-pesi'!S$11,"")&amp;IF(S75='Tabelle Tipi-pesi'!R$12,'Tabelle Tipi-pesi'!S$12,"")&amp;IF(S75='Tabelle Tipi-pesi'!R$13,'Tabelle Tipi-pesi'!S$13,"")&amp;IF(S75='Tabelle Tipi-pesi'!R$14,'Tabelle Tipi-pesi'!S$14,"")&amp;IF(S75='Tabelle Tipi-pesi'!R$15,'Tabelle Tipi-pesi'!S$15,"")&amp;IF(S75='Tabelle Tipi-pesi'!R$16,'Tabelle Tipi-pesi'!S$16,"")&amp;IF(S75='Tabelle Tipi-pesi'!R$17,'Tabelle Tipi-pesi'!S$17,"")&amp;IF(S75='Tabelle Tipi-pesi'!R$18,'Tabelle Tipi-pesi'!S$18,"")&amp;IF(S75='Tabelle Tipi-pesi'!R$19,'Tabelle Tipi-pesi'!S$19,"")&amp;IF(S75='Tabelle Tipi-pesi'!R$20,'Tabelle Tipi-pesi'!S$20,"")&amp;IF(S75='Tabelle Tipi-pesi'!R$21,'Tabelle Tipi-pesi'!S$21,"")&amp;IF(S75='Tabelle Tipi-pesi'!R$22,'Tabelle Tipi-pesi'!S$22,"")&amp;IF(S75='Tabelle Tipi-pesi'!R$23,'Tabelle Tipi-pesi'!S$23,"")))</f>
        <v>25</v>
      </c>
      <c r="U75" s="8" t="s">
        <v>93</v>
      </c>
      <c r="V75" s="9">
        <f>IF(U75="",0,VALUE(IF(U75='Tabelle Tipi-pesi'!T$2,'Tabelle Tipi-pesi'!U$2,"")&amp;IF(U75='Tabelle Tipi-pesi'!T$3,'Tabelle Tipi-pesi'!U$3,"")&amp;IF(U75='Tabelle Tipi-pesi'!T$4,'Tabelle Tipi-pesi'!U$4,"")&amp;IF(U75='Tabelle Tipi-pesi'!T$5,'Tabelle Tipi-pesi'!U$5,"")&amp;IF(U75='Tabelle Tipi-pesi'!T$6,'Tabelle Tipi-pesi'!U$6,"")&amp;IF(U75='Tabelle Tipi-pesi'!T$7,'Tabelle Tipi-pesi'!U$7,"")&amp;IF(U75='Tabelle Tipi-pesi'!T$8,'Tabelle Tipi-pesi'!U$8,"")&amp;IF(U75='Tabelle Tipi-pesi'!T$9,'Tabelle Tipi-pesi'!U$9,"")&amp;IF(U75='Tabelle Tipi-pesi'!T$10,'Tabelle Tipi-pesi'!U$10,"")&amp;IF(U75='Tabelle Tipi-pesi'!T$11,'Tabelle Tipi-pesi'!U$11,"")&amp;IF(U75='Tabelle Tipi-pesi'!T$12,'Tabelle Tipi-pesi'!U$12,"")&amp;IF(U75='Tabelle Tipi-pesi'!T$13,'Tabelle Tipi-pesi'!U$13,"")&amp;IF(U75='Tabelle Tipi-pesi'!T$14,'Tabelle Tipi-pesi'!U$14,"")&amp;IF(U75='Tabelle Tipi-pesi'!T$15,'Tabelle Tipi-pesi'!U$15,"")&amp;IF(U75='Tabelle Tipi-pesi'!T$16,'Tabelle Tipi-pesi'!U$16,"")&amp;IF(U75='Tabelle Tipi-pesi'!T$17,'Tabelle Tipi-pesi'!U$17,"")&amp;IF(U75='Tabelle Tipi-pesi'!T$18,'Tabelle Tipi-pesi'!U$18,"")&amp;IF(U75='Tabelle Tipi-pesi'!T$19,'Tabelle Tipi-pesi'!U$19,"")&amp;IF(U75='Tabelle Tipi-pesi'!T$20,'Tabelle Tipi-pesi'!U$20,"")&amp;IF(U75='Tabelle Tipi-pesi'!T$21,'Tabelle Tipi-pesi'!U$21,"")&amp;IF(U75='Tabelle Tipi-pesi'!T$22,'Tabelle Tipi-pesi'!U$22,"")&amp;IF(U75='Tabelle Tipi-pesi'!T$23,'Tabelle Tipi-pesi'!U$23,"")))</f>
        <v>80</v>
      </c>
      <c r="W75" s="31" t="s">
        <v>98</v>
      </c>
      <c r="X75" s="32">
        <f>IF(W75="",0,VALUE(IF(W75='Tabelle Tipi-pesi'!V$2,'Tabelle Tipi-pesi'!W$2,"")&amp;IF(W75='Tabelle Tipi-pesi'!V$3,'Tabelle Tipi-pesi'!W$3,"")&amp;IF(W75='Tabelle Tipi-pesi'!V$4,'Tabelle Tipi-pesi'!W$4,"")&amp;IF(W75='Tabelle Tipi-pesi'!V$5,'Tabelle Tipi-pesi'!W$5,"")&amp;IF(W75='Tabelle Tipi-pesi'!V$6,'Tabelle Tipi-pesi'!W$6,"")&amp;IF(W75='Tabelle Tipi-pesi'!V$7,'Tabelle Tipi-pesi'!W$7,"")&amp;IF(W75='Tabelle Tipi-pesi'!V$8,'Tabelle Tipi-pesi'!W$8,"")&amp;IF(W75='Tabelle Tipi-pesi'!V$9,'Tabelle Tipi-pesi'!W$9,"")&amp;IF(W75='Tabelle Tipi-pesi'!V$10,'Tabelle Tipi-pesi'!W$10,"")&amp;IF(W75='Tabelle Tipi-pesi'!V$11,'Tabelle Tipi-pesi'!W$11,"")&amp;IF(W75='Tabelle Tipi-pesi'!V$12,'Tabelle Tipi-pesi'!W$12,"")&amp;IF(W75='Tabelle Tipi-pesi'!V$13,'Tabelle Tipi-pesi'!W$13,"")&amp;IF(W75='Tabelle Tipi-pesi'!V$14,'Tabelle Tipi-pesi'!W$14,"")&amp;IF(W75='Tabelle Tipi-pesi'!V$15,'Tabelle Tipi-pesi'!W$15,"")&amp;IF(W75='Tabelle Tipi-pesi'!V$16,'Tabelle Tipi-pesi'!W$16,"")&amp;IF(W75='Tabelle Tipi-pesi'!V$17,'Tabelle Tipi-pesi'!W$17,"")&amp;IF(W75='Tabelle Tipi-pesi'!V$18,'Tabelle Tipi-pesi'!W$18,"")&amp;IF(W75='Tabelle Tipi-pesi'!V$19,'Tabelle Tipi-pesi'!W$19,"")&amp;IF(W75='Tabelle Tipi-pesi'!V$20,'Tabelle Tipi-pesi'!W$20,"")&amp;IF(W75='Tabelle Tipi-pesi'!V$21,'Tabelle Tipi-pesi'!W$21,"")&amp;IF(W75='Tabelle Tipi-pesi'!V$22,'Tabelle Tipi-pesi'!W$22,"")&amp;IF(W75='Tabelle Tipi-pesi'!V$23,'Tabelle Tipi-pesi'!W$23,"")))</f>
        <v>56</v>
      </c>
      <c r="Z75" s="9">
        <f>IF(Y75="",0,VALUE(IF(Y75='Tabelle Tipi-pesi'!X$2,'Tabelle Tipi-pesi'!Y$2,"")&amp;IF(Y75='Tabelle Tipi-pesi'!X$3,'Tabelle Tipi-pesi'!Y$3,"")&amp;IF(Y75='Tabelle Tipi-pesi'!X$4,'Tabelle Tipi-pesi'!Y$4,"")&amp;IF(Y75='Tabelle Tipi-pesi'!X$5,'Tabelle Tipi-pesi'!Y$5,"")&amp;IF(Y75='Tabelle Tipi-pesi'!X$6,'Tabelle Tipi-pesi'!Y$6,"")&amp;IF(Y75='Tabelle Tipi-pesi'!X$7,'Tabelle Tipi-pesi'!Y$7,"")&amp;IF(Y75='Tabelle Tipi-pesi'!X$8,'Tabelle Tipi-pesi'!Y$8,"")&amp;IF(Y75='Tabelle Tipi-pesi'!X$9,'Tabelle Tipi-pesi'!Y$9,"")&amp;IF(Y75='Tabelle Tipi-pesi'!X$10,'Tabelle Tipi-pesi'!Y$10,"")&amp;IF(Y75='Tabelle Tipi-pesi'!X$11,'Tabelle Tipi-pesi'!Y$11,"")&amp;IF(Y75='Tabelle Tipi-pesi'!X$12,'Tabelle Tipi-pesi'!Y$12,"")&amp;IF(Y75='Tabelle Tipi-pesi'!X$13,'Tabelle Tipi-pesi'!Y$13,"")&amp;IF(Y75='Tabelle Tipi-pesi'!X$14,'Tabelle Tipi-pesi'!Y$14,"")&amp;IF(Y75='Tabelle Tipi-pesi'!X$15,'Tabelle Tipi-pesi'!Y$15,"")&amp;IF(Y75='Tabelle Tipi-pesi'!X$16,'Tabelle Tipi-pesi'!Y$16,"")&amp;IF(Y75='Tabelle Tipi-pesi'!X$17,'Tabelle Tipi-pesi'!Y$17,"")&amp;IF(Y75='Tabelle Tipi-pesi'!X$18,'Tabelle Tipi-pesi'!Y$18,"")&amp;IF(Y75='Tabelle Tipi-pesi'!X$19,'Tabelle Tipi-pesi'!Y$19,"")&amp;IF(Y75='Tabelle Tipi-pesi'!X$20,'Tabelle Tipi-pesi'!Y$20,"")&amp;IF(Y75='Tabelle Tipi-pesi'!X$21,'Tabelle Tipi-pesi'!Y$21,"")&amp;IF(Y75='Tabelle Tipi-pesi'!X$22,'Tabelle Tipi-pesi'!Y$22,"")&amp;IF(Y75='Tabelle Tipi-pesi'!X$23,'Tabelle Tipi-pesi'!Y$23,"")))</f>
        <v>0</v>
      </c>
      <c r="AA75" s="36" t="s">
        <v>105</v>
      </c>
      <c r="AB75" s="37">
        <f>IF(AA75="",0,VALUE(IF(AA75='Tabelle Tipi-pesi'!Z$2,'Tabelle Tipi-pesi'!AA$2,"")&amp;IF(AA75='Tabelle Tipi-pesi'!Z$3,'Tabelle Tipi-pesi'!AA$3,"")&amp;IF(AA75='Tabelle Tipi-pesi'!Z$4,'Tabelle Tipi-pesi'!AA$4,"")&amp;IF(AA75='Tabelle Tipi-pesi'!Z$5,'Tabelle Tipi-pesi'!AA$5,"")&amp;IF(AA75='Tabelle Tipi-pesi'!Z$6,'Tabelle Tipi-pesi'!AA$6,"")&amp;IF(AA75='Tabelle Tipi-pesi'!Z$7,'Tabelle Tipi-pesi'!AA$7,"")&amp;IF(AA75='Tabelle Tipi-pesi'!Z$8,'Tabelle Tipi-pesi'!AA$8,"")&amp;IF(AA75='Tabelle Tipi-pesi'!Z$9,'Tabelle Tipi-pesi'!AA$9,"")&amp;IF(AA75='Tabelle Tipi-pesi'!Z$10,'Tabelle Tipi-pesi'!AA$10,"")&amp;IF(AA75='Tabelle Tipi-pesi'!Z$11,'Tabelle Tipi-pesi'!AA$11,"")&amp;IF(AA75='Tabelle Tipi-pesi'!Z$12,'Tabelle Tipi-pesi'!AA$12,"")&amp;IF(AA75='Tabelle Tipi-pesi'!Z$13,'Tabelle Tipi-pesi'!AA$13,"")&amp;IF(AA75='Tabelle Tipi-pesi'!Z$14,'Tabelle Tipi-pesi'!AA$14,"")&amp;IF(AA75='Tabelle Tipi-pesi'!Z$15,'Tabelle Tipi-pesi'!AA$15,"")&amp;IF(AA75='Tabelle Tipi-pesi'!Z$16,'Tabelle Tipi-pesi'!AA$16,"")&amp;IF(AA75='Tabelle Tipi-pesi'!Z$17,'Tabelle Tipi-pesi'!AA$17,"")&amp;IF(AA75='Tabelle Tipi-pesi'!Z$18,'Tabelle Tipi-pesi'!AA$18,"")&amp;IF(AA75='Tabelle Tipi-pesi'!Z$19,'Tabelle Tipi-pesi'!AA$19,"")&amp;IF(AA75='Tabelle Tipi-pesi'!Z$20,'Tabelle Tipi-pesi'!AA$20,"")&amp;IF(AA75='Tabelle Tipi-pesi'!Z$21,'Tabelle Tipi-pesi'!AA$21,"")&amp;IF(AA75='Tabelle Tipi-pesi'!Z$22,'Tabelle Tipi-pesi'!AA$22,"")&amp;IF(AA75='Tabelle Tipi-pesi'!Z$23,'Tabelle Tipi-pesi'!AA$23,"")))</f>
        <v>75</v>
      </c>
      <c r="AC75" s="8" t="s">
        <v>102</v>
      </c>
      <c r="AD75" s="9">
        <f>IF(AC75="",0,VALUE(IF(AC75='Tabelle Tipi-pesi'!Z$2,'Tabelle Tipi-pesi'!AA$2,"")&amp;IF(AC75='Tabelle Tipi-pesi'!Z$3,'Tabelle Tipi-pesi'!AA$3,"")&amp;IF(AC75='Tabelle Tipi-pesi'!Z$4,'Tabelle Tipi-pesi'!AA$4,"")&amp;IF(AC75='Tabelle Tipi-pesi'!Z$5,'Tabelle Tipi-pesi'!AA$5,"")&amp;IF(AC75='Tabelle Tipi-pesi'!Z$6,'Tabelle Tipi-pesi'!AA$6,"")&amp;IF(AC75='Tabelle Tipi-pesi'!Z$7,'Tabelle Tipi-pesi'!AA$7,"")&amp;IF(AC75='Tabelle Tipi-pesi'!Z$8,'Tabelle Tipi-pesi'!AA$8,"")&amp;IF(AC75='Tabelle Tipi-pesi'!Z$9,'Tabelle Tipi-pesi'!AA$9,"")&amp;IF(AC75='Tabelle Tipi-pesi'!Z$10,'Tabelle Tipi-pesi'!AA$10,"")&amp;IF(AC75='Tabelle Tipi-pesi'!Z$11,'Tabelle Tipi-pesi'!AA$11,"")&amp;IF(AC75='Tabelle Tipi-pesi'!Z$12,'Tabelle Tipi-pesi'!AA$12,"")&amp;IF(AC75='Tabelle Tipi-pesi'!Z$13,'Tabelle Tipi-pesi'!AA$13,"")&amp;IF(AC75='Tabelle Tipi-pesi'!Z$14,'Tabelle Tipi-pesi'!AA$14,"")&amp;IF(AC75='Tabelle Tipi-pesi'!Z$15,'Tabelle Tipi-pesi'!AA$15,"")&amp;IF(AC75='Tabelle Tipi-pesi'!Z$16,'Tabelle Tipi-pesi'!AA$16,"")&amp;IF(AC75='Tabelle Tipi-pesi'!Z$17,'Tabelle Tipi-pesi'!AA$17,"")&amp;IF(AC75='Tabelle Tipi-pesi'!Z$18,'Tabelle Tipi-pesi'!AA$18,"")&amp;IF(AC75='Tabelle Tipi-pesi'!Z$19,'Tabelle Tipi-pesi'!AA$19,"")&amp;IF(AC75='Tabelle Tipi-pesi'!Z$20,'Tabelle Tipi-pesi'!AA$20,"")&amp;IF(AC75='Tabelle Tipi-pesi'!Z$21,'Tabelle Tipi-pesi'!AA$21,"")&amp;IF(AC75='Tabelle Tipi-pesi'!Z$22,'Tabelle Tipi-pesi'!AA$22,"")&amp;IF(AC75='Tabelle Tipi-pesi'!Z$23,'Tabelle Tipi-pesi'!AA$23,"")))</f>
        <v>40</v>
      </c>
      <c r="AE75" s="34" t="s">
        <v>117</v>
      </c>
      <c r="AF75" s="35">
        <f>IF(AE75="",0,VALUE(IF(AE75='Tabelle Tipi-pesi'!AB$2,'Tabelle Tipi-pesi'!AC$2,"")&amp;IF(AE75='Tabelle Tipi-pesi'!AB$3,'Tabelle Tipi-pesi'!AC$3,"")&amp;IF(AE75='Tabelle Tipi-pesi'!AB$4,'Tabelle Tipi-pesi'!AC$4,"")&amp;IF(AE75='Tabelle Tipi-pesi'!AB$5,'Tabelle Tipi-pesi'!AC$5,"")&amp;IF(AE75='Tabelle Tipi-pesi'!AB$6,'Tabelle Tipi-pesi'!AC$6,"")&amp;IF(AE75='Tabelle Tipi-pesi'!AB$7,'Tabelle Tipi-pesi'!AC$7,"")&amp;IF(AE75='Tabelle Tipi-pesi'!AB$8,'Tabelle Tipi-pesi'!AC$8,"")&amp;IF(AE75='Tabelle Tipi-pesi'!AB$9,'Tabelle Tipi-pesi'!AC$9,"")&amp;IF(AE75='Tabelle Tipi-pesi'!AB$10,'Tabelle Tipi-pesi'!AC$10,"")&amp;IF(AE75='Tabelle Tipi-pesi'!AB$11,'Tabelle Tipi-pesi'!AC$11,"")&amp;IF(AE75='Tabelle Tipi-pesi'!AB$12,'Tabelle Tipi-pesi'!AC$12,"")&amp;IF(AE75='Tabelle Tipi-pesi'!AB$13,'Tabelle Tipi-pesi'!AC$13,"")&amp;IF(AE75='Tabelle Tipi-pesi'!AB$14,'Tabelle Tipi-pesi'!AC$14,"")&amp;IF(AE75='Tabelle Tipi-pesi'!AB$15,'Tabelle Tipi-pesi'!AC$15,"")&amp;IF(AD75='Tabelle Tipi-pesi'!AB$16,'Tabelle Tipi-pesi'!AC$16,"")&amp;IF(AE75='Tabelle Tipi-pesi'!AB$17,'Tabelle Tipi-pesi'!AC$17,"")&amp;IF(AE75='Tabelle Tipi-pesi'!AB$18,'Tabelle Tipi-pesi'!AC$18,"")&amp;IF(AE75='Tabelle Tipi-pesi'!AB$19,'Tabelle Tipi-pesi'!AC$19,"")&amp;IF(AE75='Tabelle Tipi-pesi'!AB$20,'Tabelle Tipi-pesi'!AC$20,"")&amp;IF(AE75='Tabelle Tipi-pesi'!AB$21,'Tabelle Tipi-pesi'!AC$21,"")&amp;IF(AE75='Tabelle Tipi-pesi'!AB$22,'Tabelle Tipi-pesi'!AC$22,"")&amp;IF(AE75='Tabelle Tipi-pesi'!AB$23,'Tabelle Tipi-pesi'!AC$23,"")))</f>
        <v>40</v>
      </c>
      <c r="AG75" s="8" t="s">
        <v>106</v>
      </c>
      <c r="AH75" s="9">
        <f>IF(AG75="",0,VALUE(IF(AG75='Tabelle Tipi-pesi'!AD$2,'Tabelle Tipi-pesi'!AE$2,"")&amp;IF(AG75='Tabelle Tipi-pesi'!AD$3,'Tabelle Tipi-pesi'!AE$3,"")&amp;IF(AG75='Tabelle Tipi-pesi'!AD$4,'Tabelle Tipi-pesi'!AE$4,"")&amp;IF(AG75='Tabelle Tipi-pesi'!AD$5,'Tabelle Tipi-pesi'!AE$5,"")&amp;IF(AG75='Tabelle Tipi-pesi'!AD$6,'Tabelle Tipi-pesi'!AE$6,"")&amp;IF(AG75='Tabelle Tipi-pesi'!AD$7,'Tabelle Tipi-pesi'!AE$7,"")&amp;IF(AG75='Tabelle Tipi-pesi'!AD$8,'Tabelle Tipi-pesi'!AE$8,"")&amp;IF(AG75='Tabelle Tipi-pesi'!AD$9,'Tabelle Tipi-pesi'!AE$9,"")&amp;IF(AG75='Tabelle Tipi-pesi'!AD$10,'Tabelle Tipi-pesi'!AE$10,"")&amp;IF(AG75='Tabelle Tipi-pesi'!AD$11,'Tabelle Tipi-pesi'!AE$11,"")&amp;IF(AG75='Tabelle Tipi-pesi'!AD$12,'Tabelle Tipi-pesi'!AE$12,"")&amp;IF(AG75='Tabelle Tipi-pesi'!AD$13,'Tabelle Tipi-pesi'!AE$13,"")&amp;IF(AG75='Tabelle Tipi-pesi'!AD$14,'Tabelle Tipi-pesi'!AE$14,"")&amp;IF(AG75='Tabelle Tipi-pesi'!AD$15,'Tabelle Tipi-pesi'!AE$15,"")&amp;IF(AF75='Tabelle Tipi-pesi'!AD$16,'Tabelle Tipi-pesi'!AE$16,"")&amp;IF(AG75='Tabelle Tipi-pesi'!AD$17,'Tabelle Tipi-pesi'!AE$17,"")&amp;IF(AG75='Tabelle Tipi-pesi'!AD$18,'Tabelle Tipi-pesi'!AE$18,"")&amp;IF(AG75='Tabelle Tipi-pesi'!AD$19,'Tabelle Tipi-pesi'!AE$19,"")&amp;IF(AG75='Tabelle Tipi-pesi'!AD$20,'Tabelle Tipi-pesi'!AE$20,"")&amp;IF(AG75='Tabelle Tipi-pesi'!AD$21,'Tabelle Tipi-pesi'!AE$21,"")&amp;IF(AG75='Tabelle Tipi-pesi'!AD$22,'Tabelle Tipi-pesi'!AE$22,"")&amp;IF(AG75='Tabelle Tipi-pesi'!AD$23,'Tabelle Tipi-pesi'!AE$23,"")))</f>
        <v>50</v>
      </c>
      <c r="AJ75" s="26">
        <f t="shared" si="7"/>
        <v>1449</v>
      </c>
      <c r="AK75" s="55">
        <v>14</v>
      </c>
      <c r="AL75" s="12">
        <v>5450</v>
      </c>
      <c r="AM75" s="18"/>
      <c r="AN75" s="11">
        <f t="shared" si="8"/>
        <v>10</v>
      </c>
      <c r="AO75" s="11" t="str">
        <f t="shared" si="9"/>
        <v>2</v>
      </c>
      <c r="AP75" s="8">
        <v>830</v>
      </c>
      <c r="AQ75" s="40">
        <f t="shared" si="10"/>
        <v>23.357142857142858</v>
      </c>
      <c r="AR75" s="15">
        <f t="shared" si="11"/>
        <v>172.84285714285716</v>
      </c>
      <c r="AS75" s="16">
        <f t="shared" si="12"/>
        <v>119.28423543330376</v>
      </c>
      <c r="AT75" s="15">
        <f t="shared" si="13"/>
        <v>8.3833374659062727</v>
      </c>
      <c r="AU75" s="39"/>
    </row>
    <row r="76" spans="1:47" s="8" customFormat="1" ht="11.25" customHeight="1" x14ac:dyDescent="0.2">
      <c r="A76" s="8">
        <v>72</v>
      </c>
      <c r="B76" s="8">
        <v>4</v>
      </c>
      <c r="C76" s="20" t="s">
        <v>18</v>
      </c>
      <c r="D76" s="21">
        <f>IF(C76="",0,VALUE(IF(C76='Tabelle Tipi-pesi'!B$2,'Tabelle Tipi-pesi'!C$2,"")&amp;IF(C76='Tabelle Tipi-pesi'!B$3,'Tabelle Tipi-pesi'!C$3,"")&amp;IF(C76='Tabelle Tipi-pesi'!B$4,'Tabelle Tipi-pesi'!C$4,"")&amp;IF(C76='Tabelle Tipi-pesi'!B$5,'Tabelle Tipi-pesi'!C$5,"")&amp;IF(C76='Tabelle Tipi-pesi'!B$6,'Tabelle Tipi-pesi'!C$6,"")&amp;IF(C76='Tabelle Tipi-pesi'!B$7,'Tabelle Tipi-pesi'!C$7,"")&amp;IF(C76='Tabelle Tipi-pesi'!B$8,'Tabelle Tipi-pesi'!C$8,"")&amp;IF(C76='Tabelle Tipi-pesi'!B$9,'Tabelle Tipi-pesi'!C$9,"")&amp;IF(C76='Tabelle Tipi-pesi'!B$10,'Tabelle Tipi-pesi'!C$10,"")&amp;IF(C76='Tabelle Tipi-pesi'!B$11,'Tabelle Tipi-pesi'!C$11,"")&amp;IF(C76='Tabelle Tipi-pesi'!B$12,'Tabelle Tipi-pesi'!C$12,"")&amp;IF(C76='Tabelle Tipi-pesi'!B$13,'Tabelle Tipi-pesi'!C$13,"")&amp;IF(C76='Tabelle Tipi-pesi'!B$14,'Tabelle Tipi-pesi'!C$14,"")&amp;IF(C76='Tabelle Tipi-pesi'!B$15,'Tabelle Tipi-pesi'!C$15,"")&amp;IF(C76='Tabelle Tipi-pesi'!B$16,'Tabelle Tipi-pesi'!C$16,"")&amp;IF(C76='Tabelle Tipi-pesi'!B$17,'Tabelle Tipi-pesi'!C$17,"")&amp;IF(C76='Tabelle Tipi-pesi'!B$18,'Tabelle Tipi-pesi'!C$18,"")&amp;IF(C76='Tabelle Tipi-pesi'!B$19,'Tabelle Tipi-pesi'!C$19,"")&amp;IF(C76='Tabelle Tipi-pesi'!B$20,'Tabelle Tipi-pesi'!C$20,"")&amp;IF(C76='Tabelle Tipi-pesi'!B$21,'Tabelle Tipi-pesi'!C$21,"")&amp;IF(C76='Tabelle Tipi-pesi'!B$22,'Tabelle Tipi-pesi'!C$22,"")&amp;IF(C76='Tabelle Tipi-pesi'!B$23,'Tabelle Tipi-pesi'!C$23,"")))</f>
        <v>180</v>
      </c>
      <c r="E76" s="8" t="s">
        <v>25</v>
      </c>
      <c r="F76" s="7">
        <f>IF(E76="",0,VALUE(IF(E76='Tabelle Tipi-pesi'!D$2,'Tabelle Tipi-pesi'!E$2,"")&amp;IF(E76='Tabelle Tipi-pesi'!D$3,'Tabelle Tipi-pesi'!E$3,"")&amp;IF(E76='Tabelle Tipi-pesi'!D$4,'Tabelle Tipi-pesi'!E$4,"")&amp;IF(E76='Tabelle Tipi-pesi'!D$5,'Tabelle Tipi-pesi'!E$5,"")&amp;IF(E76='Tabelle Tipi-pesi'!D$6,'Tabelle Tipi-pesi'!E$6,"")&amp;IF(E76='Tabelle Tipi-pesi'!D$7,'Tabelle Tipi-pesi'!E$7,"")&amp;IF(E76='Tabelle Tipi-pesi'!D$8,'Tabelle Tipi-pesi'!E$8,"")&amp;IF(E76='Tabelle Tipi-pesi'!D$9,'Tabelle Tipi-pesi'!E$9,"")&amp;IF(E76='Tabelle Tipi-pesi'!D$10,'Tabelle Tipi-pesi'!E$10,"")&amp;IF(E76='Tabelle Tipi-pesi'!D$11,'Tabelle Tipi-pesi'!E$11,"")&amp;IF(E76='Tabelle Tipi-pesi'!D$12,'Tabelle Tipi-pesi'!E$12,"")&amp;IF(E76='Tabelle Tipi-pesi'!D$13,'Tabelle Tipi-pesi'!E$13,"")&amp;IF(E76='Tabelle Tipi-pesi'!D$14,'Tabelle Tipi-pesi'!E$14,"")&amp;IF(E76='Tabelle Tipi-pesi'!D$15,'Tabelle Tipi-pesi'!E$15,"")&amp;IF(E76='Tabelle Tipi-pesi'!D$16,'Tabelle Tipi-pesi'!E$16,"")&amp;IF(E76='Tabelle Tipi-pesi'!D$17,'Tabelle Tipi-pesi'!E$17,"")&amp;IF(E76='Tabelle Tipi-pesi'!D$18,'Tabelle Tipi-pesi'!E$18,"")&amp;IF(E76='Tabelle Tipi-pesi'!D$19,'Tabelle Tipi-pesi'!E$19,"")&amp;IF(E76='Tabelle Tipi-pesi'!D$20,'Tabelle Tipi-pesi'!E$20,"")&amp;IF(E76='Tabelle Tipi-pesi'!D$21,'Tabelle Tipi-pesi'!E$21,"")&amp;IF(E76='Tabelle Tipi-pesi'!D$22,'Tabelle Tipi-pesi'!E$22,"")&amp;IF(E76='Tabelle Tipi-pesi'!D$23,'Tabelle Tipi-pesi'!E$23,"")))/4*B76</f>
        <v>63</v>
      </c>
      <c r="G76" s="22" t="s">
        <v>38</v>
      </c>
      <c r="H76" s="23">
        <f>$B76*IF(G76="",0,VALUE(IF(G76='Tabelle Tipi-pesi'!F$2,'Tabelle Tipi-pesi'!G$2,"")&amp;IF(G76='Tabelle Tipi-pesi'!F$3,'Tabelle Tipi-pesi'!G$3,"")&amp;IF(G76='Tabelle Tipi-pesi'!F$4,'Tabelle Tipi-pesi'!G$4,"")&amp;IF(G76='Tabelle Tipi-pesi'!F$5,'Tabelle Tipi-pesi'!G$5,"")&amp;IF(G76='Tabelle Tipi-pesi'!F$6,'Tabelle Tipi-pesi'!G$6,"")&amp;IF(G76='Tabelle Tipi-pesi'!F$7,'Tabelle Tipi-pesi'!G$7,"")&amp;IF(G76='Tabelle Tipi-pesi'!F$8,'Tabelle Tipi-pesi'!G$8,"")&amp;IF(G76='Tabelle Tipi-pesi'!F$9,'Tabelle Tipi-pesi'!G$9,"")&amp;IF(G76='Tabelle Tipi-pesi'!F$10,'Tabelle Tipi-pesi'!G$10,"")&amp;IF(G76='Tabelle Tipi-pesi'!F$11,'Tabelle Tipi-pesi'!G$11,"")&amp;IF(G76='Tabelle Tipi-pesi'!F$12,'Tabelle Tipi-pesi'!G$12,"")&amp;IF(G76='Tabelle Tipi-pesi'!F$13,'Tabelle Tipi-pesi'!G$13,"")&amp;IF(G76='Tabelle Tipi-pesi'!F$14,'Tabelle Tipi-pesi'!G$14,"")&amp;IF(G76='Tabelle Tipi-pesi'!F$15,'Tabelle Tipi-pesi'!G$15,"")&amp;IF(G76='Tabelle Tipi-pesi'!F$16,'Tabelle Tipi-pesi'!G$16,"")&amp;IF(G76='Tabelle Tipi-pesi'!F$17,'Tabelle Tipi-pesi'!G$17,"")&amp;IF(G76='Tabelle Tipi-pesi'!F$18,'Tabelle Tipi-pesi'!G$18,"")&amp;IF(G76='Tabelle Tipi-pesi'!F$19,'Tabelle Tipi-pesi'!G$19,"")&amp;IF(G76='Tabelle Tipi-pesi'!F$20,'Tabelle Tipi-pesi'!G$20,"")&amp;IF(G76='Tabelle Tipi-pesi'!F$21,'Tabelle Tipi-pesi'!G$21,"")&amp;IF(G76='Tabelle Tipi-pesi'!F$22,'Tabelle Tipi-pesi'!G$22,"")&amp;IF(G76='Tabelle Tipi-pesi'!F$23,'Tabelle Tipi-pesi'!G$23,"")))</f>
        <v>80</v>
      </c>
      <c r="I76" s="8" t="s">
        <v>47</v>
      </c>
      <c r="J76" s="9">
        <f>IF(I76="",0,VALUE(IF(I76='Tabelle Tipi-pesi'!H$2,'Tabelle Tipi-pesi'!I$2,"")&amp;IF(I76='Tabelle Tipi-pesi'!H$3,'Tabelle Tipi-pesi'!I$3,"")&amp;IF(I76='Tabelle Tipi-pesi'!H$4,'Tabelle Tipi-pesi'!I$4,"")&amp;IF(I76='Tabelle Tipi-pesi'!H$5,'Tabelle Tipi-pesi'!I$5,"")&amp;IF(I76='Tabelle Tipi-pesi'!H$6,'Tabelle Tipi-pesi'!I$6,"")&amp;IF(I76='Tabelle Tipi-pesi'!H$7,'Tabelle Tipi-pesi'!I$7,"")&amp;IF(I76='Tabelle Tipi-pesi'!H$8,'Tabelle Tipi-pesi'!I$8,"")&amp;IF(I76='Tabelle Tipi-pesi'!H$9,'Tabelle Tipi-pesi'!I$9,"")&amp;IF(I76='Tabelle Tipi-pesi'!H$10,'Tabelle Tipi-pesi'!I$10,"")&amp;IF(I76='Tabelle Tipi-pesi'!H$11,'Tabelle Tipi-pesi'!I$11,"")&amp;IF(I76='Tabelle Tipi-pesi'!H$12,'Tabelle Tipi-pesi'!I$12,"")&amp;IF(I76='Tabelle Tipi-pesi'!H$13,'Tabelle Tipi-pesi'!I$13,"")&amp;IF(I76='Tabelle Tipi-pesi'!H$14,'Tabelle Tipi-pesi'!I$14,"")&amp;IF(I76='Tabelle Tipi-pesi'!H$15,'Tabelle Tipi-pesi'!I$15,"")&amp;IF(I76='Tabelle Tipi-pesi'!H$16,'Tabelle Tipi-pesi'!I$16,"")&amp;IF(I76='Tabelle Tipi-pesi'!H$17,'Tabelle Tipi-pesi'!I$17,"")&amp;IF(I76='Tabelle Tipi-pesi'!H$18,'Tabelle Tipi-pesi'!I$18,"")&amp;IF(I76='Tabelle Tipi-pesi'!H$19,'Tabelle Tipi-pesi'!I$19,"")&amp;IF(I76='Tabelle Tipi-pesi'!H$20,'Tabelle Tipi-pesi'!I$20,"")&amp;IF(I76='Tabelle Tipi-pesi'!H$21,'Tabelle Tipi-pesi'!I$21,"")&amp;IF(I76='Tabelle Tipi-pesi'!H$22,'Tabelle Tipi-pesi'!I$22,"")&amp;IF(I76='Tabelle Tipi-pesi'!H$23,'Tabelle Tipi-pesi'!I$23,"")))</f>
        <v>145</v>
      </c>
      <c r="K76" s="24" t="s">
        <v>50</v>
      </c>
      <c r="L76" s="25">
        <f>IF(K76="",0,VALUE(IF(K76='Tabelle Tipi-pesi'!J$2,'Tabelle Tipi-pesi'!K$2,"")&amp;IF(K76='Tabelle Tipi-pesi'!J$3,'Tabelle Tipi-pesi'!K$3,"")&amp;IF(K76='Tabelle Tipi-pesi'!J$4,'Tabelle Tipi-pesi'!K$4,"")&amp;IF(K76='Tabelle Tipi-pesi'!J$5,'Tabelle Tipi-pesi'!K$5,"")&amp;IF(K76='Tabelle Tipi-pesi'!J$6,'Tabelle Tipi-pesi'!K$6,"")&amp;IF(K76='Tabelle Tipi-pesi'!J$7,'Tabelle Tipi-pesi'!K$7,"")&amp;IF(K76='Tabelle Tipi-pesi'!J$8,'Tabelle Tipi-pesi'!K$8,"")&amp;IF(K76='Tabelle Tipi-pesi'!J$9,'Tabelle Tipi-pesi'!K$9,"")&amp;IF(K76='Tabelle Tipi-pesi'!J$10,'Tabelle Tipi-pesi'!K$10,"")&amp;IF(K76='Tabelle Tipi-pesi'!J$11,'Tabelle Tipi-pesi'!K$11,"")&amp;IF(K76='Tabelle Tipi-pesi'!J$12,'Tabelle Tipi-pesi'!K$12,"")&amp;IF(K76='Tabelle Tipi-pesi'!J$13,'Tabelle Tipi-pesi'!K$13,"")&amp;IF(K76='Tabelle Tipi-pesi'!J$14,'Tabelle Tipi-pesi'!K$14,"")&amp;IF(K76='Tabelle Tipi-pesi'!J$15,'Tabelle Tipi-pesi'!K$15,"")&amp;IF(K76='Tabelle Tipi-pesi'!J$16,'Tabelle Tipi-pesi'!K$16,"")&amp;IF(K76='Tabelle Tipi-pesi'!J$17,'Tabelle Tipi-pesi'!K$17,"")&amp;IF(K76='Tabelle Tipi-pesi'!J$18,'Tabelle Tipi-pesi'!K$18,"")&amp;IF(K76='Tabelle Tipi-pesi'!J$19,'Tabelle Tipi-pesi'!K$19,"")&amp;IF(K76='Tabelle Tipi-pesi'!J$20,'Tabelle Tipi-pesi'!K$20,"")&amp;IF(K76='Tabelle Tipi-pesi'!J$21,'Tabelle Tipi-pesi'!K$21,"")&amp;IF(K76='Tabelle Tipi-pesi'!J$22,'Tabelle Tipi-pesi'!K$22,"")&amp;IF(K76='Tabelle Tipi-pesi'!J$23,'Tabelle Tipi-pesi'!K$23,"")))</f>
        <v>7</v>
      </c>
      <c r="M76" s="8" t="s">
        <v>59</v>
      </c>
      <c r="N76" s="9">
        <f>$B76*IF(M76="",0,VALUE(IF(M76='Tabelle Tipi-pesi'!L$2,'Tabelle Tipi-pesi'!M$2,"")&amp;IF(M76='Tabelle Tipi-pesi'!L$3,'Tabelle Tipi-pesi'!M$3,"")&amp;IF(M76='Tabelle Tipi-pesi'!L$4,'Tabelle Tipi-pesi'!M$4,"")&amp;IF(M76='Tabelle Tipi-pesi'!L$5,'Tabelle Tipi-pesi'!M$5,"")&amp;IF(M76='Tabelle Tipi-pesi'!L$6,'Tabelle Tipi-pesi'!M$6,"")&amp;IF(M76='Tabelle Tipi-pesi'!L$7,'Tabelle Tipi-pesi'!M$7,"")&amp;IF(M76='Tabelle Tipi-pesi'!L$8,'Tabelle Tipi-pesi'!M$8,"")&amp;IF(M76='Tabelle Tipi-pesi'!L$9,'Tabelle Tipi-pesi'!M$9,"")&amp;IF(M76='Tabelle Tipi-pesi'!L$10,'Tabelle Tipi-pesi'!M$10,"")&amp;IF(M76='Tabelle Tipi-pesi'!L$11,'Tabelle Tipi-pesi'!M$11,"")&amp;IF(M76='Tabelle Tipi-pesi'!L$12,'Tabelle Tipi-pesi'!M$12,"")&amp;IF(M76='Tabelle Tipi-pesi'!L$13,'Tabelle Tipi-pesi'!M$13,"")&amp;IF(M76='Tabelle Tipi-pesi'!L$14,'Tabelle Tipi-pesi'!M$14,"")&amp;IF(M76='Tabelle Tipi-pesi'!L$15,'Tabelle Tipi-pesi'!M$15,"")&amp;IF(M76='Tabelle Tipi-pesi'!L$16,'Tabelle Tipi-pesi'!M$16,"")&amp;IF(M76='Tabelle Tipi-pesi'!L$17,'Tabelle Tipi-pesi'!M$17,"")&amp;IF(M76='Tabelle Tipi-pesi'!L$18,'Tabelle Tipi-pesi'!M$18,"")&amp;IF(M76='Tabelle Tipi-pesi'!L$19,'Tabelle Tipi-pesi'!M$19,"")&amp;IF(M76='Tabelle Tipi-pesi'!L$20,'Tabelle Tipi-pesi'!M$20,"")&amp;IF(M76='Tabelle Tipi-pesi'!L$21,'Tabelle Tipi-pesi'!M$21,"")&amp;IF(M76='Tabelle Tipi-pesi'!L$22,'Tabelle Tipi-pesi'!M$22,"")&amp;IF(M76='Tabelle Tipi-pesi'!L$23,'Tabelle Tipi-pesi'!M$23,"")))</f>
        <v>240</v>
      </c>
      <c r="O76" s="27" t="s">
        <v>89</v>
      </c>
      <c r="P76" s="28">
        <f>IF(O76="",0,VALUE(IF(O76='Tabelle Tipi-pesi'!N$2,'Tabelle Tipi-pesi'!O$2,"")&amp;IF(O76='Tabelle Tipi-pesi'!N$3,'Tabelle Tipi-pesi'!O$3,"")&amp;IF(O76='Tabelle Tipi-pesi'!N$4,'Tabelle Tipi-pesi'!O$4,"")&amp;IF(O76='Tabelle Tipi-pesi'!N$5,'Tabelle Tipi-pesi'!O$5,"")&amp;IF(O76='Tabelle Tipi-pesi'!N$6,'Tabelle Tipi-pesi'!O$6,"")&amp;IF(O76='Tabelle Tipi-pesi'!N$7,'Tabelle Tipi-pesi'!O$7,"")&amp;IF(O76='Tabelle Tipi-pesi'!N$8,'Tabelle Tipi-pesi'!O$8,"")&amp;IF(O76='Tabelle Tipi-pesi'!N$9,'Tabelle Tipi-pesi'!O$9,"")&amp;IF(O76='Tabelle Tipi-pesi'!N$10,'Tabelle Tipi-pesi'!O$10,"")&amp;IF(O76='Tabelle Tipi-pesi'!N$11,'Tabelle Tipi-pesi'!O$11,"")&amp;IF(O76='Tabelle Tipi-pesi'!N$12,'Tabelle Tipi-pesi'!O$12,"")&amp;IF(O76='Tabelle Tipi-pesi'!N$13,'Tabelle Tipi-pesi'!O$13,"")&amp;IF(O76='Tabelle Tipi-pesi'!N$14,'Tabelle Tipi-pesi'!O$14,"")&amp;IF(O76='Tabelle Tipi-pesi'!N$15,'Tabelle Tipi-pesi'!O$15,"")&amp;IF(O76='Tabelle Tipi-pesi'!N$16,'Tabelle Tipi-pesi'!O$16,"")&amp;IF(O76='Tabelle Tipi-pesi'!N$17,'Tabelle Tipi-pesi'!O$17,"")&amp;IF(O76='Tabelle Tipi-pesi'!N$18,'Tabelle Tipi-pesi'!O$18,"")&amp;IF(O76='Tabelle Tipi-pesi'!N$19,'Tabelle Tipi-pesi'!O$19,"")&amp;IF(O76='Tabelle Tipi-pesi'!N$20,'Tabelle Tipi-pesi'!O$20,"")&amp;IF(O76='Tabelle Tipi-pesi'!N$21,'Tabelle Tipi-pesi'!O$21,"")&amp;IF(O76='Tabelle Tipi-pesi'!N$22,'Tabelle Tipi-pesi'!O$22,"")&amp;IF(O76='Tabelle Tipi-pesi'!N$23,'Tabelle Tipi-pesi'!O$23,"")))</f>
        <v>520</v>
      </c>
      <c r="Q76" s="8" t="s">
        <v>108</v>
      </c>
      <c r="R76" s="9">
        <f>IF(Q76="",0,VALUE(IF(Q76='Tabelle Tipi-pesi'!P$2,'Tabelle Tipi-pesi'!Q$2,"")&amp;IF(Q76='Tabelle Tipi-pesi'!P$3,'Tabelle Tipi-pesi'!Q$3,"")&amp;IF(Q76='Tabelle Tipi-pesi'!P$4,'Tabelle Tipi-pesi'!Q$4,"")&amp;IF(Q76='Tabelle Tipi-pesi'!P$5,'Tabelle Tipi-pesi'!Q$5,"")&amp;IF(Q76='Tabelle Tipi-pesi'!P$6,'Tabelle Tipi-pesi'!Q$6,"")&amp;IF(Q76='Tabelle Tipi-pesi'!P$7,'Tabelle Tipi-pesi'!Q$7,"")&amp;IF(Q76='Tabelle Tipi-pesi'!P$8,'Tabelle Tipi-pesi'!Q$8,"")&amp;IF(Q76='Tabelle Tipi-pesi'!P$9,'Tabelle Tipi-pesi'!Q$9,"")&amp;IF(Q76='Tabelle Tipi-pesi'!P$10,'Tabelle Tipi-pesi'!Q$10,"")&amp;IF(Q76='Tabelle Tipi-pesi'!P$11,'Tabelle Tipi-pesi'!Q$11,"")&amp;IF(Q76='Tabelle Tipi-pesi'!P$12,'Tabelle Tipi-pesi'!Q$12,"")&amp;IF(Q76='Tabelle Tipi-pesi'!P$13,'Tabelle Tipi-pesi'!Q$13,"")&amp;IF(Q76='Tabelle Tipi-pesi'!P$14,'Tabelle Tipi-pesi'!Q$14,"")&amp;IF(Q76='Tabelle Tipi-pesi'!P$15,'Tabelle Tipi-pesi'!Q$15,"")&amp;IF(Q76='Tabelle Tipi-pesi'!P$16,'Tabelle Tipi-pesi'!Q$16,"")&amp;IF(Q76='Tabelle Tipi-pesi'!P$17,'Tabelle Tipi-pesi'!Q$17,"")&amp;IF(Q76='Tabelle Tipi-pesi'!P$18,'Tabelle Tipi-pesi'!Q$18,"")&amp;IF(Q76='Tabelle Tipi-pesi'!P$19,'Tabelle Tipi-pesi'!Q$19,"")&amp;IF(Q76='Tabelle Tipi-pesi'!P$20,'Tabelle Tipi-pesi'!Q$20,"")&amp;IF(Q76='Tabelle Tipi-pesi'!P$21,'Tabelle Tipi-pesi'!Q$21,"")&amp;IF(Q76='Tabelle Tipi-pesi'!P$22,'Tabelle Tipi-pesi'!Q$22,"")&amp;IF(Q76='Tabelle Tipi-pesi'!P$23,'Tabelle Tipi-pesi'!Q$23,"")))</f>
        <v>30</v>
      </c>
      <c r="S76" s="29" t="s">
        <v>114</v>
      </c>
      <c r="T76" s="30">
        <f>IF(S76="",0,VALUE(IF(S76='Tabelle Tipi-pesi'!R$2,'Tabelle Tipi-pesi'!S$2,"")&amp;IF(S76='Tabelle Tipi-pesi'!R$3,'Tabelle Tipi-pesi'!S$3,"")&amp;IF(S76='Tabelle Tipi-pesi'!R$4,'Tabelle Tipi-pesi'!S$4,"")&amp;IF(S76='Tabelle Tipi-pesi'!R$5,'Tabelle Tipi-pesi'!S$5,"")&amp;IF(S76='Tabelle Tipi-pesi'!R$6,'Tabelle Tipi-pesi'!S$6,"")&amp;IF(S76='Tabelle Tipi-pesi'!R$7,'Tabelle Tipi-pesi'!S$7,"")&amp;IF(S76='Tabelle Tipi-pesi'!R$8,'Tabelle Tipi-pesi'!S$8,"")&amp;IF(S76='Tabelle Tipi-pesi'!R$9,'Tabelle Tipi-pesi'!S$9,"")&amp;IF(S76='Tabelle Tipi-pesi'!R$10,'Tabelle Tipi-pesi'!S$10,"")&amp;IF(S76='Tabelle Tipi-pesi'!R$11,'Tabelle Tipi-pesi'!S$11,"")&amp;IF(S76='Tabelle Tipi-pesi'!R$12,'Tabelle Tipi-pesi'!S$12,"")&amp;IF(S76='Tabelle Tipi-pesi'!R$13,'Tabelle Tipi-pesi'!S$13,"")&amp;IF(S76='Tabelle Tipi-pesi'!R$14,'Tabelle Tipi-pesi'!S$14,"")&amp;IF(S76='Tabelle Tipi-pesi'!R$15,'Tabelle Tipi-pesi'!S$15,"")&amp;IF(S76='Tabelle Tipi-pesi'!R$16,'Tabelle Tipi-pesi'!S$16,"")&amp;IF(S76='Tabelle Tipi-pesi'!R$17,'Tabelle Tipi-pesi'!S$17,"")&amp;IF(S76='Tabelle Tipi-pesi'!R$18,'Tabelle Tipi-pesi'!S$18,"")&amp;IF(S76='Tabelle Tipi-pesi'!R$19,'Tabelle Tipi-pesi'!S$19,"")&amp;IF(S76='Tabelle Tipi-pesi'!R$20,'Tabelle Tipi-pesi'!S$20,"")&amp;IF(S76='Tabelle Tipi-pesi'!R$21,'Tabelle Tipi-pesi'!S$21,"")&amp;IF(S76='Tabelle Tipi-pesi'!R$22,'Tabelle Tipi-pesi'!S$22,"")&amp;IF(S76='Tabelle Tipi-pesi'!R$23,'Tabelle Tipi-pesi'!S$23,"")))</f>
        <v>25</v>
      </c>
      <c r="U76" s="8" t="s">
        <v>94</v>
      </c>
      <c r="V76" s="9">
        <f>IF(U76="",0,VALUE(IF(U76='Tabelle Tipi-pesi'!T$2,'Tabelle Tipi-pesi'!U$2,"")&amp;IF(U76='Tabelle Tipi-pesi'!T$3,'Tabelle Tipi-pesi'!U$3,"")&amp;IF(U76='Tabelle Tipi-pesi'!T$4,'Tabelle Tipi-pesi'!U$4,"")&amp;IF(U76='Tabelle Tipi-pesi'!T$5,'Tabelle Tipi-pesi'!U$5,"")&amp;IF(U76='Tabelle Tipi-pesi'!T$6,'Tabelle Tipi-pesi'!U$6,"")&amp;IF(U76='Tabelle Tipi-pesi'!T$7,'Tabelle Tipi-pesi'!U$7,"")&amp;IF(U76='Tabelle Tipi-pesi'!T$8,'Tabelle Tipi-pesi'!U$8,"")&amp;IF(U76='Tabelle Tipi-pesi'!T$9,'Tabelle Tipi-pesi'!U$9,"")&amp;IF(U76='Tabelle Tipi-pesi'!T$10,'Tabelle Tipi-pesi'!U$10,"")&amp;IF(U76='Tabelle Tipi-pesi'!T$11,'Tabelle Tipi-pesi'!U$11,"")&amp;IF(U76='Tabelle Tipi-pesi'!T$12,'Tabelle Tipi-pesi'!U$12,"")&amp;IF(U76='Tabelle Tipi-pesi'!T$13,'Tabelle Tipi-pesi'!U$13,"")&amp;IF(U76='Tabelle Tipi-pesi'!T$14,'Tabelle Tipi-pesi'!U$14,"")&amp;IF(U76='Tabelle Tipi-pesi'!T$15,'Tabelle Tipi-pesi'!U$15,"")&amp;IF(U76='Tabelle Tipi-pesi'!T$16,'Tabelle Tipi-pesi'!U$16,"")&amp;IF(U76='Tabelle Tipi-pesi'!T$17,'Tabelle Tipi-pesi'!U$17,"")&amp;IF(U76='Tabelle Tipi-pesi'!T$18,'Tabelle Tipi-pesi'!U$18,"")&amp;IF(U76='Tabelle Tipi-pesi'!T$19,'Tabelle Tipi-pesi'!U$19,"")&amp;IF(U76='Tabelle Tipi-pesi'!T$20,'Tabelle Tipi-pesi'!U$20,"")&amp;IF(U76='Tabelle Tipi-pesi'!T$21,'Tabelle Tipi-pesi'!U$21,"")&amp;IF(U76='Tabelle Tipi-pesi'!T$22,'Tabelle Tipi-pesi'!U$22,"")&amp;IF(U76='Tabelle Tipi-pesi'!T$23,'Tabelle Tipi-pesi'!U$23,"")))</f>
        <v>85</v>
      </c>
      <c r="W76" s="31" t="s">
        <v>98</v>
      </c>
      <c r="X76" s="32">
        <f>IF(W76="",0,VALUE(IF(W76='Tabelle Tipi-pesi'!V$2,'Tabelle Tipi-pesi'!W$2,"")&amp;IF(W76='Tabelle Tipi-pesi'!V$3,'Tabelle Tipi-pesi'!W$3,"")&amp;IF(W76='Tabelle Tipi-pesi'!V$4,'Tabelle Tipi-pesi'!W$4,"")&amp;IF(W76='Tabelle Tipi-pesi'!V$5,'Tabelle Tipi-pesi'!W$5,"")&amp;IF(W76='Tabelle Tipi-pesi'!V$6,'Tabelle Tipi-pesi'!W$6,"")&amp;IF(W76='Tabelle Tipi-pesi'!V$7,'Tabelle Tipi-pesi'!W$7,"")&amp;IF(W76='Tabelle Tipi-pesi'!V$8,'Tabelle Tipi-pesi'!W$8,"")&amp;IF(W76='Tabelle Tipi-pesi'!V$9,'Tabelle Tipi-pesi'!W$9,"")&amp;IF(W76='Tabelle Tipi-pesi'!V$10,'Tabelle Tipi-pesi'!W$10,"")&amp;IF(W76='Tabelle Tipi-pesi'!V$11,'Tabelle Tipi-pesi'!W$11,"")&amp;IF(W76='Tabelle Tipi-pesi'!V$12,'Tabelle Tipi-pesi'!W$12,"")&amp;IF(W76='Tabelle Tipi-pesi'!V$13,'Tabelle Tipi-pesi'!W$13,"")&amp;IF(W76='Tabelle Tipi-pesi'!V$14,'Tabelle Tipi-pesi'!W$14,"")&amp;IF(W76='Tabelle Tipi-pesi'!V$15,'Tabelle Tipi-pesi'!W$15,"")&amp;IF(W76='Tabelle Tipi-pesi'!V$16,'Tabelle Tipi-pesi'!W$16,"")&amp;IF(W76='Tabelle Tipi-pesi'!V$17,'Tabelle Tipi-pesi'!W$17,"")&amp;IF(W76='Tabelle Tipi-pesi'!V$18,'Tabelle Tipi-pesi'!W$18,"")&amp;IF(W76='Tabelle Tipi-pesi'!V$19,'Tabelle Tipi-pesi'!W$19,"")&amp;IF(W76='Tabelle Tipi-pesi'!V$20,'Tabelle Tipi-pesi'!W$20,"")&amp;IF(W76='Tabelle Tipi-pesi'!V$21,'Tabelle Tipi-pesi'!W$21,"")&amp;IF(W76='Tabelle Tipi-pesi'!V$22,'Tabelle Tipi-pesi'!W$22,"")&amp;IF(W76='Tabelle Tipi-pesi'!V$23,'Tabelle Tipi-pesi'!W$23,"")))</f>
        <v>56</v>
      </c>
      <c r="Y76" s="8" t="s">
        <v>100</v>
      </c>
      <c r="Z76" s="9">
        <f>IF(Y76="",0,VALUE(IF(Y76='Tabelle Tipi-pesi'!X$2,'Tabelle Tipi-pesi'!Y$2,"")&amp;IF(Y76='Tabelle Tipi-pesi'!X$3,'Tabelle Tipi-pesi'!Y$3,"")&amp;IF(Y76='Tabelle Tipi-pesi'!X$4,'Tabelle Tipi-pesi'!Y$4,"")&amp;IF(Y76='Tabelle Tipi-pesi'!X$5,'Tabelle Tipi-pesi'!Y$5,"")&amp;IF(Y76='Tabelle Tipi-pesi'!X$6,'Tabelle Tipi-pesi'!Y$6,"")&amp;IF(Y76='Tabelle Tipi-pesi'!X$7,'Tabelle Tipi-pesi'!Y$7,"")&amp;IF(Y76='Tabelle Tipi-pesi'!X$8,'Tabelle Tipi-pesi'!Y$8,"")&amp;IF(Y76='Tabelle Tipi-pesi'!X$9,'Tabelle Tipi-pesi'!Y$9,"")&amp;IF(Y76='Tabelle Tipi-pesi'!X$10,'Tabelle Tipi-pesi'!Y$10,"")&amp;IF(Y76='Tabelle Tipi-pesi'!X$11,'Tabelle Tipi-pesi'!Y$11,"")&amp;IF(Y76='Tabelle Tipi-pesi'!X$12,'Tabelle Tipi-pesi'!Y$12,"")&amp;IF(Y76='Tabelle Tipi-pesi'!X$13,'Tabelle Tipi-pesi'!Y$13,"")&amp;IF(Y76='Tabelle Tipi-pesi'!X$14,'Tabelle Tipi-pesi'!Y$14,"")&amp;IF(Y76='Tabelle Tipi-pesi'!X$15,'Tabelle Tipi-pesi'!Y$15,"")&amp;IF(Y76='Tabelle Tipi-pesi'!X$16,'Tabelle Tipi-pesi'!Y$16,"")&amp;IF(Y76='Tabelle Tipi-pesi'!X$17,'Tabelle Tipi-pesi'!Y$17,"")&amp;IF(Y76='Tabelle Tipi-pesi'!X$18,'Tabelle Tipi-pesi'!Y$18,"")&amp;IF(Y76='Tabelle Tipi-pesi'!X$19,'Tabelle Tipi-pesi'!Y$19,"")&amp;IF(Y76='Tabelle Tipi-pesi'!X$20,'Tabelle Tipi-pesi'!Y$20,"")&amp;IF(Y76='Tabelle Tipi-pesi'!X$21,'Tabelle Tipi-pesi'!Y$21,"")&amp;IF(Y76='Tabelle Tipi-pesi'!X$22,'Tabelle Tipi-pesi'!Y$22,"")&amp;IF(Y76='Tabelle Tipi-pesi'!X$23,'Tabelle Tipi-pesi'!Y$23,"")))</f>
        <v>190</v>
      </c>
      <c r="AA76" s="36" t="s">
        <v>105</v>
      </c>
      <c r="AB76" s="37">
        <f>IF(AA76="",0,VALUE(IF(AA76='Tabelle Tipi-pesi'!Z$2,'Tabelle Tipi-pesi'!AA$2,"")&amp;IF(AA76='Tabelle Tipi-pesi'!Z$3,'Tabelle Tipi-pesi'!AA$3,"")&amp;IF(AA76='Tabelle Tipi-pesi'!Z$4,'Tabelle Tipi-pesi'!AA$4,"")&amp;IF(AA76='Tabelle Tipi-pesi'!Z$5,'Tabelle Tipi-pesi'!AA$5,"")&amp;IF(AA76='Tabelle Tipi-pesi'!Z$6,'Tabelle Tipi-pesi'!AA$6,"")&amp;IF(AA76='Tabelle Tipi-pesi'!Z$7,'Tabelle Tipi-pesi'!AA$7,"")&amp;IF(AA76='Tabelle Tipi-pesi'!Z$8,'Tabelle Tipi-pesi'!AA$8,"")&amp;IF(AA76='Tabelle Tipi-pesi'!Z$9,'Tabelle Tipi-pesi'!AA$9,"")&amp;IF(AA76='Tabelle Tipi-pesi'!Z$10,'Tabelle Tipi-pesi'!AA$10,"")&amp;IF(AA76='Tabelle Tipi-pesi'!Z$11,'Tabelle Tipi-pesi'!AA$11,"")&amp;IF(AA76='Tabelle Tipi-pesi'!Z$12,'Tabelle Tipi-pesi'!AA$12,"")&amp;IF(AA76='Tabelle Tipi-pesi'!Z$13,'Tabelle Tipi-pesi'!AA$13,"")&amp;IF(AA76='Tabelle Tipi-pesi'!Z$14,'Tabelle Tipi-pesi'!AA$14,"")&amp;IF(AA76='Tabelle Tipi-pesi'!Z$15,'Tabelle Tipi-pesi'!AA$15,"")&amp;IF(AA76='Tabelle Tipi-pesi'!Z$16,'Tabelle Tipi-pesi'!AA$16,"")&amp;IF(AA76='Tabelle Tipi-pesi'!Z$17,'Tabelle Tipi-pesi'!AA$17,"")&amp;IF(AA76='Tabelle Tipi-pesi'!Z$18,'Tabelle Tipi-pesi'!AA$18,"")&amp;IF(AA76='Tabelle Tipi-pesi'!Z$19,'Tabelle Tipi-pesi'!AA$19,"")&amp;IF(AA76='Tabelle Tipi-pesi'!Z$20,'Tabelle Tipi-pesi'!AA$20,"")&amp;IF(AA76='Tabelle Tipi-pesi'!Z$21,'Tabelle Tipi-pesi'!AA$21,"")&amp;IF(AA76='Tabelle Tipi-pesi'!Z$22,'Tabelle Tipi-pesi'!AA$22,"")&amp;IF(AA76='Tabelle Tipi-pesi'!Z$23,'Tabelle Tipi-pesi'!AA$23,"")))</f>
        <v>75</v>
      </c>
      <c r="AD76" s="9">
        <f>IF(AC76="",0,VALUE(IF(AC76='Tabelle Tipi-pesi'!Z$2,'Tabelle Tipi-pesi'!AA$2,"")&amp;IF(AC76='Tabelle Tipi-pesi'!Z$3,'Tabelle Tipi-pesi'!AA$3,"")&amp;IF(AC76='Tabelle Tipi-pesi'!Z$4,'Tabelle Tipi-pesi'!AA$4,"")&amp;IF(AC76='Tabelle Tipi-pesi'!Z$5,'Tabelle Tipi-pesi'!AA$5,"")&amp;IF(AC76='Tabelle Tipi-pesi'!Z$6,'Tabelle Tipi-pesi'!AA$6,"")&amp;IF(AC76='Tabelle Tipi-pesi'!Z$7,'Tabelle Tipi-pesi'!AA$7,"")&amp;IF(AC76='Tabelle Tipi-pesi'!Z$8,'Tabelle Tipi-pesi'!AA$8,"")&amp;IF(AC76='Tabelle Tipi-pesi'!Z$9,'Tabelle Tipi-pesi'!AA$9,"")&amp;IF(AC76='Tabelle Tipi-pesi'!Z$10,'Tabelle Tipi-pesi'!AA$10,"")&amp;IF(AC76='Tabelle Tipi-pesi'!Z$11,'Tabelle Tipi-pesi'!AA$11,"")&amp;IF(AC76='Tabelle Tipi-pesi'!Z$12,'Tabelle Tipi-pesi'!AA$12,"")&amp;IF(AC76='Tabelle Tipi-pesi'!Z$13,'Tabelle Tipi-pesi'!AA$13,"")&amp;IF(AC76='Tabelle Tipi-pesi'!Z$14,'Tabelle Tipi-pesi'!AA$14,"")&amp;IF(AC76='Tabelle Tipi-pesi'!Z$15,'Tabelle Tipi-pesi'!AA$15,"")&amp;IF(AC76='Tabelle Tipi-pesi'!Z$16,'Tabelle Tipi-pesi'!AA$16,"")&amp;IF(AC76='Tabelle Tipi-pesi'!Z$17,'Tabelle Tipi-pesi'!AA$17,"")&amp;IF(AC76='Tabelle Tipi-pesi'!Z$18,'Tabelle Tipi-pesi'!AA$18,"")&amp;IF(AC76='Tabelle Tipi-pesi'!Z$19,'Tabelle Tipi-pesi'!AA$19,"")&amp;IF(AC76='Tabelle Tipi-pesi'!Z$20,'Tabelle Tipi-pesi'!AA$20,"")&amp;IF(AC76='Tabelle Tipi-pesi'!Z$21,'Tabelle Tipi-pesi'!AA$21,"")&amp;IF(AC76='Tabelle Tipi-pesi'!Z$22,'Tabelle Tipi-pesi'!AA$22,"")&amp;IF(AC76='Tabelle Tipi-pesi'!Z$23,'Tabelle Tipi-pesi'!AA$23,"")))</f>
        <v>0</v>
      </c>
      <c r="AE76" s="34" t="s">
        <v>118</v>
      </c>
      <c r="AF76" s="35">
        <f>IF(AE76="",0,VALUE(IF(AE76='Tabelle Tipi-pesi'!AB$2,'Tabelle Tipi-pesi'!AC$2,"")&amp;IF(AE76='Tabelle Tipi-pesi'!AB$3,'Tabelle Tipi-pesi'!AC$3,"")&amp;IF(AE76='Tabelle Tipi-pesi'!AB$4,'Tabelle Tipi-pesi'!AC$4,"")&amp;IF(AE76='Tabelle Tipi-pesi'!AB$5,'Tabelle Tipi-pesi'!AC$5,"")&amp;IF(AE76='Tabelle Tipi-pesi'!AB$6,'Tabelle Tipi-pesi'!AC$6,"")&amp;IF(AE76='Tabelle Tipi-pesi'!AB$7,'Tabelle Tipi-pesi'!AC$7,"")&amp;IF(AE76='Tabelle Tipi-pesi'!AB$8,'Tabelle Tipi-pesi'!AC$8,"")&amp;IF(AE76='Tabelle Tipi-pesi'!AB$9,'Tabelle Tipi-pesi'!AC$9,"")&amp;IF(AE76='Tabelle Tipi-pesi'!AB$10,'Tabelle Tipi-pesi'!AC$10,"")&amp;IF(AE76='Tabelle Tipi-pesi'!AB$11,'Tabelle Tipi-pesi'!AC$11,"")&amp;IF(AE76='Tabelle Tipi-pesi'!AB$12,'Tabelle Tipi-pesi'!AC$12,"")&amp;IF(AE76='Tabelle Tipi-pesi'!AB$13,'Tabelle Tipi-pesi'!AC$13,"")&amp;IF(AE76='Tabelle Tipi-pesi'!AB$14,'Tabelle Tipi-pesi'!AC$14,"")&amp;IF(AE76='Tabelle Tipi-pesi'!AB$15,'Tabelle Tipi-pesi'!AC$15,"")&amp;IF(AD76='Tabelle Tipi-pesi'!AB$16,'Tabelle Tipi-pesi'!AC$16,"")&amp;IF(AE76='Tabelle Tipi-pesi'!AB$17,'Tabelle Tipi-pesi'!AC$17,"")&amp;IF(AE76='Tabelle Tipi-pesi'!AB$18,'Tabelle Tipi-pesi'!AC$18,"")&amp;IF(AE76='Tabelle Tipi-pesi'!AB$19,'Tabelle Tipi-pesi'!AC$19,"")&amp;IF(AE76='Tabelle Tipi-pesi'!AB$20,'Tabelle Tipi-pesi'!AC$20,"")&amp;IF(AE76='Tabelle Tipi-pesi'!AB$21,'Tabelle Tipi-pesi'!AC$21,"")&amp;IF(AE76='Tabelle Tipi-pesi'!AB$22,'Tabelle Tipi-pesi'!AC$22,"")&amp;IF(AE76='Tabelle Tipi-pesi'!AB$23,'Tabelle Tipi-pesi'!AC$23,"")))</f>
        <v>10</v>
      </c>
      <c r="AG76" s="8" t="s">
        <v>106</v>
      </c>
      <c r="AH76" s="9">
        <f>IF(AG76="",0,VALUE(IF(AG76='Tabelle Tipi-pesi'!AD$2,'Tabelle Tipi-pesi'!AE$2,"")&amp;IF(AG76='Tabelle Tipi-pesi'!AD$3,'Tabelle Tipi-pesi'!AE$3,"")&amp;IF(AG76='Tabelle Tipi-pesi'!AD$4,'Tabelle Tipi-pesi'!AE$4,"")&amp;IF(AG76='Tabelle Tipi-pesi'!AD$5,'Tabelle Tipi-pesi'!AE$5,"")&amp;IF(AG76='Tabelle Tipi-pesi'!AD$6,'Tabelle Tipi-pesi'!AE$6,"")&amp;IF(AG76='Tabelle Tipi-pesi'!AD$7,'Tabelle Tipi-pesi'!AE$7,"")&amp;IF(AG76='Tabelle Tipi-pesi'!AD$8,'Tabelle Tipi-pesi'!AE$8,"")&amp;IF(AG76='Tabelle Tipi-pesi'!AD$9,'Tabelle Tipi-pesi'!AE$9,"")&amp;IF(AG76='Tabelle Tipi-pesi'!AD$10,'Tabelle Tipi-pesi'!AE$10,"")&amp;IF(AG76='Tabelle Tipi-pesi'!AD$11,'Tabelle Tipi-pesi'!AE$11,"")&amp;IF(AG76='Tabelle Tipi-pesi'!AD$12,'Tabelle Tipi-pesi'!AE$12,"")&amp;IF(AG76='Tabelle Tipi-pesi'!AD$13,'Tabelle Tipi-pesi'!AE$13,"")&amp;IF(AG76='Tabelle Tipi-pesi'!AD$14,'Tabelle Tipi-pesi'!AE$14,"")&amp;IF(AG76='Tabelle Tipi-pesi'!AD$15,'Tabelle Tipi-pesi'!AE$15,"")&amp;IF(AF76='Tabelle Tipi-pesi'!AD$16,'Tabelle Tipi-pesi'!AE$16,"")&amp;IF(AG76='Tabelle Tipi-pesi'!AD$17,'Tabelle Tipi-pesi'!AE$17,"")&amp;IF(AG76='Tabelle Tipi-pesi'!AD$18,'Tabelle Tipi-pesi'!AE$18,"")&amp;IF(AG76='Tabelle Tipi-pesi'!AD$19,'Tabelle Tipi-pesi'!AE$19,"")&amp;IF(AG76='Tabelle Tipi-pesi'!AD$20,'Tabelle Tipi-pesi'!AE$20,"")&amp;IF(AG76='Tabelle Tipi-pesi'!AD$21,'Tabelle Tipi-pesi'!AE$21,"")&amp;IF(AG76='Tabelle Tipi-pesi'!AD$22,'Tabelle Tipi-pesi'!AE$22,"")&amp;IF(AG76='Tabelle Tipi-pesi'!AD$23,'Tabelle Tipi-pesi'!AE$23,"")))</f>
        <v>50</v>
      </c>
      <c r="AJ76" s="26">
        <f t="shared" si="7"/>
        <v>1756</v>
      </c>
      <c r="AK76" s="55">
        <v>14.5</v>
      </c>
      <c r="AL76" s="12">
        <v>5890</v>
      </c>
      <c r="AM76" s="18"/>
      <c r="AN76" s="11">
        <f t="shared" si="8"/>
        <v>11</v>
      </c>
      <c r="AO76" s="11" t="str">
        <f t="shared" si="9"/>
        <v>3</v>
      </c>
      <c r="AP76" s="8">
        <v>830</v>
      </c>
      <c r="AQ76" s="40">
        <f t="shared" si="10"/>
        <v>24.372413793103448</v>
      </c>
      <c r="AR76" s="15">
        <f t="shared" si="11"/>
        <v>270.53379310344826</v>
      </c>
      <c r="AS76" s="16">
        <f t="shared" si="12"/>
        <v>154.06252454638283</v>
      </c>
      <c r="AT76" s="15">
        <f t="shared" si="13"/>
        <v>6.4908711767794962</v>
      </c>
      <c r="AU76" s="39"/>
    </row>
    <row r="77" spans="1:47" s="8" customFormat="1" ht="11.25" customHeight="1" x14ac:dyDescent="0.2">
      <c r="A77" s="8">
        <v>73</v>
      </c>
      <c r="B77" s="8">
        <v>4</v>
      </c>
      <c r="C77" s="20" t="s">
        <v>18</v>
      </c>
      <c r="D77" s="21">
        <f>IF(C77="",0,VALUE(IF(C77='Tabelle Tipi-pesi'!B$2,'Tabelle Tipi-pesi'!C$2,"")&amp;IF(C77='Tabelle Tipi-pesi'!B$3,'Tabelle Tipi-pesi'!C$3,"")&amp;IF(C77='Tabelle Tipi-pesi'!B$4,'Tabelle Tipi-pesi'!C$4,"")&amp;IF(C77='Tabelle Tipi-pesi'!B$5,'Tabelle Tipi-pesi'!C$5,"")&amp;IF(C77='Tabelle Tipi-pesi'!B$6,'Tabelle Tipi-pesi'!C$6,"")&amp;IF(C77='Tabelle Tipi-pesi'!B$7,'Tabelle Tipi-pesi'!C$7,"")&amp;IF(C77='Tabelle Tipi-pesi'!B$8,'Tabelle Tipi-pesi'!C$8,"")&amp;IF(C77='Tabelle Tipi-pesi'!B$9,'Tabelle Tipi-pesi'!C$9,"")&amp;IF(C77='Tabelle Tipi-pesi'!B$10,'Tabelle Tipi-pesi'!C$10,"")&amp;IF(C77='Tabelle Tipi-pesi'!B$11,'Tabelle Tipi-pesi'!C$11,"")&amp;IF(C77='Tabelle Tipi-pesi'!B$12,'Tabelle Tipi-pesi'!C$12,"")&amp;IF(C77='Tabelle Tipi-pesi'!B$13,'Tabelle Tipi-pesi'!C$13,"")&amp;IF(C77='Tabelle Tipi-pesi'!B$14,'Tabelle Tipi-pesi'!C$14,"")&amp;IF(C77='Tabelle Tipi-pesi'!B$15,'Tabelle Tipi-pesi'!C$15,"")&amp;IF(C77='Tabelle Tipi-pesi'!B$16,'Tabelle Tipi-pesi'!C$16,"")&amp;IF(C77='Tabelle Tipi-pesi'!B$17,'Tabelle Tipi-pesi'!C$17,"")&amp;IF(C77='Tabelle Tipi-pesi'!B$18,'Tabelle Tipi-pesi'!C$18,"")&amp;IF(C77='Tabelle Tipi-pesi'!B$19,'Tabelle Tipi-pesi'!C$19,"")&amp;IF(C77='Tabelle Tipi-pesi'!B$20,'Tabelle Tipi-pesi'!C$20,"")&amp;IF(C77='Tabelle Tipi-pesi'!B$21,'Tabelle Tipi-pesi'!C$21,"")&amp;IF(C77='Tabelle Tipi-pesi'!B$22,'Tabelle Tipi-pesi'!C$22,"")&amp;IF(C77='Tabelle Tipi-pesi'!B$23,'Tabelle Tipi-pesi'!C$23,"")))</f>
        <v>180</v>
      </c>
      <c r="E77" s="8" t="s">
        <v>25</v>
      </c>
      <c r="F77" s="7">
        <f>IF(E77="",0,VALUE(IF(E77='Tabelle Tipi-pesi'!D$2,'Tabelle Tipi-pesi'!E$2,"")&amp;IF(E77='Tabelle Tipi-pesi'!D$3,'Tabelle Tipi-pesi'!E$3,"")&amp;IF(E77='Tabelle Tipi-pesi'!D$4,'Tabelle Tipi-pesi'!E$4,"")&amp;IF(E77='Tabelle Tipi-pesi'!D$5,'Tabelle Tipi-pesi'!E$5,"")&amp;IF(E77='Tabelle Tipi-pesi'!D$6,'Tabelle Tipi-pesi'!E$6,"")&amp;IF(E77='Tabelle Tipi-pesi'!D$7,'Tabelle Tipi-pesi'!E$7,"")&amp;IF(E77='Tabelle Tipi-pesi'!D$8,'Tabelle Tipi-pesi'!E$8,"")&amp;IF(E77='Tabelle Tipi-pesi'!D$9,'Tabelle Tipi-pesi'!E$9,"")&amp;IF(E77='Tabelle Tipi-pesi'!D$10,'Tabelle Tipi-pesi'!E$10,"")&amp;IF(E77='Tabelle Tipi-pesi'!D$11,'Tabelle Tipi-pesi'!E$11,"")&amp;IF(E77='Tabelle Tipi-pesi'!D$12,'Tabelle Tipi-pesi'!E$12,"")&amp;IF(E77='Tabelle Tipi-pesi'!D$13,'Tabelle Tipi-pesi'!E$13,"")&amp;IF(E77='Tabelle Tipi-pesi'!D$14,'Tabelle Tipi-pesi'!E$14,"")&amp;IF(E77='Tabelle Tipi-pesi'!D$15,'Tabelle Tipi-pesi'!E$15,"")&amp;IF(E77='Tabelle Tipi-pesi'!D$16,'Tabelle Tipi-pesi'!E$16,"")&amp;IF(E77='Tabelle Tipi-pesi'!D$17,'Tabelle Tipi-pesi'!E$17,"")&amp;IF(E77='Tabelle Tipi-pesi'!D$18,'Tabelle Tipi-pesi'!E$18,"")&amp;IF(E77='Tabelle Tipi-pesi'!D$19,'Tabelle Tipi-pesi'!E$19,"")&amp;IF(E77='Tabelle Tipi-pesi'!D$20,'Tabelle Tipi-pesi'!E$20,"")&amp;IF(E77='Tabelle Tipi-pesi'!D$21,'Tabelle Tipi-pesi'!E$21,"")&amp;IF(E77='Tabelle Tipi-pesi'!D$22,'Tabelle Tipi-pesi'!E$22,"")&amp;IF(E77='Tabelle Tipi-pesi'!D$23,'Tabelle Tipi-pesi'!E$23,"")))/4*B77</f>
        <v>63</v>
      </c>
      <c r="G77" s="22" t="s">
        <v>38</v>
      </c>
      <c r="H77" s="23">
        <f>$B77*IF(G77="",0,VALUE(IF(G77='Tabelle Tipi-pesi'!F$2,'Tabelle Tipi-pesi'!G$2,"")&amp;IF(G77='Tabelle Tipi-pesi'!F$3,'Tabelle Tipi-pesi'!G$3,"")&amp;IF(G77='Tabelle Tipi-pesi'!F$4,'Tabelle Tipi-pesi'!G$4,"")&amp;IF(G77='Tabelle Tipi-pesi'!F$5,'Tabelle Tipi-pesi'!G$5,"")&amp;IF(G77='Tabelle Tipi-pesi'!F$6,'Tabelle Tipi-pesi'!G$6,"")&amp;IF(G77='Tabelle Tipi-pesi'!F$7,'Tabelle Tipi-pesi'!G$7,"")&amp;IF(G77='Tabelle Tipi-pesi'!F$8,'Tabelle Tipi-pesi'!G$8,"")&amp;IF(G77='Tabelle Tipi-pesi'!F$9,'Tabelle Tipi-pesi'!G$9,"")&amp;IF(G77='Tabelle Tipi-pesi'!F$10,'Tabelle Tipi-pesi'!G$10,"")&amp;IF(G77='Tabelle Tipi-pesi'!F$11,'Tabelle Tipi-pesi'!G$11,"")&amp;IF(G77='Tabelle Tipi-pesi'!F$12,'Tabelle Tipi-pesi'!G$12,"")&amp;IF(G77='Tabelle Tipi-pesi'!F$13,'Tabelle Tipi-pesi'!G$13,"")&amp;IF(G77='Tabelle Tipi-pesi'!F$14,'Tabelle Tipi-pesi'!G$14,"")&amp;IF(G77='Tabelle Tipi-pesi'!F$15,'Tabelle Tipi-pesi'!G$15,"")&amp;IF(G77='Tabelle Tipi-pesi'!F$16,'Tabelle Tipi-pesi'!G$16,"")&amp;IF(G77='Tabelle Tipi-pesi'!F$17,'Tabelle Tipi-pesi'!G$17,"")&amp;IF(G77='Tabelle Tipi-pesi'!F$18,'Tabelle Tipi-pesi'!G$18,"")&amp;IF(G77='Tabelle Tipi-pesi'!F$19,'Tabelle Tipi-pesi'!G$19,"")&amp;IF(G77='Tabelle Tipi-pesi'!F$20,'Tabelle Tipi-pesi'!G$20,"")&amp;IF(G77='Tabelle Tipi-pesi'!F$21,'Tabelle Tipi-pesi'!G$21,"")&amp;IF(G77='Tabelle Tipi-pesi'!F$22,'Tabelle Tipi-pesi'!G$22,"")&amp;IF(G77='Tabelle Tipi-pesi'!F$23,'Tabelle Tipi-pesi'!G$23,"")))</f>
        <v>80</v>
      </c>
      <c r="I77" s="8" t="s">
        <v>47</v>
      </c>
      <c r="J77" s="9">
        <f>IF(I77="",0,VALUE(IF(I77='Tabelle Tipi-pesi'!H$2,'Tabelle Tipi-pesi'!I$2,"")&amp;IF(I77='Tabelle Tipi-pesi'!H$3,'Tabelle Tipi-pesi'!I$3,"")&amp;IF(I77='Tabelle Tipi-pesi'!H$4,'Tabelle Tipi-pesi'!I$4,"")&amp;IF(I77='Tabelle Tipi-pesi'!H$5,'Tabelle Tipi-pesi'!I$5,"")&amp;IF(I77='Tabelle Tipi-pesi'!H$6,'Tabelle Tipi-pesi'!I$6,"")&amp;IF(I77='Tabelle Tipi-pesi'!H$7,'Tabelle Tipi-pesi'!I$7,"")&amp;IF(I77='Tabelle Tipi-pesi'!H$8,'Tabelle Tipi-pesi'!I$8,"")&amp;IF(I77='Tabelle Tipi-pesi'!H$9,'Tabelle Tipi-pesi'!I$9,"")&amp;IF(I77='Tabelle Tipi-pesi'!H$10,'Tabelle Tipi-pesi'!I$10,"")&amp;IF(I77='Tabelle Tipi-pesi'!H$11,'Tabelle Tipi-pesi'!I$11,"")&amp;IF(I77='Tabelle Tipi-pesi'!H$12,'Tabelle Tipi-pesi'!I$12,"")&amp;IF(I77='Tabelle Tipi-pesi'!H$13,'Tabelle Tipi-pesi'!I$13,"")&amp;IF(I77='Tabelle Tipi-pesi'!H$14,'Tabelle Tipi-pesi'!I$14,"")&amp;IF(I77='Tabelle Tipi-pesi'!H$15,'Tabelle Tipi-pesi'!I$15,"")&amp;IF(I77='Tabelle Tipi-pesi'!H$16,'Tabelle Tipi-pesi'!I$16,"")&amp;IF(I77='Tabelle Tipi-pesi'!H$17,'Tabelle Tipi-pesi'!I$17,"")&amp;IF(I77='Tabelle Tipi-pesi'!H$18,'Tabelle Tipi-pesi'!I$18,"")&amp;IF(I77='Tabelle Tipi-pesi'!H$19,'Tabelle Tipi-pesi'!I$19,"")&amp;IF(I77='Tabelle Tipi-pesi'!H$20,'Tabelle Tipi-pesi'!I$20,"")&amp;IF(I77='Tabelle Tipi-pesi'!H$21,'Tabelle Tipi-pesi'!I$21,"")&amp;IF(I77='Tabelle Tipi-pesi'!H$22,'Tabelle Tipi-pesi'!I$22,"")&amp;IF(I77='Tabelle Tipi-pesi'!H$23,'Tabelle Tipi-pesi'!I$23,"")))</f>
        <v>145</v>
      </c>
      <c r="K77" s="24" t="s">
        <v>50</v>
      </c>
      <c r="L77" s="25">
        <f>IF(K77="",0,VALUE(IF(K77='Tabelle Tipi-pesi'!J$2,'Tabelle Tipi-pesi'!K$2,"")&amp;IF(K77='Tabelle Tipi-pesi'!J$3,'Tabelle Tipi-pesi'!K$3,"")&amp;IF(K77='Tabelle Tipi-pesi'!J$4,'Tabelle Tipi-pesi'!K$4,"")&amp;IF(K77='Tabelle Tipi-pesi'!J$5,'Tabelle Tipi-pesi'!K$5,"")&amp;IF(K77='Tabelle Tipi-pesi'!J$6,'Tabelle Tipi-pesi'!K$6,"")&amp;IF(K77='Tabelle Tipi-pesi'!J$7,'Tabelle Tipi-pesi'!K$7,"")&amp;IF(K77='Tabelle Tipi-pesi'!J$8,'Tabelle Tipi-pesi'!K$8,"")&amp;IF(K77='Tabelle Tipi-pesi'!J$9,'Tabelle Tipi-pesi'!K$9,"")&amp;IF(K77='Tabelle Tipi-pesi'!J$10,'Tabelle Tipi-pesi'!K$10,"")&amp;IF(K77='Tabelle Tipi-pesi'!J$11,'Tabelle Tipi-pesi'!K$11,"")&amp;IF(K77='Tabelle Tipi-pesi'!J$12,'Tabelle Tipi-pesi'!K$12,"")&amp;IF(K77='Tabelle Tipi-pesi'!J$13,'Tabelle Tipi-pesi'!K$13,"")&amp;IF(K77='Tabelle Tipi-pesi'!J$14,'Tabelle Tipi-pesi'!K$14,"")&amp;IF(K77='Tabelle Tipi-pesi'!J$15,'Tabelle Tipi-pesi'!K$15,"")&amp;IF(K77='Tabelle Tipi-pesi'!J$16,'Tabelle Tipi-pesi'!K$16,"")&amp;IF(K77='Tabelle Tipi-pesi'!J$17,'Tabelle Tipi-pesi'!K$17,"")&amp;IF(K77='Tabelle Tipi-pesi'!J$18,'Tabelle Tipi-pesi'!K$18,"")&amp;IF(K77='Tabelle Tipi-pesi'!J$19,'Tabelle Tipi-pesi'!K$19,"")&amp;IF(K77='Tabelle Tipi-pesi'!J$20,'Tabelle Tipi-pesi'!K$20,"")&amp;IF(K77='Tabelle Tipi-pesi'!J$21,'Tabelle Tipi-pesi'!K$21,"")&amp;IF(K77='Tabelle Tipi-pesi'!J$22,'Tabelle Tipi-pesi'!K$22,"")&amp;IF(K77='Tabelle Tipi-pesi'!J$23,'Tabelle Tipi-pesi'!K$23,"")))</f>
        <v>7</v>
      </c>
      <c r="M77" s="8" t="s">
        <v>59</v>
      </c>
      <c r="N77" s="9">
        <f>$B77*IF(M77="",0,VALUE(IF(M77='Tabelle Tipi-pesi'!L$2,'Tabelle Tipi-pesi'!M$2,"")&amp;IF(M77='Tabelle Tipi-pesi'!L$3,'Tabelle Tipi-pesi'!M$3,"")&amp;IF(M77='Tabelle Tipi-pesi'!L$4,'Tabelle Tipi-pesi'!M$4,"")&amp;IF(M77='Tabelle Tipi-pesi'!L$5,'Tabelle Tipi-pesi'!M$5,"")&amp;IF(M77='Tabelle Tipi-pesi'!L$6,'Tabelle Tipi-pesi'!M$6,"")&amp;IF(M77='Tabelle Tipi-pesi'!L$7,'Tabelle Tipi-pesi'!M$7,"")&amp;IF(M77='Tabelle Tipi-pesi'!L$8,'Tabelle Tipi-pesi'!M$8,"")&amp;IF(M77='Tabelle Tipi-pesi'!L$9,'Tabelle Tipi-pesi'!M$9,"")&amp;IF(M77='Tabelle Tipi-pesi'!L$10,'Tabelle Tipi-pesi'!M$10,"")&amp;IF(M77='Tabelle Tipi-pesi'!L$11,'Tabelle Tipi-pesi'!M$11,"")&amp;IF(M77='Tabelle Tipi-pesi'!L$12,'Tabelle Tipi-pesi'!M$12,"")&amp;IF(M77='Tabelle Tipi-pesi'!L$13,'Tabelle Tipi-pesi'!M$13,"")&amp;IF(M77='Tabelle Tipi-pesi'!L$14,'Tabelle Tipi-pesi'!M$14,"")&amp;IF(M77='Tabelle Tipi-pesi'!L$15,'Tabelle Tipi-pesi'!M$15,"")&amp;IF(M77='Tabelle Tipi-pesi'!L$16,'Tabelle Tipi-pesi'!M$16,"")&amp;IF(M77='Tabelle Tipi-pesi'!L$17,'Tabelle Tipi-pesi'!M$17,"")&amp;IF(M77='Tabelle Tipi-pesi'!L$18,'Tabelle Tipi-pesi'!M$18,"")&amp;IF(M77='Tabelle Tipi-pesi'!L$19,'Tabelle Tipi-pesi'!M$19,"")&amp;IF(M77='Tabelle Tipi-pesi'!L$20,'Tabelle Tipi-pesi'!M$20,"")&amp;IF(M77='Tabelle Tipi-pesi'!L$21,'Tabelle Tipi-pesi'!M$21,"")&amp;IF(M77='Tabelle Tipi-pesi'!L$22,'Tabelle Tipi-pesi'!M$22,"")&amp;IF(M77='Tabelle Tipi-pesi'!L$23,'Tabelle Tipi-pesi'!M$23,"")))</f>
        <v>240</v>
      </c>
      <c r="O77" s="27" t="s">
        <v>89</v>
      </c>
      <c r="P77" s="28">
        <f>IF(O77="",0,VALUE(IF(O77='Tabelle Tipi-pesi'!N$2,'Tabelle Tipi-pesi'!O$2,"")&amp;IF(O77='Tabelle Tipi-pesi'!N$3,'Tabelle Tipi-pesi'!O$3,"")&amp;IF(O77='Tabelle Tipi-pesi'!N$4,'Tabelle Tipi-pesi'!O$4,"")&amp;IF(O77='Tabelle Tipi-pesi'!N$5,'Tabelle Tipi-pesi'!O$5,"")&amp;IF(O77='Tabelle Tipi-pesi'!N$6,'Tabelle Tipi-pesi'!O$6,"")&amp;IF(O77='Tabelle Tipi-pesi'!N$7,'Tabelle Tipi-pesi'!O$7,"")&amp;IF(O77='Tabelle Tipi-pesi'!N$8,'Tabelle Tipi-pesi'!O$8,"")&amp;IF(O77='Tabelle Tipi-pesi'!N$9,'Tabelle Tipi-pesi'!O$9,"")&amp;IF(O77='Tabelle Tipi-pesi'!N$10,'Tabelle Tipi-pesi'!O$10,"")&amp;IF(O77='Tabelle Tipi-pesi'!N$11,'Tabelle Tipi-pesi'!O$11,"")&amp;IF(O77='Tabelle Tipi-pesi'!N$12,'Tabelle Tipi-pesi'!O$12,"")&amp;IF(O77='Tabelle Tipi-pesi'!N$13,'Tabelle Tipi-pesi'!O$13,"")&amp;IF(O77='Tabelle Tipi-pesi'!N$14,'Tabelle Tipi-pesi'!O$14,"")&amp;IF(O77='Tabelle Tipi-pesi'!N$15,'Tabelle Tipi-pesi'!O$15,"")&amp;IF(O77='Tabelle Tipi-pesi'!N$16,'Tabelle Tipi-pesi'!O$16,"")&amp;IF(O77='Tabelle Tipi-pesi'!N$17,'Tabelle Tipi-pesi'!O$17,"")&amp;IF(O77='Tabelle Tipi-pesi'!N$18,'Tabelle Tipi-pesi'!O$18,"")&amp;IF(O77='Tabelle Tipi-pesi'!N$19,'Tabelle Tipi-pesi'!O$19,"")&amp;IF(O77='Tabelle Tipi-pesi'!N$20,'Tabelle Tipi-pesi'!O$20,"")&amp;IF(O77='Tabelle Tipi-pesi'!N$21,'Tabelle Tipi-pesi'!O$21,"")&amp;IF(O77='Tabelle Tipi-pesi'!N$22,'Tabelle Tipi-pesi'!O$22,"")&amp;IF(O77='Tabelle Tipi-pesi'!N$23,'Tabelle Tipi-pesi'!O$23,"")))</f>
        <v>520</v>
      </c>
      <c r="Q77" s="8" t="s">
        <v>120</v>
      </c>
      <c r="R77" s="9">
        <f>IF(Q77="",0,VALUE(IF(Q77='Tabelle Tipi-pesi'!P$2,'Tabelle Tipi-pesi'!Q$2,"")&amp;IF(Q77='Tabelle Tipi-pesi'!P$3,'Tabelle Tipi-pesi'!Q$3,"")&amp;IF(Q77='Tabelle Tipi-pesi'!P$4,'Tabelle Tipi-pesi'!Q$4,"")&amp;IF(Q77='Tabelle Tipi-pesi'!P$5,'Tabelle Tipi-pesi'!Q$5,"")&amp;IF(Q77='Tabelle Tipi-pesi'!P$6,'Tabelle Tipi-pesi'!Q$6,"")&amp;IF(Q77='Tabelle Tipi-pesi'!P$7,'Tabelle Tipi-pesi'!Q$7,"")&amp;IF(Q77='Tabelle Tipi-pesi'!P$8,'Tabelle Tipi-pesi'!Q$8,"")&amp;IF(Q77='Tabelle Tipi-pesi'!P$9,'Tabelle Tipi-pesi'!Q$9,"")&amp;IF(Q77='Tabelle Tipi-pesi'!P$10,'Tabelle Tipi-pesi'!Q$10,"")&amp;IF(Q77='Tabelle Tipi-pesi'!P$11,'Tabelle Tipi-pesi'!Q$11,"")&amp;IF(Q77='Tabelle Tipi-pesi'!P$12,'Tabelle Tipi-pesi'!Q$12,"")&amp;IF(Q77='Tabelle Tipi-pesi'!P$13,'Tabelle Tipi-pesi'!Q$13,"")&amp;IF(Q77='Tabelle Tipi-pesi'!P$14,'Tabelle Tipi-pesi'!Q$14,"")&amp;IF(Q77='Tabelle Tipi-pesi'!P$15,'Tabelle Tipi-pesi'!Q$15,"")&amp;IF(Q77='Tabelle Tipi-pesi'!P$16,'Tabelle Tipi-pesi'!Q$16,"")&amp;IF(Q77='Tabelle Tipi-pesi'!P$17,'Tabelle Tipi-pesi'!Q$17,"")&amp;IF(Q77='Tabelle Tipi-pesi'!P$18,'Tabelle Tipi-pesi'!Q$18,"")&amp;IF(Q77='Tabelle Tipi-pesi'!P$19,'Tabelle Tipi-pesi'!Q$19,"")&amp;IF(Q77='Tabelle Tipi-pesi'!P$20,'Tabelle Tipi-pesi'!Q$20,"")&amp;IF(Q77='Tabelle Tipi-pesi'!P$21,'Tabelle Tipi-pesi'!Q$21,"")&amp;IF(Q77='Tabelle Tipi-pesi'!P$22,'Tabelle Tipi-pesi'!Q$22,"")&amp;IF(Q77='Tabelle Tipi-pesi'!P$23,'Tabelle Tipi-pesi'!Q$23,"")))</f>
        <v>20</v>
      </c>
      <c r="S77" s="29" t="s">
        <v>113</v>
      </c>
      <c r="T77" s="30">
        <f>IF(S77="",0,VALUE(IF(S77='Tabelle Tipi-pesi'!R$2,'Tabelle Tipi-pesi'!S$2,"")&amp;IF(S77='Tabelle Tipi-pesi'!R$3,'Tabelle Tipi-pesi'!S$3,"")&amp;IF(S77='Tabelle Tipi-pesi'!R$4,'Tabelle Tipi-pesi'!S$4,"")&amp;IF(S77='Tabelle Tipi-pesi'!R$5,'Tabelle Tipi-pesi'!S$5,"")&amp;IF(S77='Tabelle Tipi-pesi'!R$6,'Tabelle Tipi-pesi'!S$6,"")&amp;IF(S77='Tabelle Tipi-pesi'!R$7,'Tabelle Tipi-pesi'!S$7,"")&amp;IF(S77='Tabelle Tipi-pesi'!R$8,'Tabelle Tipi-pesi'!S$8,"")&amp;IF(S77='Tabelle Tipi-pesi'!R$9,'Tabelle Tipi-pesi'!S$9,"")&amp;IF(S77='Tabelle Tipi-pesi'!R$10,'Tabelle Tipi-pesi'!S$10,"")&amp;IF(S77='Tabelle Tipi-pesi'!R$11,'Tabelle Tipi-pesi'!S$11,"")&amp;IF(S77='Tabelle Tipi-pesi'!R$12,'Tabelle Tipi-pesi'!S$12,"")&amp;IF(S77='Tabelle Tipi-pesi'!R$13,'Tabelle Tipi-pesi'!S$13,"")&amp;IF(S77='Tabelle Tipi-pesi'!R$14,'Tabelle Tipi-pesi'!S$14,"")&amp;IF(S77='Tabelle Tipi-pesi'!R$15,'Tabelle Tipi-pesi'!S$15,"")&amp;IF(S77='Tabelle Tipi-pesi'!R$16,'Tabelle Tipi-pesi'!S$16,"")&amp;IF(S77='Tabelle Tipi-pesi'!R$17,'Tabelle Tipi-pesi'!S$17,"")&amp;IF(S77='Tabelle Tipi-pesi'!R$18,'Tabelle Tipi-pesi'!S$18,"")&amp;IF(S77='Tabelle Tipi-pesi'!R$19,'Tabelle Tipi-pesi'!S$19,"")&amp;IF(S77='Tabelle Tipi-pesi'!R$20,'Tabelle Tipi-pesi'!S$20,"")&amp;IF(S77='Tabelle Tipi-pesi'!R$21,'Tabelle Tipi-pesi'!S$21,"")&amp;IF(S77='Tabelle Tipi-pesi'!R$22,'Tabelle Tipi-pesi'!S$22,"")&amp;IF(S77='Tabelle Tipi-pesi'!R$23,'Tabelle Tipi-pesi'!S$23,"")))</f>
        <v>30</v>
      </c>
      <c r="U77" s="8" t="s">
        <v>93</v>
      </c>
      <c r="V77" s="9">
        <f>IF(U77="",0,VALUE(IF(U77='Tabelle Tipi-pesi'!T$2,'Tabelle Tipi-pesi'!U$2,"")&amp;IF(U77='Tabelle Tipi-pesi'!T$3,'Tabelle Tipi-pesi'!U$3,"")&amp;IF(U77='Tabelle Tipi-pesi'!T$4,'Tabelle Tipi-pesi'!U$4,"")&amp;IF(U77='Tabelle Tipi-pesi'!T$5,'Tabelle Tipi-pesi'!U$5,"")&amp;IF(U77='Tabelle Tipi-pesi'!T$6,'Tabelle Tipi-pesi'!U$6,"")&amp;IF(U77='Tabelle Tipi-pesi'!T$7,'Tabelle Tipi-pesi'!U$7,"")&amp;IF(U77='Tabelle Tipi-pesi'!T$8,'Tabelle Tipi-pesi'!U$8,"")&amp;IF(U77='Tabelle Tipi-pesi'!T$9,'Tabelle Tipi-pesi'!U$9,"")&amp;IF(U77='Tabelle Tipi-pesi'!T$10,'Tabelle Tipi-pesi'!U$10,"")&amp;IF(U77='Tabelle Tipi-pesi'!T$11,'Tabelle Tipi-pesi'!U$11,"")&amp;IF(U77='Tabelle Tipi-pesi'!T$12,'Tabelle Tipi-pesi'!U$12,"")&amp;IF(U77='Tabelle Tipi-pesi'!T$13,'Tabelle Tipi-pesi'!U$13,"")&amp;IF(U77='Tabelle Tipi-pesi'!T$14,'Tabelle Tipi-pesi'!U$14,"")&amp;IF(U77='Tabelle Tipi-pesi'!T$15,'Tabelle Tipi-pesi'!U$15,"")&amp;IF(U77='Tabelle Tipi-pesi'!T$16,'Tabelle Tipi-pesi'!U$16,"")&amp;IF(U77='Tabelle Tipi-pesi'!T$17,'Tabelle Tipi-pesi'!U$17,"")&amp;IF(U77='Tabelle Tipi-pesi'!T$18,'Tabelle Tipi-pesi'!U$18,"")&amp;IF(U77='Tabelle Tipi-pesi'!T$19,'Tabelle Tipi-pesi'!U$19,"")&amp;IF(U77='Tabelle Tipi-pesi'!T$20,'Tabelle Tipi-pesi'!U$20,"")&amp;IF(U77='Tabelle Tipi-pesi'!T$21,'Tabelle Tipi-pesi'!U$21,"")&amp;IF(U77='Tabelle Tipi-pesi'!T$22,'Tabelle Tipi-pesi'!U$22,"")&amp;IF(U77='Tabelle Tipi-pesi'!T$23,'Tabelle Tipi-pesi'!U$23,"")))</f>
        <v>80</v>
      </c>
      <c r="W77" s="31" t="s">
        <v>98</v>
      </c>
      <c r="X77" s="32">
        <f>IF(W77="",0,VALUE(IF(W77='Tabelle Tipi-pesi'!V$2,'Tabelle Tipi-pesi'!W$2,"")&amp;IF(W77='Tabelle Tipi-pesi'!V$3,'Tabelle Tipi-pesi'!W$3,"")&amp;IF(W77='Tabelle Tipi-pesi'!V$4,'Tabelle Tipi-pesi'!W$4,"")&amp;IF(W77='Tabelle Tipi-pesi'!V$5,'Tabelle Tipi-pesi'!W$5,"")&amp;IF(W77='Tabelle Tipi-pesi'!V$6,'Tabelle Tipi-pesi'!W$6,"")&amp;IF(W77='Tabelle Tipi-pesi'!V$7,'Tabelle Tipi-pesi'!W$7,"")&amp;IF(W77='Tabelle Tipi-pesi'!V$8,'Tabelle Tipi-pesi'!W$8,"")&amp;IF(W77='Tabelle Tipi-pesi'!V$9,'Tabelle Tipi-pesi'!W$9,"")&amp;IF(W77='Tabelle Tipi-pesi'!V$10,'Tabelle Tipi-pesi'!W$10,"")&amp;IF(W77='Tabelle Tipi-pesi'!V$11,'Tabelle Tipi-pesi'!W$11,"")&amp;IF(W77='Tabelle Tipi-pesi'!V$12,'Tabelle Tipi-pesi'!W$12,"")&amp;IF(W77='Tabelle Tipi-pesi'!V$13,'Tabelle Tipi-pesi'!W$13,"")&amp;IF(W77='Tabelle Tipi-pesi'!V$14,'Tabelle Tipi-pesi'!W$14,"")&amp;IF(W77='Tabelle Tipi-pesi'!V$15,'Tabelle Tipi-pesi'!W$15,"")&amp;IF(W77='Tabelle Tipi-pesi'!V$16,'Tabelle Tipi-pesi'!W$16,"")&amp;IF(W77='Tabelle Tipi-pesi'!V$17,'Tabelle Tipi-pesi'!W$17,"")&amp;IF(W77='Tabelle Tipi-pesi'!V$18,'Tabelle Tipi-pesi'!W$18,"")&amp;IF(W77='Tabelle Tipi-pesi'!V$19,'Tabelle Tipi-pesi'!W$19,"")&amp;IF(W77='Tabelle Tipi-pesi'!V$20,'Tabelle Tipi-pesi'!W$20,"")&amp;IF(W77='Tabelle Tipi-pesi'!V$21,'Tabelle Tipi-pesi'!W$21,"")&amp;IF(W77='Tabelle Tipi-pesi'!V$22,'Tabelle Tipi-pesi'!W$22,"")&amp;IF(W77='Tabelle Tipi-pesi'!V$23,'Tabelle Tipi-pesi'!W$23,"")))</f>
        <v>56</v>
      </c>
      <c r="Y77" s="8" t="s">
        <v>100</v>
      </c>
      <c r="Z77" s="9">
        <f>IF(Y77="",0,VALUE(IF(Y77='Tabelle Tipi-pesi'!X$2,'Tabelle Tipi-pesi'!Y$2,"")&amp;IF(Y77='Tabelle Tipi-pesi'!X$3,'Tabelle Tipi-pesi'!Y$3,"")&amp;IF(Y77='Tabelle Tipi-pesi'!X$4,'Tabelle Tipi-pesi'!Y$4,"")&amp;IF(Y77='Tabelle Tipi-pesi'!X$5,'Tabelle Tipi-pesi'!Y$5,"")&amp;IF(Y77='Tabelle Tipi-pesi'!X$6,'Tabelle Tipi-pesi'!Y$6,"")&amp;IF(Y77='Tabelle Tipi-pesi'!X$7,'Tabelle Tipi-pesi'!Y$7,"")&amp;IF(Y77='Tabelle Tipi-pesi'!X$8,'Tabelle Tipi-pesi'!Y$8,"")&amp;IF(Y77='Tabelle Tipi-pesi'!X$9,'Tabelle Tipi-pesi'!Y$9,"")&amp;IF(Y77='Tabelle Tipi-pesi'!X$10,'Tabelle Tipi-pesi'!Y$10,"")&amp;IF(Y77='Tabelle Tipi-pesi'!X$11,'Tabelle Tipi-pesi'!Y$11,"")&amp;IF(Y77='Tabelle Tipi-pesi'!X$12,'Tabelle Tipi-pesi'!Y$12,"")&amp;IF(Y77='Tabelle Tipi-pesi'!X$13,'Tabelle Tipi-pesi'!Y$13,"")&amp;IF(Y77='Tabelle Tipi-pesi'!X$14,'Tabelle Tipi-pesi'!Y$14,"")&amp;IF(Y77='Tabelle Tipi-pesi'!X$15,'Tabelle Tipi-pesi'!Y$15,"")&amp;IF(Y77='Tabelle Tipi-pesi'!X$16,'Tabelle Tipi-pesi'!Y$16,"")&amp;IF(Y77='Tabelle Tipi-pesi'!X$17,'Tabelle Tipi-pesi'!Y$17,"")&amp;IF(Y77='Tabelle Tipi-pesi'!X$18,'Tabelle Tipi-pesi'!Y$18,"")&amp;IF(Y77='Tabelle Tipi-pesi'!X$19,'Tabelle Tipi-pesi'!Y$19,"")&amp;IF(Y77='Tabelle Tipi-pesi'!X$20,'Tabelle Tipi-pesi'!Y$20,"")&amp;IF(Y77='Tabelle Tipi-pesi'!X$21,'Tabelle Tipi-pesi'!Y$21,"")&amp;IF(Y77='Tabelle Tipi-pesi'!X$22,'Tabelle Tipi-pesi'!Y$22,"")&amp;IF(Y77='Tabelle Tipi-pesi'!X$23,'Tabelle Tipi-pesi'!Y$23,"")))</f>
        <v>190</v>
      </c>
      <c r="AA77" s="36" t="s">
        <v>105</v>
      </c>
      <c r="AB77" s="37">
        <f>IF(AA77="",0,VALUE(IF(AA77='Tabelle Tipi-pesi'!Z$2,'Tabelle Tipi-pesi'!AA$2,"")&amp;IF(AA77='Tabelle Tipi-pesi'!Z$3,'Tabelle Tipi-pesi'!AA$3,"")&amp;IF(AA77='Tabelle Tipi-pesi'!Z$4,'Tabelle Tipi-pesi'!AA$4,"")&amp;IF(AA77='Tabelle Tipi-pesi'!Z$5,'Tabelle Tipi-pesi'!AA$5,"")&amp;IF(AA77='Tabelle Tipi-pesi'!Z$6,'Tabelle Tipi-pesi'!AA$6,"")&amp;IF(AA77='Tabelle Tipi-pesi'!Z$7,'Tabelle Tipi-pesi'!AA$7,"")&amp;IF(AA77='Tabelle Tipi-pesi'!Z$8,'Tabelle Tipi-pesi'!AA$8,"")&amp;IF(AA77='Tabelle Tipi-pesi'!Z$9,'Tabelle Tipi-pesi'!AA$9,"")&amp;IF(AA77='Tabelle Tipi-pesi'!Z$10,'Tabelle Tipi-pesi'!AA$10,"")&amp;IF(AA77='Tabelle Tipi-pesi'!Z$11,'Tabelle Tipi-pesi'!AA$11,"")&amp;IF(AA77='Tabelle Tipi-pesi'!Z$12,'Tabelle Tipi-pesi'!AA$12,"")&amp;IF(AA77='Tabelle Tipi-pesi'!Z$13,'Tabelle Tipi-pesi'!AA$13,"")&amp;IF(AA77='Tabelle Tipi-pesi'!Z$14,'Tabelle Tipi-pesi'!AA$14,"")&amp;IF(AA77='Tabelle Tipi-pesi'!Z$15,'Tabelle Tipi-pesi'!AA$15,"")&amp;IF(AA77='Tabelle Tipi-pesi'!Z$16,'Tabelle Tipi-pesi'!AA$16,"")&amp;IF(AA77='Tabelle Tipi-pesi'!Z$17,'Tabelle Tipi-pesi'!AA$17,"")&amp;IF(AA77='Tabelle Tipi-pesi'!Z$18,'Tabelle Tipi-pesi'!AA$18,"")&amp;IF(AA77='Tabelle Tipi-pesi'!Z$19,'Tabelle Tipi-pesi'!AA$19,"")&amp;IF(AA77='Tabelle Tipi-pesi'!Z$20,'Tabelle Tipi-pesi'!AA$20,"")&amp;IF(AA77='Tabelle Tipi-pesi'!Z$21,'Tabelle Tipi-pesi'!AA$21,"")&amp;IF(AA77='Tabelle Tipi-pesi'!Z$22,'Tabelle Tipi-pesi'!AA$22,"")&amp;IF(AA77='Tabelle Tipi-pesi'!Z$23,'Tabelle Tipi-pesi'!AA$23,"")))</f>
        <v>75</v>
      </c>
      <c r="AD77" s="9">
        <f>IF(AC77="",0,VALUE(IF(AC77='Tabelle Tipi-pesi'!Z$2,'Tabelle Tipi-pesi'!AA$2,"")&amp;IF(AC77='Tabelle Tipi-pesi'!Z$3,'Tabelle Tipi-pesi'!AA$3,"")&amp;IF(AC77='Tabelle Tipi-pesi'!Z$4,'Tabelle Tipi-pesi'!AA$4,"")&amp;IF(AC77='Tabelle Tipi-pesi'!Z$5,'Tabelle Tipi-pesi'!AA$5,"")&amp;IF(AC77='Tabelle Tipi-pesi'!Z$6,'Tabelle Tipi-pesi'!AA$6,"")&amp;IF(AC77='Tabelle Tipi-pesi'!Z$7,'Tabelle Tipi-pesi'!AA$7,"")&amp;IF(AC77='Tabelle Tipi-pesi'!Z$8,'Tabelle Tipi-pesi'!AA$8,"")&amp;IF(AC77='Tabelle Tipi-pesi'!Z$9,'Tabelle Tipi-pesi'!AA$9,"")&amp;IF(AC77='Tabelle Tipi-pesi'!Z$10,'Tabelle Tipi-pesi'!AA$10,"")&amp;IF(AC77='Tabelle Tipi-pesi'!Z$11,'Tabelle Tipi-pesi'!AA$11,"")&amp;IF(AC77='Tabelle Tipi-pesi'!Z$12,'Tabelle Tipi-pesi'!AA$12,"")&amp;IF(AC77='Tabelle Tipi-pesi'!Z$13,'Tabelle Tipi-pesi'!AA$13,"")&amp;IF(AC77='Tabelle Tipi-pesi'!Z$14,'Tabelle Tipi-pesi'!AA$14,"")&amp;IF(AC77='Tabelle Tipi-pesi'!Z$15,'Tabelle Tipi-pesi'!AA$15,"")&amp;IF(AC77='Tabelle Tipi-pesi'!Z$16,'Tabelle Tipi-pesi'!AA$16,"")&amp;IF(AC77='Tabelle Tipi-pesi'!Z$17,'Tabelle Tipi-pesi'!AA$17,"")&amp;IF(AC77='Tabelle Tipi-pesi'!Z$18,'Tabelle Tipi-pesi'!AA$18,"")&amp;IF(AC77='Tabelle Tipi-pesi'!Z$19,'Tabelle Tipi-pesi'!AA$19,"")&amp;IF(AC77='Tabelle Tipi-pesi'!Z$20,'Tabelle Tipi-pesi'!AA$20,"")&amp;IF(AC77='Tabelle Tipi-pesi'!Z$21,'Tabelle Tipi-pesi'!AA$21,"")&amp;IF(AC77='Tabelle Tipi-pesi'!Z$22,'Tabelle Tipi-pesi'!AA$22,"")&amp;IF(AC77='Tabelle Tipi-pesi'!Z$23,'Tabelle Tipi-pesi'!AA$23,"")))</f>
        <v>0</v>
      </c>
      <c r="AE77" s="34"/>
      <c r="AF77" s="35">
        <f>IF(AE77="",0,VALUE(IF(AE77='Tabelle Tipi-pesi'!AB$2,'Tabelle Tipi-pesi'!AC$2,"")&amp;IF(AE77='Tabelle Tipi-pesi'!AB$3,'Tabelle Tipi-pesi'!AC$3,"")&amp;IF(AE77='Tabelle Tipi-pesi'!AB$4,'Tabelle Tipi-pesi'!AC$4,"")&amp;IF(AE77='Tabelle Tipi-pesi'!AB$5,'Tabelle Tipi-pesi'!AC$5,"")&amp;IF(AE77='Tabelle Tipi-pesi'!AB$6,'Tabelle Tipi-pesi'!AC$6,"")&amp;IF(AE77='Tabelle Tipi-pesi'!AB$7,'Tabelle Tipi-pesi'!AC$7,"")&amp;IF(AE77='Tabelle Tipi-pesi'!AB$8,'Tabelle Tipi-pesi'!AC$8,"")&amp;IF(AE77='Tabelle Tipi-pesi'!AB$9,'Tabelle Tipi-pesi'!AC$9,"")&amp;IF(AE77='Tabelle Tipi-pesi'!AB$10,'Tabelle Tipi-pesi'!AC$10,"")&amp;IF(AE77='Tabelle Tipi-pesi'!AB$11,'Tabelle Tipi-pesi'!AC$11,"")&amp;IF(AE77='Tabelle Tipi-pesi'!AB$12,'Tabelle Tipi-pesi'!AC$12,"")&amp;IF(AE77='Tabelle Tipi-pesi'!AB$13,'Tabelle Tipi-pesi'!AC$13,"")&amp;IF(AE77='Tabelle Tipi-pesi'!AB$14,'Tabelle Tipi-pesi'!AC$14,"")&amp;IF(AE77='Tabelle Tipi-pesi'!AB$15,'Tabelle Tipi-pesi'!AC$15,"")&amp;IF(AD77='Tabelle Tipi-pesi'!AB$16,'Tabelle Tipi-pesi'!AC$16,"")&amp;IF(AE77='Tabelle Tipi-pesi'!AB$17,'Tabelle Tipi-pesi'!AC$17,"")&amp;IF(AE77='Tabelle Tipi-pesi'!AB$18,'Tabelle Tipi-pesi'!AC$18,"")&amp;IF(AE77='Tabelle Tipi-pesi'!AB$19,'Tabelle Tipi-pesi'!AC$19,"")&amp;IF(AE77='Tabelle Tipi-pesi'!AB$20,'Tabelle Tipi-pesi'!AC$20,"")&amp;IF(AE77='Tabelle Tipi-pesi'!AB$21,'Tabelle Tipi-pesi'!AC$21,"")&amp;IF(AE77='Tabelle Tipi-pesi'!AB$22,'Tabelle Tipi-pesi'!AC$22,"")&amp;IF(AE77='Tabelle Tipi-pesi'!AB$23,'Tabelle Tipi-pesi'!AC$23,"")))</f>
        <v>0</v>
      </c>
      <c r="AG77" s="8" t="s">
        <v>106</v>
      </c>
      <c r="AH77" s="9">
        <f>IF(AG77="",0,VALUE(IF(AG77='Tabelle Tipi-pesi'!AD$2,'Tabelle Tipi-pesi'!AE$2,"")&amp;IF(AG77='Tabelle Tipi-pesi'!AD$3,'Tabelle Tipi-pesi'!AE$3,"")&amp;IF(AG77='Tabelle Tipi-pesi'!AD$4,'Tabelle Tipi-pesi'!AE$4,"")&amp;IF(AG77='Tabelle Tipi-pesi'!AD$5,'Tabelle Tipi-pesi'!AE$5,"")&amp;IF(AG77='Tabelle Tipi-pesi'!AD$6,'Tabelle Tipi-pesi'!AE$6,"")&amp;IF(AG77='Tabelle Tipi-pesi'!AD$7,'Tabelle Tipi-pesi'!AE$7,"")&amp;IF(AG77='Tabelle Tipi-pesi'!AD$8,'Tabelle Tipi-pesi'!AE$8,"")&amp;IF(AG77='Tabelle Tipi-pesi'!AD$9,'Tabelle Tipi-pesi'!AE$9,"")&amp;IF(AG77='Tabelle Tipi-pesi'!AD$10,'Tabelle Tipi-pesi'!AE$10,"")&amp;IF(AG77='Tabelle Tipi-pesi'!AD$11,'Tabelle Tipi-pesi'!AE$11,"")&amp;IF(AG77='Tabelle Tipi-pesi'!AD$12,'Tabelle Tipi-pesi'!AE$12,"")&amp;IF(AG77='Tabelle Tipi-pesi'!AD$13,'Tabelle Tipi-pesi'!AE$13,"")&amp;IF(AG77='Tabelle Tipi-pesi'!AD$14,'Tabelle Tipi-pesi'!AE$14,"")&amp;IF(AG77='Tabelle Tipi-pesi'!AD$15,'Tabelle Tipi-pesi'!AE$15,"")&amp;IF(AF77='Tabelle Tipi-pesi'!AD$16,'Tabelle Tipi-pesi'!AE$16,"")&amp;IF(AG77='Tabelle Tipi-pesi'!AD$17,'Tabelle Tipi-pesi'!AE$17,"")&amp;IF(AG77='Tabelle Tipi-pesi'!AD$18,'Tabelle Tipi-pesi'!AE$18,"")&amp;IF(AG77='Tabelle Tipi-pesi'!AD$19,'Tabelle Tipi-pesi'!AE$19,"")&amp;IF(AG77='Tabelle Tipi-pesi'!AD$20,'Tabelle Tipi-pesi'!AE$20,"")&amp;IF(AG77='Tabelle Tipi-pesi'!AD$21,'Tabelle Tipi-pesi'!AE$21,"")&amp;IF(AG77='Tabelle Tipi-pesi'!AD$22,'Tabelle Tipi-pesi'!AE$22,"")&amp;IF(AG77='Tabelle Tipi-pesi'!AD$23,'Tabelle Tipi-pesi'!AE$23,"")))</f>
        <v>50</v>
      </c>
      <c r="AJ77" s="26">
        <f t="shared" si="7"/>
        <v>1736</v>
      </c>
      <c r="AK77" s="55">
        <v>18</v>
      </c>
      <c r="AL77" s="12">
        <v>7220</v>
      </c>
      <c r="AM77" s="18"/>
      <c r="AN77" s="11">
        <f t="shared" si="8"/>
        <v>11</v>
      </c>
      <c r="AO77" s="11" t="str">
        <f t="shared" si="9"/>
        <v>3</v>
      </c>
      <c r="AP77" s="8">
        <v>830</v>
      </c>
      <c r="AQ77" s="40">
        <f t="shared" si="10"/>
        <v>24.066666666666666</v>
      </c>
      <c r="AR77" s="15">
        <f t="shared" si="11"/>
        <v>267.14000000000004</v>
      </c>
      <c r="AS77" s="16">
        <f t="shared" si="12"/>
        <v>153.88248847926269</v>
      </c>
      <c r="AT77" s="15">
        <f t="shared" si="13"/>
        <v>6.4984652242269965</v>
      </c>
      <c r="AU77" s="39"/>
    </row>
    <row r="78" spans="1:47" s="8" customFormat="1" ht="11.25" x14ac:dyDescent="0.2">
      <c r="A78" s="8">
        <v>74</v>
      </c>
      <c r="B78" s="8">
        <v>4</v>
      </c>
      <c r="C78" s="20" t="s">
        <v>18</v>
      </c>
      <c r="D78" s="21">
        <f>IF(C78="",0,VALUE(IF(C78='Tabelle Tipi-pesi'!B$2,'Tabelle Tipi-pesi'!C$2,"")&amp;IF(C78='Tabelle Tipi-pesi'!B$3,'Tabelle Tipi-pesi'!C$3,"")&amp;IF(C78='Tabelle Tipi-pesi'!B$4,'Tabelle Tipi-pesi'!C$4,"")&amp;IF(C78='Tabelle Tipi-pesi'!B$5,'Tabelle Tipi-pesi'!C$5,"")&amp;IF(C78='Tabelle Tipi-pesi'!B$6,'Tabelle Tipi-pesi'!C$6,"")&amp;IF(C78='Tabelle Tipi-pesi'!B$7,'Tabelle Tipi-pesi'!C$7,"")&amp;IF(C78='Tabelle Tipi-pesi'!B$8,'Tabelle Tipi-pesi'!C$8,"")&amp;IF(C78='Tabelle Tipi-pesi'!B$9,'Tabelle Tipi-pesi'!C$9,"")&amp;IF(C78='Tabelle Tipi-pesi'!B$10,'Tabelle Tipi-pesi'!C$10,"")&amp;IF(C78='Tabelle Tipi-pesi'!B$11,'Tabelle Tipi-pesi'!C$11,"")&amp;IF(C78='Tabelle Tipi-pesi'!B$12,'Tabelle Tipi-pesi'!C$12,"")&amp;IF(C78='Tabelle Tipi-pesi'!B$13,'Tabelle Tipi-pesi'!C$13,"")&amp;IF(C78='Tabelle Tipi-pesi'!B$14,'Tabelle Tipi-pesi'!C$14,"")&amp;IF(C78='Tabelle Tipi-pesi'!B$15,'Tabelle Tipi-pesi'!C$15,"")&amp;IF(C78='Tabelle Tipi-pesi'!B$16,'Tabelle Tipi-pesi'!C$16,"")&amp;IF(C78='Tabelle Tipi-pesi'!B$17,'Tabelle Tipi-pesi'!C$17,"")&amp;IF(C78='Tabelle Tipi-pesi'!B$18,'Tabelle Tipi-pesi'!C$18,"")&amp;IF(C78='Tabelle Tipi-pesi'!B$19,'Tabelle Tipi-pesi'!C$19,"")&amp;IF(C78='Tabelle Tipi-pesi'!B$20,'Tabelle Tipi-pesi'!C$20,"")&amp;IF(C78='Tabelle Tipi-pesi'!B$21,'Tabelle Tipi-pesi'!C$21,"")&amp;IF(C78='Tabelle Tipi-pesi'!B$22,'Tabelle Tipi-pesi'!C$22,"")&amp;IF(C78='Tabelle Tipi-pesi'!B$23,'Tabelle Tipi-pesi'!C$23,"")))</f>
        <v>180</v>
      </c>
      <c r="E78" s="8" t="s">
        <v>24</v>
      </c>
      <c r="F78" s="7">
        <f>IF(E78="",0,VALUE(IF(E78='Tabelle Tipi-pesi'!D$2,'Tabelle Tipi-pesi'!E$2,"")&amp;IF(E78='Tabelle Tipi-pesi'!D$3,'Tabelle Tipi-pesi'!E$3,"")&amp;IF(E78='Tabelle Tipi-pesi'!D$4,'Tabelle Tipi-pesi'!E$4,"")&amp;IF(E78='Tabelle Tipi-pesi'!D$5,'Tabelle Tipi-pesi'!E$5,"")&amp;IF(E78='Tabelle Tipi-pesi'!D$6,'Tabelle Tipi-pesi'!E$6,"")&amp;IF(E78='Tabelle Tipi-pesi'!D$7,'Tabelle Tipi-pesi'!E$7,"")&amp;IF(E78='Tabelle Tipi-pesi'!D$8,'Tabelle Tipi-pesi'!E$8,"")&amp;IF(E78='Tabelle Tipi-pesi'!D$9,'Tabelle Tipi-pesi'!E$9,"")&amp;IF(E78='Tabelle Tipi-pesi'!D$10,'Tabelle Tipi-pesi'!E$10,"")&amp;IF(E78='Tabelle Tipi-pesi'!D$11,'Tabelle Tipi-pesi'!E$11,"")&amp;IF(E78='Tabelle Tipi-pesi'!D$12,'Tabelle Tipi-pesi'!E$12,"")&amp;IF(E78='Tabelle Tipi-pesi'!D$13,'Tabelle Tipi-pesi'!E$13,"")&amp;IF(E78='Tabelle Tipi-pesi'!D$14,'Tabelle Tipi-pesi'!E$14,"")&amp;IF(E78='Tabelle Tipi-pesi'!D$15,'Tabelle Tipi-pesi'!E$15,"")&amp;IF(E78='Tabelle Tipi-pesi'!D$16,'Tabelle Tipi-pesi'!E$16,"")&amp;IF(E78='Tabelle Tipi-pesi'!D$17,'Tabelle Tipi-pesi'!E$17,"")&amp;IF(E78='Tabelle Tipi-pesi'!D$18,'Tabelle Tipi-pesi'!E$18,"")&amp;IF(E78='Tabelle Tipi-pesi'!D$19,'Tabelle Tipi-pesi'!E$19,"")&amp;IF(E78='Tabelle Tipi-pesi'!D$20,'Tabelle Tipi-pesi'!E$20,"")&amp;IF(E78='Tabelle Tipi-pesi'!D$21,'Tabelle Tipi-pesi'!E$21,"")&amp;IF(E78='Tabelle Tipi-pesi'!D$22,'Tabelle Tipi-pesi'!E$22,"")&amp;IF(E78='Tabelle Tipi-pesi'!D$23,'Tabelle Tipi-pesi'!E$23,"")))/4*B78</f>
        <v>62</v>
      </c>
      <c r="G78" s="22" t="s">
        <v>38</v>
      </c>
      <c r="H78" s="23">
        <f>$B78*IF(G78="",0,VALUE(IF(G78='Tabelle Tipi-pesi'!F$2,'Tabelle Tipi-pesi'!G$2,"")&amp;IF(G78='Tabelle Tipi-pesi'!F$3,'Tabelle Tipi-pesi'!G$3,"")&amp;IF(G78='Tabelle Tipi-pesi'!F$4,'Tabelle Tipi-pesi'!G$4,"")&amp;IF(G78='Tabelle Tipi-pesi'!F$5,'Tabelle Tipi-pesi'!G$5,"")&amp;IF(G78='Tabelle Tipi-pesi'!F$6,'Tabelle Tipi-pesi'!G$6,"")&amp;IF(G78='Tabelle Tipi-pesi'!F$7,'Tabelle Tipi-pesi'!G$7,"")&amp;IF(G78='Tabelle Tipi-pesi'!F$8,'Tabelle Tipi-pesi'!G$8,"")&amp;IF(G78='Tabelle Tipi-pesi'!F$9,'Tabelle Tipi-pesi'!G$9,"")&amp;IF(G78='Tabelle Tipi-pesi'!F$10,'Tabelle Tipi-pesi'!G$10,"")&amp;IF(G78='Tabelle Tipi-pesi'!F$11,'Tabelle Tipi-pesi'!G$11,"")&amp;IF(G78='Tabelle Tipi-pesi'!F$12,'Tabelle Tipi-pesi'!G$12,"")&amp;IF(G78='Tabelle Tipi-pesi'!F$13,'Tabelle Tipi-pesi'!G$13,"")&amp;IF(G78='Tabelle Tipi-pesi'!F$14,'Tabelle Tipi-pesi'!G$14,"")&amp;IF(G78='Tabelle Tipi-pesi'!F$15,'Tabelle Tipi-pesi'!G$15,"")&amp;IF(G78='Tabelle Tipi-pesi'!F$16,'Tabelle Tipi-pesi'!G$16,"")&amp;IF(G78='Tabelle Tipi-pesi'!F$17,'Tabelle Tipi-pesi'!G$17,"")&amp;IF(G78='Tabelle Tipi-pesi'!F$18,'Tabelle Tipi-pesi'!G$18,"")&amp;IF(G78='Tabelle Tipi-pesi'!F$19,'Tabelle Tipi-pesi'!G$19,"")&amp;IF(G78='Tabelle Tipi-pesi'!F$20,'Tabelle Tipi-pesi'!G$20,"")&amp;IF(G78='Tabelle Tipi-pesi'!F$21,'Tabelle Tipi-pesi'!G$21,"")&amp;IF(G78='Tabelle Tipi-pesi'!F$22,'Tabelle Tipi-pesi'!G$22,"")&amp;IF(G78='Tabelle Tipi-pesi'!F$23,'Tabelle Tipi-pesi'!G$23,"")))</f>
        <v>80</v>
      </c>
      <c r="I78" s="8" t="s">
        <v>47</v>
      </c>
      <c r="J78" s="9">
        <f>IF(I78="",0,VALUE(IF(I78='Tabelle Tipi-pesi'!H$2,'Tabelle Tipi-pesi'!I$2,"")&amp;IF(I78='Tabelle Tipi-pesi'!H$3,'Tabelle Tipi-pesi'!I$3,"")&amp;IF(I78='Tabelle Tipi-pesi'!H$4,'Tabelle Tipi-pesi'!I$4,"")&amp;IF(I78='Tabelle Tipi-pesi'!H$5,'Tabelle Tipi-pesi'!I$5,"")&amp;IF(I78='Tabelle Tipi-pesi'!H$6,'Tabelle Tipi-pesi'!I$6,"")&amp;IF(I78='Tabelle Tipi-pesi'!H$7,'Tabelle Tipi-pesi'!I$7,"")&amp;IF(I78='Tabelle Tipi-pesi'!H$8,'Tabelle Tipi-pesi'!I$8,"")&amp;IF(I78='Tabelle Tipi-pesi'!H$9,'Tabelle Tipi-pesi'!I$9,"")&amp;IF(I78='Tabelle Tipi-pesi'!H$10,'Tabelle Tipi-pesi'!I$10,"")&amp;IF(I78='Tabelle Tipi-pesi'!H$11,'Tabelle Tipi-pesi'!I$11,"")&amp;IF(I78='Tabelle Tipi-pesi'!H$12,'Tabelle Tipi-pesi'!I$12,"")&amp;IF(I78='Tabelle Tipi-pesi'!H$13,'Tabelle Tipi-pesi'!I$13,"")&amp;IF(I78='Tabelle Tipi-pesi'!H$14,'Tabelle Tipi-pesi'!I$14,"")&amp;IF(I78='Tabelle Tipi-pesi'!H$15,'Tabelle Tipi-pesi'!I$15,"")&amp;IF(I78='Tabelle Tipi-pesi'!H$16,'Tabelle Tipi-pesi'!I$16,"")&amp;IF(I78='Tabelle Tipi-pesi'!H$17,'Tabelle Tipi-pesi'!I$17,"")&amp;IF(I78='Tabelle Tipi-pesi'!H$18,'Tabelle Tipi-pesi'!I$18,"")&amp;IF(I78='Tabelle Tipi-pesi'!H$19,'Tabelle Tipi-pesi'!I$19,"")&amp;IF(I78='Tabelle Tipi-pesi'!H$20,'Tabelle Tipi-pesi'!I$20,"")&amp;IF(I78='Tabelle Tipi-pesi'!H$21,'Tabelle Tipi-pesi'!I$21,"")&amp;IF(I78='Tabelle Tipi-pesi'!H$22,'Tabelle Tipi-pesi'!I$22,"")&amp;IF(I78='Tabelle Tipi-pesi'!H$23,'Tabelle Tipi-pesi'!I$23,"")))</f>
        <v>145</v>
      </c>
      <c r="K78" s="24" t="s">
        <v>51</v>
      </c>
      <c r="L78" s="25">
        <f>IF(K78="",0,VALUE(IF(K78='Tabelle Tipi-pesi'!J$2,'Tabelle Tipi-pesi'!K$2,"")&amp;IF(K78='Tabelle Tipi-pesi'!J$3,'Tabelle Tipi-pesi'!K$3,"")&amp;IF(K78='Tabelle Tipi-pesi'!J$4,'Tabelle Tipi-pesi'!K$4,"")&amp;IF(K78='Tabelle Tipi-pesi'!J$5,'Tabelle Tipi-pesi'!K$5,"")&amp;IF(K78='Tabelle Tipi-pesi'!J$6,'Tabelle Tipi-pesi'!K$6,"")&amp;IF(K78='Tabelle Tipi-pesi'!J$7,'Tabelle Tipi-pesi'!K$7,"")&amp;IF(K78='Tabelle Tipi-pesi'!J$8,'Tabelle Tipi-pesi'!K$8,"")&amp;IF(K78='Tabelle Tipi-pesi'!J$9,'Tabelle Tipi-pesi'!K$9,"")&amp;IF(K78='Tabelle Tipi-pesi'!J$10,'Tabelle Tipi-pesi'!K$10,"")&amp;IF(K78='Tabelle Tipi-pesi'!J$11,'Tabelle Tipi-pesi'!K$11,"")&amp;IF(K78='Tabelle Tipi-pesi'!J$12,'Tabelle Tipi-pesi'!K$12,"")&amp;IF(K78='Tabelle Tipi-pesi'!J$13,'Tabelle Tipi-pesi'!K$13,"")&amp;IF(K78='Tabelle Tipi-pesi'!J$14,'Tabelle Tipi-pesi'!K$14,"")&amp;IF(K78='Tabelle Tipi-pesi'!J$15,'Tabelle Tipi-pesi'!K$15,"")&amp;IF(K78='Tabelle Tipi-pesi'!J$16,'Tabelle Tipi-pesi'!K$16,"")&amp;IF(K78='Tabelle Tipi-pesi'!J$17,'Tabelle Tipi-pesi'!K$17,"")&amp;IF(K78='Tabelle Tipi-pesi'!J$18,'Tabelle Tipi-pesi'!K$18,"")&amp;IF(K78='Tabelle Tipi-pesi'!J$19,'Tabelle Tipi-pesi'!K$19,"")&amp;IF(K78='Tabelle Tipi-pesi'!J$20,'Tabelle Tipi-pesi'!K$20,"")&amp;IF(K78='Tabelle Tipi-pesi'!J$21,'Tabelle Tipi-pesi'!K$21,"")&amp;IF(K78='Tabelle Tipi-pesi'!J$22,'Tabelle Tipi-pesi'!K$22,"")&amp;IF(K78='Tabelle Tipi-pesi'!J$23,'Tabelle Tipi-pesi'!K$23,"")))</f>
        <v>18</v>
      </c>
      <c r="M78" s="8" t="s">
        <v>59</v>
      </c>
      <c r="N78" s="9">
        <f>$B78*IF(M78="",0,VALUE(IF(M78='Tabelle Tipi-pesi'!L$2,'Tabelle Tipi-pesi'!M$2,"")&amp;IF(M78='Tabelle Tipi-pesi'!L$3,'Tabelle Tipi-pesi'!M$3,"")&amp;IF(M78='Tabelle Tipi-pesi'!L$4,'Tabelle Tipi-pesi'!M$4,"")&amp;IF(M78='Tabelle Tipi-pesi'!L$5,'Tabelle Tipi-pesi'!M$5,"")&amp;IF(M78='Tabelle Tipi-pesi'!L$6,'Tabelle Tipi-pesi'!M$6,"")&amp;IF(M78='Tabelle Tipi-pesi'!L$7,'Tabelle Tipi-pesi'!M$7,"")&amp;IF(M78='Tabelle Tipi-pesi'!L$8,'Tabelle Tipi-pesi'!M$8,"")&amp;IF(M78='Tabelle Tipi-pesi'!L$9,'Tabelle Tipi-pesi'!M$9,"")&amp;IF(M78='Tabelle Tipi-pesi'!L$10,'Tabelle Tipi-pesi'!M$10,"")&amp;IF(M78='Tabelle Tipi-pesi'!L$11,'Tabelle Tipi-pesi'!M$11,"")&amp;IF(M78='Tabelle Tipi-pesi'!L$12,'Tabelle Tipi-pesi'!M$12,"")&amp;IF(M78='Tabelle Tipi-pesi'!L$13,'Tabelle Tipi-pesi'!M$13,"")&amp;IF(M78='Tabelle Tipi-pesi'!L$14,'Tabelle Tipi-pesi'!M$14,"")&amp;IF(M78='Tabelle Tipi-pesi'!L$15,'Tabelle Tipi-pesi'!M$15,"")&amp;IF(M78='Tabelle Tipi-pesi'!L$16,'Tabelle Tipi-pesi'!M$16,"")&amp;IF(M78='Tabelle Tipi-pesi'!L$17,'Tabelle Tipi-pesi'!M$17,"")&amp;IF(M78='Tabelle Tipi-pesi'!L$18,'Tabelle Tipi-pesi'!M$18,"")&amp;IF(M78='Tabelle Tipi-pesi'!L$19,'Tabelle Tipi-pesi'!M$19,"")&amp;IF(M78='Tabelle Tipi-pesi'!L$20,'Tabelle Tipi-pesi'!M$20,"")&amp;IF(M78='Tabelle Tipi-pesi'!L$21,'Tabelle Tipi-pesi'!M$21,"")&amp;IF(M78='Tabelle Tipi-pesi'!L$22,'Tabelle Tipi-pesi'!M$22,"")&amp;IF(M78='Tabelle Tipi-pesi'!L$23,'Tabelle Tipi-pesi'!M$23,"")))</f>
        <v>240</v>
      </c>
      <c r="O78" s="27" t="s">
        <v>72</v>
      </c>
      <c r="P78" s="28">
        <f>IF(O78="",0,VALUE(IF(O78='Tabelle Tipi-pesi'!N$2,'Tabelle Tipi-pesi'!O$2,"")&amp;IF(O78='Tabelle Tipi-pesi'!N$3,'Tabelle Tipi-pesi'!O$3,"")&amp;IF(O78='Tabelle Tipi-pesi'!N$4,'Tabelle Tipi-pesi'!O$4,"")&amp;IF(O78='Tabelle Tipi-pesi'!N$5,'Tabelle Tipi-pesi'!O$5,"")&amp;IF(O78='Tabelle Tipi-pesi'!N$6,'Tabelle Tipi-pesi'!O$6,"")&amp;IF(O78='Tabelle Tipi-pesi'!N$7,'Tabelle Tipi-pesi'!O$7,"")&amp;IF(O78='Tabelle Tipi-pesi'!N$8,'Tabelle Tipi-pesi'!O$8,"")&amp;IF(O78='Tabelle Tipi-pesi'!N$9,'Tabelle Tipi-pesi'!O$9,"")&amp;IF(O78='Tabelle Tipi-pesi'!N$10,'Tabelle Tipi-pesi'!O$10,"")&amp;IF(O78='Tabelle Tipi-pesi'!N$11,'Tabelle Tipi-pesi'!O$11,"")&amp;IF(O78='Tabelle Tipi-pesi'!N$12,'Tabelle Tipi-pesi'!O$12,"")&amp;IF(O78='Tabelle Tipi-pesi'!N$13,'Tabelle Tipi-pesi'!O$13,"")&amp;IF(O78='Tabelle Tipi-pesi'!N$14,'Tabelle Tipi-pesi'!O$14,"")&amp;IF(O78='Tabelle Tipi-pesi'!N$15,'Tabelle Tipi-pesi'!O$15,"")&amp;IF(O78='Tabelle Tipi-pesi'!N$16,'Tabelle Tipi-pesi'!O$16,"")&amp;IF(O78='Tabelle Tipi-pesi'!N$17,'Tabelle Tipi-pesi'!O$17,"")&amp;IF(O78='Tabelle Tipi-pesi'!N$18,'Tabelle Tipi-pesi'!O$18,"")&amp;IF(O78='Tabelle Tipi-pesi'!N$19,'Tabelle Tipi-pesi'!O$19,"")&amp;IF(O78='Tabelle Tipi-pesi'!N$20,'Tabelle Tipi-pesi'!O$20,"")&amp;IF(O78='Tabelle Tipi-pesi'!N$21,'Tabelle Tipi-pesi'!O$21,"")&amp;IF(O78='Tabelle Tipi-pesi'!N$22,'Tabelle Tipi-pesi'!O$22,"")&amp;IF(O78='Tabelle Tipi-pesi'!N$23,'Tabelle Tipi-pesi'!O$23,"")))</f>
        <v>280</v>
      </c>
      <c r="Q78" s="8" t="s">
        <v>109</v>
      </c>
      <c r="R78" s="9">
        <f>IF(Q78="",0,VALUE(IF(Q78='Tabelle Tipi-pesi'!P$2,'Tabelle Tipi-pesi'!Q$2,"")&amp;IF(Q78='Tabelle Tipi-pesi'!P$3,'Tabelle Tipi-pesi'!Q$3,"")&amp;IF(Q78='Tabelle Tipi-pesi'!P$4,'Tabelle Tipi-pesi'!Q$4,"")&amp;IF(Q78='Tabelle Tipi-pesi'!P$5,'Tabelle Tipi-pesi'!Q$5,"")&amp;IF(Q78='Tabelle Tipi-pesi'!P$6,'Tabelle Tipi-pesi'!Q$6,"")&amp;IF(Q78='Tabelle Tipi-pesi'!P$7,'Tabelle Tipi-pesi'!Q$7,"")&amp;IF(Q78='Tabelle Tipi-pesi'!P$8,'Tabelle Tipi-pesi'!Q$8,"")&amp;IF(Q78='Tabelle Tipi-pesi'!P$9,'Tabelle Tipi-pesi'!Q$9,"")&amp;IF(Q78='Tabelle Tipi-pesi'!P$10,'Tabelle Tipi-pesi'!Q$10,"")&amp;IF(Q78='Tabelle Tipi-pesi'!P$11,'Tabelle Tipi-pesi'!Q$11,"")&amp;IF(Q78='Tabelle Tipi-pesi'!P$12,'Tabelle Tipi-pesi'!Q$12,"")&amp;IF(Q78='Tabelle Tipi-pesi'!P$13,'Tabelle Tipi-pesi'!Q$13,"")&amp;IF(Q78='Tabelle Tipi-pesi'!P$14,'Tabelle Tipi-pesi'!Q$14,"")&amp;IF(Q78='Tabelle Tipi-pesi'!P$15,'Tabelle Tipi-pesi'!Q$15,"")&amp;IF(Q78='Tabelle Tipi-pesi'!P$16,'Tabelle Tipi-pesi'!Q$16,"")&amp;IF(Q78='Tabelle Tipi-pesi'!P$17,'Tabelle Tipi-pesi'!Q$17,"")&amp;IF(Q78='Tabelle Tipi-pesi'!P$18,'Tabelle Tipi-pesi'!Q$18,"")&amp;IF(Q78='Tabelle Tipi-pesi'!P$19,'Tabelle Tipi-pesi'!Q$19,"")&amp;IF(Q78='Tabelle Tipi-pesi'!P$20,'Tabelle Tipi-pesi'!Q$20,"")&amp;IF(Q78='Tabelle Tipi-pesi'!P$21,'Tabelle Tipi-pesi'!Q$21,"")&amp;IF(Q78='Tabelle Tipi-pesi'!P$22,'Tabelle Tipi-pesi'!Q$22,"")&amp;IF(Q78='Tabelle Tipi-pesi'!P$23,'Tabelle Tipi-pesi'!Q$23,"")))</f>
        <v>60</v>
      </c>
      <c r="S78" s="29" t="s">
        <v>113</v>
      </c>
      <c r="T78" s="30">
        <f>IF(S78="",0,VALUE(IF(S78='Tabelle Tipi-pesi'!R$2,'Tabelle Tipi-pesi'!S$2,"")&amp;IF(S78='Tabelle Tipi-pesi'!R$3,'Tabelle Tipi-pesi'!S$3,"")&amp;IF(S78='Tabelle Tipi-pesi'!R$4,'Tabelle Tipi-pesi'!S$4,"")&amp;IF(S78='Tabelle Tipi-pesi'!R$5,'Tabelle Tipi-pesi'!S$5,"")&amp;IF(S78='Tabelle Tipi-pesi'!R$6,'Tabelle Tipi-pesi'!S$6,"")&amp;IF(S78='Tabelle Tipi-pesi'!R$7,'Tabelle Tipi-pesi'!S$7,"")&amp;IF(S78='Tabelle Tipi-pesi'!R$8,'Tabelle Tipi-pesi'!S$8,"")&amp;IF(S78='Tabelle Tipi-pesi'!R$9,'Tabelle Tipi-pesi'!S$9,"")&amp;IF(S78='Tabelle Tipi-pesi'!R$10,'Tabelle Tipi-pesi'!S$10,"")&amp;IF(S78='Tabelle Tipi-pesi'!R$11,'Tabelle Tipi-pesi'!S$11,"")&amp;IF(S78='Tabelle Tipi-pesi'!R$12,'Tabelle Tipi-pesi'!S$12,"")&amp;IF(S78='Tabelle Tipi-pesi'!R$13,'Tabelle Tipi-pesi'!S$13,"")&amp;IF(S78='Tabelle Tipi-pesi'!R$14,'Tabelle Tipi-pesi'!S$14,"")&amp;IF(S78='Tabelle Tipi-pesi'!R$15,'Tabelle Tipi-pesi'!S$15,"")&amp;IF(S78='Tabelle Tipi-pesi'!R$16,'Tabelle Tipi-pesi'!S$16,"")&amp;IF(S78='Tabelle Tipi-pesi'!R$17,'Tabelle Tipi-pesi'!S$17,"")&amp;IF(S78='Tabelle Tipi-pesi'!R$18,'Tabelle Tipi-pesi'!S$18,"")&amp;IF(S78='Tabelle Tipi-pesi'!R$19,'Tabelle Tipi-pesi'!S$19,"")&amp;IF(S78='Tabelle Tipi-pesi'!R$20,'Tabelle Tipi-pesi'!S$20,"")&amp;IF(S78='Tabelle Tipi-pesi'!R$21,'Tabelle Tipi-pesi'!S$21,"")&amp;IF(S78='Tabelle Tipi-pesi'!R$22,'Tabelle Tipi-pesi'!S$22,"")&amp;IF(S78='Tabelle Tipi-pesi'!R$23,'Tabelle Tipi-pesi'!S$23,"")))</f>
        <v>30</v>
      </c>
      <c r="V78" s="9">
        <f>IF(U78="",0,VALUE(IF(U78='Tabelle Tipi-pesi'!T$2,'Tabelle Tipi-pesi'!U$2,"")&amp;IF(U78='Tabelle Tipi-pesi'!T$3,'Tabelle Tipi-pesi'!U$3,"")&amp;IF(U78='Tabelle Tipi-pesi'!T$4,'Tabelle Tipi-pesi'!U$4,"")&amp;IF(U78='Tabelle Tipi-pesi'!T$5,'Tabelle Tipi-pesi'!U$5,"")&amp;IF(U78='Tabelle Tipi-pesi'!T$6,'Tabelle Tipi-pesi'!U$6,"")&amp;IF(U78='Tabelle Tipi-pesi'!T$7,'Tabelle Tipi-pesi'!U$7,"")&amp;IF(U78='Tabelle Tipi-pesi'!T$8,'Tabelle Tipi-pesi'!U$8,"")&amp;IF(U78='Tabelle Tipi-pesi'!T$9,'Tabelle Tipi-pesi'!U$9,"")&amp;IF(U78='Tabelle Tipi-pesi'!T$10,'Tabelle Tipi-pesi'!U$10,"")&amp;IF(U78='Tabelle Tipi-pesi'!T$11,'Tabelle Tipi-pesi'!U$11,"")&amp;IF(U78='Tabelle Tipi-pesi'!T$12,'Tabelle Tipi-pesi'!U$12,"")&amp;IF(U78='Tabelle Tipi-pesi'!T$13,'Tabelle Tipi-pesi'!U$13,"")&amp;IF(U78='Tabelle Tipi-pesi'!T$14,'Tabelle Tipi-pesi'!U$14,"")&amp;IF(U78='Tabelle Tipi-pesi'!T$15,'Tabelle Tipi-pesi'!U$15,"")&amp;IF(U78='Tabelle Tipi-pesi'!T$16,'Tabelle Tipi-pesi'!U$16,"")&amp;IF(U78='Tabelle Tipi-pesi'!T$17,'Tabelle Tipi-pesi'!U$17,"")&amp;IF(U78='Tabelle Tipi-pesi'!T$18,'Tabelle Tipi-pesi'!U$18,"")&amp;IF(U78='Tabelle Tipi-pesi'!T$19,'Tabelle Tipi-pesi'!U$19,"")&amp;IF(U78='Tabelle Tipi-pesi'!T$20,'Tabelle Tipi-pesi'!U$20,"")&amp;IF(U78='Tabelle Tipi-pesi'!T$21,'Tabelle Tipi-pesi'!U$21,"")&amp;IF(U78='Tabelle Tipi-pesi'!T$22,'Tabelle Tipi-pesi'!U$22,"")&amp;IF(U78='Tabelle Tipi-pesi'!T$23,'Tabelle Tipi-pesi'!U$23,"")))</f>
        <v>0</v>
      </c>
      <c r="W78" s="31"/>
      <c r="X78" s="32">
        <f>IF(W78="",0,VALUE(IF(W78='Tabelle Tipi-pesi'!V$2,'Tabelle Tipi-pesi'!W$2,"")&amp;IF(W78='Tabelle Tipi-pesi'!V$3,'Tabelle Tipi-pesi'!W$3,"")&amp;IF(W78='Tabelle Tipi-pesi'!V$4,'Tabelle Tipi-pesi'!W$4,"")&amp;IF(W78='Tabelle Tipi-pesi'!V$5,'Tabelle Tipi-pesi'!W$5,"")&amp;IF(W78='Tabelle Tipi-pesi'!V$6,'Tabelle Tipi-pesi'!W$6,"")&amp;IF(W78='Tabelle Tipi-pesi'!V$7,'Tabelle Tipi-pesi'!W$7,"")&amp;IF(W78='Tabelle Tipi-pesi'!V$8,'Tabelle Tipi-pesi'!W$8,"")&amp;IF(W78='Tabelle Tipi-pesi'!V$9,'Tabelle Tipi-pesi'!W$9,"")&amp;IF(W78='Tabelle Tipi-pesi'!V$10,'Tabelle Tipi-pesi'!W$10,"")&amp;IF(W78='Tabelle Tipi-pesi'!V$11,'Tabelle Tipi-pesi'!W$11,"")&amp;IF(W78='Tabelle Tipi-pesi'!V$12,'Tabelle Tipi-pesi'!W$12,"")&amp;IF(W78='Tabelle Tipi-pesi'!V$13,'Tabelle Tipi-pesi'!W$13,"")&amp;IF(W78='Tabelle Tipi-pesi'!V$14,'Tabelle Tipi-pesi'!W$14,"")&amp;IF(W78='Tabelle Tipi-pesi'!V$15,'Tabelle Tipi-pesi'!W$15,"")&amp;IF(W78='Tabelle Tipi-pesi'!V$16,'Tabelle Tipi-pesi'!W$16,"")&amp;IF(W78='Tabelle Tipi-pesi'!V$17,'Tabelle Tipi-pesi'!W$17,"")&amp;IF(W78='Tabelle Tipi-pesi'!V$18,'Tabelle Tipi-pesi'!W$18,"")&amp;IF(W78='Tabelle Tipi-pesi'!V$19,'Tabelle Tipi-pesi'!W$19,"")&amp;IF(W78='Tabelle Tipi-pesi'!V$20,'Tabelle Tipi-pesi'!W$20,"")&amp;IF(W78='Tabelle Tipi-pesi'!V$21,'Tabelle Tipi-pesi'!W$21,"")&amp;IF(W78='Tabelle Tipi-pesi'!V$22,'Tabelle Tipi-pesi'!W$22,"")&amp;IF(W78='Tabelle Tipi-pesi'!V$23,'Tabelle Tipi-pesi'!W$23,"")))</f>
        <v>0</v>
      </c>
      <c r="Z78" s="9">
        <f>IF(Y78="",0,VALUE(IF(Y78='Tabelle Tipi-pesi'!X$2,'Tabelle Tipi-pesi'!Y$2,"")&amp;IF(Y78='Tabelle Tipi-pesi'!X$3,'Tabelle Tipi-pesi'!Y$3,"")&amp;IF(Y78='Tabelle Tipi-pesi'!X$4,'Tabelle Tipi-pesi'!Y$4,"")&amp;IF(Y78='Tabelle Tipi-pesi'!X$5,'Tabelle Tipi-pesi'!Y$5,"")&amp;IF(Y78='Tabelle Tipi-pesi'!X$6,'Tabelle Tipi-pesi'!Y$6,"")&amp;IF(Y78='Tabelle Tipi-pesi'!X$7,'Tabelle Tipi-pesi'!Y$7,"")&amp;IF(Y78='Tabelle Tipi-pesi'!X$8,'Tabelle Tipi-pesi'!Y$8,"")&amp;IF(Y78='Tabelle Tipi-pesi'!X$9,'Tabelle Tipi-pesi'!Y$9,"")&amp;IF(Y78='Tabelle Tipi-pesi'!X$10,'Tabelle Tipi-pesi'!Y$10,"")&amp;IF(Y78='Tabelle Tipi-pesi'!X$11,'Tabelle Tipi-pesi'!Y$11,"")&amp;IF(Y78='Tabelle Tipi-pesi'!X$12,'Tabelle Tipi-pesi'!Y$12,"")&amp;IF(Y78='Tabelle Tipi-pesi'!X$13,'Tabelle Tipi-pesi'!Y$13,"")&amp;IF(Y78='Tabelle Tipi-pesi'!X$14,'Tabelle Tipi-pesi'!Y$14,"")&amp;IF(Y78='Tabelle Tipi-pesi'!X$15,'Tabelle Tipi-pesi'!Y$15,"")&amp;IF(Y78='Tabelle Tipi-pesi'!X$16,'Tabelle Tipi-pesi'!Y$16,"")&amp;IF(Y78='Tabelle Tipi-pesi'!X$17,'Tabelle Tipi-pesi'!Y$17,"")&amp;IF(Y78='Tabelle Tipi-pesi'!X$18,'Tabelle Tipi-pesi'!Y$18,"")&amp;IF(Y78='Tabelle Tipi-pesi'!X$19,'Tabelle Tipi-pesi'!Y$19,"")&amp;IF(Y78='Tabelle Tipi-pesi'!X$20,'Tabelle Tipi-pesi'!Y$20,"")&amp;IF(Y78='Tabelle Tipi-pesi'!X$21,'Tabelle Tipi-pesi'!Y$21,"")&amp;IF(Y78='Tabelle Tipi-pesi'!X$22,'Tabelle Tipi-pesi'!Y$22,"")&amp;IF(Y78='Tabelle Tipi-pesi'!X$23,'Tabelle Tipi-pesi'!Y$23,"")))</f>
        <v>0</v>
      </c>
      <c r="AA78" s="36"/>
      <c r="AB78" s="37">
        <f>IF(AA78="",0,VALUE(IF(AA78='Tabelle Tipi-pesi'!Z$2,'Tabelle Tipi-pesi'!AA$2,"")&amp;IF(AA78='Tabelle Tipi-pesi'!Z$3,'Tabelle Tipi-pesi'!AA$3,"")&amp;IF(AA78='Tabelle Tipi-pesi'!Z$4,'Tabelle Tipi-pesi'!AA$4,"")&amp;IF(AA78='Tabelle Tipi-pesi'!Z$5,'Tabelle Tipi-pesi'!AA$5,"")&amp;IF(AA78='Tabelle Tipi-pesi'!Z$6,'Tabelle Tipi-pesi'!AA$6,"")&amp;IF(AA78='Tabelle Tipi-pesi'!Z$7,'Tabelle Tipi-pesi'!AA$7,"")&amp;IF(AA78='Tabelle Tipi-pesi'!Z$8,'Tabelle Tipi-pesi'!AA$8,"")&amp;IF(AA78='Tabelle Tipi-pesi'!Z$9,'Tabelle Tipi-pesi'!AA$9,"")&amp;IF(AA78='Tabelle Tipi-pesi'!Z$10,'Tabelle Tipi-pesi'!AA$10,"")&amp;IF(AA78='Tabelle Tipi-pesi'!Z$11,'Tabelle Tipi-pesi'!AA$11,"")&amp;IF(AA78='Tabelle Tipi-pesi'!Z$12,'Tabelle Tipi-pesi'!AA$12,"")&amp;IF(AA78='Tabelle Tipi-pesi'!Z$13,'Tabelle Tipi-pesi'!AA$13,"")&amp;IF(AA78='Tabelle Tipi-pesi'!Z$14,'Tabelle Tipi-pesi'!AA$14,"")&amp;IF(AA78='Tabelle Tipi-pesi'!Z$15,'Tabelle Tipi-pesi'!AA$15,"")&amp;IF(AA78='Tabelle Tipi-pesi'!Z$16,'Tabelle Tipi-pesi'!AA$16,"")&amp;IF(AA78='Tabelle Tipi-pesi'!Z$17,'Tabelle Tipi-pesi'!AA$17,"")&amp;IF(AA78='Tabelle Tipi-pesi'!Z$18,'Tabelle Tipi-pesi'!AA$18,"")&amp;IF(AA78='Tabelle Tipi-pesi'!Z$19,'Tabelle Tipi-pesi'!AA$19,"")&amp;IF(AA78='Tabelle Tipi-pesi'!Z$20,'Tabelle Tipi-pesi'!AA$20,"")&amp;IF(AA78='Tabelle Tipi-pesi'!Z$21,'Tabelle Tipi-pesi'!AA$21,"")&amp;IF(AA78='Tabelle Tipi-pesi'!Z$22,'Tabelle Tipi-pesi'!AA$22,"")&amp;IF(AA78='Tabelle Tipi-pesi'!Z$23,'Tabelle Tipi-pesi'!AA$23,"")))</f>
        <v>0</v>
      </c>
      <c r="AD78" s="9">
        <f>IF(AC78="",0,VALUE(IF(AC78='Tabelle Tipi-pesi'!Z$2,'Tabelle Tipi-pesi'!AA$2,"")&amp;IF(AC78='Tabelle Tipi-pesi'!Z$3,'Tabelle Tipi-pesi'!AA$3,"")&amp;IF(AC78='Tabelle Tipi-pesi'!Z$4,'Tabelle Tipi-pesi'!AA$4,"")&amp;IF(AC78='Tabelle Tipi-pesi'!Z$5,'Tabelle Tipi-pesi'!AA$5,"")&amp;IF(AC78='Tabelle Tipi-pesi'!Z$6,'Tabelle Tipi-pesi'!AA$6,"")&amp;IF(AC78='Tabelle Tipi-pesi'!Z$7,'Tabelle Tipi-pesi'!AA$7,"")&amp;IF(AC78='Tabelle Tipi-pesi'!Z$8,'Tabelle Tipi-pesi'!AA$8,"")&amp;IF(AC78='Tabelle Tipi-pesi'!Z$9,'Tabelle Tipi-pesi'!AA$9,"")&amp;IF(AC78='Tabelle Tipi-pesi'!Z$10,'Tabelle Tipi-pesi'!AA$10,"")&amp;IF(AC78='Tabelle Tipi-pesi'!Z$11,'Tabelle Tipi-pesi'!AA$11,"")&amp;IF(AC78='Tabelle Tipi-pesi'!Z$12,'Tabelle Tipi-pesi'!AA$12,"")&amp;IF(AC78='Tabelle Tipi-pesi'!Z$13,'Tabelle Tipi-pesi'!AA$13,"")&amp;IF(AC78='Tabelle Tipi-pesi'!Z$14,'Tabelle Tipi-pesi'!AA$14,"")&amp;IF(AC78='Tabelle Tipi-pesi'!Z$15,'Tabelle Tipi-pesi'!AA$15,"")&amp;IF(AC78='Tabelle Tipi-pesi'!Z$16,'Tabelle Tipi-pesi'!AA$16,"")&amp;IF(AC78='Tabelle Tipi-pesi'!Z$17,'Tabelle Tipi-pesi'!AA$17,"")&amp;IF(AC78='Tabelle Tipi-pesi'!Z$18,'Tabelle Tipi-pesi'!AA$18,"")&amp;IF(AC78='Tabelle Tipi-pesi'!Z$19,'Tabelle Tipi-pesi'!AA$19,"")&amp;IF(AC78='Tabelle Tipi-pesi'!Z$20,'Tabelle Tipi-pesi'!AA$20,"")&amp;IF(AC78='Tabelle Tipi-pesi'!Z$21,'Tabelle Tipi-pesi'!AA$21,"")&amp;IF(AC78='Tabelle Tipi-pesi'!Z$22,'Tabelle Tipi-pesi'!AA$22,"")&amp;IF(AC78='Tabelle Tipi-pesi'!Z$23,'Tabelle Tipi-pesi'!AA$23,"")))</f>
        <v>0</v>
      </c>
      <c r="AE78" s="34"/>
      <c r="AF78" s="35">
        <f>IF(AE78="",0,VALUE(IF(AE78='Tabelle Tipi-pesi'!AB$2,'Tabelle Tipi-pesi'!AC$2,"")&amp;IF(AE78='Tabelle Tipi-pesi'!AB$3,'Tabelle Tipi-pesi'!AC$3,"")&amp;IF(AE78='Tabelle Tipi-pesi'!AB$4,'Tabelle Tipi-pesi'!AC$4,"")&amp;IF(AE78='Tabelle Tipi-pesi'!AB$5,'Tabelle Tipi-pesi'!AC$5,"")&amp;IF(AE78='Tabelle Tipi-pesi'!AB$6,'Tabelle Tipi-pesi'!AC$6,"")&amp;IF(AE78='Tabelle Tipi-pesi'!AB$7,'Tabelle Tipi-pesi'!AC$7,"")&amp;IF(AE78='Tabelle Tipi-pesi'!AB$8,'Tabelle Tipi-pesi'!AC$8,"")&amp;IF(AE78='Tabelle Tipi-pesi'!AB$9,'Tabelle Tipi-pesi'!AC$9,"")&amp;IF(AE78='Tabelle Tipi-pesi'!AB$10,'Tabelle Tipi-pesi'!AC$10,"")&amp;IF(AE78='Tabelle Tipi-pesi'!AB$11,'Tabelle Tipi-pesi'!AC$11,"")&amp;IF(AE78='Tabelle Tipi-pesi'!AB$12,'Tabelle Tipi-pesi'!AC$12,"")&amp;IF(AE78='Tabelle Tipi-pesi'!AB$13,'Tabelle Tipi-pesi'!AC$13,"")&amp;IF(AE78='Tabelle Tipi-pesi'!AB$14,'Tabelle Tipi-pesi'!AC$14,"")&amp;IF(AE78='Tabelle Tipi-pesi'!AB$15,'Tabelle Tipi-pesi'!AC$15,"")&amp;IF(AD78='Tabelle Tipi-pesi'!AB$16,'Tabelle Tipi-pesi'!AC$16,"")&amp;IF(AE78='Tabelle Tipi-pesi'!AB$17,'Tabelle Tipi-pesi'!AC$17,"")&amp;IF(AE78='Tabelle Tipi-pesi'!AB$18,'Tabelle Tipi-pesi'!AC$18,"")&amp;IF(AE78='Tabelle Tipi-pesi'!AB$19,'Tabelle Tipi-pesi'!AC$19,"")&amp;IF(AE78='Tabelle Tipi-pesi'!AB$20,'Tabelle Tipi-pesi'!AC$20,"")&amp;IF(AE78='Tabelle Tipi-pesi'!AB$21,'Tabelle Tipi-pesi'!AC$21,"")&amp;IF(AE78='Tabelle Tipi-pesi'!AB$22,'Tabelle Tipi-pesi'!AC$22,"")&amp;IF(AE78='Tabelle Tipi-pesi'!AB$23,'Tabelle Tipi-pesi'!AC$23,"")))</f>
        <v>0</v>
      </c>
      <c r="AH78" s="9">
        <f>IF(AG78="",0,VALUE(IF(AG78='Tabelle Tipi-pesi'!AD$2,'Tabelle Tipi-pesi'!AE$2,"")&amp;IF(AG78='Tabelle Tipi-pesi'!AD$3,'Tabelle Tipi-pesi'!AE$3,"")&amp;IF(AG78='Tabelle Tipi-pesi'!AD$4,'Tabelle Tipi-pesi'!AE$4,"")&amp;IF(AG78='Tabelle Tipi-pesi'!AD$5,'Tabelle Tipi-pesi'!AE$5,"")&amp;IF(AG78='Tabelle Tipi-pesi'!AD$6,'Tabelle Tipi-pesi'!AE$6,"")&amp;IF(AG78='Tabelle Tipi-pesi'!AD$7,'Tabelle Tipi-pesi'!AE$7,"")&amp;IF(AG78='Tabelle Tipi-pesi'!AD$8,'Tabelle Tipi-pesi'!AE$8,"")&amp;IF(AG78='Tabelle Tipi-pesi'!AD$9,'Tabelle Tipi-pesi'!AE$9,"")&amp;IF(AG78='Tabelle Tipi-pesi'!AD$10,'Tabelle Tipi-pesi'!AE$10,"")&amp;IF(AG78='Tabelle Tipi-pesi'!AD$11,'Tabelle Tipi-pesi'!AE$11,"")&amp;IF(AG78='Tabelle Tipi-pesi'!AD$12,'Tabelle Tipi-pesi'!AE$12,"")&amp;IF(AG78='Tabelle Tipi-pesi'!AD$13,'Tabelle Tipi-pesi'!AE$13,"")&amp;IF(AG78='Tabelle Tipi-pesi'!AD$14,'Tabelle Tipi-pesi'!AE$14,"")&amp;IF(AG78='Tabelle Tipi-pesi'!AD$15,'Tabelle Tipi-pesi'!AE$15,"")&amp;IF(AF78='Tabelle Tipi-pesi'!AD$16,'Tabelle Tipi-pesi'!AE$16,"")&amp;IF(AG78='Tabelle Tipi-pesi'!AD$17,'Tabelle Tipi-pesi'!AE$17,"")&amp;IF(AG78='Tabelle Tipi-pesi'!AD$18,'Tabelle Tipi-pesi'!AE$18,"")&amp;IF(AG78='Tabelle Tipi-pesi'!AD$19,'Tabelle Tipi-pesi'!AE$19,"")&amp;IF(AG78='Tabelle Tipi-pesi'!AD$20,'Tabelle Tipi-pesi'!AE$20,"")&amp;IF(AG78='Tabelle Tipi-pesi'!AD$21,'Tabelle Tipi-pesi'!AE$21,"")&amp;IF(AG78='Tabelle Tipi-pesi'!AD$22,'Tabelle Tipi-pesi'!AE$22,"")&amp;IF(AG78='Tabelle Tipi-pesi'!AD$23,'Tabelle Tipi-pesi'!AE$23,"")))</f>
        <v>0</v>
      </c>
      <c r="AJ78" s="26">
        <f t="shared" si="7"/>
        <v>1095</v>
      </c>
      <c r="AK78" s="55">
        <v>14.5</v>
      </c>
      <c r="AL78" s="12">
        <v>2900</v>
      </c>
      <c r="AM78" s="18"/>
      <c r="AN78" s="11">
        <f t="shared" si="8"/>
        <v>10</v>
      </c>
      <c r="AO78" s="11" t="str">
        <f t="shared" si="9"/>
        <v>3</v>
      </c>
      <c r="AP78" s="8">
        <v>830</v>
      </c>
      <c r="AQ78" s="40">
        <f t="shared" si="10"/>
        <v>12</v>
      </c>
      <c r="AR78" s="15">
        <f t="shared" si="11"/>
        <v>133.20000000000002</v>
      </c>
      <c r="AS78" s="16">
        <f t="shared" si="12"/>
        <v>121.64383561643838</v>
      </c>
      <c r="AT78" s="15">
        <f t="shared" si="13"/>
        <v>8.2207207207207205</v>
      </c>
      <c r="AU78" s="39"/>
    </row>
    <row r="79" spans="1:47" s="8" customFormat="1" ht="11.25" customHeight="1" x14ac:dyDescent="0.2">
      <c r="A79" s="8">
        <v>75</v>
      </c>
      <c r="B79" s="8">
        <v>6</v>
      </c>
      <c r="C79" s="20" t="s">
        <v>122</v>
      </c>
      <c r="D79" s="21">
        <f>IF(C79="",0,VALUE(IF(C79='Tabelle Tipi-pesi'!B$2,'Tabelle Tipi-pesi'!C$2,"")&amp;IF(C79='Tabelle Tipi-pesi'!B$3,'Tabelle Tipi-pesi'!C$3,"")&amp;IF(C79='Tabelle Tipi-pesi'!B$4,'Tabelle Tipi-pesi'!C$4,"")&amp;IF(C79='Tabelle Tipi-pesi'!B$5,'Tabelle Tipi-pesi'!C$5,"")&amp;IF(C79='Tabelle Tipi-pesi'!B$6,'Tabelle Tipi-pesi'!C$6,"")&amp;IF(C79='Tabelle Tipi-pesi'!B$7,'Tabelle Tipi-pesi'!C$7,"")&amp;IF(C79='Tabelle Tipi-pesi'!B$8,'Tabelle Tipi-pesi'!C$8,"")&amp;IF(C79='Tabelle Tipi-pesi'!B$9,'Tabelle Tipi-pesi'!C$9,"")&amp;IF(C79='Tabelle Tipi-pesi'!B$10,'Tabelle Tipi-pesi'!C$10,"")&amp;IF(C79='Tabelle Tipi-pesi'!B$11,'Tabelle Tipi-pesi'!C$11,"")&amp;IF(C79='Tabelle Tipi-pesi'!B$12,'Tabelle Tipi-pesi'!C$12,"")&amp;IF(C79='Tabelle Tipi-pesi'!B$13,'Tabelle Tipi-pesi'!C$13,"")&amp;IF(C79='Tabelle Tipi-pesi'!B$14,'Tabelle Tipi-pesi'!C$14,"")&amp;IF(C79='Tabelle Tipi-pesi'!B$15,'Tabelle Tipi-pesi'!C$15,"")&amp;IF(C79='Tabelle Tipi-pesi'!B$16,'Tabelle Tipi-pesi'!C$16,"")&amp;IF(C79='Tabelle Tipi-pesi'!B$17,'Tabelle Tipi-pesi'!C$17,"")&amp;IF(C79='Tabelle Tipi-pesi'!B$18,'Tabelle Tipi-pesi'!C$18,"")&amp;IF(C79='Tabelle Tipi-pesi'!B$19,'Tabelle Tipi-pesi'!C$19,"")&amp;IF(C79='Tabelle Tipi-pesi'!B$20,'Tabelle Tipi-pesi'!C$20,"")&amp;IF(C79='Tabelle Tipi-pesi'!B$21,'Tabelle Tipi-pesi'!C$21,"")&amp;IF(C79='Tabelle Tipi-pesi'!B$22,'Tabelle Tipi-pesi'!C$22,"")&amp;IF(C79='Tabelle Tipi-pesi'!B$23,'Tabelle Tipi-pesi'!C$23,"")))</f>
        <v>1500</v>
      </c>
      <c r="E79" s="8" t="s">
        <v>29</v>
      </c>
      <c r="F79" s="7">
        <f>IF(E79="",0,VALUE(IF(E79='Tabelle Tipi-pesi'!D$2,'Tabelle Tipi-pesi'!E$2,"")&amp;IF(E79='Tabelle Tipi-pesi'!D$3,'Tabelle Tipi-pesi'!E$3,"")&amp;IF(E79='Tabelle Tipi-pesi'!D$4,'Tabelle Tipi-pesi'!E$4,"")&amp;IF(E79='Tabelle Tipi-pesi'!D$5,'Tabelle Tipi-pesi'!E$5,"")&amp;IF(E79='Tabelle Tipi-pesi'!D$6,'Tabelle Tipi-pesi'!E$6,"")&amp;IF(E79='Tabelle Tipi-pesi'!D$7,'Tabelle Tipi-pesi'!E$7,"")&amp;IF(E79='Tabelle Tipi-pesi'!D$8,'Tabelle Tipi-pesi'!E$8,"")&amp;IF(E79='Tabelle Tipi-pesi'!D$9,'Tabelle Tipi-pesi'!E$9,"")&amp;IF(E79='Tabelle Tipi-pesi'!D$10,'Tabelle Tipi-pesi'!E$10,"")&amp;IF(E79='Tabelle Tipi-pesi'!D$11,'Tabelle Tipi-pesi'!E$11,"")&amp;IF(E79='Tabelle Tipi-pesi'!D$12,'Tabelle Tipi-pesi'!E$12,"")&amp;IF(E79='Tabelle Tipi-pesi'!D$13,'Tabelle Tipi-pesi'!E$13,"")&amp;IF(E79='Tabelle Tipi-pesi'!D$14,'Tabelle Tipi-pesi'!E$14,"")&amp;IF(E79='Tabelle Tipi-pesi'!D$15,'Tabelle Tipi-pesi'!E$15,"")&amp;IF(E79='Tabelle Tipi-pesi'!D$16,'Tabelle Tipi-pesi'!E$16,"")&amp;IF(E79='Tabelle Tipi-pesi'!D$17,'Tabelle Tipi-pesi'!E$17,"")&amp;IF(E79='Tabelle Tipi-pesi'!D$18,'Tabelle Tipi-pesi'!E$18,"")&amp;IF(E79='Tabelle Tipi-pesi'!D$19,'Tabelle Tipi-pesi'!E$19,"")&amp;IF(E79='Tabelle Tipi-pesi'!D$20,'Tabelle Tipi-pesi'!E$20,"")&amp;IF(E79='Tabelle Tipi-pesi'!D$21,'Tabelle Tipi-pesi'!E$21,"")&amp;IF(E79='Tabelle Tipi-pesi'!D$22,'Tabelle Tipi-pesi'!E$22,"")&amp;IF(E79='Tabelle Tipi-pesi'!D$23,'Tabelle Tipi-pesi'!E$23,"")))/4*B79</f>
        <v>120</v>
      </c>
      <c r="G79" s="22" t="s">
        <v>124</v>
      </c>
      <c r="H79" s="23">
        <f>$B79*IF(G79="",0,VALUE(IF(G79='Tabelle Tipi-pesi'!F$2,'Tabelle Tipi-pesi'!G$2,"")&amp;IF(G79='Tabelle Tipi-pesi'!F$3,'Tabelle Tipi-pesi'!G$3,"")&amp;IF(G79='Tabelle Tipi-pesi'!F$4,'Tabelle Tipi-pesi'!G$4,"")&amp;IF(G79='Tabelle Tipi-pesi'!F$5,'Tabelle Tipi-pesi'!G$5,"")&amp;IF(G79='Tabelle Tipi-pesi'!F$6,'Tabelle Tipi-pesi'!G$6,"")&amp;IF(G79='Tabelle Tipi-pesi'!F$7,'Tabelle Tipi-pesi'!G$7,"")&amp;IF(G79='Tabelle Tipi-pesi'!F$8,'Tabelle Tipi-pesi'!G$8,"")&amp;IF(G79='Tabelle Tipi-pesi'!F$9,'Tabelle Tipi-pesi'!G$9,"")&amp;IF(G79='Tabelle Tipi-pesi'!F$10,'Tabelle Tipi-pesi'!G$10,"")&amp;IF(G79='Tabelle Tipi-pesi'!F$11,'Tabelle Tipi-pesi'!G$11,"")&amp;IF(G79='Tabelle Tipi-pesi'!F$12,'Tabelle Tipi-pesi'!G$12,"")&amp;IF(G79='Tabelle Tipi-pesi'!F$13,'Tabelle Tipi-pesi'!G$13,"")&amp;IF(G79='Tabelle Tipi-pesi'!F$14,'Tabelle Tipi-pesi'!G$14,"")&amp;IF(G79='Tabelle Tipi-pesi'!F$15,'Tabelle Tipi-pesi'!G$15,"")&amp;IF(G79='Tabelle Tipi-pesi'!F$16,'Tabelle Tipi-pesi'!G$16,"")&amp;IF(G79='Tabelle Tipi-pesi'!F$17,'Tabelle Tipi-pesi'!G$17,"")&amp;IF(G79='Tabelle Tipi-pesi'!F$18,'Tabelle Tipi-pesi'!G$18,"")&amp;IF(G79='Tabelle Tipi-pesi'!F$19,'Tabelle Tipi-pesi'!G$19,"")&amp;IF(G79='Tabelle Tipi-pesi'!F$20,'Tabelle Tipi-pesi'!G$20,"")&amp;IF(G79='Tabelle Tipi-pesi'!F$21,'Tabelle Tipi-pesi'!G$21,"")&amp;IF(G79='Tabelle Tipi-pesi'!F$22,'Tabelle Tipi-pesi'!G$22,"")&amp;IF(G79='Tabelle Tipi-pesi'!F$23,'Tabelle Tipi-pesi'!G$23,"")))</f>
        <v>210</v>
      </c>
      <c r="I79" s="8" t="s">
        <v>47</v>
      </c>
      <c r="J79" s="9">
        <f>IF(I79="",0,VALUE(IF(I79='Tabelle Tipi-pesi'!H$2,'Tabelle Tipi-pesi'!I$2,"")&amp;IF(I79='Tabelle Tipi-pesi'!H$3,'Tabelle Tipi-pesi'!I$3,"")&amp;IF(I79='Tabelle Tipi-pesi'!H$4,'Tabelle Tipi-pesi'!I$4,"")&amp;IF(I79='Tabelle Tipi-pesi'!H$5,'Tabelle Tipi-pesi'!I$5,"")&amp;IF(I79='Tabelle Tipi-pesi'!H$6,'Tabelle Tipi-pesi'!I$6,"")&amp;IF(I79='Tabelle Tipi-pesi'!H$7,'Tabelle Tipi-pesi'!I$7,"")&amp;IF(I79='Tabelle Tipi-pesi'!H$8,'Tabelle Tipi-pesi'!I$8,"")&amp;IF(I79='Tabelle Tipi-pesi'!H$9,'Tabelle Tipi-pesi'!I$9,"")&amp;IF(I79='Tabelle Tipi-pesi'!H$10,'Tabelle Tipi-pesi'!I$10,"")&amp;IF(I79='Tabelle Tipi-pesi'!H$11,'Tabelle Tipi-pesi'!I$11,"")&amp;IF(I79='Tabelle Tipi-pesi'!H$12,'Tabelle Tipi-pesi'!I$12,"")&amp;IF(I79='Tabelle Tipi-pesi'!H$13,'Tabelle Tipi-pesi'!I$13,"")&amp;IF(I79='Tabelle Tipi-pesi'!H$14,'Tabelle Tipi-pesi'!I$14,"")&amp;IF(I79='Tabelle Tipi-pesi'!H$15,'Tabelle Tipi-pesi'!I$15,"")&amp;IF(I79='Tabelle Tipi-pesi'!H$16,'Tabelle Tipi-pesi'!I$16,"")&amp;IF(I79='Tabelle Tipi-pesi'!H$17,'Tabelle Tipi-pesi'!I$17,"")&amp;IF(I79='Tabelle Tipi-pesi'!H$18,'Tabelle Tipi-pesi'!I$18,"")&amp;IF(I79='Tabelle Tipi-pesi'!H$19,'Tabelle Tipi-pesi'!I$19,"")&amp;IF(I79='Tabelle Tipi-pesi'!H$20,'Tabelle Tipi-pesi'!I$20,"")&amp;IF(I79='Tabelle Tipi-pesi'!H$21,'Tabelle Tipi-pesi'!I$21,"")&amp;IF(I79='Tabelle Tipi-pesi'!H$22,'Tabelle Tipi-pesi'!I$22,"")&amp;IF(I79='Tabelle Tipi-pesi'!H$23,'Tabelle Tipi-pesi'!I$23,"")))</f>
        <v>145</v>
      </c>
      <c r="K79" s="24" t="s">
        <v>49</v>
      </c>
      <c r="L79" s="25">
        <f>IF(K79="",0,VALUE(IF(K79='Tabelle Tipi-pesi'!J$2,'Tabelle Tipi-pesi'!K$2,"")&amp;IF(K79='Tabelle Tipi-pesi'!J$3,'Tabelle Tipi-pesi'!K$3,"")&amp;IF(K79='Tabelle Tipi-pesi'!J$4,'Tabelle Tipi-pesi'!K$4,"")&amp;IF(K79='Tabelle Tipi-pesi'!J$5,'Tabelle Tipi-pesi'!K$5,"")&amp;IF(K79='Tabelle Tipi-pesi'!J$6,'Tabelle Tipi-pesi'!K$6,"")&amp;IF(K79='Tabelle Tipi-pesi'!J$7,'Tabelle Tipi-pesi'!K$7,"")&amp;IF(K79='Tabelle Tipi-pesi'!J$8,'Tabelle Tipi-pesi'!K$8,"")&amp;IF(K79='Tabelle Tipi-pesi'!J$9,'Tabelle Tipi-pesi'!K$9,"")&amp;IF(K79='Tabelle Tipi-pesi'!J$10,'Tabelle Tipi-pesi'!K$10,"")&amp;IF(K79='Tabelle Tipi-pesi'!J$11,'Tabelle Tipi-pesi'!K$11,"")&amp;IF(K79='Tabelle Tipi-pesi'!J$12,'Tabelle Tipi-pesi'!K$12,"")&amp;IF(K79='Tabelle Tipi-pesi'!J$13,'Tabelle Tipi-pesi'!K$13,"")&amp;IF(K79='Tabelle Tipi-pesi'!J$14,'Tabelle Tipi-pesi'!K$14,"")&amp;IF(K79='Tabelle Tipi-pesi'!J$15,'Tabelle Tipi-pesi'!K$15,"")&amp;IF(K79='Tabelle Tipi-pesi'!J$16,'Tabelle Tipi-pesi'!K$16,"")&amp;IF(K79='Tabelle Tipi-pesi'!J$17,'Tabelle Tipi-pesi'!K$17,"")&amp;IF(K79='Tabelle Tipi-pesi'!J$18,'Tabelle Tipi-pesi'!K$18,"")&amp;IF(K79='Tabelle Tipi-pesi'!J$19,'Tabelle Tipi-pesi'!K$19,"")&amp;IF(K79='Tabelle Tipi-pesi'!J$20,'Tabelle Tipi-pesi'!K$20,"")&amp;IF(K79='Tabelle Tipi-pesi'!J$21,'Tabelle Tipi-pesi'!K$21,"")&amp;IF(K79='Tabelle Tipi-pesi'!J$22,'Tabelle Tipi-pesi'!K$22,"")&amp;IF(K79='Tabelle Tipi-pesi'!J$23,'Tabelle Tipi-pesi'!K$23,"")))</f>
        <v>25</v>
      </c>
      <c r="M79" s="8" t="s">
        <v>123</v>
      </c>
      <c r="N79" s="9">
        <f>$B79*IF(M79="",0,VALUE(IF(M79='Tabelle Tipi-pesi'!L$2,'Tabelle Tipi-pesi'!M$2,"")&amp;IF(M79='Tabelle Tipi-pesi'!L$3,'Tabelle Tipi-pesi'!M$3,"")&amp;IF(M79='Tabelle Tipi-pesi'!L$4,'Tabelle Tipi-pesi'!M$4,"")&amp;IF(M79='Tabelle Tipi-pesi'!L$5,'Tabelle Tipi-pesi'!M$5,"")&amp;IF(M79='Tabelle Tipi-pesi'!L$6,'Tabelle Tipi-pesi'!M$6,"")&amp;IF(M79='Tabelle Tipi-pesi'!L$7,'Tabelle Tipi-pesi'!M$7,"")&amp;IF(M79='Tabelle Tipi-pesi'!L$8,'Tabelle Tipi-pesi'!M$8,"")&amp;IF(M79='Tabelle Tipi-pesi'!L$9,'Tabelle Tipi-pesi'!M$9,"")&amp;IF(M79='Tabelle Tipi-pesi'!L$10,'Tabelle Tipi-pesi'!M$10,"")&amp;IF(M79='Tabelle Tipi-pesi'!L$11,'Tabelle Tipi-pesi'!M$11,"")&amp;IF(M79='Tabelle Tipi-pesi'!L$12,'Tabelle Tipi-pesi'!M$12,"")&amp;IF(M79='Tabelle Tipi-pesi'!L$13,'Tabelle Tipi-pesi'!M$13,"")&amp;IF(M79='Tabelle Tipi-pesi'!L$14,'Tabelle Tipi-pesi'!M$14,"")&amp;IF(M79='Tabelle Tipi-pesi'!L$15,'Tabelle Tipi-pesi'!M$15,"")&amp;IF(M79='Tabelle Tipi-pesi'!L$16,'Tabelle Tipi-pesi'!M$16,"")&amp;IF(M79='Tabelle Tipi-pesi'!L$17,'Tabelle Tipi-pesi'!M$17,"")&amp;IF(M79='Tabelle Tipi-pesi'!L$18,'Tabelle Tipi-pesi'!M$18,"")&amp;IF(M79='Tabelle Tipi-pesi'!L$19,'Tabelle Tipi-pesi'!M$19,"")&amp;IF(M79='Tabelle Tipi-pesi'!L$20,'Tabelle Tipi-pesi'!M$20,"")&amp;IF(M79='Tabelle Tipi-pesi'!L$21,'Tabelle Tipi-pesi'!M$21,"")&amp;IF(M79='Tabelle Tipi-pesi'!L$22,'Tabelle Tipi-pesi'!M$22,"")&amp;IF(M79='Tabelle Tipi-pesi'!L$23,'Tabelle Tipi-pesi'!M$23,"")))</f>
        <v>1128</v>
      </c>
      <c r="O79" s="27" t="s">
        <v>89</v>
      </c>
      <c r="P79" s="28">
        <f>IF(O79="",0,VALUE(IF(O79='Tabelle Tipi-pesi'!N$2,'Tabelle Tipi-pesi'!O$2,"")&amp;IF(O79='Tabelle Tipi-pesi'!N$3,'Tabelle Tipi-pesi'!O$3,"")&amp;IF(O79='Tabelle Tipi-pesi'!N$4,'Tabelle Tipi-pesi'!O$4,"")&amp;IF(O79='Tabelle Tipi-pesi'!N$5,'Tabelle Tipi-pesi'!O$5,"")&amp;IF(O79='Tabelle Tipi-pesi'!N$6,'Tabelle Tipi-pesi'!O$6,"")&amp;IF(O79='Tabelle Tipi-pesi'!N$7,'Tabelle Tipi-pesi'!O$7,"")&amp;IF(O79='Tabelle Tipi-pesi'!N$8,'Tabelle Tipi-pesi'!O$8,"")&amp;IF(O79='Tabelle Tipi-pesi'!N$9,'Tabelle Tipi-pesi'!O$9,"")&amp;IF(O79='Tabelle Tipi-pesi'!N$10,'Tabelle Tipi-pesi'!O$10,"")&amp;IF(O79='Tabelle Tipi-pesi'!N$11,'Tabelle Tipi-pesi'!O$11,"")&amp;IF(O79='Tabelle Tipi-pesi'!N$12,'Tabelle Tipi-pesi'!O$12,"")&amp;IF(O79='Tabelle Tipi-pesi'!N$13,'Tabelle Tipi-pesi'!O$13,"")&amp;IF(O79='Tabelle Tipi-pesi'!N$14,'Tabelle Tipi-pesi'!O$14,"")&amp;IF(O79='Tabelle Tipi-pesi'!N$15,'Tabelle Tipi-pesi'!O$15,"")&amp;IF(O79='Tabelle Tipi-pesi'!N$16,'Tabelle Tipi-pesi'!O$16,"")&amp;IF(O79='Tabelle Tipi-pesi'!N$17,'Tabelle Tipi-pesi'!O$17,"")&amp;IF(O79='Tabelle Tipi-pesi'!N$18,'Tabelle Tipi-pesi'!O$18,"")&amp;IF(O79='Tabelle Tipi-pesi'!N$19,'Tabelle Tipi-pesi'!O$19,"")&amp;IF(O79='Tabelle Tipi-pesi'!N$20,'Tabelle Tipi-pesi'!O$20,"")&amp;IF(O79='Tabelle Tipi-pesi'!N$21,'Tabelle Tipi-pesi'!O$21,"")&amp;IF(O79='Tabelle Tipi-pesi'!N$22,'Tabelle Tipi-pesi'!O$22,"")&amp;IF(O79='Tabelle Tipi-pesi'!N$23,'Tabelle Tipi-pesi'!O$23,"")))</f>
        <v>520</v>
      </c>
      <c r="Q79" s="8" t="s">
        <v>108</v>
      </c>
      <c r="R79" s="9">
        <f>IF(Q79="",0,VALUE(IF(Q79='Tabelle Tipi-pesi'!P$2,'Tabelle Tipi-pesi'!Q$2,"")&amp;IF(Q79='Tabelle Tipi-pesi'!P$3,'Tabelle Tipi-pesi'!Q$3,"")&amp;IF(Q79='Tabelle Tipi-pesi'!P$4,'Tabelle Tipi-pesi'!Q$4,"")&amp;IF(Q79='Tabelle Tipi-pesi'!P$5,'Tabelle Tipi-pesi'!Q$5,"")&amp;IF(Q79='Tabelle Tipi-pesi'!P$6,'Tabelle Tipi-pesi'!Q$6,"")&amp;IF(Q79='Tabelle Tipi-pesi'!P$7,'Tabelle Tipi-pesi'!Q$7,"")&amp;IF(Q79='Tabelle Tipi-pesi'!P$8,'Tabelle Tipi-pesi'!Q$8,"")&amp;IF(Q79='Tabelle Tipi-pesi'!P$9,'Tabelle Tipi-pesi'!Q$9,"")&amp;IF(Q79='Tabelle Tipi-pesi'!P$10,'Tabelle Tipi-pesi'!Q$10,"")&amp;IF(Q79='Tabelle Tipi-pesi'!P$11,'Tabelle Tipi-pesi'!Q$11,"")&amp;IF(Q79='Tabelle Tipi-pesi'!P$12,'Tabelle Tipi-pesi'!Q$12,"")&amp;IF(Q79='Tabelle Tipi-pesi'!P$13,'Tabelle Tipi-pesi'!Q$13,"")&amp;IF(Q79='Tabelle Tipi-pesi'!P$14,'Tabelle Tipi-pesi'!Q$14,"")&amp;IF(Q79='Tabelle Tipi-pesi'!P$15,'Tabelle Tipi-pesi'!Q$15,"")&amp;IF(Q79='Tabelle Tipi-pesi'!P$16,'Tabelle Tipi-pesi'!Q$16,"")&amp;IF(Q79='Tabelle Tipi-pesi'!P$17,'Tabelle Tipi-pesi'!Q$17,"")&amp;IF(Q79='Tabelle Tipi-pesi'!P$18,'Tabelle Tipi-pesi'!Q$18,"")&amp;IF(Q79='Tabelle Tipi-pesi'!P$19,'Tabelle Tipi-pesi'!Q$19,"")&amp;IF(Q79='Tabelle Tipi-pesi'!P$20,'Tabelle Tipi-pesi'!Q$20,"")&amp;IF(Q79='Tabelle Tipi-pesi'!P$21,'Tabelle Tipi-pesi'!Q$21,"")&amp;IF(Q79='Tabelle Tipi-pesi'!P$22,'Tabelle Tipi-pesi'!Q$22,"")&amp;IF(Q79='Tabelle Tipi-pesi'!P$23,'Tabelle Tipi-pesi'!Q$23,"")))</f>
        <v>30</v>
      </c>
      <c r="S79" s="29" t="s">
        <v>113</v>
      </c>
      <c r="T79" s="30">
        <f>IF(S79="",0,VALUE(IF(S79='Tabelle Tipi-pesi'!R$2,'Tabelle Tipi-pesi'!S$2,"")&amp;IF(S79='Tabelle Tipi-pesi'!R$3,'Tabelle Tipi-pesi'!S$3,"")&amp;IF(S79='Tabelle Tipi-pesi'!R$4,'Tabelle Tipi-pesi'!S$4,"")&amp;IF(S79='Tabelle Tipi-pesi'!R$5,'Tabelle Tipi-pesi'!S$5,"")&amp;IF(S79='Tabelle Tipi-pesi'!R$6,'Tabelle Tipi-pesi'!S$6,"")&amp;IF(S79='Tabelle Tipi-pesi'!R$7,'Tabelle Tipi-pesi'!S$7,"")&amp;IF(S79='Tabelle Tipi-pesi'!R$8,'Tabelle Tipi-pesi'!S$8,"")&amp;IF(S79='Tabelle Tipi-pesi'!R$9,'Tabelle Tipi-pesi'!S$9,"")&amp;IF(S79='Tabelle Tipi-pesi'!R$10,'Tabelle Tipi-pesi'!S$10,"")&amp;IF(S79='Tabelle Tipi-pesi'!R$11,'Tabelle Tipi-pesi'!S$11,"")&amp;IF(S79='Tabelle Tipi-pesi'!R$12,'Tabelle Tipi-pesi'!S$12,"")&amp;IF(S79='Tabelle Tipi-pesi'!R$13,'Tabelle Tipi-pesi'!S$13,"")&amp;IF(S79='Tabelle Tipi-pesi'!R$14,'Tabelle Tipi-pesi'!S$14,"")&amp;IF(S79='Tabelle Tipi-pesi'!R$15,'Tabelle Tipi-pesi'!S$15,"")&amp;IF(S79='Tabelle Tipi-pesi'!R$16,'Tabelle Tipi-pesi'!S$16,"")&amp;IF(S79='Tabelle Tipi-pesi'!R$17,'Tabelle Tipi-pesi'!S$17,"")&amp;IF(S79='Tabelle Tipi-pesi'!R$18,'Tabelle Tipi-pesi'!S$18,"")&amp;IF(S79='Tabelle Tipi-pesi'!R$19,'Tabelle Tipi-pesi'!S$19,"")&amp;IF(S79='Tabelle Tipi-pesi'!R$20,'Tabelle Tipi-pesi'!S$20,"")&amp;IF(S79='Tabelle Tipi-pesi'!R$21,'Tabelle Tipi-pesi'!S$21,"")&amp;IF(S79='Tabelle Tipi-pesi'!R$22,'Tabelle Tipi-pesi'!S$22,"")&amp;IF(S79='Tabelle Tipi-pesi'!R$23,'Tabelle Tipi-pesi'!S$23,"")))</f>
        <v>30</v>
      </c>
      <c r="V79" s="9">
        <f>IF(U79="",0,VALUE(IF(U79='Tabelle Tipi-pesi'!T$2,'Tabelle Tipi-pesi'!U$2,"")&amp;IF(U79='Tabelle Tipi-pesi'!T$3,'Tabelle Tipi-pesi'!U$3,"")&amp;IF(U79='Tabelle Tipi-pesi'!T$4,'Tabelle Tipi-pesi'!U$4,"")&amp;IF(U79='Tabelle Tipi-pesi'!T$5,'Tabelle Tipi-pesi'!U$5,"")&amp;IF(U79='Tabelle Tipi-pesi'!T$6,'Tabelle Tipi-pesi'!U$6,"")&amp;IF(U79='Tabelle Tipi-pesi'!T$7,'Tabelle Tipi-pesi'!U$7,"")&amp;IF(U79='Tabelle Tipi-pesi'!T$8,'Tabelle Tipi-pesi'!U$8,"")&amp;IF(U79='Tabelle Tipi-pesi'!T$9,'Tabelle Tipi-pesi'!U$9,"")&amp;IF(U79='Tabelle Tipi-pesi'!T$10,'Tabelle Tipi-pesi'!U$10,"")&amp;IF(U79='Tabelle Tipi-pesi'!T$11,'Tabelle Tipi-pesi'!U$11,"")&amp;IF(U79='Tabelle Tipi-pesi'!T$12,'Tabelle Tipi-pesi'!U$12,"")&amp;IF(U79='Tabelle Tipi-pesi'!T$13,'Tabelle Tipi-pesi'!U$13,"")&amp;IF(U79='Tabelle Tipi-pesi'!T$14,'Tabelle Tipi-pesi'!U$14,"")&amp;IF(U79='Tabelle Tipi-pesi'!T$15,'Tabelle Tipi-pesi'!U$15,"")&amp;IF(U79='Tabelle Tipi-pesi'!T$16,'Tabelle Tipi-pesi'!U$16,"")&amp;IF(U79='Tabelle Tipi-pesi'!T$17,'Tabelle Tipi-pesi'!U$17,"")&amp;IF(U79='Tabelle Tipi-pesi'!T$18,'Tabelle Tipi-pesi'!U$18,"")&amp;IF(U79='Tabelle Tipi-pesi'!T$19,'Tabelle Tipi-pesi'!U$19,"")&amp;IF(U79='Tabelle Tipi-pesi'!T$20,'Tabelle Tipi-pesi'!U$20,"")&amp;IF(U79='Tabelle Tipi-pesi'!T$21,'Tabelle Tipi-pesi'!U$21,"")&amp;IF(U79='Tabelle Tipi-pesi'!T$22,'Tabelle Tipi-pesi'!U$22,"")&amp;IF(U79='Tabelle Tipi-pesi'!T$23,'Tabelle Tipi-pesi'!U$23,"")))</f>
        <v>0</v>
      </c>
      <c r="W79" s="31" t="s">
        <v>99</v>
      </c>
      <c r="X79" s="32">
        <f>IF(W79="",0,VALUE(IF(W79='Tabelle Tipi-pesi'!V$2,'Tabelle Tipi-pesi'!W$2,"")&amp;IF(W79='Tabelle Tipi-pesi'!V$3,'Tabelle Tipi-pesi'!W$3,"")&amp;IF(W79='Tabelle Tipi-pesi'!V$4,'Tabelle Tipi-pesi'!W$4,"")&amp;IF(W79='Tabelle Tipi-pesi'!V$5,'Tabelle Tipi-pesi'!W$5,"")&amp;IF(W79='Tabelle Tipi-pesi'!V$6,'Tabelle Tipi-pesi'!W$6,"")&amp;IF(W79='Tabelle Tipi-pesi'!V$7,'Tabelle Tipi-pesi'!W$7,"")&amp;IF(W79='Tabelle Tipi-pesi'!V$8,'Tabelle Tipi-pesi'!W$8,"")&amp;IF(W79='Tabelle Tipi-pesi'!V$9,'Tabelle Tipi-pesi'!W$9,"")&amp;IF(W79='Tabelle Tipi-pesi'!V$10,'Tabelle Tipi-pesi'!W$10,"")&amp;IF(W79='Tabelle Tipi-pesi'!V$11,'Tabelle Tipi-pesi'!W$11,"")&amp;IF(W79='Tabelle Tipi-pesi'!V$12,'Tabelle Tipi-pesi'!W$12,"")&amp;IF(W79='Tabelle Tipi-pesi'!V$13,'Tabelle Tipi-pesi'!W$13,"")&amp;IF(W79='Tabelle Tipi-pesi'!V$14,'Tabelle Tipi-pesi'!W$14,"")&amp;IF(W79='Tabelle Tipi-pesi'!V$15,'Tabelle Tipi-pesi'!W$15,"")&amp;IF(W79='Tabelle Tipi-pesi'!V$16,'Tabelle Tipi-pesi'!W$16,"")&amp;IF(W79='Tabelle Tipi-pesi'!V$17,'Tabelle Tipi-pesi'!W$17,"")&amp;IF(W79='Tabelle Tipi-pesi'!V$18,'Tabelle Tipi-pesi'!W$18,"")&amp;IF(W79='Tabelle Tipi-pesi'!V$19,'Tabelle Tipi-pesi'!W$19,"")&amp;IF(W79='Tabelle Tipi-pesi'!V$20,'Tabelle Tipi-pesi'!W$20,"")&amp;IF(W79='Tabelle Tipi-pesi'!V$21,'Tabelle Tipi-pesi'!W$21,"")&amp;IF(W79='Tabelle Tipi-pesi'!V$22,'Tabelle Tipi-pesi'!W$22,"")&amp;IF(W79='Tabelle Tipi-pesi'!V$23,'Tabelle Tipi-pesi'!W$23,"")))</f>
        <v>14</v>
      </c>
      <c r="Z79" s="9">
        <f>IF(Y79="",0,VALUE(IF(Y79='Tabelle Tipi-pesi'!X$2,'Tabelle Tipi-pesi'!Y$2,"")&amp;IF(Y79='Tabelle Tipi-pesi'!X$3,'Tabelle Tipi-pesi'!Y$3,"")&amp;IF(Y79='Tabelle Tipi-pesi'!X$4,'Tabelle Tipi-pesi'!Y$4,"")&amp;IF(Y79='Tabelle Tipi-pesi'!X$5,'Tabelle Tipi-pesi'!Y$5,"")&amp;IF(Y79='Tabelle Tipi-pesi'!X$6,'Tabelle Tipi-pesi'!Y$6,"")&amp;IF(Y79='Tabelle Tipi-pesi'!X$7,'Tabelle Tipi-pesi'!Y$7,"")&amp;IF(Y79='Tabelle Tipi-pesi'!X$8,'Tabelle Tipi-pesi'!Y$8,"")&amp;IF(Y79='Tabelle Tipi-pesi'!X$9,'Tabelle Tipi-pesi'!Y$9,"")&amp;IF(Y79='Tabelle Tipi-pesi'!X$10,'Tabelle Tipi-pesi'!Y$10,"")&amp;IF(Y79='Tabelle Tipi-pesi'!X$11,'Tabelle Tipi-pesi'!Y$11,"")&amp;IF(Y79='Tabelle Tipi-pesi'!X$12,'Tabelle Tipi-pesi'!Y$12,"")&amp;IF(Y79='Tabelle Tipi-pesi'!X$13,'Tabelle Tipi-pesi'!Y$13,"")&amp;IF(Y79='Tabelle Tipi-pesi'!X$14,'Tabelle Tipi-pesi'!Y$14,"")&amp;IF(Y79='Tabelle Tipi-pesi'!X$15,'Tabelle Tipi-pesi'!Y$15,"")&amp;IF(Y79='Tabelle Tipi-pesi'!X$16,'Tabelle Tipi-pesi'!Y$16,"")&amp;IF(Y79='Tabelle Tipi-pesi'!X$17,'Tabelle Tipi-pesi'!Y$17,"")&amp;IF(Y79='Tabelle Tipi-pesi'!X$18,'Tabelle Tipi-pesi'!Y$18,"")&amp;IF(Y79='Tabelle Tipi-pesi'!X$19,'Tabelle Tipi-pesi'!Y$19,"")&amp;IF(Y79='Tabelle Tipi-pesi'!X$20,'Tabelle Tipi-pesi'!Y$20,"")&amp;IF(Y79='Tabelle Tipi-pesi'!X$21,'Tabelle Tipi-pesi'!Y$21,"")&amp;IF(Y79='Tabelle Tipi-pesi'!X$22,'Tabelle Tipi-pesi'!Y$22,"")&amp;IF(Y79='Tabelle Tipi-pesi'!X$23,'Tabelle Tipi-pesi'!Y$23,"")))</f>
        <v>0</v>
      </c>
      <c r="AA79" s="36"/>
      <c r="AB79" s="37">
        <f>IF(AA79="",0,VALUE(IF(AA79='Tabelle Tipi-pesi'!Z$2,'Tabelle Tipi-pesi'!AA$2,"")&amp;IF(AA79='Tabelle Tipi-pesi'!Z$3,'Tabelle Tipi-pesi'!AA$3,"")&amp;IF(AA79='Tabelle Tipi-pesi'!Z$4,'Tabelle Tipi-pesi'!AA$4,"")&amp;IF(AA79='Tabelle Tipi-pesi'!Z$5,'Tabelle Tipi-pesi'!AA$5,"")&amp;IF(AA79='Tabelle Tipi-pesi'!Z$6,'Tabelle Tipi-pesi'!AA$6,"")&amp;IF(AA79='Tabelle Tipi-pesi'!Z$7,'Tabelle Tipi-pesi'!AA$7,"")&amp;IF(AA79='Tabelle Tipi-pesi'!Z$8,'Tabelle Tipi-pesi'!AA$8,"")&amp;IF(AA79='Tabelle Tipi-pesi'!Z$9,'Tabelle Tipi-pesi'!AA$9,"")&amp;IF(AA79='Tabelle Tipi-pesi'!Z$10,'Tabelle Tipi-pesi'!AA$10,"")&amp;IF(AA79='Tabelle Tipi-pesi'!Z$11,'Tabelle Tipi-pesi'!AA$11,"")&amp;IF(AA79='Tabelle Tipi-pesi'!Z$12,'Tabelle Tipi-pesi'!AA$12,"")&amp;IF(AA79='Tabelle Tipi-pesi'!Z$13,'Tabelle Tipi-pesi'!AA$13,"")&amp;IF(AA79='Tabelle Tipi-pesi'!Z$14,'Tabelle Tipi-pesi'!AA$14,"")&amp;IF(AA79='Tabelle Tipi-pesi'!Z$15,'Tabelle Tipi-pesi'!AA$15,"")&amp;IF(AA79='Tabelle Tipi-pesi'!Z$16,'Tabelle Tipi-pesi'!AA$16,"")&amp;IF(AA79='Tabelle Tipi-pesi'!Z$17,'Tabelle Tipi-pesi'!AA$17,"")&amp;IF(AA79='Tabelle Tipi-pesi'!Z$18,'Tabelle Tipi-pesi'!AA$18,"")&amp;IF(AA79='Tabelle Tipi-pesi'!Z$19,'Tabelle Tipi-pesi'!AA$19,"")&amp;IF(AA79='Tabelle Tipi-pesi'!Z$20,'Tabelle Tipi-pesi'!AA$20,"")&amp;IF(AA79='Tabelle Tipi-pesi'!Z$21,'Tabelle Tipi-pesi'!AA$21,"")&amp;IF(AA79='Tabelle Tipi-pesi'!Z$22,'Tabelle Tipi-pesi'!AA$22,"")&amp;IF(AA79='Tabelle Tipi-pesi'!Z$23,'Tabelle Tipi-pesi'!AA$23,"")))</f>
        <v>0</v>
      </c>
      <c r="AD79" s="9">
        <f>IF(AC79="",0,VALUE(IF(AC79='Tabelle Tipi-pesi'!Z$2,'Tabelle Tipi-pesi'!AA$2,"")&amp;IF(AC79='Tabelle Tipi-pesi'!Z$3,'Tabelle Tipi-pesi'!AA$3,"")&amp;IF(AC79='Tabelle Tipi-pesi'!Z$4,'Tabelle Tipi-pesi'!AA$4,"")&amp;IF(AC79='Tabelle Tipi-pesi'!Z$5,'Tabelle Tipi-pesi'!AA$5,"")&amp;IF(AC79='Tabelle Tipi-pesi'!Z$6,'Tabelle Tipi-pesi'!AA$6,"")&amp;IF(AC79='Tabelle Tipi-pesi'!Z$7,'Tabelle Tipi-pesi'!AA$7,"")&amp;IF(AC79='Tabelle Tipi-pesi'!Z$8,'Tabelle Tipi-pesi'!AA$8,"")&amp;IF(AC79='Tabelle Tipi-pesi'!Z$9,'Tabelle Tipi-pesi'!AA$9,"")&amp;IF(AC79='Tabelle Tipi-pesi'!Z$10,'Tabelle Tipi-pesi'!AA$10,"")&amp;IF(AC79='Tabelle Tipi-pesi'!Z$11,'Tabelle Tipi-pesi'!AA$11,"")&amp;IF(AC79='Tabelle Tipi-pesi'!Z$12,'Tabelle Tipi-pesi'!AA$12,"")&amp;IF(AC79='Tabelle Tipi-pesi'!Z$13,'Tabelle Tipi-pesi'!AA$13,"")&amp;IF(AC79='Tabelle Tipi-pesi'!Z$14,'Tabelle Tipi-pesi'!AA$14,"")&amp;IF(AC79='Tabelle Tipi-pesi'!Z$15,'Tabelle Tipi-pesi'!AA$15,"")&amp;IF(AC79='Tabelle Tipi-pesi'!Z$16,'Tabelle Tipi-pesi'!AA$16,"")&amp;IF(AC79='Tabelle Tipi-pesi'!Z$17,'Tabelle Tipi-pesi'!AA$17,"")&amp;IF(AC79='Tabelle Tipi-pesi'!Z$18,'Tabelle Tipi-pesi'!AA$18,"")&amp;IF(AC79='Tabelle Tipi-pesi'!Z$19,'Tabelle Tipi-pesi'!AA$19,"")&amp;IF(AC79='Tabelle Tipi-pesi'!Z$20,'Tabelle Tipi-pesi'!AA$20,"")&amp;IF(AC79='Tabelle Tipi-pesi'!Z$21,'Tabelle Tipi-pesi'!AA$21,"")&amp;IF(AC79='Tabelle Tipi-pesi'!Z$22,'Tabelle Tipi-pesi'!AA$22,"")&amp;IF(AC79='Tabelle Tipi-pesi'!Z$23,'Tabelle Tipi-pesi'!AA$23,"")))</f>
        <v>0</v>
      </c>
      <c r="AE79" s="34"/>
      <c r="AF79" s="35">
        <f>IF(AE79="",0,VALUE(IF(AE79='Tabelle Tipi-pesi'!AB$2,'Tabelle Tipi-pesi'!AC$2,"")&amp;IF(AE79='Tabelle Tipi-pesi'!AB$3,'Tabelle Tipi-pesi'!AC$3,"")&amp;IF(AE79='Tabelle Tipi-pesi'!AB$4,'Tabelle Tipi-pesi'!AC$4,"")&amp;IF(AE79='Tabelle Tipi-pesi'!AB$5,'Tabelle Tipi-pesi'!AC$5,"")&amp;IF(AE79='Tabelle Tipi-pesi'!AB$6,'Tabelle Tipi-pesi'!AC$6,"")&amp;IF(AE79='Tabelle Tipi-pesi'!AB$7,'Tabelle Tipi-pesi'!AC$7,"")&amp;IF(AE79='Tabelle Tipi-pesi'!AB$8,'Tabelle Tipi-pesi'!AC$8,"")&amp;IF(AE79='Tabelle Tipi-pesi'!AB$9,'Tabelle Tipi-pesi'!AC$9,"")&amp;IF(AE79='Tabelle Tipi-pesi'!AB$10,'Tabelle Tipi-pesi'!AC$10,"")&amp;IF(AE79='Tabelle Tipi-pesi'!AB$11,'Tabelle Tipi-pesi'!AC$11,"")&amp;IF(AE79='Tabelle Tipi-pesi'!AB$12,'Tabelle Tipi-pesi'!AC$12,"")&amp;IF(AE79='Tabelle Tipi-pesi'!AB$13,'Tabelle Tipi-pesi'!AC$13,"")&amp;IF(AE79='Tabelle Tipi-pesi'!AB$14,'Tabelle Tipi-pesi'!AC$14,"")&amp;IF(AE79='Tabelle Tipi-pesi'!AB$15,'Tabelle Tipi-pesi'!AC$15,"")&amp;IF(AD79='Tabelle Tipi-pesi'!AB$16,'Tabelle Tipi-pesi'!AC$16,"")&amp;IF(AE79='Tabelle Tipi-pesi'!AB$17,'Tabelle Tipi-pesi'!AC$17,"")&amp;IF(AE79='Tabelle Tipi-pesi'!AB$18,'Tabelle Tipi-pesi'!AC$18,"")&amp;IF(AE79='Tabelle Tipi-pesi'!AB$19,'Tabelle Tipi-pesi'!AC$19,"")&amp;IF(AE79='Tabelle Tipi-pesi'!AB$20,'Tabelle Tipi-pesi'!AC$20,"")&amp;IF(AE79='Tabelle Tipi-pesi'!AB$21,'Tabelle Tipi-pesi'!AC$21,"")&amp;IF(AE79='Tabelle Tipi-pesi'!AB$22,'Tabelle Tipi-pesi'!AC$22,"")&amp;IF(AE79='Tabelle Tipi-pesi'!AB$23,'Tabelle Tipi-pesi'!AC$23,"")))</f>
        <v>0</v>
      </c>
      <c r="AH79" s="9">
        <f>IF(AG79="",0,VALUE(IF(AG79='Tabelle Tipi-pesi'!AD$2,'Tabelle Tipi-pesi'!AE$2,"")&amp;IF(AG79='Tabelle Tipi-pesi'!AD$3,'Tabelle Tipi-pesi'!AE$3,"")&amp;IF(AG79='Tabelle Tipi-pesi'!AD$4,'Tabelle Tipi-pesi'!AE$4,"")&amp;IF(AG79='Tabelle Tipi-pesi'!AD$5,'Tabelle Tipi-pesi'!AE$5,"")&amp;IF(AG79='Tabelle Tipi-pesi'!AD$6,'Tabelle Tipi-pesi'!AE$6,"")&amp;IF(AG79='Tabelle Tipi-pesi'!AD$7,'Tabelle Tipi-pesi'!AE$7,"")&amp;IF(AG79='Tabelle Tipi-pesi'!AD$8,'Tabelle Tipi-pesi'!AE$8,"")&amp;IF(AG79='Tabelle Tipi-pesi'!AD$9,'Tabelle Tipi-pesi'!AE$9,"")&amp;IF(AG79='Tabelle Tipi-pesi'!AD$10,'Tabelle Tipi-pesi'!AE$10,"")&amp;IF(AG79='Tabelle Tipi-pesi'!AD$11,'Tabelle Tipi-pesi'!AE$11,"")&amp;IF(AG79='Tabelle Tipi-pesi'!AD$12,'Tabelle Tipi-pesi'!AE$12,"")&amp;IF(AG79='Tabelle Tipi-pesi'!AD$13,'Tabelle Tipi-pesi'!AE$13,"")&amp;IF(AG79='Tabelle Tipi-pesi'!AD$14,'Tabelle Tipi-pesi'!AE$14,"")&amp;IF(AG79='Tabelle Tipi-pesi'!AD$15,'Tabelle Tipi-pesi'!AE$15,"")&amp;IF(AF79='Tabelle Tipi-pesi'!AD$16,'Tabelle Tipi-pesi'!AE$16,"")&amp;IF(AG79='Tabelle Tipi-pesi'!AD$17,'Tabelle Tipi-pesi'!AE$17,"")&amp;IF(AG79='Tabelle Tipi-pesi'!AD$18,'Tabelle Tipi-pesi'!AE$18,"")&amp;IF(AG79='Tabelle Tipi-pesi'!AD$19,'Tabelle Tipi-pesi'!AE$19,"")&amp;IF(AG79='Tabelle Tipi-pesi'!AD$20,'Tabelle Tipi-pesi'!AE$20,"")&amp;IF(AG79='Tabelle Tipi-pesi'!AD$21,'Tabelle Tipi-pesi'!AE$21,"")&amp;IF(AG79='Tabelle Tipi-pesi'!AD$22,'Tabelle Tipi-pesi'!AE$22,"")&amp;IF(AG79='Tabelle Tipi-pesi'!AD$23,'Tabelle Tipi-pesi'!AE$23,"")))</f>
        <v>0</v>
      </c>
      <c r="AI79" s="8">
        <v>400</v>
      </c>
      <c r="AJ79" s="26">
        <f t="shared" si="7"/>
        <v>4122</v>
      </c>
      <c r="AK79" s="55">
        <v>9.1999999999999993</v>
      </c>
      <c r="AL79" s="12">
        <v>7200</v>
      </c>
      <c r="AM79" s="18"/>
      <c r="AN79" s="11">
        <f t="shared" si="8"/>
        <v>15</v>
      </c>
      <c r="AO79" s="11" t="str">
        <f t="shared" si="9"/>
        <v>3</v>
      </c>
      <c r="AP79" s="8">
        <v>700</v>
      </c>
      <c r="AQ79" s="40">
        <f t="shared" si="10"/>
        <v>46.956521739130437</v>
      </c>
      <c r="AR79" s="15">
        <f t="shared" si="11"/>
        <v>521.21739130434787</v>
      </c>
      <c r="AS79" s="16">
        <f t="shared" si="12"/>
        <v>126.4476931839757</v>
      </c>
      <c r="AT79" s="15">
        <f t="shared" si="13"/>
        <v>7.9084084084084081</v>
      </c>
      <c r="AU79" s="39"/>
    </row>
    <row r="80" spans="1:47" s="8" customFormat="1" ht="11.25" customHeight="1" x14ac:dyDescent="0.2">
      <c r="A80" s="8">
        <v>76</v>
      </c>
      <c r="B80" s="8">
        <v>6</v>
      </c>
      <c r="C80" s="20" t="s">
        <v>122</v>
      </c>
      <c r="D80" s="21">
        <f>IF(C80="",0,VALUE(IF(C80='Tabelle Tipi-pesi'!B$2,'Tabelle Tipi-pesi'!C$2,"")&amp;IF(C80='Tabelle Tipi-pesi'!B$3,'Tabelle Tipi-pesi'!C$3,"")&amp;IF(C80='Tabelle Tipi-pesi'!B$4,'Tabelle Tipi-pesi'!C$4,"")&amp;IF(C80='Tabelle Tipi-pesi'!B$5,'Tabelle Tipi-pesi'!C$5,"")&amp;IF(C80='Tabelle Tipi-pesi'!B$6,'Tabelle Tipi-pesi'!C$6,"")&amp;IF(C80='Tabelle Tipi-pesi'!B$7,'Tabelle Tipi-pesi'!C$7,"")&amp;IF(C80='Tabelle Tipi-pesi'!B$8,'Tabelle Tipi-pesi'!C$8,"")&amp;IF(C80='Tabelle Tipi-pesi'!B$9,'Tabelle Tipi-pesi'!C$9,"")&amp;IF(C80='Tabelle Tipi-pesi'!B$10,'Tabelle Tipi-pesi'!C$10,"")&amp;IF(C80='Tabelle Tipi-pesi'!B$11,'Tabelle Tipi-pesi'!C$11,"")&amp;IF(C80='Tabelle Tipi-pesi'!B$12,'Tabelle Tipi-pesi'!C$12,"")&amp;IF(C80='Tabelle Tipi-pesi'!B$13,'Tabelle Tipi-pesi'!C$13,"")&amp;IF(C80='Tabelle Tipi-pesi'!B$14,'Tabelle Tipi-pesi'!C$14,"")&amp;IF(C80='Tabelle Tipi-pesi'!B$15,'Tabelle Tipi-pesi'!C$15,"")&amp;IF(C80='Tabelle Tipi-pesi'!B$16,'Tabelle Tipi-pesi'!C$16,"")&amp;IF(C80='Tabelle Tipi-pesi'!B$17,'Tabelle Tipi-pesi'!C$17,"")&amp;IF(C80='Tabelle Tipi-pesi'!B$18,'Tabelle Tipi-pesi'!C$18,"")&amp;IF(C80='Tabelle Tipi-pesi'!B$19,'Tabelle Tipi-pesi'!C$19,"")&amp;IF(C80='Tabelle Tipi-pesi'!B$20,'Tabelle Tipi-pesi'!C$20,"")&amp;IF(C80='Tabelle Tipi-pesi'!B$21,'Tabelle Tipi-pesi'!C$21,"")&amp;IF(C80='Tabelle Tipi-pesi'!B$22,'Tabelle Tipi-pesi'!C$22,"")&amp;IF(C80='Tabelle Tipi-pesi'!B$23,'Tabelle Tipi-pesi'!C$23,"")))</f>
        <v>1500</v>
      </c>
      <c r="E80" s="8" t="s">
        <v>29</v>
      </c>
      <c r="F80" s="7">
        <f>IF(E80="",0,VALUE(IF(E80='Tabelle Tipi-pesi'!D$2,'Tabelle Tipi-pesi'!E$2,"")&amp;IF(E80='Tabelle Tipi-pesi'!D$3,'Tabelle Tipi-pesi'!E$3,"")&amp;IF(E80='Tabelle Tipi-pesi'!D$4,'Tabelle Tipi-pesi'!E$4,"")&amp;IF(E80='Tabelle Tipi-pesi'!D$5,'Tabelle Tipi-pesi'!E$5,"")&amp;IF(E80='Tabelle Tipi-pesi'!D$6,'Tabelle Tipi-pesi'!E$6,"")&amp;IF(E80='Tabelle Tipi-pesi'!D$7,'Tabelle Tipi-pesi'!E$7,"")&amp;IF(E80='Tabelle Tipi-pesi'!D$8,'Tabelle Tipi-pesi'!E$8,"")&amp;IF(E80='Tabelle Tipi-pesi'!D$9,'Tabelle Tipi-pesi'!E$9,"")&amp;IF(E80='Tabelle Tipi-pesi'!D$10,'Tabelle Tipi-pesi'!E$10,"")&amp;IF(E80='Tabelle Tipi-pesi'!D$11,'Tabelle Tipi-pesi'!E$11,"")&amp;IF(E80='Tabelle Tipi-pesi'!D$12,'Tabelle Tipi-pesi'!E$12,"")&amp;IF(E80='Tabelle Tipi-pesi'!D$13,'Tabelle Tipi-pesi'!E$13,"")&amp;IF(E80='Tabelle Tipi-pesi'!D$14,'Tabelle Tipi-pesi'!E$14,"")&amp;IF(E80='Tabelle Tipi-pesi'!D$15,'Tabelle Tipi-pesi'!E$15,"")&amp;IF(E80='Tabelle Tipi-pesi'!D$16,'Tabelle Tipi-pesi'!E$16,"")&amp;IF(E80='Tabelle Tipi-pesi'!D$17,'Tabelle Tipi-pesi'!E$17,"")&amp;IF(E80='Tabelle Tipi-pesi'!D$18,'Tabelle Tipi-pesi'!E$18,"")&amp;IF(E80='Tabelle Tipi-pesi'!D$19,'Tabelle Tipi-pesi'!E$19,"")&amp;IF(E80='Tabelle Tipi-pesi'!D$20,'Tabelle Tipi-pesi'!E$20,"")&amp;IF(E80='Tabelle Tipi-pesi'!D$21,'Tabelle Tipi-pesi'!E$21,"")&amp;IF(E80='Tabelle Tipi-pesi'!D$22,'Tabelle Tipi-pesi'!E$22,"")&amp;IF(E80='Tabelle Tipi-pesi'!D$23,'Tabelle Tipi-pesi'!E$23,"")))/4*B80</f>
        <v>120</v>
      </c>
      <c r="G80" s="22" t="s">
        <v>124</v>
      </c>
      <c r="H80" s="23">
        <f>$B80*IF(G80="",0,VALUE(IF(G80='Tabelle Tipi-pesi'!F$2,'Tabelle Tipi-pesi'!G$2,"")&amp;IF(G80='Tabelle Tipi-pesi'!F$3,'Tabelle Tipi-pesi'!G$3,"")&amp;IF(G80='Tabelle Tipi-pesi'!F$4,'Tabelle Tipi-pesi'!G$4,"")&amp;IF(G80='Tabelle Tipi-pesi'!F$5,'Tabelle Tipi-pesi'!G$5,"")&amp;IF(G80='Tabelle Tipi-pesi'!F$6,'Tabelle Tipi-pesi'!G$6,"")&amp;IF(G80='Tabelle Tipi-pesi'!F$7,'Tabelle Tipi-pesi'!G$7,"")&amp;IF(G80='Tabelle Tipi-pesi'!F$8,'Tabelle Tipi-pesi'!G$8,"")&amp;IF(G80='Tabelle Tipi-pesi'!F$9,'Tabelle Tipi-pesi'!G$9,"")&amp;IF(G80='Tabelle Tipi-pesi'!F$10,'Tabelle Tipi-pesi'!G$10,"")&amp;IF(G80='Tabelle Tipi-pesi'!F$11,'Tabelle Tipi-pesi'!G$11,"")&amp;IF(G80='Tabelle Tipi-pesi'!F$12,'Tabelle Tipi-pesi'!G$12,"")&amp;IF(G80='Tabelle Tipi-pesi'!F$13,'Tabelle Tipi-pesi'!G$13,"")&amp;IF(G80='Tabelle Tipi-pesi'!F$14,'Tabelle Tipi-pesi'!G$14,"")&amp;IF(G80='Tabelle Tipi-pesi'!F$15,'Tabelle Tipi-pesi'!G$15,"")&amp;IF(G80='Tabelle Tipi-pesi'!F$16,'Tabelle Tipi-pesi'!G$16,"")&amp;IF(G80='Tabelle Tipi-pesi'!F$17,'Tabelle Tipi-pesi'!G$17,"")&amp;IF(G80='Tabelle Tipi-pesi'!F$18,'Tabelle Tipi-pesi'!G$18,"")&amp;IF(G80='Tabelle Tipi-pesi'!F$19,'Tabelle Tipi-pesi'!G$19,"")&amp;IF(G80='Tabelle Tipi-pesi'!F$20,'Tabelle Tipi-pesi'!G$20,"")&amp;IF(G80='Tabelle Tipi-pesi'!F$21,'Tabelle Tipi-pesi'!G$21,"")&amp;IF(G80='Tabelle Tipi-pesi'!F$22,'Tabelle Tipi-pesi'!G$22,"")&amp;IF(G80='Tabelle Tipi-pesi'!F$23,'Tabelle Tipi-pesi'!G$23,"")))</f>
        <v>210</v>
      </c>
      <c r="I80" s="8" t="s">
        <v>47</v>
      </c>
      <c r="J80" s="9">
        <f>IF(I80="",0,VALUE(IF(I80='Tabelle Tipi-pesi'!H$2,'Tabelle Tipi-pesi'!I$2,"")&amp;IF(I80='Tabelle Tipi-pesi'!H$3,'Tabelle Tipi-pesi'!I$3,"")&amp;IF(I80='Tabelle Tipi-pesi'!H$4,'Tabelle Tipi-pesi'!I$4,"")&amp;IF(I80='Tabelle Tipi-pesi'!H$5,'Tabelle Tipi-pesi'!I$5,"")&amp;IF(I80='Tabelle Tipi-pesi'!H$6,'Tabelle Tipi-pesi'!I$6,"")&amp;IF(I80='Tabelle Tipi-pesi'!H$7,'Tabelle Tipi-pesi'!I$7,"")&amp;IF(I80='Tabelle Tipi-pesi'!H$8,'Tabelle Tipi-pesi'!I$8,"")&amp;IF(I80='Tabelle Tipi-pesi'!H$9,'Tabelle Tipi-pesi'!I$9,"")&amp;IF(I80='Tabelle Tipi-pesi'!H$10,'Tabelle Tipi-pesi'!I$10,"")&amp;IF(I80='Tabelle Tipi-pesi'!H$11,'Tabelle Tipi-pesi'!I$11,"")&amp;IF(I80='Tabelle Tipi-pesi'!H$12,'Tabelle Tipi-pesi'!I$12,"")&amp;IF(I80='Tabelle Tipi-pesi'!H$13,'Tabelle Tipi-pesi'!I$13,"")&amp;IF(I80='Tabelle Tipi-pesi'!H$14,'Tabelle Tipi-pesi'!I$14,"")&amp;IF(I80='Tabelle Tipi-pesi'!H$15,'Tabelle Tipi-pesi'!I$15,"")&amp;IF(I80='Tabelle Tipi-pesi'!H$16,'Tabelle Tipi-pesi'!I$16,"")&amp;IF(I80='Tabelle Tipi-pesi'!H$17,'Tabelle Tipi-pesi'!I$17,"")&amp;IF(I80='Tabelle Tipi-pesi'!H$18,'Tabelle Tipi-pesi'!I$18,"")&amp;IF(I80='Tabelle Tipi-pesi'!H$19,'Tabelle Tipi-pesi'!I$19,"")&amp;IF(I80='Tabelle Tipi-pesi'!H$20,'Tabelle Tipi-pesi'!I$20,"")&amp;IF(I80='Tabelle Tipi-pesi'!H$21,'Tabelle Tipi-pesi'!I$21,"")&amp;IF(I80='Tabelle Tipi-pesi'!H$22,'Tabelle Tipi-pesi'!I$22,"")&amp;IF(I80='Tabelle Tipi-pesi'!H$23,'Tabelle Tipi-pesi'!I$23,"")))</f>
        <v>145</v>
      </c>
      <c r="K80" s="24" t="s">
        <v>49</v>
      </c>
      <c r="L80" s="25">
        <f>IF(K80="",0,VALUE(IF(K80='Tabelle Tipi-pesi'!J$2,'Tabelle Tipi-pesi'!K$2,"")&amp;IF(K80='Tabelle Tipi-pesi'!J$3,'Tabelle Tipi-pesi'!K$3,"")&amp;IF(K80='Tabelle Tipi-pesi'!J$4,'Tabelle Tipi-pesi'!K$4,"")&amp;IF(K80='Tabelle Tipi-pesi'!J$5,'Tabelle Tipi-pesi'!K$5,"")&amp;IF(K80='Tabelle Tipi-pesi'!J$6,'Tabelle Tipi-pesi'!K$6,"")&amp;IF(K80='Tabelle Tipi-pesi'!J$7,'Tabelle Tipi-pesi'!K$7,"")&amp;IF(K80='Tabelle Tipi-pesi'!J$8,'Tabelle Tipi-pesi'!K$8,"")&amp;IF(K80='Tabelle Tipi-pesi'!J$9,'Tabelle Tipi-pesi'!K$9,"")&amp;IF(K80='Tabelle Tipi-pesi'!J$10,'Tabelle Tipi-pesi'!K$10,"")&amp;IF(K80='Tabelle Tipi-pesi'!J$11,'Tabelle Tipi-pesi'!K$11,"")&amp;IF(K80='Tabelle Tipi-pesi'!J$12,'Tabelle Tipi-pesi'!K$12,"")&amp;IF(K80='Tabelle Tipi-pesi'!J$13,'Tabelle Tipi-pesi'!K$13,"")&amp;IF(K80='Tabelle Tipi-pesi'!J$14,'Tabelle Tipi-pesi'!K$14,"")&amp;IF(K80='Tabelle Tipi-pesi'!J$15,'Tabelle Tipi-pesi'!K$15,"")&amp;IF(K80='Tabelle Tipi-pesi'!J$16,'Tabelle Tipi-pesi'!K$16,"")&amp;IF(K80='Tabelle Tipi-pesi'!J$17,'Tabelle Tipi-pesi'!K$17,"")&amp;IF(K80='Tabelle Tipi-pesi'!J$18,'Tabelle Tipi-pesi'!K$18,"")&amp;IF(K80='Tabelle Tipi-pesi'!J$19,'Tabelle Tipi-pesi'!K$19,"")&amp;IF(K80='Tabelle Tipi-pesi'!J$20,'Tabelle Tipi-pesi'!K$20,"")&amp;IF(K80='Tabelle Tipi-pesi'!J$21,'Tabelle Tipi-pesi'!K$21,"")&amp;IF(K80='Tabelle Tipi-pesi'!J$22,'Tabelle Tipi-pesi'!K$22,"")&amp;IF(K80='Tabelle Tipi-pesi'!J$23,'Tabelle Tipi-pesi'!K$23,"")))</f>
        <v>25</v>
      </c>
      <c r="M80" s="8" t="s">
        <v>123</v>
      </c>
      <c r="N80" s="9">
        <f>$B80*IF(M80="",0,VALUE(IF(M80='Tabelle Tipi-pesi'!L$2,'Tabelle Tipi-pesi'!M$2,"")&amp;IF(M80='Tabelle Tipi-pesi'!L$3,'Tabelle Tipi-pesi'!M$3,"")&amp;IF(M80='Tabelle Tipi-pesi'!L$4,'Tabelle Tipi-pesi'!M$4,"")&amp;IF(M80='Tabelle Tipi-pesi'!L$5,'Tabelle Tipi-pesi'!M$5,"")&amp;IF(M80='Tabelle Tipi-pesi'!L$6,'Tabelle Tipi-pesi'!M$6,"")&amp;IF(M80='Tabelle Tipi-pesi'!L$7,'Tabelle Tipi-pesi'!M$7,"")&amp;IF(M80='Tabelle Tipi-pesi'!L$8,'Tabelle Tipi-pesi'!M$8,"")&amp;IF(M80='Tabelle Tipi-pesi'!L$9,'Tabelle Tipi-pesi'!M$9,"")&amp;IF(M80='Tabelle Tipi-pesi'!L$10,'Tabelle Tipi-pesi'!M$10,"")&amp;IF(M80='Tabelle Tipi-pesi'!L$11,'Tabelle Tipi-pesi'!M$11,"")&amp;IF(M80='Tabelle Tipi-pesi'!L$12,'Tabelle Tipi-pesi'!M$12,"")&amp;IF(M80='Tabelle Tipi-pesi'!L$13,'Tabelle Tipi-pesi'!M$13,"")&amp;IF(M80='Tabelle Tipi-pesi'!L$14,'Tabelle Tipi-pesi'!M$14,"")&amp;IF(M80='Tabelle Tipi-pesi'!L$15,'Tabelle Tipi-pesi'!M$15,"")&amp;IF(M80='Tabelle Tipi-pesi'!L$16,'Tabelle Tipi-pesi'!M$16,"")&amp;IF(M80='Tabelle Tipi-pesi'!L$17,'Tabelle Tipi-pesi'!M$17,"")&amp;IF(M80='Tabelle Tipi-pesi'!L$18,'Tabelle Tipi-pesi'!M$18,"")&amp;IF(M80='Tabelle Tipi-pesi'!L$19,'Tabelle Tipi-pesi'!M$19,"")&amp;IF(M80='Tabelle Tipi-pesi'!L$20,'Tabelle Tipi-pesi'!M$20,"")&amp;IF(M80='Tabelle Tipi-pesi'!L$21,'Tabelle Tipi-pesi'!M$21,"")&amp;IF(M80='Tabelle Tipi-pesi'!L$22,'Tabelle Tipi-pesi'!M$22,"")&amp;IF(M80='Tabelle Tipi-pesi'!L$23,'Tabelle Tipi-pesi'!M$23,"")))</f>
        <v>1128</v>
      </c>
      <c r="O80" s="27" t="s">
        <v>82</v>
      </c>
      <c r="P80" s="28">
        <f>IF(O80="",0,VALUE(IF(O80='Tabelle Tipi-pesi'!N$2,'Tabelle Tipi-pesi'!O$2,"")&amp;IF(O80='Tabelle Tipi-pesi'!N$3,'Tabelle Tipi-pesi'!O$3,"")&amp;IF(O80='Tabelle Tipi-pesi'!N$4,'Tabelle Tipi-pesi'!O$4,"")&amp;IF(O80='Tabelle Tipi-pesi'!N$5,'Tabelle Tipi-pesi'!O$5,"")&amp;IF(O80='Tabelle Tipi-pesi'!N$6,'Tabelle Tipi-pesi'!O$6,"")&amp;IF(O80='Tabelle Tipi-pesi'!N$7,'Tabelle Tipi-pesi'!O$7,"")&amp;IF(O80='Tabelle Tipi-pesi'!N$8,'Tabelle Tipi-pesi'!O$8,"")&amp;IF(O80='Tabelle Tipi-pesi'!N$9,'Tabelle Tipi-pesi'!O$9,"")&amp;IF(O80='Tabelle Tipi-pesi'!N$10,'Tabelle Tipi-pesi'!O$10,"")&amp;IF(O80='Tabelle Tipi-pesi'!N$11,'Tabelle Tipi-pesi'!O$11,"")&amp;IF(O80='Tabelle Tipi-pesi'!N$12,'Tabelle Tipi-pesi'!O$12,"")&amp;IF(O80='Tabelle Tipi-pesi'!N$13,'Tabelle Tipi-pesi'!O$13,"")&amp;IF(O80='Tabelle Tipi-pesi'!N$14,'Tabelle Tipi-pesi'!O$14,"")&amp;IF(O80='Tabelle Tipi-pesi'!N$15,'Tabelle Tipi-pesi'!O$15,"")&amp;IF(O80='Tabelle Tipi-pesi'!N$16,'Tabelle Tipi-pesi'!O$16,"")&amp;IF(O80='Tabelle Tipi-pesi'!N$17,'Tabelle Tipi-pesi'!O$17,"")&amp;IF(O80='Tabelle Tipi-pesi'!N$18,'Tabelle Tipi-pesi'!O$18,"")&amp;IF(O80='Tabelle Tipi-pesi'!N$19,'Tabelle Tipi-pesi'!O$19,"")&amp;IF(O80='Tabelle Tipi-pesi'!N$20,'Tabelle Tipi-pesi'!O$20,"")&amp;IF(O80='Tabelle Tipi-pesi'!N$21,'Tabelle Tipi-pesi'!O$21,"")&amp;IF(O80='Tabelle Tipi-pesi'!N$22,'Tabelle Tipi-pesi'!O$22,"")&amp;IF(O80='Tabelle Tipi-pesi'!N$23,'Tabelle Tipi-pesi'!O$23,"")))</f>
        <v>580</v>
      </c>
      <c r="Q80" s="8" t="s">
        <v>108</v>
      </c>
      <c r="R80" s="9">
        <f>IF(Q80="",0,VALUE(IF(Q80='Tabelle Tipi-pesi'!P$2,'Tabelle Tipi-pesi'!Q$2,"")&amp;IF(Q80='Tabelle Tipi-pesi'!P$3,'Tabelle Tipi-pesi'!Q$3,"")&amp;IF(Q80='Tabelle Tipi-pesi'!P$4,'Tabelle Tipi-pesi'!Q$4,"")&amp;IF(Q80='Tabelle Tipi-pesi'!P$5,'Tabelle Tipi-pesi'!Q$5,"")&amp;IF(Q80='Tabelle Tipi-pesi'!P$6,'Tabelle Tipi-pesi'!Q$6,"")&amp;IF(Q80='Tabelle Tipi-pesi'!P$7,'Tabelle Tipi-pesi'!Q$7,"")&amp;IF(Q80='Tabelle Tipi-pesi'!P$8,'Tabelle Tipi-pesi'!Q$8,"")&amp;IF(Q80='Tabelle Tipi-pesi'!P$9,'Tabelle Tipi-pesi'!Q$9,"")&amp;IF(Q80='Tabelle Tipi-pesi'!P$10,'Tabelle Tipi-pesi'!Q$10,"")&amp;IF(Q80='Tabelle Tipi-pesi'!P$11,'Tabelle Tipi-pesi'!Q$11,"")&amp;IF(Q80='Tabelle Tipi-pesi'!P$12,'Tabelle Tipi-pesi'!Q$12,"")&amp;IF(Q80='Tabelle Tipi-pesi'!P$13,'Tabelle Tipi-pesi'!Q$13,"")&amp;IF(Q80='Tabelle Tipi-pesi'!P$14,'Tabelle Tipi-pesi'!Q$14,"")&amp;IF(Q80='Tabelle Tipi-pesi'!P$15,'Tabelle Tipi-pesi'!Q$15,"")&amp;IF(Q80='Tabelle Tipi-pesi'!P$16,'Tabelle Tipi-pesi'!Q$16,"")&amp;IF(Q80='Tabelle Tipi-pesi'!P$17,'Tabelle Tipi-pesi'!Q$17,"")&amp;IF(Q80='Tabelle Tipi-pesi'!P$18,'Tabelle Tipi-pesi'!Q$18,"")&amp;IF(Q80='Tabelle Tipi-pesi'!P$19,'Tabelle Tipi-pesi'!Q$19,"")&amp;IF(Q80='Tabelle Tipi-pesi'!P$20,'Tabelle Tipi-pesi'!Q$20,"")&amp;IF(Q80='Tabelle Tipi-pesi'!P$21,'Tabelle Tipi-pesi'!Q$21,"")&amp;IF(Q80='Tabelle Tipi-pesi'!P$22,'Tabelle Tipi-pesi'!Q$22,"")&amp;IF(Q80='Tabelle Tipi-pesi'!P$23,'Tabelle Tipi-pesi'!Q$23,"")))</f>
        <v>30</v>
      </c>
      <c r="S80" s="29" t="s">
        <v>113</v>
      </c>
      <c r="T80" s="30">
        <f>IF(S80="",0,VALUE(IF(S80='Tabelle Tipi-pesi'!R$2,'Tabelle Tipi-pesi'!S$2,"")&amp;IF(S80='Tabelle Tipi-pesi'!R$3,'Tabelle Tipi-pesi'!S$3,"")&amp;IF(S80='Tabelle Tipi-pesi'!R$4,'Tabelle Tipi-pesi'!S$4,"")&amp;IF(S80='Tabelle Tipi-pesi'!R$5,'Tabelle Tipi-pesi'!S$5,"")&amp;IF(S80='Tabelle Tipi-pesi'!R$6,'Tabelle Tipi-pesi'!S$6,"")&amp;IF(S80='Tabelle Tipi-pesi'!R$7,'Tabelle Tipi-pesi'!S$7,"")&amp;IF(S80='Tabelle Tipi-pesi'!R$8,'Tabelle Tipi-pesi'!S$8,"")&amp;IF(S80='Tabelle Tipi-pesi'!R$9,'Tabelle Tipi-pesi'!S$9,"")&amp;IF(S80='Tabelle Tipi-pesi'!R$10,'Tabelle Tipi-pesi'!S$10,"")&amp;IF(S80='Tabelle Tipi-pesi'!R$11,'Tabelle Tipi-pesi'!S$11,"")&amp;IF(S80='Tabelle Tipi-pesi'!R$12,'Tabelle Tipi-pesi'!S$12,"")&amp;IF(S80='Tabelle Tipi-pesi'!R$13,'Tabelle Tipi-pesi'!S$13,"")&amp;IF(S80='Tabelle Tipi-pesi'!R$14,'Tabelle Tipi-pesi'!S$14,"")&amp;IF(S80='Tabelle Tipi-pesi'!R$15,'Tabelle Tipi-pesi'!S$15,"")&amp;IF(S80='Tabelle Tipi-pesi'!R$16,'Tabelle Tipi-pesi'!S$16,"")&amp;IF(S80='Tabelle Tipi-pesi'!R$17,'Tabelle Tipi-pesi'!S$17,"")&amp;IF(S80='Tabelle Tipi-pesi'!R$18,'Tabelle Tipi-pesi'!S$18,"")&amp;IF(S80='Tabelle Tipi-pesi'!R$19,'Tabelle Tipi-pesi'!S$19,"")&amp;IF(S80='Tabelle Tipi-pesi'!R$20,'Tabelle Tipi-pesi'!S$20,"")&amp;IF(S80='Tabelle Tipi-pesi'!R$21,'Tabelle Tipi-pesi'!S$21,"")&amp;IF(S80='Tabelle Tipi-pesi'!R$22,'Tabelle Tipi-pesi'!S$22,"")&amp;IF(S80='Tabelle Tipi-pesi'!R$23,'Tabelle Tipi-pesi'!S$23,"")))</f>
        <v>30</v>
      </c>
      <c r="V80" s="9">
        <f>IF(U80="",0,VALUE(IF(U80='Tabelle Tipi-pesi'!T$2,'Tabelle Tipi-pesi'!U$2,"")&amp;IF(U80='Tabelle Tipi-pesi'!T$3,'Tabelle Tipi-pesi'!U$3,"")&amp;IF(U80='Tabelle Tipi-pesi'!T$4,'Tabelle Tipi-pesi'!U$4,"")&amp;IF(U80='Tabelle Tipi-pesi'!T$5,'Tabelle Tipi-pesi'!U$5,"")&amp;IF(U80='Tabelle Tipi-pesi'!T$6,'Tabelle Tipi-pesi'!U$6,"")&amp;IF(U80='Tabelle Tipi-pesi'!T$7,'Tabelle Tipi-pesi'!U$7,"")&amp;IF(U80='Tabelle Tipi-pesi'!T$8,'Tabelle Tipi-pesi'!U$8,"")&amp;IF(U80='Tabelle Tipi-pesi'!T$9,'Tabelle Tipi-pesi'!U$9,"")&amp;IF(U80='Tabelle Tipi-pesi'!T$10,'Tabelle Tipi-pesi'!U$10,"")&amp;IF(U80='Tabelle Tipi-pesi'!T$11,'Tabelle Tipi-pesi'!U$11,"")&amp;IF(U80='Tabelle Tipi-pesi'!T$12,'Tabelle Tipi-pesi'!U$12,"")&amp;IF(U80='Tabelle Tipi-pesi'!T$13,'Tabelle Tipi-pesi'!U$13,"")&amp;IF(U80='Tabelle Tipi-pesi'!T$14,'Tabelle Tipi-pesi'!U$14,"")&amp;IF(U80='Tabelle Tipi-pesi'!T$15,'Tabelle Tipi-pesi'!U$15,"")&amp;IF(U80='Tabelle Tipi-pesi'!T$16,'Tabelle Tipi-pesi'!U$16,"")&amp;IF(U80='Tabelle Tipi-pesi'!T$17,'Tabelle Tipi-pesi'!U$17,"")&amp;IF(U80='Tabelle Tipi-pesi'!T$18,'Tabelle Tipi-pesi'!U$18,"")&amp;IF(U80='Tabelle Tipi-pesi'!T$19,'Tabelle Tipi-pesi'!U$19,"")&amp;IF(U80='Tabelle Tipi-pesi'!T$20,'Tabelle Tipi-pesi'!U$20,"")&amp;IF(U80='Tabelle Tipi-pesi'!T$21,'Tabelle Tipi-pesi'!U$21,"")&amp;IF(U80='Tabelle Tipi-pesi'!T$22,'Tabelle Tipi-pesi'!U$22,"")&amp;IF(U80='Tabelle Tipi-pesi'!T$23,'Tabelle Tipi-pesi'!U$23,"")))</f>
        <v>0</v>
      </c>
      <c r="W80" s="31" t="s">
        <v>99</v>
      </c>
      <c r="X80" s="32">
        <f>IF(W80="",0,VALUE(IF(W80='Tabelle Tipi-pesi'!V$2,'Tabelle Tipi-pesi'!W$2,"")&amp;IF(W80='Tabelle Tipi-pesi'!V$3,'Tabelle Tipi-pesi'!W$3,"")&amp;IF(W80='Tabelle Tipi-pesi'!V$4,'Tabelle Tipi-pesi'!W$4,"")&amp;IF(W80='Tabelle Tipi-pesi'!V$5,'Tabelle Tipi-pesi'!W$5,"")&amp;IF(W80='Tabelle Tipi-pesi'!V$6,'Tabelle Tipi-pesi'!W$6,"")&amp;IF(W80='Tabelle Tipi-pesi'!V$7,'Tabelle Tipi-pesi'!W$7,"")&amp;IF(W80='Tabelle Tipi-pesi'!V$8,'Tabelle Tipi-pesi'!W$8,"")&amp;IF(W80='Tabelle Tipi-pesi'!V$9,'Tabelle Tipi-pesi'!W$9,"")&amp;IF(W80='Tabelle Tipi-pesi'!V$10,'Tabelle Tipi-pesi'!W$10,"")&amp;IF(W80='Tabelle Tipi-pesi'!V$11,'Tabelle Tipi-pesi'!W$11,"")&amp;IF(W80='Tabelle Tipi-pesi'!V$12,'Tabelle Tipi-pesi'!W$12,"")&amp;IF(W80='Tabelle Tipi-pesi'!V$13,'Tabelle Tipi-pesi'!W$13,"")&amp;IF(W80='Tabelle Tipi-pesi'!V$14,'Tabelle Tipi-pesi'!W$14,"")&amp;IF(W80='Tabelle Tipi-pesi'!V$15,'Tabelle Tipi-pesi'!W$15,"")&amp;IF(W80='Tabelle Tipi-pesi'!V$16,'Tabelle Tipi-pesi'!W$16,"")&amp;IF(W80='Tabelle Tipi-pesi'!V$17,'Tabelle Tipi-pesi'!W$17,"")&amp;IF(W80='Tabelle Tipi-pesi'!V$18,'Tabelle Tipi-pesi'!W$18,"")&amp;IF(W80='Tabelle Tipi-pesi'!V$19,'Tabelle Tipi-pesi'!W$19,"")&amp;IF(W80='Tabelle Tipi-pesi'!V$20,'Tabelle Tipi-pesi'!W$20,"")&amp;IF(W80='Tabelle Tipi-pesi'!V$21,'Tabelle Tipi-pesi'!W$21,"")&amp;IF(W80='Tabelle Tipi-pesi'!V$22,'Tabelle Tipi-pesi'!W$22,"")&amp;IF(W80='Tabelle Tipi-pesi'!V$23,'Tabelle Tipi-pesi'!W$23,"")))</f>
        <v>14</v>
      </c>
      <c r="Z80" s="9">
        <f>IF(Y80="",0,VALUE(IF(Y80='Tabelle Tipi-pesi'!X$2,'Tabelle Tipi-pesi'!Y$2,"")&amp;IF(Y80='Tabelle Tipi-pesi'!X$3,'Tabelle Tipi-pesi'!Y$3,"")&amp;IF(Y80='Tabelle Tipi-pesi'!X$4,'Tabelle Tipi-pesi'!Y$4,"")&amp;IF(Y80='Tabelle Tipi-pesi'!X$5,'Tabelle Tipi-pesi'!Y$5,"")&amp;IF(Y80='Tabelle Tipi-pesi'!X$6,'Tabelle Tipi-pesi'!Y$6,"")&amp;IF(Y80='Tabelle Tipi-pesi'!X$7,'Tabelle Tipi-pesi'!Y$7,"")&amp;IF(Y80='Tabelle Tipi-pesi'!X$8,'Tabelle Tipi-pesi'!Y$8,"")&amp;IF(Y80='Tabelle Tipi-pesi'!X$9,'Tabelle Tipi-pesi'!Y$9,"")&amp;IF(Y80='Tabelle Tipi-pesi'!X$10,'Tabelle Tipi-pesi'!Y$10,"")&amp;IF(Y80='Tabelle Tipi-pesi'!X$11,'Tabelle Tipi-pesi'!Y$11,"")&amp;IF(Y80='Tabelle Tipi-pesi'!X$12,'Tabelle Tipi-pesi'!Y$12,"")&amp;IF(Y80='Tabelle Tipi-pesi'!X$13,'Tabelle Tipi-pesi'!Y$13,"")&amp;IF(Y80='Tabelle Tipi-pesi'!X$14,'Tabelle Tipi-pesi'!Y$14,"")&amp;IF(Y80='Tabelle Tipi-pesi'!X$15,'Tabelle Tipi-pesi'!Y$15,"")&amp;IF(Y80='Tabelle Tipi-pesi'!X$16,'Tabelle Tipi-pesi'!Y$16,"")&amp;IF(Y80='Tabelle Tipi-pesi'!X$17,'Tabelle Tipi-pesi'!Y$17,"")&amp;IF(Y80='Tabelle Tipi-pesi'!X$18,'Tabelle Tipi-pesi'!Y$18,"")&amp;IF(Y80='Tabelle Tipi-pesi'!X$19,'Tabelle Tipi-pesi'!Y$19,"")&amp;IF(Y80='Tabelle Tipi-pesi'!X$20,'Tabelle Tipi-pesi'!Y$20,"")&amp;IF(Y80='Tabelle Tipi-pesi'!X$21,'Tabelle Tipi-pesi'!Y$21,"")&amp;IF(Y80='Tabelle Tipi-pesi'!X$22,'Tabelle Tipi-pesi'!Y$22,"")&amp;IF(Y80='Tabelle Tipi-pesi'!X$23,'Tabelle Tipi-pesi'!Y$23,"")))</f>
        <v>0</v>
      </c>
      <c r="AA80" s="36"/>
      <c r="AB80" s="37">
        <f>IF(AA80="",0,VALUE(IF(AA80='Tabelle Tipi-pesi'!Z$2,'Tabelle Tipi-pesi'!AA$2,"")&amp;IF(AA80='Tabelle Tipi-pesi'!Z$3,'Tabelle Tipi-pesi'!AA$3,"")&amp;IF(AA80='Tabelle Tipi-pesi'!Z$4,'Tabelle Tipi-pesi'!AA$4,"")&amp;IF(AA80='Tabelle Tipi-pesi'!Z$5,'Tabelle Tipi-pesi'!AA$5,"")&amp;IF(AA80='Tabelle Tipi-pesi'!Z$6,'Tabelle Tipi-pesi'!AA$6,"")&amp;IF(AA80='Tabelle Tipi-pesi'!Z$7,'Tabelle Tipi-pesi'!AA$7,"")&amp;IF(AA80='Tabelle Tipi-pesi'!Z$8,'Tabelle Tipi-pesi'!AA$8,"")&amp;IF(AA80='Tabelle Tipi-pesi'!Z$9,'Tabelle Tipi-pesi'!AA$9,"")&amp;IF(AA80='Tabelle Tipi-pesi'!Z$10,'Tabelle Tipi-pesi'!AA$10,"")&amp;IF(AA80='Tabelle Tipi-pesi'!Z$11,'Tabelle Tipi-pesi'!AA$11,"")&amp;IF(AA80='Tabelle Tipi-pesi'!Z$12,'Tabelle Tipi-pesi'!AA$12,"")&amp;IF(AA80='Tabelle Tipi-pesi'!Z$13,'Tabelle Tipi-pesi'!AA$13,"")&amp;IF(AA80='Tabelle Tipi-pesi'!Z$14,'Tabelle Tipi-pesi'!AA$14,"")&amp;IF(AA80='Tabelle Tipi-pesi'!Z$15,'Tabelle Tipi-pesi'!AA$15,"")&amp;IF(AA80='Tabelle Tipi-pesi'!Z$16,'Tabelle Tipi-pesi'!AA$16,"")&amp;IF(AA80='Tabelle Tipi-pesi'!Z$17,'Tabelle Tipi-pesi'!AA$17,"")&amp;IF(AA80='Tabelle Tipi-pesi'!Z$18,'Tabelle Tipi-pesi'!AA$18,"")&amp;IF(AA80='Tabelle Tipi-pesi'!Z$19,'Tabelle Tipi-pesi'!AA$19,"")&amp;IF(AA80='Tabelle Tipi-pesi'!Z$20,'Tabelle Tipi-pesi'!AA$20,"")&amp;IF(AA80='Tabelle Tipi-pesi'!Z$21,'Tabelle Tipi-pesi'!AA$21,"")&amp;IF(AA80='Tabelle Tipi-pesi'!Z$22,'Tabelle Tipi-pesi'!AA$22,"")&amp;IF(AA80='Tabelle Tipi-pesi'!Z$23,'Tabelle Tipi-pesi'!AA$23,"")))</f>
        <v>0</v>
      </c>
      <c r="AD80" s="9">
        <f>IF(AC80="",0,VALUE(IF(AC80='Tabelle Tipi-pesi'!Z$2,'Tabelle Tipi-pesi'!AA$2,"")&amp;IF(AC80='Tabelle Tipi-pesi'!Z$3,'Tabelle Tipi-pesi'!AA$3,"")&amp;IF(AC80='Tabelle Tipi-pesi'!Z$4,'Tabelle Tipi-pesi'!AA$4,"")&amp;IF(AC80='Tabelle Tipi-pesi'!Z$5,'Tabelle Tipi-pesi'!AA$5,"")&amp;IF(AC80='Tabelle Tipi-pesi'!Z$6,'Tabelle Tipi-pesi'!AA$6,"")&amp;IF(AC80='Tabelle Tipi-pesi'!Z$7,'Tabelle Tipi-pesi'!AA$7,"")&amp;IF(AC80='Tabelle Tipi-pesi'!Z$8,'Tabelle Tipi-pesi'!AA$8,"")&amp;IF(AC80='Tabelle Tipi-pesi'!Z$9,'Tabelle Tipi-pesi'!AA$9,"")&amp;IF(AC80='Tabelle Tipi-pesi'!Z$10,'Tabelle Tipi-pesi'!AA$10,"")&amp;IF(AC80='Tabelle Tipi-pesi'!Z$11,'Tabelle Tipi-pesi'!AA$11,"")&amp;IF(AC80='Tabelle Tipi-pesi'!Z$12,'Tabelle Tipi-pesi'!AA$12,"")&amp;IF(AC80='Tabelle Tipi-pesi'!Z$13,'Tabelle Tipi-pesi'!AA$13,"")&amp;IF(AC80='Tabelle Tipi-pesi'!Z$14,'Tabelle Tipi-pesi'!AA$14,"")&amp;IF(AC80='Tabelle Tipi-pesi'!Z$15,'Tabelle Tipi-pesi'!AA$15,"")&amp;IF(AC80='Tabelle Tipi-pesi'!Z$16,'Tabelle Tipi-pesi'!AA$16,"")&amp;IF(AC80='Tabelle Tipi-pesi'!Z$17,'Tabelle Tipi-pesi'!AA$17,"")&amp;IF(AC80='Tabelle Tipi-pesi'!Z$18,'Tabelle Tipi-pesi'!AA$18,"")&amp;IF(AC80='Tabelle Tipi-pesi'!Z$19,'Tabelle Tipi-pesi'!AA$19,"")&amp;IF(AC80='Tabelle Tipi-pesi'!Z$20,'Tabelle Tipi-pesi'!AA$20,"")&amp;IF(AC80='Tabelle Tipi-pesi'!Z$21,'Tabelle Tipi-pesi'!AA$21,"")&amp;IF(AC80='Tabelle Tipi-pesi'!Z$22,'Tabelle Tipi-pesi'!AA$22,"")&amp;IF(AC80='Tabelle Tipi-pesi'!Z$23,'Tabelle Tipi-pesi'!AA$23,"")))</f>
        <v>0</v>
      </c>
      <c r="AE80" s="34"/>
      <c r="AF80" s="35">
        <f>IF(AE80="",0,VALUE(IF(AE80='Tabelle Tipi-pesi'!AB$2,'Tabelle Tipi-pesi'!AC$2,"")&amp;IF(AE80='Tabelle Tipi-pesi'!AB$3,'Tabelle Tipi-pesi'!AC$3,"")&amp;IF(AE80='Tabelle Tipi-pesi'!AB$4,'Tabelle Tipi-pesi'!AC$4,"")&amp;IF(AE80='Tabelle Tipi-pesi'!AB$5,'Tabelle Tipi-pesi'!AC$5,"")&amp;IF(AE80='Tabelle Tipi-pesi'!AB$6,'Tabelle Tipi-pesi'!AC$6,"")&amp;IF(AE80='Tabelle Tipi-pesi'!AB$7,'Tabelle Tipi-pesi'!AC$7,"")&amp;IF(AE80='Tabelle Tipi-pesi'!AB$8,'Tabelle Tipi-pesi'!AC$8,"")&amp;IF(AE80='Tabelle Tipi-pesi'!AB$9,'Tabelle Tipi-pesi'!AC$9,"")&amp;IF(AE80='Tabelle Tipi-pesi'!AB$10,'Tabelle Tipi-pesi'!AC$10,"")&amp;IF(AE80='Tabelle Tipi-pesi'!AB$11,'Tabelle Tipi-pesi'!AC$11,"")&amp;IF(AE80='Tabelle Tipi-pesi'!AB$12,'Tabelle Tipi-pesi'!AC$12,"")&amp;IF(AE80='Tabelle Tipi-pesi'!AB$13,'Tabelle Tipi-pesi'!AC$13,"")&amp;IF(AE80='Tabelle Tipi-pesi'!AB$14,'Tabelle Tipi-pesi'!AC$14,"")&amp;IF(AE80='Tabelle Tipi-pesi'!AB$15,'Tabelle Tipi-pesi'!AC$15,"")&amp;IF(AD80='Tabelle Tipi-pesi'!AB$16,'Tabelle Tipi-pesi'!AC$16,"")&amp;IF(AE80='Tabelle Tipi-pesi'!AB$17,'Tabelle Tipi-pesi'!AC$17,"")&amp;IF(AE80='Tabelle Tipi-pesi'!AB$18,'Tabelle Tipi-pesi'!AC$18,"")&amp;IF(AE80='Tabelle Tipi-pesi'!AB$19,'Tabelle Tipi-pesi'!AC$19,"")&amp;IF(AE80='Tabelle Tipi-pesi'!AB$20,'Tabelle Tipi-pesi'!AC$20,"")&amp;IF(AE80='Tabelle Tipi-pesi'!AB$21,'Tabelle Tipi-pesi'!AC$21,"")&amp;IF(AE80='Tabelle Tipi-pesi'!AB$22,'Tabelle Tipi-pesi'!AC$22,"")&amp;IF(AE80='Tabelle Tipi-pesi'!AB$23,'Tabelle Tipi-pesi'!AC$23,"")))</f>
        <v>0</v>
      </c>
      <c r="AH80" s="9">
        <f>IF(AG80="",0,VALUE(IF(AG80='Tabelle Tipi-pesi'!AD$2,'Tabelle Tipi-pesi'!AE$2,"")&amp;IF(AG80='Tabelle Tipi-pesi'!AD$3,'Tabelle Tipi-pesi'!AE$3,"")&amp;IF(AG80='Tabelle Tipi-pesi'!AD$4,'Tabelle Tipi-pesi'!AE$4,"")&amp;IF(AG80='Tabelle Tipi-pesi'!AD$5,'Tabelle Tipi-pesi'!AE$5,"")&amp;IF(AG80='Tabelle Tipi-pesi'!AD$6,'Tabelle Tipi-pesi'!AE$6,"")&amp;IF(AG80='Tabelle Tipi-pesi'!AD$7,'Tabelle Tipi-pesi'!AE$7,"")&amp;IF(AG80='Tabelle Tipi-pesi'!AD$8,'Tabelle Tipi-pesi'!AE$8,"")&amp;IF(AG80='Tabelle Tipi-pesi'!AD$9,'Tabelle Tipi-pesi'!AE$9,"")&amp;IF(AG80='Tabelle Tipi-pesi'!AD$10,'Tabelle Tipi-pesi'!AE$10,"")&amp;IF(AG80='Tabelle Tipi-pesi'!AD$11,'Tabelle Tipi-pesi'!AE$11,"")&amp;IF(AG80='Tabelle Tipi-pesi'!AD$12,'Tabelle Tipi-pesi'!AE$12,"")&amp;IF(AG80='Tabelle Tipi-pesi'!AD$13,'Tabelle Tipi-pesi'!AE$13,"")&amp;IF(AG80='Tabelle Tipi-pesi'!AD$14,'Tabelle Tipi-pesi'!AE$14,"")&amp;IF(AG80='Tabelle Tipi-pesi'!AD$15,'Tabelle Tipi-pesi'!AE$15,"")&amp;IF(AF80='Tabelle Tipi-pesi'!AD$16,'Tabelle Tipi-pesi'!AE$16,"")&amp;IF(AG80='Tabelle Tipi-pesi'!AD$17,'Tabelle Tipi-pesi'!AE$17,"")&amp;IF(AG80='Tabelle Tipi-pesi'!AD$18,'Tabelle Tipi-pesi'!AE$18,"")&amp;IF(AG80='Tabelle Tipi-pesi'!AD$19,'Tabelle Tipi-pesi'!AE$19,"")&amp;IF(AG80='Tabelle Tipi-pesi'!AD$20,'Tabelle Tipi-pesi'!AE$20,"")&amp;IF(AG80='Tabelle Tipi-pesi'!AD$21,'Tabelle Tipi-pesi'!AE$21,"")&amp;IF(AG80='Tabelle Tipi-pesi'!AD$22,'Tabelle Tipi-pesi'!AE$22,"")&amp;IF(AG80='Tabelle Tipi-pesi'!AD$23,'Tabelle Tipi-pesi'!AE$23,"")))</f>
        <v>0</v>
      </c>
      <c r="AJ80" s="26">
        <f t="shared" si="7"/>
        <v>3782</v>
      </c>
      <c r="AK80" s="55">
        <v>13.4</v>
      </c>
      <c r="AL80" s="12">
        <v>9140</v>
      </c>
      <c r="AM80" s="18"/>
      <c r="AN80" s="11">
        <f t="shared" si="8"/>
        <v>15</v>
      </c>
      <c r="AO80" s="11" t="str">
        <f t="shared" si="9"/>
        <v>3</v>
      </c>
      <c r="AP80" s="8">
        <v>700</v>
      </c>
      <c r="AQ80" s="40">
        <f t="shared" si="10"/>
        <v>40.92537313432836</v>
      </c>
      <c r="AR80" s="15">
        <f t="shared" si="11"/>
        <v>454.27164179104477</v>
      </c>
      <c r="AS80" s="16">
        <f t="shared" si="12"/>
        <v>120.11413056347033</v>
      </c>
      <c r="AT80" s="15">
        <f t="shared" si="13"/>
        <v>8.3254151306667712</v>
      </c>
      <c r="AU80" s="39"/>
    </row>
    <row r="81" spans="1:47" s="8" customFormat="1" ht="11.25" customHeight="1" x14ac:dyDescent="0.2">
      <c r="A81" s="8">
        <v>77</v>
      </c>
      <c r="B81" s="8">
        <v>6</v>
      </c>
      <c r="C81" s="20" t="s">
        <v>122</v>
      </c>
      <c r="D81" s="21">
        <f>IF(C81="",0,VALUE(IF(C81='Tabelle Tipi-pesi'!B$2,'Tabelle Tipi-pesi'!C$2,"")&amp;IF(C81='Tabelle Tipi-pesi'!B$3,'Tabelle Tipi-pesi'!C$3,"")&amp;IF(C81='Tabelle Tipi-pesi'!B$4,'Tabelle Tipi-pesi'!C$4,"")&amp;IF(C81='Tabelle Tipi-pesi'!B$5,'Tabelle Tipi-pesi'!C$5,"")&amp;IF(C81='Tabelle Tipi-pesi'!B$6,'Tabelle Tipi-pesi'!C$6,"")&amp;IF(C81='Tabelle Tipi-pesi'!B$7,'Tabelle Tipi-pesi'!C$7,"")&amp;IF(C81='Tabelle Tipi-pesi'!B$8,'Tabelle Tipi-pesi'!C$8,"")&amp;IF(C81='Tabelle Tipi-pesi'!B$9,'Tabelle Tipi-pesi'!C$9,"")&amp;IF(C81='Tabelle Tipi-pesi'!B$10,'Tabelle Tipi-pesi'!C$10,"")&amp;IF(C81='Tabelle Tipi-pesi'!B$11,'Tabelle Tipi-pesi'!C$11,"")&amp;IF(C81='Tabelle Tipi-pesi'!B$12,'Tabelle Tipi-pesi'!C$12,"")&amp;IF(C81='Tabelle Tipi-pesi'!B$13,'Tabelle Tipi-pesi'!C$13,"")&amp;IF(C81='Tabelle Tipi-pesi'!B$14,'Tabelle Tipi-pesi'!C$14,"")&amp;IF(C81='Tabelle Tipi-pesi'!B$15,'Tabelle Tipi-pesi'!C$15,"")&amp;IF(C81='Tabelle Tipi-pesi'!B$16,'Tabelle Tipi-pesi'!C$16,"")&amp;IF(C81='Tabelle Tipi-pesi'!B$17,'Tabelle Tipi-pesi'!C$17,"")&amp;IF(C81='Tabelle Tipi-pesi'!B$18,'Tabelle Tipi-pesi'!C$18,"")&amp;IF(C81='Tabelle Tipi-pesi'!B$19,'Tabelle Tipi-pesi'!C$19,"")&amp;IF(C81='Tabelle Tipi-pesi'!B$20,'Tabelle Tipi-pesi'!C$20,"")&amp;IF(C81='Tabelle Tipi-pesi'!B$21,'Tabelle Tipi-pesi'!C$21,"")&amp;IF(C81='Tabelle Tipi-pesi'!B$22,'Tabelle Tipi-pesi'!C$22,"")&amp;IF(C81='Tabelle Tipi-pesi'!B$23,'Tabelle Tipi-pesi'!C$23,"")))</f>
        <v>1500</v>
      </c>
      <c r="E81" s="8" t="s">
        <v>29</v>
      </c>
      <c r="F81" s="7">
        <f>IF(E81="",0,VALUE(IF(E81='Tabelle Tipi-pesi'!D$2,'Tabelle Tipi-pesi'!E$2,"")&amp;IF(E81='Tabelle Tipi-pesi'!D$3,'Tabelle Tipi-pesi'!E$3,"")&amp;IF(E81='Tabelle Tipi-pesi'!D$4,'Tabelle Tipi-pesi'!E$4,"")&amp;IF(E81='Tabelle Tipi-pesi'!D$5,'Tabelle Tipi-pesi'!E$5,"")&amp;IF(E81='Tabelle Tipi-pesi'!D$6,'Tabelle Tipi-pesi'!E$6,"")&amp;IF(E81='Tabelle Tipi-pesi'!D$7,'Tabelle Tipi-pesi'!E$7,"")&amp;IF(E81='Tabelle Tipi-pesi'!D$8,'Tabelle Tipi-pesi'!E$8,"")&amp;IF(E81='Tabelle Tipi-pesi'!D$9,'Tabelle Tipi-pesi'!E$9,"")&amp;IF(E81='Tabelle Tipi-pesi'!D$10,'Tabelle Tipi-pesi'!E$10,"")&amp;IF(E81='Tabelle Tipi-pesi'!D$11,'Tabelle Tipi-pesi'!E$11,"")&amp;IF(E81='Tabelle Tipi-pesi'!D$12,'Tabelle Tipi-pesi'!E$12,"")&amp;IF(E81='Tabelle Tipi-pesi'!D$13,'Tabelle Tipi-pesi'!E$13,"")&amp;IF(E81='Tabelle Tipi-pesi'!D$14,'Tabelle Tipi-pesi'!E$14,"")&amp;IF(E81='Tabelle Tipi-pesi'!D$15,'Tabelle Tipi-pesi'!E$15,"")&amp;IF(E81='Tabelle Tipi-pesi'!D$16,'Tabelle Tipi-pesi'!E$16,"")&amp;IF(E81='Tabelle Tipi-pesi'!D$17,'Tabelle Tipi-pesi'!E$17,"")&amp;IF(E81='Tabelle Tipi-pesi'!D$18,'Tabelle Tipi-pesi'!E$18,"")&amp;IF(E81='Tabelle Tipi-pesi'!D$19,'Tabelle Tipi-pesi'!E$19,"")&amp;IF(E81='Tabelle Tipi-pesi'!D$20,'Tabelle Tipi-pesi'!E$20,"")&amp;IF(E81='Tabelle Tipi-pesi'!D$21,'Tabelle Tipi-pesi'!E$21,"")&amp;IF(E81='Tabelle Tipi-pesi'!D$22,'Tabelle Tipi-pesi'!E$22,"")&amp;IF(E81='Tabelle Tipi-pesi'!D$23,'Tabelle Tipi-pesi'!E$23,"")))/4*B81</f>
        <v>120</v>
      </c>
      <c r="G81" s="22" t="s">
        <v>124</v>
      </c>
      <c r="H81" s="23">
        <f>$B81*IF(G81="",0,VALUE(IF(G81='Tabelle Tipi-pesi'!F$2,'Tabelle Tipi-pesi'!G$2,"")&amp;IF(G81='Tabelle Tipi-pesi'!F$3,'Tabelle Tipi-pesi'!G$3,"")&amp;IF(G81='Tabelle Tipi-pesi'!F$4,'Tabelle Tipi-pesi'!G$4,"")&amp;IF(G81='Tabelle Tipi-pesi'!F$5,'Tabelle Tipi-pesi'!G$5,"")&amp;IF(G81='Tabelle Tipi-pesi'!F$6,'Tabelle Tipi-pesi'!G$6,"")&amp;IF(G81='Tabelle Tipi-pesi'!F$7,'Tabelle Tipi-pesi'!G$7,"")&amp;IF(G81='Tabelle Tipi-pesi'!F$8,'Tabelle Tipi-pesi'!G$8,"")&amp;IF(G81='Tabelle Tipi-pesi'!F$9,'Tabelle Tipi-pesi'!G$9,"")&amp;IF(G81='Tabelle Tipi-pesi'!F$10,'Tabelle Tipi-pesi'!G$10,"")&amp;IF(G81='Tabelle Tipi-pesi'!F$11,'Tabelle Tipi-pesi'!G$11,"")&amp;IF(G81='Tabelle Tipi-pesi'!F$12,'Tabelle Tipi-pesi'!G$12,"")&amp;IF(G81='Tabelle Tipi-pesi'!F$13,'Tabelle Tipi-pesi'!G$13,"")&amp;IF(G81='Tabelle Tipi-pesi'!F$14,'Tabelle Tipi-pesi'!G$14,"")&amp;IF(G81='Tabelle Tipi-pesi'!F$15,'Tabelle Tipi-pesi'!G$15,"")&amp;IF(G81='Tabelle Tipi-pesi'!F$16,'Tabelle Tipi-pesi'!G$16,"")&amp;IF(G81='Tabelle Tipi-pesi'!F$17,'Tabelle Tipi-pesi'!G$17,"")&amp;IF(G81='Tabelle Tipi-pesi'!F$18,'Tabelle Tipi-pesi'!G$18,"")&amp;IF(G81='Tabelle Tipi-pesi'!F$19,'Tabelle Tipi-pesi'!G$19,"")&amp;IF(G81='Tabelle Tipi-pesi'!F$20,'Tabelle Tipi-pesi'!G$20,"")&amp;IF(G81='Tabelle Tipi-pesi'!F$21,'Tabelle Tipi-pesi'!G$21,"")&amp;IF(G81='Tabelle Tipi-pesi'!F$22,'Tabelle Tipi-pesi'!G$22,"")&amp;IF(G81='Tabelle Tipi-pesi'!F$23,'Tabelle Tipi-pesi'!G$23,"")))</f>
        <v>210</v>
      </c>
      <c r="I81" s="8" t="s">
        <v>47</v>
      </c>
      <c r="J81" s="9">
        <f>IF(I81="",0,VALUE(IF(I81='Tabelle Tipi-pesi'!H$2,'Tabelle Tipi-pesi'!I$2,"")&amp;IF(I81='Tabelle Tipi-pesi'!H$3,'Tabelle Tipi-pesi'!I$3,"")&amp;IF(I81='Tabelle Tipi-pesi'!H$4,'Tabelle Tipi-pesi'!I$4,"")&amp;IF(I81='Tabelle Tipi-pesi'!H$5,'Tabelle Tipi-pesi'!I$5,"")&amp;IF(I81='Tabelle Tipi-pesi'!H$6,'Tabelle Tipi-pesi'!I$6,"")&amp;IF(I81='Tabelle Tipi-pesi'!H$7,'Tabelle Tipi-pesi'!I$7,"")&amp;IF(I81='Tabelle Tipi-pesi'!H$8,'Tabelle Tipi-pesi'!I$8,"")&amp;IF(I81='Tabelle Tipi-pesi'!H$9,'Tabelle Tipi-pesi'!I$9,"")&amp;IF(I81='Tabelle Tipi-pesi'!H$10,'Tabelle Tipi-pesi'!I$10,"")&amp;IF(I81='Tabelle Tipi-pesi'!H$11,'Tabelle Tipi-pesi'!I$11,"")&amp;IF(I81='Tabelle Tipi-pesi'!H$12,'Tabelle Tipi-pesi'!I$12,"")&amp;IF(I81='Tabelle Tipi-pesi'!H$13,'Tabelle Tipi-pesi'!I$13,"")&amp;IF(I81='Tabelle Tipi-pesi'!H$14,'Tabelle Tipi-pesi'!I$14,"")&amp;IF(I81='Tabelle Tipi-pesi'!H$15,'Tabelle Tipi-pesi'!I$15,"")&amp;IF(I81='Tabelle Tipi-pesi'!H$16,'Tabelle Tipi-pesi'!I$16,"")&amp;IF(I81='Tabelle Tipi-pesi'!H$17,'Tabelle Tipi-pesi'!I$17,"")&amp;IF(I81='Tabelle Tipi-pesi'!H$18,'Tabelle Tipi-pesi'!I$18,"")&amp;IF(I81='Tabelle Tipi-pesi'!H$19,'Tabelle Tipi-pesi'!I$19,"")&amp;IF(I81='Tabelle Tipi-pesi'!H$20,'Tabelle Tipi-pesi'!I$20,"")&amp;IF(I81='Tabelle Tipi-pesi'!H$21,'Tabelle Tipi-pesi'!I$21,"")&amp;IF(I81='Tabelle Tipi-pesi'!H$22,'Tabelle Tipi-pesi'!I$22,"")&amp;IF(I81='Tabelle Tipi-pesi'!H$23,'Tabelle Tipi-pesi'!I$23,"")))</f>
        <v>145</v>
      </c>
      <c r="K81" s="24" t="s">
        <v>49</v>
      </c>
      <c r="L81" s="25">
        <f>IF(K81="",0,VALUE(IF(K81='Tabelle Tipi-pesi'!J$2,'Tabelle Tipi-pesi'!K$2,"")&amp;IF(K81='Tabelle Tipi-pesi'!J$3,'Tabelle Tipi-pesi'!K$3,"")&amp;IF(K81='Tabelle Tipi-pesi'!J$4,'Tabelle Tipi-pesi'!K$4,"")&amp;IF(K81='Tabelle Tipi-pesi'!J$5,'Tabelle Tipi-pesi'!K$5,"")&amp;IF(K81='Tabelle Tipi-pesi'!J$6,'Tabelle Tipi-pesi'!K$6,"")&amp;IF(K81='Tabelle Tipi-pesi'!J$7,'Tabelle Tipi-pesi'!K$7,"")&amp;IF(K81='Tabelle Tipi-pesi'!J$8,'Tabelle Tipi-pesi'!K$8,"")&amp;IF(K81='Tabelle Tipi-pesi'!J$9,'Tabelle Tipi-pesi'!K$9,"")&amp;IF(K81='Tabelle Tipi-pesi'!J$10,'Tabelle Tipi-pesi'!K$10,"")&amp;IF(K81='Tabelle Tipi-pesi'!J$11,'Tabelle Tipi-pesi'!K$11,"")&amp;IF(K81='Tabelle Tipi-pesi'!J$12,'Tabelle Tipi-pesi'!K$12,"")&amp;IF(K81='Tabelle Tipi-pesi'!J$13,'Tabelle Tipi-pesi'!K$13,"")&amp;IF(K81='Tabelle Tipi-pesi'!J$14,'Tabelle Tipi-pesi'!K$14,"")&amp;IF(K81='Tabelle Tipi-pesi'!J$15,'Tabelle Tipi-pesi'!K$15,"")&amp;IF(K81='Tabelle Tipi-pesi'!J$16,'Tabelle Tipi-pesi'!K$16,"")&amp;IF(K81='Tabelle Tipi-pesi'!J$17,'Tabelle Tipi-pesi'!K$17,"")&amp;IF(K81='Tabelle Tipi-pesi'!J$18,'Tabelle Tipi-pesi'!K$18,"")&amp;IF(K81='Tabelle Tipi-pesi'!J$19,'Tabelle Tipi-pesi'!K$19,"")&amp;IF(K81='Tabelle Tipi-pesi'!J$20,'Tabelle Tipi-pesi'!K$20,"")&amp;IF(K81='Tabelle Tipi-pesi'!J$21,'Tabelle Tipi-pesi'!K$21,"")&amp;IF(K81='Tabelle Tipi-pesi'!J$22,'Tabelle Tipi-pesi'!K$22,"")&amp;IF(K81='Tabelle Tipi-pesi'!J$23,'Tabelle Tipi-pesi'!K$23,"")))</f>
        <v>25</v>
      </c>
      <c r="M81" s="8" t="s">
        <v>123</v>
      </c>
      <c r="N81" s="9">
        <f>$B81*IF(M81="",0,VALUE(IF(M81='Tabelle Tipi-pesi'!L$2,'Tabelle Tipi-pesi'!M$2,"")&amp;IF(M81='Tabelle Tipi-pesi'!L$3,'Tabelle Tipi-pesi'!M$3,"")&amp;IF(M81='Tabelle Tipi-pesi'!L$4,'Tabelle Tipi-pesi'!M$4,"")&amp;IF(M81='Tabelle Tipi-pesi'!L$5,'Tabelle Tipi-pesi'!M$5,"")&amp;IF(M81='Tabelle Tipi-pesi'!L$6,'Tabelle Tipi-pesi'!M$6,"")&amp;IF(M81='Tabelle Tipi-pesi'!L$7,'Tabelle Tipi-pesi'!M$7,"")&amp;IF(M81='Tabelle Tipi-pesi'!L$8,'Tabelle Tipi-pesi'!M$8,"")&amp;IF(M81='Tabelle Tipi-pesi'!L$9,'Tabelle Tipi-pesi'!M$9,"")&amp;IF(M81='Tabelle Tipi-pesi'!L$10,'Tabelle Tipi-pesi'!M$10,"")&amp;IF(M81='Tabelle Tipi-pesi'!L$11,'Tabelle Tipi-pesi'!M$11,"")&amp;IF(M81='Tabelle Tipi-pesi'!L$12,'Tabelle Tipi-pesi'!M$12,"")&amp;IF(M81='Tabelle Tipi-pesi'!L$13,'Tabelle Tipi-pesi'!M$13,"")&amp;IF(M81='Tabelle Tipi-pesi'!L$14,'Tabelle Tipi-pesi'!M$14,"")&amp;IF(M81='Tabelle Tipi-pesi'!L$15,'Tabelle Tipi-pesi'!M$15,"")&amp;IF(M81='Tabelle Tipi-pesi'!L$16,'Tabelle Tipi-pesi'!M$16,"")&amp;IF(M81='Tabelle Tipi-pesi'!L$17,'Tabelle Tipi-pesi'!M$17,"")&amp;IF(M81='Tabelle Tipi-pesi'!L$18,'Tabelle Tipi-pesi'!M$18,"")&amp;IF(M81='Tabelle Tipi-pesi'!L$19,'Tabelle Tipi-pesi'!M$19,"")&amp;IF(M81='Tabelle Tipi-pesi'!L$20,'Tabelle Tipi-pesi'!M$20,"")&amp;IF(M81='Tabelle Tipi-pesi'!L$21,'Tabelle Tipi-pesi'!M$21,"")&amp;IF(M81='Tabelle Tipi-pesi'!L$22,'Tabelle Tipi-pesi'!M$22,"")&amp;IF(M81='Tabelle Tipi-pesi'!L$23,'Tabelle Tipi-pesi'!M$23,"")))</f>
        <v>1128</v>
      </c>
      <c r="O81" s="27" t="s">
        <v>76</v>
      </c>
      <c r="P81" s="28">
        <f>IF(O81="",0,VALUE(IF(O81='Tabelle Tipi-pesi'!N$2,'Tabelle Tipi-pesi'!O$2,"")&amp;IF(O81='Tabelle Tipi-pesi'!N$3,'Tabelle Tipi-pesi'!O$3,"")&amp;IF(O81='Tabelle Tipi-pesi'!N$4,'Tabelle Tipi-pesi'!O$4,"")&amp;IF(O81='Tabelle Tipi-pesi'!N$5,'Tabelle Tipi-pesi'!O$5,"")&amp;IF(O81='Tabelle Tipi-pesi'!N$6,'Tabelle Tipi-pesi'!O$6,"")&amp;IF(O81='Tabelle Tipi-pesi'!N$7,'Tabelle Tipi-pesi'!O$7,"")&amp;IF(O81='Tabelle Tipi-pesi'!N$8,'Tabelle Tipi-pesi'!O$8,"")&amp;IF(O81='Tabelle Tipi-pesi'!N$9,'Tabelle Tipi-pesi'!O$9,"")&amp;IF(O81='Tabelle Tipi-pesi'!N$10,'Tabelle Tipi-pesi'!O$10,"")&amp;IF(O81='Tabelle Tipi-pesi'!N$11,'Tabelle Tipi-pesi'!O$11,"")&amp;IF(O81='Tabelle Tipi-pesi'!N$12,'Tabelle Tipi-pesi'!O$12,"")&amp;IF(O81='Tabelle Tipi-pesi'!N$13,'Tabelle Tipi-pesi'!O$13,"")&amp;IF(O81='Tabelle Tipi-pesi'!N$14,'Tabelle Tipi-pesi'!O$14,"")&amp;IF(O81='Tabelle Tipi-pesi'!N$15,'Tabelle Tipi-pesi'!O$15,"")&amp;IF(O81='Tabelle Tipi-pesi'!N$16,'Tabelle Tipi-pesi'!O$16,"")&amp;IF(O81='Tabelle Tipi-pesi'!N$17,'Tabelle Tipi-pesi'!O$17,"")&amp;IF(O81='Tabelle Tipi-pesi'!N$18,'Tabelle Tipi-pesi'!O$18,"")&amp;IF(O81='Tabelle Tipi-pesi'!N$19,'Tabelle Tipi-pesi'!O$19,"")&amp;IF(O81='Tabelle Tipi-pesi'!N$20,'Tabelle Tipi-pesi'!O$20,"")&amp;IF(O81='Tabelle Tipi-pesi'!N$21,'Tabelle Tipi-pesi'!O$21,"")&amp;IF(O81='Tabelle Tipi-pesi'!N$22,'Tabelle Tipi-pesi'!O$22,"")&amp;IF(O81='Tabelle Tipi-pesi'!N$23,'Tabelle Tipi-pesi'!O$23,"")))</f>
        <v>1200</v>
      </c>
      <c r="Q81" s="8" t="s">
        <v>108</v>
      </c>
      <c r="R81" s="9">
        <f>IF(Q81="",0,VALUE(IF(Q81='Tabelle Tipi-pesi'!P$2,'Tabelle Tipi-pesi'!Q$2,"")&amp;IF(Q81='Tabelle Tipi-pesi'!P$3,'Tabelle Tipi-pesi'!Q$3,"")&amp;IF(Q81='Tabelle Tipi-pesi'!P$4,'Tabelle Tipi-pesi'!Q$4,"")&amp;IF(Q81='Tabelle Tipi-pesi'!P$5,'Tabelle Tipi-pesi'!Q$5,"")&amp;IF(Q81='Tabelle Tipi-pesi'!P$6,'Tabelle Tipi-pesi'!Q$6,"")&amp;IF(Q81='Tabelle Tipi-pesi'!P$7,'Tabelle Tipi-pesi'!Q$7,"")&amp;IF(Q81='Tabelle Tipi-pesi'!P$8,'Tabelle Tipi-pesi'!Q$8,"")&amp;IF(Q81='Tabelle Tipi-pesi'!P$9,'Tabelle Tipi-pesi'!Q$9,"")&amp;IF(Q81='Tabelle Tipi-pesi'!P$10,'Tabelle Tipi-pesi'!Q$10,"")&amp;IF(Q81='Tabelle Tipi-pesi'!P$11,'Tabelle Tipi-pesi'!Q$11,"")&amp;IF(Q81='Tabelle Tipi-pesi'!P$12,'Tabelle Tipi-pesi'!Q$12,"")&amp;IF(Q81='Tabelle Tipi-pesi'!P$13,'Tabelle Tipi-pesi'!Q$13,"")&amp;IF(Q81='Tabelle Tipi-pesi'!P$14,'Tabelle Tipi-pesi'!Q$14,"")&amp;IF(Q81='Tabelle Tipi-pesi'!P$15,'Tabelle Tipi-pesi'!Q$15,"")&amp;IF(Q81='Tabelle Tipi-pesi'!P$16,'Tabelle Tipi-pesi'!Q$16,"")&amp;IF(Q81='Tabelle Tipi-pesi'!P$17,'Tabelle Tipi-pesi'!Q$17,"")&amp;IF(Q81='Tabelle Tipi-pesi'!P$18,'Tabelle Tipi-pesi'!Q$18,"")&amp;IF(Q81='Tabelle Tipi-pesi'!P$19,'Tabelle Tipi-pesi'!Q$19,"")&amp;IF(Q81='Tabelle Tipi-pesi'!P$20,'Tabelle Tipi-pesi'!Q$20,"")&amp;IF(Q81='Tabelle Tipi-pesi'!P$21,'Tabelle Tipi-pesi'!Q$21,"")&amp;IF(Q81='Tabelle Tipi-pesi'!P$22,'Tabelle Tipi-pesi'!Q$22,"")&amp;IF(Q81='Tabelle Tipi-pesi'!P$23,'Tabelle Tipi-pesi'!Q$23,"")))</f>
        <v>30</v>
      </c>
      <c r="S81" s="29" t="s">
        <v>113</v>
      </c>
      <c r="T81" s="30">
        <f>IF(S81="",0,VALUE(IF(S81='Tabelle Tipi-pesi'!R$2,'Tabelle Tipi-pesi'!S$2,"")&amp;IF(S81='Tabelle Tipi-pesi'!R$3,'Tabelle Tipi-pesi'!S$3,"")&amp;IF(S81='Tabelle Tipi-pesi'!R$4,'Tabelle Tipi-pesi'!S$4,"")&amp;IF(S81='Tabelle Tipi-pesi'!R$5,'Tabelle Tipi-pesi'!S$5,"")&amp;IF(S81='Tabelle Tipi-pesi'!R$6,'Tabelle Tipi-pesi'!S$6,"")&amp;IF(S81='Tabelle Tipi-pesi'!R$7,'Tabelle Tipi-pesi'!S$7,"")&amp;IF(S81='Tabelle Tipi-pesi'!R$8,'Tabelle Tipi-pesi'!S$8,"")&amp;IF(S81='Tabelle Tipi-pesi'!R$9,'Tabelle Tipi-pesi'!S$9,"")&amp;IF(S81='Tabelle Tipi-pesi'!R$10,'Tabelle Tipi-pesi'!S$10,"")&amp;IF(S81='Tabelle Tipi-pesi'!R$11,'Tabelle Tipi-pesi'!S$11,"")&amp;IF(S81='Tabelle Tipi-pesi'!R$12,'Tabelle Tipi-pesi'!S$12,"")&amp;IF(S81='Tabelle Tipi-pesi'!R$13,'Tabelle Tipi-pesi'!S$13,"")&amp;IF(S81='Tabelle Tipi-pesi'!R$14,'Tabelle Tipi-pesi'!S$14,"")&amp;IF(S81='Tabelle Tipi-pesi'!R$15,'Tabelle Tipi-pesi'!S$15,"")&amp;IF(S81='Tabelle Tipi-pesi'!R$16,'Tabelle Tipi-pesi'!S$16,"")&amp;IF(S81='Tabelle Tipi-pesi'!R$17,'Tabelle Tipi-pesi'!S$17,"")&amp;IF(S81='Tabelle Tipi-pesi'!R$18,'Tabelle Tipi-pesi'!S$18,"")&amp;IF(S81='Tabelle Tipi-pesi'!R$19,'Tabelle Tipi-pesi'!S$19,"")&amp;IF(S81='Tabelle Tipi-pesi'!R$20,'Tabelle Tipi-pesi'!S$20,"")&amp;IF(S81='Tabelle Tipi-pesi'!R$21,'Tabelle Tipi-pesi'!S$21,"")&amp;IF(S81='Tabelle Tipi-pesi'!R$22,'Tabelle Tipi-pesi'!S$22,"")&amp;IF(S81='Tabelle Tipi-pesi'!R$23,'Tabelle Tipi-pesi'!S$23,"")))</f>
        <v>30</v>
      </c>
      <c r="U81" s="8" t="s">
        <v>93</v>
      </c>
      <c r="V81" s="9">
        <f>IF(U81="",0,VALUE(IF(U81='Tabelle Tipi-pesi'!T$2,'Tabelle Tipi-pesi'!U$2,"")&amp;IF(U81='Tabelle Tipi-pesi'!T$3,'Tabelle Tipi-pesi'!U$3,"")&amp;IF(U81='Tabelle Tipi-pesi'!T$4,'Tabelle Tipi-pesi'!U$4,"")&amp;IF(U81='Tabelle Tipi-pesi'!T$5,'Tabelle Tipi-pesi'!U$5,"")&amp;IF(U81='Tabelle Tipi-pesi'!T$6,'Tabelle Tipi-pesi'!U$6,"")&amp;IF(U81='Tabelle Tipi-pesi'!T$7,'Tabelle Tipi-pesi'!U$7,"")&amp;IF(U81='Tabelle Tipi-pesi'!T$8,'Tabelle Tipi-pesi'!U$8,"")&amp;IF(U81='Tabelle Tipi-pesi'!T$9,'Tabelle Tipi-pesi'!U$9,"")&amp;IF(U81='Tabelle Tipi-pesi'!T$10,'Tabelle Tipi-pesi'!U$10,"")&amp;IF(U81='Tabelle Tipi-pesi'!T$11,'Tabelle Tipi-pesi'!U$11,"")&amp;IF(U81='Tabelle Tipi-pesi'!T$12,'Tabelle Tipi-pesi'!U$12,"")&amp;IF(U81='Tabelle Tipi-pesi'!T$13,'Tabelle Tipi-pesi'!U$13,"")&amp;IF(U81='Tabelle Tipi-pesi'!T$14,'Tabelle Tipi-pesi'!U$14,"")&amp;IF(U81='Tabelle Tipi-pesi'!T$15,'Tabelle Tipi-pesi'!U$15,"")&amp;IF(U81='Tabelle Tipi-pesi'!T$16,'Tabelle Tipi-pesi'!U$16,"")&amp;IF(U81='Tabelle Tipi-pesi'!T$17,'Tabelle Tipi-pesi'!U$17,"")&amp;IF(U81='Tabelle Tipi-pesi'!T$18,'Tabelle Tipi-pesi'!U$18,"")&amp;IF(U81='Tabelle Tipi-pesi'!T$19,'Tabelle Tipi-pesi'!U$19,"")&amp;IF(U81='Tabelle Tipi-pesi'!T$20,'Tabelle Tipi-pesi'!U$20,"")&amp;IF(U81='Tabelle Tipi-pesi'!T$21,'Tabelle Tipi-pesi'!U$21,"")&amp;IF(U81='Tabelle Tipi-pesi'!T$22,'Tabelle Tipi-pesi'!U$22,"")&amp;IF(U81='Tabelle Tipi-pesi'!T$23,'Tabelle Tipi-pesi'!U$23,"")))</f>
        <v>80</v>
      </c>
      <c r="W81" s="31" t="s">
        <v>99</v>
      </c>
      <c r="X81" s="32">
        <f>IF(W81="",0,VALUE(IF(W81='Tabelle Tipi-pesi'!V$2,'Tabelle Tipi-pesi'!W$2,"")&amp;IF(W81='Tabelle Tipi-pesi'!V$3,'Tabelle Tipi-pesi'!W$3,"")&amp;IF(W81='Tabelle Tipi-pesi'!V$4,'Tabelle Tipi-pesi'!W$4,"")&amp;IF(W81='Tabelle Tipi-pesi'!V$5,'Tabelle Tipi-pesi'!W$5,"")&amp;IF(W81='Tabelle Tipi-pesi'!V$6,'Tabelle Tipi-pesi'!W$6,"")&amp;IF(W81='Tabelle Tipi-pesi'!V$7,'Tabelle Tipi-pesi'!W$7,"")&amp;IF(W81='Tabelle Tipi-pesi'!V$8,'Tabelle Tipi-pesi'!W$8,"")&amp;IF(W81='Tabelle Tipi-pesi'!V$9,'Tabelle Tipi-pesi'!W$9,"")&amp;IF(W81='Tabelle Tipi-pesi'!V$10,'Tabelle Tipi-pesi'!W$10,"")&amp;IF(W81='Tabelle Tipi-pesi'!V$11,'Tabelle Tipi-pesi'!W$11,"")&amp;IF(W81='Tabelle Tipi-pesi'!V$12,'Tabelle Tipi-pesi'!W$12,"")&amp;IF(W81='Tabelle Tipi-pesi'!V$13,'Tabelle Tipi-pesi'!W$13,"")&amp;IF(W81='Tabelle Tipi-pesi'!V$14,'Tabelle Tipi-pesi'!W$14,"")&amp;IF(W81='Tabelle Tipi-pesi'!V$15,'Tabelle Tipi-pesi'!W$15,"")&amp;IF(W81='Tabelle Tipi-pesi'!V$16,'Tabelle Tipi-pesi'!W$16,"")&amp;IF(W81='Tabelle Tipi-pesi'!V$17,'Tabelle Tipi-pesi'!W$17,"")&amp;IF(W81='Tabelle Tipi-pesi'!V$18,'Tabelle Tipi-pesi'!W$18,"")&amp;IF(W81='Tabelle Tipi-pesi'!V$19,'Tabelle Tipi-pesi'!W$19,"")&amp;IF(W81='Tabelle Tipi-pesi'!V$20,'Tabelle Tipi-pesi'!W$20,"")&amp;IF(W81='Tabelle Tipi-pesi'!V$21,'Tabelle Tipi-pesi'!W$21,"")&amp;IF(W81='Tabelle Tipi-pesi'!V$22,'Tabelle Tipi-pesi'!W$22,"")&amp;IF(W81='Tabelle Tipi-pesi'!V$23,'Tabelle Tipi-pesi'!W$23,"")))</f>
        <v>14</v>
      </c>
      <c r="Y81" s="8" t="s">
        <v>100</v>
      </c>
      <c r="Z81" s="9">
        <f>IF(Y81="",0,VALUE(IF(Y81='Tabelle Tipi-pesi'!X$2,'Tabelle Tipi-pesi'!Y$2,"")&amp;IF(Y81='Tabelle Tipi-pesi'!X$3,'Tabelle Tipi-pesi'!Y$3,"")&amp;IF(Y81='Tabelle Tipi-pesi'!X$4,'Tabelle Tipi-pesi'!Y$4,"")&amp;IF(Y81='Tabelle Tipi-pesi'!X$5,'Tabelle Tipi-pesi'!Y$5,"")&amp;IF(Y81='Tabelle Tipi-pesi'!X$6,'Tabelle Tipi-pesi'!Y$6,"")&amp;IF(Y81='Tabelle Tipi-pesi'!X$7,'Tabelle Tipi-pesi'!Y$7,"")&amp;IF(Y81='Tabelle Tipi-pesi'!X$8,'Tabelle Tipi-pesi'!Y$8,"")&amp;IF(Y81='Tabelle Tipi-pesi'!X$9,'Tabelle Tipi-pesi'!Y$9,"")&amp;IF(Y81='Tabelle Tipi-pesi'!X$10,'Tabelle Tipi-pesi'!Y$10,"")&amp;IF(Y81='Tabelle Tipi-pesi'!X$11,'Tabelle Tipi-pesi'!Y$11,"")&amp;IF(Y81='Tabelle Tipi-pesi'!X$12,'Tabelle Tipi-pesi'!Y$12,"")&amp;IF(Y81='Tabelle Tipi-pesi'!X$13,'Tabelle Tipi-pesi'!Y$13,"")&amp;IF(Y81='Tabelle Tipi-pesi'!X$14,'Tabelle Tipi-pesi'!Y$14,"")&amp;IF(Y81='Tabelle Tipi-pesi'!X$15,'Tabelle Tipi-pesi'!Y$15,"")&amp;IF(Y81='Tabelle Tipi-pesi'!X$16,'Tabelle Tipi-pesi'!Y$16,"")&amp;IF(Y81='Tabelle Tipi-pesi'!X$17,'Tabelle Tipi-pesi'!Y$17,"")&amp;IF(Y81='Tabelle Tipi-pesi'!X$18,'Tabelle Tipi-pesi'!Y$18,"")&amp;IF(Y81='Tabelle Tipi-pesi'!X$19,'Tabelle Tipi-pesi'!Y$19,"")&amp;IF(Y81='Tabelle Tipi-pesi'!X$20,'Tabelle Tipi-pesi'!Y$20,"")&amp;IF(Y81='Tabelle Tipi-pesi'!X$21,'Tabelle Tipi-pesi'!Y$21,"")&amp;IF(Y81='Tabelle Tipi-pesi'!X$22,'Tabelle Tipi-pesi'!Y$22,"")&amp;IF(Y81='Tabelle Tipi-pesi'!X$23,'Tabelle Tipi-pesi'!Y$23,"")))</f>
        <v>190</v>
      </c>
      <c r="AA81" s="36" t="s">
        <v>105</v>
      </c>
      <c r="AB81" s="37">
        <f>IF(AA81="",0,VALUE(IF(AA81='Tabelle Tipi-pesi'!Z$2,'Tabelle Tipi-pesi'!AA$2,"")&amp;IF(AA81='Tabelle Tipi-pesi'!Z$3,'Tabelle Tipi-pesi'!AA$3,"")&amp;IF(AA81='Tabelle Tipi-pesi'!Z$4,'Tabelle Tipi-pesi'!AA$4,"")&amp;IF(AA81='Tabelle Tipi-pesi'!Z$5,'Tabelle Tipi-pesi'!AA$5,"")&amp;IF(AA81='Tabelle Tipi-pesi'!Z$6,'Tabelle Tipi-pesi'!AA$6,"")&amp;IF(AA81='Tabelle Tipi-pesi'!Z$7,'Tabelle Tipi-pesi'!AA$7,"")&amp;IF(AA81='Tabelle Tipi-pesi'!Z$8,'Tabelle Tipi-pesi'!AA$8,"")&amp;IF(AA81='Tabelle Tipi-pesi'!Z$9,'Tabelle Tipi-pesi'!AA$9,"")&amp;IF(AA81='Tabelle Tipi-pesi'!Z$10,'Tabelle Tipi-pesi'!AA$10,"")&amp;IF(AA81='Tabelle Tipi-pesi'!Z$11,'Tabelle Tipi-pesi'!AA$11,"")&amp;IF(AA81='Tabelle Tipi-pesi'!Z$12,'Tabelle Tipi-pesi'!AA$12,"")&amp;IF(AA81='Tabelle Tipi-pesi'!Z$13,'Tabelle Tipi-pesi'!AA$13,"")&amp;IF(AA81='Tabelle Tipi-pesi'!Z$14,'Tabelle Tipi-pesi'!AA$14,"")&amp;IF(AA81='Tabelle Tipi-pesi'!Z$15,'Tabelle Tipi-pesi'!AA$15,"")&amp;IF(AA81='Tabelle Tipi-pesi'!Z$16,'Tabelle Tipi-pesi'!AA$16,"")&amp;IF(AA81='Tabelle Tipi-pesi'!Z$17,'Tabelle Tipi-pesi'!AA$17,"")&amp;IF(AA81='Tabelle Tipi-pesi'!Z$18,'Tabelle Tipi-pesi'!AA$18,"")&amp;IF(AA81='Tabelle Tipi-pesi'!Z$19,'Tabelle Tipi-pesi'!AA$19,"")&amp;IF(AA81='Tabelle Tipi-pesi'!Z$20,'Tabelle Tipi-pesi'!AA$20,"")&amp;IF(AA81='Tabelle Tipi-pesi'!Z$21,'Tabelle Tipi-pesi'!AA$21,"")&amp;IF(AA81='Tabelle Tipi-pesi'!Z$22,'Tabelle Tipi-pesi'!AA$22,"")&amp;IF(AA81='Tabelle Tipi-pesi'!Z$23,'Tabelle Tipi-pesi'!AA$23,"")))</f>
        <v>75</v>
      </c>
      <c r="AD81" s="9">
        <f>IF(AC81="",0,VALUE(IF(AC81='Tabelle Tipi-pesi'!Z$2,'Tabelle Tipi-pesi'!AA$2,"")&amp;IF(AC81='Tabelle Tipi-pesi'!Z$3,'Tabelle Tipi-pesi'!AA$3,"")&amp;IF(AC81='Tabelle Tipi-pesi'!Z$4,'Tabelle Tipi-pesi'!AA$4,"")&amp;IF(AC81='Tabelle Tipi-pesi'!Z$5,'Tabelle Tipi-pesi'!AA$5,"")&amp;IF(AC81='Tabelle Tipi-pesi'!Z$6,'Tabelle Tipi-pesi'!AA$6,"")&amp;IF(AC81='Tabelle Tipi-pesi'!Z$7,'Tabelle Tipi-pesi'!AA$7,"")&amp;IF(AC81='Tabelle Tipi-pesi'!Z$8,'Tabelle Tipi-pesi'!AA$8,"")&amp;IF(AC81='Tabelle Tipi-pesi'!Z$9,'Tabelle Tipi-pesi'!AA$9,"")&amp;IF(AC81='Tabelle Tipi-pesi'!Z$10,'Tabelle Tipi-pesi'!AA$10,"")&amp;IF(AC81='Tabelle Tipi-pesi'!Z$11,'Tabelle Tipi-pesi'!AA$11,"")&amp;IF(AC81='Tabelle Tipi-pesi'!Z$12,'Tabelle Tipi-pesi'!AA$12,"")&amp;IF(AC81='Tabelle Tipi-pesi'!Z$13,'Tabelle Tipi-pesi'!AA$13,"")&amp;IF(AC81='Tabelle Tipi-pesi'!Z$14,'Tabelle Tipi-pesi'!AA$14,"")&amp;IF(AC81='Tabelle Tipi-pesi'!Z$15,'Tabelle Tipi-pesi'!AA$15,"")&amp;IF(AC81='Tabelle Tipi-pesi'!Z$16,'Tabelle Tipi-pesi'!AA$16,"")&amp;IF(AC81='Tabelle Tipi-pesi'!Z$17,'Tabelle Tipi-pesi'!AA$17,"")&amp;IF(AC81='Tabelle Tipi-pesi'!Z$18,'Tabelle Tipi-pesi'!AA$18,"")&amp;IF(AC81='Tabelle Tipi-pesi'!Z$19,'Tabelle Tipi-pesi'!AA$19,"")&amp;IF(AC81='Tabelle Tipi-pesi'!Z$20,'Tabelle Tipi-pesi'!AA$20,"")&amp;IF(AC81='Tabelle Tipi-pesi'!Z$21,'Tabelle Tipi-pesi'!AA$21,"")&amp;IF(AC81='Tabelle Tipi-pesi'!Z$22,'Tabelle Tipi-pesi'!AA$22,"")&amp;IF(AC81='Tabelle Tipi-pesi'!Z$23,'Tabelle Tipi-pesi'!AA$23,"")))</f>
        <v>0</v>
      </c>
      <c r="AE81" s="34" t="s">
        <v>116</v>
      </c>
      <c r="AF81" s="35">
        <f>IF(AE81="",0,VALUE(IF(AE81='Tabelle Tipi-pesi'!AB$2,'Tabelle Tipi-pesi'!AC$2,"")&amp;IF(AE81='Tabelle Tipi-pesi'!AB$3,'Tabelle Tipi-pesi'!AC$3,"")&amp;IF(AE81='Tabelle Tipi-pesi'!AB$4,'Tabelle Tipi-pesi'!AC$4,"")&amp;IF(AE81='Tabelle Tipi-pesi'!AB$5,'Tabelle Tipi-pesi'!AC$5,"")&amp;IF(AE81='Tabelle Tipi-pesi'!AB$6,'Tabelle Tipi-pesi'!AC$6,"")&amp;IF(AE81='Tabelle Tipi-pesi'!AB$7,'Tabelle Tipi-pesi'!AC$7,"")&amp;IF(AE81='Tabelle Tipi-pesi'!AB$8,'Tabelle Tipi-pesi'!AC$8,"")&amp;IF(AE81='Tabelle Tipi-pesi'!AB$9,'Tabelle Tipi-pesi'!AC$9,"")&amp;IF(AE81='Tabelle Tipi-pesi'!AB$10,'Tabelle Tipi-pesi'!AC$10,"")&amp;IF(AE81='Tabelle Tipi-pesi'!AB$11,'Tabelle Tipi-pesi'!AC$11,"")&amp;IF(AE81='Tabelle Tipi-pesi'!AB$12,'Tabelle Tipi-pesi'!AC$12,"")&amp;IF(AE81='Tabelle Tipi-pesi'!AB$13,'Tabelle Tipi-pesi'!AC$13,"")&amp;IF(AE81='Tabelle Tipi-pesi'!AB$14,'Tabelle Tipi-pesi'!AC$14,"")&amp;IF(AE81='Tabelle Tipi-pesi'!AB$15,'Tabelle Tipi-pesi'!AC$15,"")&amp;IF(AD81='Tabelle Tipi-pesi'!AB$16,'Tabelle Tipi-pesi'!AC$16,"")&amp;IF(AE81='Tabelle Tipi-pesi'!AB$17,'Tabelle Tipi-pesi'!AC$17,"")&amp;IF(AE81='Tabelle Tipi-pesi'!AB$18,'Tabelle Tipi-pesi'!AC$18,"")&amp;IF(AE81='Tabelle Tipi-pesi'!AB$19,'Tabelle Tipi-pesi'!AC$19,"")&amp;IF(AE81='Tabelle Tipi-pesi'!AB$20,'Tabelle Tipi-pesi'!AC$20,"")&amp;IF(AE81='Tabelle Tipi-pesi'!AB$21,'Tabelle Tipi-pesi'!AC$21,"")&amp;IF(AE81='Tabelle Tipi-pesi'!AB$22,'Tabelle Tipi-pesi'!AC$22,"")&amp;IF(AE81='Tabelle Tipi-pesi'!AB$23,'Tabelle Tipi-pesi'!AC$23,"")))</f>
        <v>20</v>
      </c>
      <c r="AG81" s="8" t="s">
        <v>106</v>
      </c>
      <c r="AH81" s="9">
        <f>IF(AG81="",0,VALUE(IF(AG81='Tabelle Tipi-pesi'!AD$2,'Tabelle Tipi-pesi'!AE$2,"")&amp;IF(AG81='Tabelle Tipi-pesi'!AD$3,'Tabelle Tipi-pesi'!AE$3,"")&amp;IF(AG81='Tabelle Tipi-pesi'!AD$4,'Tabelle Tipi-pesi'!AE$4,"")&amp;IF(AG81='Tabelle Tipi-pesi'!AD$5,'Tabelle Tipi-pesi'!AE$5,"")&amp;IF(AG81='Tabelle Tipi-pesi'!AD$6,'Tabelle Tipi-pesi'!AE$6,"")&amp;IF(AG81='Tabelle Tipi-pesi'!AD$7,'Tabelle Tipi-pesi'!AE$7,"")&amp;IF(AG81='Tabelle Tipi-pesi'!AD$8,'Tabelle Tipi-pesi'!AE$8,"")&amp;IF(AG81='Tabelle Tipi-pesi'!AD$9,'Tabelle Tipi-pesi'!AE$9,"")&amp;IF(AG81='Tabelle Tipi-pesi'!AD$10,'Tabelle Tipi-pesi'!AE$10,"")&amp;IF(AG81='Tabelle Tipi-pesi'!AD$11,'Tabelle Tipi-pesi'!AE$11,"")&amp;IF(AG81='Tabelle Tipi-pesi'!AD$12,'Tabelle Tipi-pesi'!AE$12,"")&amp;IF(AG81='Tabelle Tipi-pesi'!AD$13,'Tabelle Tipi-pesi'!AE$13,"")&amp;IF(AG81='Tabelle Tipi-pesi'!AD$14,'Tabelle Tipi-pesi'!AE$14,"")&amp;IF(AG81='Tabelle Tipi-pesi'!AD$15,'Tabelle Tipi-pesi'!AE$15,"")&amp;IF(AF81='Tabelle Tipi-pesi'!AD$16,'Tabelle Tipi-pesi'!AE$16,"")&amp;IF(AG81='Tabelle Tipi-pesi'!AD$17,'Tabelle Tipi-pesi'!AE$17,"")&amp;IF(AG81='Tabelle Tipi-pesi'!AD$18,'Tabelle Tipi-pesi'!AE$18,"")&amp;IF(AG81='Tabelle Tipi-pesi'!AD$19,'Tabelle Tipi-pesi'!AE$19,"")&amp;IF(AG81='Tabelle Tipi-pesi'!AD$20,'Tabelle Tipi-pesi'!AE$20,"")&amp;IF(AG81='Tabelle Tipi-pesi'!AD$21,'Tabelle Tipi-pesi'!AE$21,"")&amp;IF(AG81='Tabelle Tipi-pesi'!AD$22,'Tabelle Tipi-pesi'!AE$22,"")&amp;IF(AG81='Tabelle Tipi-pesi'!AD$23,'Tabelle Tipi-pesi'!AE$23,"")))</f>
        <v>50</v>
      </c>
      <c r="AJ81" s="26">
        <f t="shared" si="7"/>
        <v>4817</v>
      </c>
      <c r="AK81" s="55">
        <v>15.4</v>
      </c>
      <c r="AL81" s="12">
        <v>17350</v>
      </c>
      <c r="AM81" s="18"/>
      <c r="AN81" s="11">
        <f t="shared" si="8"/>
        <v>15</v>
      </c>
      <c r="AO81" s="11" t="str">
        <f t="shared" si="9"/>
        <v>3</v>
      </c>
      <c r="AP81" s="8">
        <v>700</v>
      </c>
      <c r="AQ81" s="40">
        <f t="shared" si="10"/>
        <v>67.597402597402606</v>
      </c>
      <c r="AR81" s="15">
        <f t="shared" si="11"/>
        <v>750.33116883116895</v>
      </c>
      <c r="AS81" s="16">
        <f t="shared" si="12"/>
        <v>155.76731759002885</v>
      </c>
      <c r="AT81" s="15">
        <f t="shared" si="13"/>
        <v>6.4198319356820788</v>
      </c>
      <c r="AU81" s="39"/>
    </row>
    <row r="82" spans="1:47" s="8" customFormat="1" ht="11.25" customHeight="1" x14ac:dyDescent="0.2">
      <c r="A82" s="8">
        <v>78</v>
      </c>
      <c r="B82" s="8">
        <v>4</v>
      </c>
      <c r="C82" s="20" t="s">
        <v>18</v>
      </c>
      <c r="D82" s="21">
        <f>IF(C82="",0,VALUE(IF(C82='Tabelle Tipi-pesi'!B$2,'Tabelle Tipi-pesi'!C$2,"")&amp;IF(C82='Tabelle Tipi-pesi'!B$3,'Tabelle Tipi-pesi'!C$3,"")&amp;IF(C82='Tabelle Tipi-pesi'!B$4,'Tabelle Tipi-pesi'!C$4,"")&amp;IF(C82='Tabelle Tipi-pesi'!B$5,'Tabelle Tipi-pesi'!C$5,"")&amp;IF(C82='Tabelle Tipi-pesi'!B$6,'Tabelle Tipi-pesi'!C$6,"")&amp;IF(C82='Tabelle Tipi-pesi'!B$7,'Tabelle Tipi-pesi'!C$7,"")&amp;IF(C82='Tabelle Tipi-pesi'!B$8,'Tabelle Tipi-pesi'!C$8,"")&amp;IF(C82='Tabelle Tipi-pesi'!B$9,'Tabelle Tipi-pesi'!C$9,"")&amp;IF(C82='Tabelle Tipi-pesi'!B$10,'Tabelle Tipi-pesi'!C$10,"")&amp;IF(C82='Tabelle Tipi-pesi'!B$11,'Tabelle Tipi-pesi'!C$11,"")&amp;IF(C82='Tabelle Tipi-pesi'!B$12,'Tabelle Tipi-pesi'!C$12,"")&amp;IF(C82='Tabelle Tipi-pesi'!B$13,'Tabelle Tipi-pesi'!C$13,"")&amp;IF(C82='Tabelle Tipi-pesi'!B$14,'Tabelle Tipi-pesi'!C$14,"")&amp;IF(C82='Tabelle Tipi-pesi'!B$15,'Tabelle Tipi-pesi'!C$15,"")&amp;IF(C82='Tabelle Tipi-pesi'!B$16,'Tabelle Tipi-pesi'!C$16,"")&amp;IF(C82='Tabelle Tipi-pesi'!B$17,'Tabelle Tipi-pesi'!C$17,"")&amp;IF(C82='Tabelle Tipi-pesi'!B$18,'Tabelle Tipi-pesi'!C$18,"")&amp;IF(C82='Tabelle Tipi-pesi'!B$19,'Tabelle Tipi-pesi'!C$19,"")&amp;IF(C82='Tabelle Tipi-pesi'!B$20,'Tabelle Tipi-pesi'!C$20,"")&amp;IF(C82='Tabelle Tipi-pesi'!B$21,'Tabelle Tipi-pesi'!C$21,"")&amp;IF(C82='Tabelle Tipi-pesi'!B$22,'Tabelle Tipi-pesi'!C$22,"")&amp;IF(C82='Tabelle Tipi-pesi'!B$23,'Tabelle Tipi-pesi'!C$23,"")))</f>
        <v>180</v>
      </c>
      <c r="E82" s="8" t="s">
        <v>25</v>
      </c>
      <c r="F82" s="7">
        <f>IF(E82="",0,VALUE(IF(E82='Tabelle Tipi-pesi'!D$2,'Tabelle Tipi-pesi'!E$2,"")&amp;IF(E82='Tabelle Tipi-pesi'!D$3,'Tabelle Tipi-pesi'!E$3,"")&amp;IF(E82='Tabelle Tipi-pesi'!D$4,'Tabelle Tipi-pesi'!E$4,"")&amp;IF(E82='Tabelle Tipi-pesi'!D$5,'Tabelle Tipi-pesi'!E$5,"")&amp;IF(E82='Tabelle Tipi-pesi'!D$6,'Tabelle Tipi-pesi'!E$6,"")&amp;IF(E82='Tabelle Tipi-pesi'!D$7,'Tabelle Tipi-pesi'!E$7,"")&amp;IF(E82='Tabelle Tipi-pesi'!D$8,'Tabelle Tipi-pesi'!E$8,"")&amp;IF(E82='Tabelle Tipi-pesi'!D$9,'Tabelle Tipi-pesi'!E$9,"")&amp;IF(E82='Tabelle Tipi-pesi'!D$10,'Tabelle Tipi-pesi'!E$10,"")&amp;IF(E82='Tabelle Tipi-pesi'!D$11,'Tabelle Tipi-pesi'!E$11,"")&amp;IF(E82='Tabelle Tipi-pesi'!D$12,'Tabelle Tipi-pesi'!E$12,"")&amp;IF(E82='Tabelle Tipi-pesi'!D$13,'Tabelle Tipi-pesi'!E$13,"")&amp;IF(E82='Tabelle Tipi-pesi'!D$14,'Tabelle Tipi-pesi'!E$14,"")&amp;IF(E82='Tabelle Tipi-pesi'!D$15,'Tabelle Tipi-pesi'!E$15,"")&amp;IF(E82='Tabelle Tipi-pesi'!D$16,'Tabelle Tipi-pesi'!E$16,"")&amp;IF(E82='Tabelle Tipi-pesi'!D$17,'Tabelle Tipi-pesi'!E$17,"")&amp;IF(E82='Tabelle Tipi-pesi'!D$18,'Tabelle Tipi-pesi'!E$18,"")&amp;IF(E82='Tabelle Tipi-pesi'!D$19,'Tabelle Tipi-pesi'!E$19,"")&amp;IF(E82='Tabelle Tipi-pesi'!D$20,'Tabelle Tipi-pesi'!E$20,"")&amp;IF(E82='Tabelle Tipi-pesi'!D$21,'Tabelle Tipi-pesi'!E$21,"")&amp;IF(E82='Tabelle Tipi-pesi'!D$22,'Tabelle Tipi-pesi'!E$22,"")&amp;IF(E82='Tabelle Tipi-pesi'!D$23,'Tabelle Tipi-pesi'!E$23,"")))/4*B82</f>
        <v>63</v>
      </c>
      <c r="G82" s="22" t="s">
        <v>39</v>
      </c>
      <c r="H82" s="23">
        <f>$B82*IF(G82="",0,VALUE(IF(G82='Tabelle Tipi-pesi'!F$2,'Tabelle Tipi-pesi'!G$2,"")&amp;IF(G82='Tabelle Tipi-pesi'!F$3,'Tabelle Tipi-pesi'!G$3,"")&amp;IF(G82='Tabelle Tipi-pesi'!F$4,'Tabelle Tipi-pesi'!G$4,"")&amp;IF(G82='Tabelle Tipi-pesi'!F$5,'Tabelle Tipi-pesi'!G$5,"")&amp;IF(G82='Tabelle Tipi-pesi'!F$6,'Tabelle Tipi-pesi'!G$6,"")&amp;IF(G82='Tabelle Tipi-pesi'!F$7,'Tabelle Tipi-pesi'!G$7,"")&amp;IF(G82='Tabelle Tipi-pesi'!F$8,'Tabelle Tipi-pesi'!G$8,"")&amp;IF(G82='Tabelle Tipi-pesi'!F$9,'Tabelle Tipi-pesi'!G$9,"")&amp;IF(G82='Tabelle Tipi-pesi'!F$10,'Tabelle Tipi-pesi'!G$10,"")&amp;IF(G82='Tabelle Tipi-pesi'!F$11,'Tabelle Tipi-pesi'!G$11,"")&amp;IF(G82='Tabelle Tipi-pesi'!F$12,'Tabelle Tipi-pesi'!G$12,"")&amp;IF(G82='Tabelle Tipi-pesi'!F$13,'Tabelle Tipi-pesi'!G$13,"")&amp;IF(G82='Tabelle Tipi-pesi'!F$14,'Tabelle Tipi-pesi'!G$14,"")&amp;IF(G82='Tabelle Tipi-pesi'!F$15,'Tabelle Tipi-pesi'!G$15,"")&amp;IF(G82='Tabelle Tipi-pesi'!F$16,'Tabelle Tipi-pesi'!G$16,"")&amp;IF(G82='Tabelle Tipi-pesi'!F$17,'Tabelle Tipi-pesi'!G$17,"")&amp;IF(G82='Tabelle Tipi-pesi'!F$18,'Tabelle Tipi-pesi'!G$18,"")&amp;IF(G82='Tabelle Tipi-pesi'!F$19,'Tabelle Tipi-pesi'!G$19,"")&amp;IF(G82='Tabelle Tipi-pesi'!F$20,'Tabelle Tipi-pesi'!G$20,"")&amp;IF(G82='Tabelle Tipi-pesi'!F$21,'Tabelle Tipi-pesi'!G$21,"")&amp;IF(G82='Tabelle Tipi-pesi'!F$22,'Tabelle Tipi-pesi'!G$22,"")&amp;IF(G82='Tabelle Tipi-pesi'!F$23,'Tabelle Tipi-pesi'!G$23,"")))</f>
        <v>120</v>
      </c>
      <c r="I82" s="8" t="s">
        <v>47</v>
      </c>
      <c r="J82" s="9">
        <f>IF(I82="",0,VALUE(IF(I82='Tabelle Tipi-pesi'!H$2,'Tabelle Tipi-pesi'!I$2,"")&amp;IF(I82='Tabelle Tipi-pesi'!H$3,'Tabelle Tipi-pesi'!I$3,"")&amp;IF(I82='Tabelle Tipi-pesi'!H$4,'Tabelle Tipi-pesi'!I$4,"")&amp;IF(I82='Tabelle Tipi-pesi'!H$5,'Tabelle Tipi-pesi'!I$5,"")&amp;IF(I82='Tabelle Tipi-pesi'!H$6,'Tabelle Tipi-pesi'!I$6,"")&amp;IF(I82='Tabelle Tipi-pesi'!H$7,'Tabelle Tipi-pesi'!I$7,"")&amp;IF(I82='Tabelle Tipi-pesi'!H$8,'Tabelle Tipi-pesi'!I$8,"")&amp;IF(I82='Tabelle Tipi-pesi'!H$9,'Tabelle Tipi-pesi'!I$9,"")&amp;IF(I82='Tabelle Tipi-pesi'!H$10,'Tabelle Tipi-pesi'!I$10,"")&amp;IF(I82='Tabelle Tipi-pesi'!H$11,'Tabelle Tipi-pesi'!I$11,"")&amp;IF(I82='Tabelle Tipi-pesi'!H$12,'Tabelle Tipi-pesi'!I$12,"")&amp;IF(I82='Tabelle Tipi-pesi'!H$13,'Tabelle Tipi-pesi'!I$13,"")&amp;IF(I82='Tabelle Tipi-pesi'!H$14,'Tabelle Tipi-pesi'!I$14,"")&amp;IF(I82='Tabelle Tipi-pesi'!H$15,'Tabelle Tipi-pesi'!I$15,"")&amp;IF(I82='Tabelle Tipi-pesi'!H$16,'Tabelle Tipi-pesi'!I$16,"")&amp;IF(I82='Tabelle Tipi-pesi'!H$17,'Tabelle Tipi-pesi'!I$17,"")&amp;IF(I82='Tabelle Tipi-pesi'!H$18,'Tabelle Tipi-pesi'!I$18,"")&amp;IF(I82='Tabelle Tipi-pesi'!H$19,'Tabelle Tipi-pesi'!I$19,"")&amp;IF(I82='Tabelle Tipi-pesi'!H$20,'Tabelle Tipi-pesi'!I$20,"")&amp;IF(I82='Tabelle Tipi-pesi'!H$21,'Tabelle Tipi-pesi'!I$21,"")&amp;IF(I82='Tabelle Tipi-pesi'!H$22,'Tabelle Tipi-pesi'!I$22,"")&amp;IF(I82='Tabelle Tipi-pesi'!H$23,'Tabelle Tipi-pesi'!I$23,"")))</f>
        <v>145</v>
      </c>
      <c r="K82" s="24" t="s">
        <v>50</v>
      </c>
      <c r="L82" s="25">
        <f>IF(K82="",0,VALUE(IF(K82='Tabelle Tipi-pesi'!J$2,'Tabelle Tipi-pesi'!K$2,"")&amp;IF(K82='Tabelle Tipi-pesi'!J$3,'Tabelle Tipi-pesi'!K$3,"")&amp;IF(K82='Tabelle Tipi-pesi'!J$4,'Tabelle Tipi-pesi'!K$4,"")&amp;IF(K82='Tabelle Tipi-pesi'!J$5,'Tabelle Tipi-pesi'!K$5,"")&amp;IF(K82='Tabelle Tipi-pesi'!J$6,'Tabelle Tipi-pesi'!K$6,"")&amp;IF(K82='Tabelle Tipi-pesi'!J$7,'Tabelle Tipi-pesi'!K$7,"")&amp;IF(K82='Tabelle Tipi-pesi'!J$8,'Tabelle Tipi-pesi'!K$8,"")&amp;IF(K82='Tabelle Tipi-pesi'!J$9,'Tabelle Tipi-pesi'!K$9,"")&amp;IF(K82='Tabelle Tipi-pesi'!J$10,'Tabelle Tipi-pesi'!K$10,"")&amp;IF(K82='Tabelle Tipi-pesi'!J$11,'Tabelle Tipi-pesi'!K$11,"")&amp;IF(K82='Tabelle Tipi-pesi'!J$12,'Tabelle Tipi-pesi'!K$12,"")&amp;IF(K82='Tabelle Tipi-pesi'!J$13,'Tabelle Tipi-pesi'!K$13,"")&amp;IF(K82='Tabelle Tipi-pesi'!J$14,'Tabelle Tipi-pesi'!K$14,"")&amp;IF(K82='Tabelle Tipi-pesi'!J$15,'Tabelle Tipi-pesi'!K$15,"")&amp;IF(K82='Tabelle Tipi-pesi'!J$16,'Tabelle Tipi-pesi'!K$16,"")&amp;IF(K82='Tabelle Tipi-pesi'!J$17,'Tabelle Tipi-pesi'!K$17,"")&amp;IF(K82='Tabelle Tipi-pesi'!J$18,'Tabelle Tipi-pesi'!K$18,"")&amp;IF(K82='Tabelle Tipi-pesi'!J$19,'Tabelle Tipi-pesi'!K$19,"")&amp;IF(K82='Tabelle Tipi-pesi'!J$20,'Tabelle Tipi-pesi'!K$20,"")&amp;IF(K82='Tabelle Tipi-pesi'!J$21,'Tabelle Tipi-pesi'!K$21,"")&amp;IF(K82='Tabelle Tipi-pesi'!J$22,'Tabelle Tipi-pesi'!K$22,"")&amp;IF(K82='Tabelle Tipi-pesi'!J$23,'Tabelle Tipi-pesi'!K$23,"")))</f>
        <v>7</v>
      </c>
      <c r="M82" s="8" t="s">
        <v>59</v>
      </c>
      <c r="N82" s="9">
        <f>$B82*IF(M82="",0,VALUE(IF(M82='Tabelle Tipi-pesi'!L$2,'Tabelle Tipi-pesi'!M$2,"")&amp;IF(M82='Tabelle Tipi-pesi'!L$3,'Tabelle Tipi-pesi'!M$3,"")&amp;IF(M82='Tabelle Tipi-pesi'!L$4,'Tabelle Tipi-pesi'!M$4,"")&amp;IF(M82='Tabelle Tipi-pesi'!L$5,'Tabelle Tipi-pesi'!M$5,"")&amp;IF(M82='Tabelle Tipi-pesi'!L$6,'Tabelle Tipi-pesi'!M$6,"")&amp;IF(M82='Tabelle Tipi-pesi'!L$7,'Tabelle Tipi-pesi'!M$7,"")&amp;IF(M82='Tabelle Tipi-pesi'!L$8,'Tabelle Tipi-pesi'!M$8,"")&amp;IF(M82='Tabelle Tipi-pesi'!L$9,'Tabelle Tipi-pesi'!M$9,"")&amp;IF(M82='Tabelle Tipi-pesi'!L$10,'Tabelle Tipi-pesi'!M$10,"")&amp;IF(M82='Tabelle Tipi-pesi'!L$11,'Tabelle Tipi-pesi'!M$11,"")&amp;IF(M82='Tabelle Tipi-pesi'!L$12,'Tabelle Tipi-pesi'!M$12,"")&amp;IF(M82='Tabelle Tipi-pesi'!L$13,'Tabelle Tipi-pesi'!M$13,"")&amp;IF(M82='Tabelle Tipi-pesi'!L$14,'Tabelle Tipi-pesi'!M$14,"")&amp;IF(M82='Tabelle Tipi-pesi'!L$15,'Tabelle Tipi-pesi'!M$15,"")&amp;IF(M82='Tabelle Tipi-pesi'!L$16,'Tabelle Tipi-pesi'!M$16,"")&amp;IF(M82='Tabelle Tipi-pesi'!L$17,'Tabelle Tipi-pesi'!M$17,"")&amp;IF(M82='Tabelle Tipi-pesi'!L$18,'Tabelle Tipi-pesi'!M$18,"")&amp;IF(M82='Tabelle Tipi-pesi'!L$19,'Tabelle Tipi-pesi'!M$19,"")&amp;IF(M82='Tabelle Tipi-pesi'!L$20,'Tabelle Tipi-pesi'!M$20,"")&amp;IF(M82='Tabelle Tipi-pesi'!L$21,'Tabelle Tipi-pesi'!M$21,"")&amp;IF(M82='Tabelle Tipi-pesi'!L$22,'Tabelle Tipi-pesi'!M$22,"")&amp;IF(M82='Tabelle Tipi-pesi'!L$23,'Tabelle Tipi-pesi'!M$23,"")))</f>
        <v>240</v>
      </c>
      <c r="O82" s="27" t="s">
        <v>82</v>
      </c>
      <c r="P82" s="28">
        <f>IF(O82="",0,VALUE(IF(O82='Tabelle Tipi-pesi'!N$2,'Tabelle Tipi-pesi'!O$2,"")&amp;IF(O82='Tabelle Tipi-pesi'!N$3,'Tabelle Tipi-pesi'!O$3,"")&amp;IF(O82='Tabelle Tipi-pesi'!N$4,'Tabelle Tipi-pesi'!O$4,"")&amp;IF(O82='Tabelle Tipi-pesi'!N$5,'Tabelle Tipi-pesi'!O$5,"")&amp;IF(O82='Tabelle Tipi-pesi'!N$6,'Tabelle Tipi-pesi'!O$6,"")&amp;IF(O82='Tabelle Tipi-pesi'!N$7,'Tabelle Tipi-pesi'!O$7,"")&amp;IF(O82='Tabelle Tipi-pesi'!N$8,'Tabelle Tipi-pesi'!O$8,"")&amp;IF(O82='Tabelle Tipi-pesi'!N$9,'Tabelle Tipi-pesi'!O$9,"")&amp;IF(O82='Tabelle Tipi-pesi'!N$10,'Tabelle Tipi-pesi'!O$10,"")&amp;IF(O82='Tabelle Tipi-pesi'!N$11,'Tabelle Tipi-pesi'!O$11,"")&amp;IF(O82='Tabelle Tipi-pesi'!N$12,'Tabelle Tipi-pesi'!O$12,"")&amp;IF(O82='Tabelle Tipi-pesi'!N$13,'Tabelle Tipi-pesi'!O$13,"")&amp;IF(O82='Tabelle Tipi-pesi'!N$14,'Tabelle Tipi-pesi'!O$14,"")&amp;IF(O82='Tabelle Tipi-pesi'!N$15,'Tabelle Tipi-pesi'!O$15,"")&amp;IF(O82='Tabelle Tipi-pesi'!N$16,'Tabelle Tipi-pesi'!O$16,"")&amp;IF(O82='Tabelle Tipi-pesi'!N$17,'Tabelle Tipi-pesi'!O$17,"")&amp;IF(O82='Tabelle Tipi-pesi'!N$18,'Tabelle Tipi-pesi'!O$18,"")&amp;IF(O82='Tabelle Tipi-pesi'!N$19,'Tabelle Tipi-pesi'!O$19,"")&amp;IF(O82='Tabelle Tipi-pesi'!N$20,'Tabelle Tipi-pesi'!O$20,"")&amp;IF(O82='Tabelle Tipi-pesi'!N$21,'Tabelle Tipi-pesi'!O$21,"")&amp;IF(O82='Tabelle Tipi-pesi'!N$22,'Tabelle Tipi-pesi'!O$22,"")&amp;IF(O82='Tabelle Tipi-pesi'!N$23,'Tabelle Tipi-pesi'!O$23,"")))</f>
        <v>580</v>
      </c>
      <c r="Q82" s="8" t="s">
        <v>120</v>
      </c>
      <c r="R82" s="9">
        <f>IF(Q82="",0,VALUE(IF(Q82='Tabelle Tipi-pesi'!P$2,'Tabelle Tipi-pesi'!Q$2,"")&amp;IF(Q82='Tabelle Tipi-pesi'!P$3,'Tabelle Tipi-pesi'!Q$3,"")&amp;IF(Q82='Tabelle Tipi-pesi'!P$4,'Tabelle Tipi-pesi'!Q$4,"")&amp;IF(Q82='Tabelle Tipi-pesi'!P$5,'Tabelle Tipi-pesi'!Q$5,"")&amp;IF(Q82='Tabelle Tipi-pesi'!P$6,'Tabelle Tipi-pesi'!Q$6,"")&amp;IF(Q82='Tabelle Tipi-pesi'!P$7,'Tabelle Tipi-pesi'!Q$7,"")&amp;IF(Q82='Tabelle Tipi-pesi'!P$8,'Tabelle Tipi-pesi'!Q$8,"")&amp;IF(Q82='Tabelle Tipi-pesi'!P$9,'Tabelle Tipi-pesi'!Q$9,"")&amp;IF(Q82='Tabelle Tipi-pesi'!P$10,'Tabelle Tipi-pesi'!Q$10,"")&amp;IF(Q82='Tabelle Tipi-pesi'!P$11,'Tabelle Tipi-pesi'!Q$11,"")&amp;IF(Q82='Tabelle Tipi-pesi'!P$12,'Tabelle Tipi-pesi'!Q$12,"")&amp;IF(Q82='Tabelle Tipi-pesi'!P$13,'Tabelle Tipi-pesi'!Q$13,"")&amp;IF(Q82='Tabelle Tipi-pesi'!P$14,'Tabelle Tipi-pesi'!Q$14,"")&amp;IF(Q82='Tabelle Tipi-pesi'!P$15,'Tabelle Tipi-pesi'!Q$15,"")&amp;IF(Q82='Tabelle Tipi-pesi'!P$16,'Tabelle Tipi-pesi'!Q$16,"")&amp;IF(Q82='Tabelle Tipi-pesi'!P$17,'Tabelle Tipi-pesi'!Q$17,"")&amp;IF(Q82='Tabelle Tipi-pesi'!P$18,'Tabelle Tipi-pesi'!Q$18,"")&amp;IF(Q82='Tabelle Tipi-pesi'!P$19,'Tabelle Tipi-pesi'!Q$19,"")&amp;IF(Q82='Tabelle Tipi-pesi'!P$20,'Tabelle Tipi-pesi'!Q$20,"")&amp;IF(Q82='Tabelle Tipi-pesi'!P$21,'Tabelle Tipi-pesi'!Q$21,"")&amp;IF(Q82='Tabelle Tipi-pesi'!P$22,'Tabelle Tipi-pesi'!Q$22,"")&amp;IF(Q82='Tabelle Tipi-pesi'!P$23,'Tabelle Tipi-pesi'!Q$23,"")))</f>
        <v>20</v>
      </c>
      <c r="S82" s="29" t="s">
        <v>114</v>
      </c>
      <c r="T82" s="30">
        <f>IF(S82="",0,VALUE(IF(S82='Tabelle Tipi-pesi'!R$2,'Tabelle Tipi-pesi'!S$2,"")&amp;IF(S82='Tabelle Tipi-pesi'!R$3,'Tabelle Tipi-pesi'!S$3,"")&amp;IF(S82='Tabelle Tipi-pesi'!R$4,'Tabelle Tipi-pesi'!S$4,"")&amp;IF(S82='Tabelle Tipi-pesi'!R$5,'Tabelle Tipi-pesi'!S$5,"")&amp;IF(S82='Tabelle Tipi-pesi'!R$6,'Tabelle Tipi-pesi'!S$6,"")&amp;IF(S82='Tabelle Tipi-pesi'!R$7,'Tabelle Tipi-pesi'!S$7,"")&amp;IF(S82='Tabelle Tipi-pesi'!R$8,'Tabelle Tipi-pesi'!S$8,"")&amp;IF(S82='Tabelle Tipi-pesi'!R$9,'Tabelle Tipi-pesi'!S$9,"")&amp;IF(S82='Tabelle Tipi-pesi'!R$10,'Tabelle Tipi-pesi'!S$10,"")&amp;IF(S82='Tabelle Tipi-pesi'!R$11,'Tabelle Tipi-pesi'!S$11,"")&amp;IF(S82='Tabelle Tipi-pesi'!R$12,'Tabelle Tipi-pesi'!S$12,"")&amp;IF(S82='Tabelle Tipi-pesi'!R$13,'Tabelle Tipi-pesi'!S$13,"")&amp;IF(S82='Tabelle Tipi-pesi'!R$14,'Tabelle Tipi-pesi'!S$14,"")&amp;IF(S82='Tabelle Tipi-pesi'!R$15,'Tabelle Tipi-pesi'!S$15,"")&amp;IF(S82='Tabelle Tipi-pesi'!R$16,'Tabelle Tipi-pesi'!S$16,"")&amp;IF(S82='Tabelle Tipi-pesi'!R$17,'Tabelle Tipi-pesi'!S$17,"")&amp;IF(S82='Tabelle Tipi-pesi'!R$18,'Tabelle Tipi-pesi'!S$18,"")&amp;IF(S82='Tabelle Tipi-pesi'!R$19,'Tabelle Tipi-pesi'!S$19,"")&amp;IF(S82='Tabelle Tipi-pesi'!R$20,'Tabelle Tipi-pesi'!S$20,"")&amp;IF(S82='Tabelle Tipi-pesi'!R$21,'Tabelle Tipi-pesi'!S$21,"")&amp;IF(S82='Tabelle Tipi-pesi'!R$22,'Tabelle Tipi-pesi'!S$22,"")&amp;IF(S82='Tabelle Tipi-pesi'!R$23,'Tabelle Tipi-pesi'!S$23,"")))</f>
        <v>25</v>
      </c>
      <c r="U82" s="8" t="s">
        <v>94</v>
      </c>
      <c r="V82" s="9">
        <f>IF(U82="",0,VALUE(IF(U82='Tabelle Tipi-pesi'!T$2,'Tabelle Tipi-pesi'!U$2,"")&amp;IF(U82='Tabelle Tipi-pesi'!T$3,'Tabelle Tipi-pesi'!U$3,"")&amp;IF(U82='Tabelle Tipi-pesi'!T$4,'Tabelle Tipi-pesi'!U$4,"")&amp;IF(U82='Tabelle Tipi-pesi'!T$5,'Tabelle Tipi-pesi'!U$5,"")&amp;IF(U82='Tabelle Tipi-pesi'!T$6,'Tabelle Tipi-pesi'!U$6,"")&amp;IF(U82='Tabelle Tipi-pesi'!T$7,'Tabelle Tipi-pesi'!U$7,"")&amp;IF(U82='Tabelle Tipi-pesi'!T$8,'Tabelle Tipi-pesi'!U$8,"")&amp;IF(U82='Tabelle Tipi-pesi'!T$9,'Tabelle Tipi-pesi'!U$9,"")&amp;IF(U82='Tabelle Tipi-pesi'!T$10,'Tabelle Tipi-pesi'!U$10,"")&amp;IF(U82='Tabelle Tipi-pesi'!T$11,'Tabelle Tipi-pesi'!U$11,"")&amp;IF(U82='Tabelle Tipi-pesi'!T$12,'Tabelle Tipi-pesi'!U$12,"")&amp;IF(U82='Tabelle Tipi-pesi'!T$13,'Tabelle Tipi-pesi'!U$13,"")&amp;IF(U82='Tabelle Tipi-pesi'!T$14,'Tabelle Tipi-pesi'!U$14,"")&amp;IF(U82='Tabelle Tipi-pesi'!T$15,'Tabelle Tipi-pesi'!U$15,"")&amp;IF(U82='Tabelle Tipi-pesi'!T$16,'Tabelle Tipi-pesi'!U$16,"")&amp;IF(U82='Tabelle Tipi-pesi'!T$17,'Tabelle Tipi-pesi'!U$17,"")&amp;IF(U82='Tabelle Tipi-pesi'!T$18,'Tabelle Tipi-pesi'!U$18,"")&amp;IF(U82='Tabelle Tipi-pesi'!T$19,'Tabelle Tipi-pesi'!U$19,"")&amp;IF(U82='Tabelle Tipi-pesi'!T$20,'Tabelle Tipi-pesi'!U$20,"")&amp;IF(U82='Tabelle Tipi-pesi'!T$21,'Tabelle Tipi-pesi'!U$21,"")&amp;IF(U82='Tabelle Tipi-pesi'!T$22,'Tabelle Tipi-pesi'!U$22,"")&amp;IF(U82='Tabelle Tipi-pesi'!T$23,'Tabelle Tipi-pesi'!U$23,"")))</f>
        <v>85</v>
      </c>
      <c r="W82" s="31"/>
      <c r="X82" s="32">
        <f>IF(W82="",0,VALUE(IF(W82='Tabelle Tipi-pesi'!V$2,'Tabelle Tipi-pesi'!W$2,"")&amp;IF(W82='Tabelle Tipi-pesi'!V$3,'Tabelle Tipi-pesi'!W$3,"")&amp;IF(W82='Tabelle Tipi-pesi'!V$4,'Tabelle Tipi-pesi'!W$4,"")&amp;IF(W82='Tabelle Tipi-pesi'!V$5,'Tabelle Tipi-pesi'!W$5,"")&amp;IF(W82='Tabelle Tipi-pesi'!V$6,'Tabelle Tipi-pesi'!W$6,"")&amp;IF(W82='Tabelle Tipi-pesi'!V$7,'Tabelle Tipi-pesi'!W$7,"")&amp;IF(W82='Tabelle Tipi-pesi'!V$8,'Tabelle Tipi-pesi'!W$8,"")&amp;IF(W82='Tabelle Tipi-pesi'!V$9,'Tabelle Tipi-pesi'!W$9,"")&amp;IF(W82='Tabelle Tipi-pesi'!V$10,'Tabelle Tipi-pesi'!W$10,"")&amp;IF(W82='Tabelle Tipi-pesi'!V$11,'Tabelle Tipi-pesi'!W$11,"")&amp;IF(W82='Tabelle Tipi-pesi'!V$12,'Tabelle Tipi-pesi'!W$12,"")&amp;IF(W82='Tabelle Tipi-pesi'!V$13,'Tabelle Tipi-pesi'!W$13,"")&amp;IF(W82='Tabelle Tipi-pesi'!V$14,'Tabelle Tipi-pesi'!W$14,"")&amp;IF(W82='Tabelle Tipi-pesi'!V$15,'Tabelle Tipi-pesi'!W$15,"")&amp;IF(W82='Tabelle Tipi-pesi'!V$16,'Tabelle Tipi-pesi'!W$16,"")&amp;IF(W82='Tabelle Tipi-pesi'!V$17,'Tabelle Tipi-pesi'!W$17,"")&amp;IF(W82='Tabelle Tipi-pesi'!V$18,'Tabelle Tipi-pesi'!W$18,"")&amp;IF(W82='Tabelle Tipi-pesi'!V$19,'Tabelle Tipi-pesi'!W$19,"")&amp;IF(W82='Tabelle Tipi-pesi'!V$20,'Tabelle Tipi-pesi'!W$20,"")&amp;IF(W82='Tabelle Tipi-pesi'!V$21,'Tabelle Tipi-pesi'!W$21,"")&amp;IF(W82='Tabelle Tipi-pesi'!V$22,'Tabelle Tipi-pesi'!W$22,"")&amp;IF(W82='Tabelle Tipi-pesi'!V$23,'Tabelle Tipi-pesi'!W$23,"")))</f>
        <v>0</v>
      </c>
      <c r="Z82" s="9">
        <f>IF(Y82="",0,VALUE(IF(Y82='Tabelle Tipi-pesi'!X$2,'Tabelle Tipi-pesi'!Y$2,"")&amp;IF(Y82='Tabelle Tipi-pesi'!X$3,'Tabelle Tipi-pesi'!Y$3,"")&amp;IF(Y82='Tabelle Tipi-pesi'!X$4,'Tabelle Tipi-pesi'!Y$4,"")&amp;IF(Y82='Tabelle Tipi-pesi'!X$5,'Tabelle Tipi-pesi'!Y$5,"")&amp;IF(Y82='Tabelle Tipi-pesi'!X$6,'Tabelle Tipi-pesi'!Y$6,"")&amp;IF(Y82='Tabelle Tipi-pesi'!X$7,'Tabelle Tipi-pesi'!Y$7,"")&amp;IF(Y82='Tabelle Tipi-pesi'!X$8,'Tabelle Tipi-pesi'!Y$8,"")&amp;IF(Y82='Tabelle Tipi-pesi'!X$9,'Tabelle Tipi-pesi'!Y$9,"")&amp;IF(Y82='Tabelle Tipi-pesi'!X$10,'Tabelle Tipi-pesi'!Y$10,"")&amp;IF(Y82='Tabelle Tipi-pesi'!X$11,'Tabelle Tipi-pesi'!Y$11,"")&amp;IF(Y82='Tabelle Tipi-pesi'!X$12,'Tabelle Tipi-pesi'!Y$12,"")&amp;IF(Y82='Tabelle Tipi-pesi'!X$13,'Tabelle Tipi-pesi'!Y$13,"")&amp;IF(Y82='Tabelle Tipi-pesi'!X$14,'Tabelle Tipi-pesi'!Y$14,"")&amp;IF(Y82='Tabelle Tipi-pesi'!X$15,'Tabelle Tipi-pesi'!Y$15,"")&amp;IF(Y82='Tabelle Tipi-pesi'!X$16,'Tabelle Tipi-pesi'!Y$16,"")&amp;IF(Y82='Tabelle Tipi-pesi'!X$17,'Tabelle Tipi-pesi'!Y$17,"")&amp;IF(Y82='Tabelle Tipi-pesi'!X$18,'Tabelle Tipi-pesi'!Y$18,"")&amp;IF(Y82='Tabelle Tipi-pesi'!X$19,'Tabelle Tipi-pesi'!Y$19,"")&amp;IF(Y82='Tabelle Tipi-pesi'!X$20,'Tabelle Tipi-pesi'!Y$20,"")&amp;IF(Y82='Tabelle Tipi-pesi'!X$21,'Tabelle Tipi-pesi'!Y$21,"")&amp;IF(Y82='Tabelle Tipi-pesi'!X$22,'Tabelle Tipi-pesi'!Y$22,"")&amp;IF(Y82='Tabelle Tipi-pesi'!X$23,'Tabelle Tipi-pesi'!Y$23,"")))</f>
        <v>0</v>
      </c>
      <c r="AA82" s="36" t="s">
        <v>102</v>
      </c>
      <c r="AB82" s="37">
        <f>IF(AA82="",0,VALUE(IF(AA82='Tabelle Tipi-pesi'!Z$2,'Tabelle Tipi-pesi'!AA$2,"")&amp;IF(AA82='Tabelle Tipi-pesi'!Z$3,'Tabelle Tipi-pesi'!AA$3,"")&amp;IF(AA82='Tabelle Tipi-pesi'!Z$4,'Tabelle Tipi-pesi'!AA$4,"")&amp;IF(AA82='Tabelle Tipi-pesi'!Z$5,'Tabelle Tipi-pesi'!AA$5,"")&amp;IF(AA82='Tabelle Tipi-pesi'!Z$6,'Tabelle Tipi-pesi'!AA$6,"")&amp;IF(AA82='Tabelle Tipi-pesi'!Z$7,'Tabelle Tipi-pesi'!AA$7,"")&amp;IF(AA82='Tabelle Tipi-pesi'!Z$8,'Tabelle Tipi-pesi'!AA$8,"")&amp;IF(AA82='Tabelle Tipi-pesi'!Z$9,'Tabelle Tipi-pesi'!AA$9,"")&amp;IF(AA82='Tabelle Tipi-pesi'!Z$10,'Tabelle Tipi-pesi'!AA$10,"")&amp;IF(AA82='Tabelle Tipi-pesi'!Z$11,'Tabelle Tipi-pesi'!AA$11,"")&amp;IF(AA82='Tabelle Tipi-pesi'!Z$12,'Tabelle Tipi-pesi'!AA$12,"")&amp;IF(AA82='Tabelle Tipi-pesi'!Z$13,'Tabelle Tipi-pesi'!AA$13,"")&amp;IF(AA82='Tabelle Tipi-pesi'!Z$14,'Tabelle Tipi-pesi'!AA$14,"")&amp;IF(AA82='Tabelle Tipi-pesi'!Z$15,'Tabelle Tipi-pesi'!AA$15,"")&amp;IF(AA82='Tabelle Tipi-pesi'!Z$16,'Tabelle Tipi-pesi'!AA$16,"")&amp;IF(AA82='Tabelle Tipi-pesi'!Z$17,'Tabelle Tipi-pesi'!AA$17,"")&amp;IF(AA82='Tabelle Tipi-pesi'!Z$18,'Tabelle Tipi-pesi'!AA$18,"")&amp;IF(AA82='Tabelle Tipi-pesi'!Z$19,'Tabelle Tipi-pesi'!AA$19,"")&amp;IF(AA82='Tabelle Tipi-pesi'!Z$20,'Tabelle Tipi-pesi'!AA$20,"")&amp;IF(AA82='Tabelle Tipi-pesi'!Z$21,'Tabelle Tipi-pesi'!AA$21,"")&amp;IF(AA82='Tabelle Tipi-pesi'!Z$22,'Tabelle Tipi-pesi'!AA$22,"")&amp;IF(AA82='Tabelle Tipi-pesi'!Z$23,'Tabelle Tipi-pesi'!AA$23,"")))</f>
        <v>40</v>
      </c>
      <c r="AD82" s="9">
        <f>IF(AC82="",0,VALUE(IF(AC82='Tabelle Tipi-pesi'!Z$2,'Tabelle Tipi-pesi'!AA$2,"")&amp;IF(AC82='Tabelle Tipi-pesi'!Z$3,'Tabelle Tipi-pesi'!AA$3,"")&amp;IF(AC82='Tabelle Tipi-pesi'!Z$4,'Tabelle Tipi-pesi'!AA$4,"")&amp;IF(AC82='Tabelle Tipi-pesi'!Z$5,'Tabelle Tipi-pesi'!AA$5,"")&amp;IF(AC82='Tabelle Tipi-pesi'!Z$6,'Tabelle Tipi-pesi'!AA$6,"")&amp;IF(AC82='Tabelle Tipi-pesi'!Z$7,'Tabelle Tipi-pesi'!AA$7,"")&amp;IF(AC82='Tabelle Tipi-pesi'!Z$8,'Tabelle Tipi-pesi'!AA$8,"")&amp;IF(AC82='Tabelle Tipi-pesi'!Z$9,'Tabelle Tipi-pesi'!AA$9,"")&amp;IF(AC82='Tabelle Tipi-pesi'!Z$10,'Tabelle Tipi-pesi'!AA$10,"")&amp;IF(AC82='Tabelle Tipi-pesi'!Z$11,'Tabelle Tipi-pesi'!AA$11,"")&amp;IF(AC82='Tabelle Tipi-pesi'!Z$12,'Tabelle Tipi-pesi'!AA$12,"")&amp;IF(AC82='Tabelle Tipi-pesi'!Z$13,'Tabelle Tipi-pesi'!AA$13,"")&amp;IF(AC82='Tabelle Tipi-pesi'!Z$14,'Tabelle Tipi-pesi'!AA$14,"")&amp;IF(AC82='Tabelle Tipi-pesi'!Z$15,'Tabelle Tipi-pesi'!AA$15,"")&amp;IF(AC82='Tabelle Tipi-pesi'!Z$16,'Tabelle Tipi-pesi'!AA$16,"")&amp;IF(AC82='Tabelle Tipi-pesi'!Z$17,'Tabelle Tipi-pesi'!AA$17,"")&amp;IF(AC82='Tabelle Tipi-pesi'!Z$18,'Tabelle Tipi-pesi'!AA$18,"")&amp;IF(AC82='Tabelle Tipi-pesi'!Z$19,'Tabelle Tipi-pesi'!AA$19,"")&amp;IF(AC82='Tabelle Tipi-pesi'!Z$20,'Tabelle Tipi-pesi'!AA$20,"")&amp;IF(AC82='Tabelle Tipi-pesi'!Z$21,'Tabelle Tipi-pesi'!AA$21,"")&amp;IF(AC82='Tabelle Tipi-pesi'!Z$22,'Tabelle Tipi-pesi'!AA$22,"")&amp;IF(AC82='Tabelle Tipi-pesi'!Z$23,'Tabelle Tipi-pesi'!AA$23,"")))</f>
        <v>0</v>
      </c>
      <c r="AE82" s="34" t="s">
        <v>118</v>
      </c>
      <c r="AF82" s="35">
        <f>IF(AE82="",0,VALUE(IF(AE82='Tabelle Tipi-pesi'!AB$2,'Tabelle Tipi-pesi'!AC$2,"")&amp;IF(AE82='Tabelle Tipi-pesi'!AB$3,'Tabelle Tipi-pesi'!AC$3,"")&amp;IF(AE82='Tabelle Tipi-pesi'!AB$4,'Tabelle Tipi-pesi'!AC$4,"")&amp;IF(AE82='Tabelle Tipi-pesi'!AB$5,'Tabelle Tipi-pesi'!AC$5,"")&amp;IF(AE82='Tabelle Tipi-pesi'!AB$6,'Tabelle Tipi-pesi'!AC$6,"")&amp;IF(AE82='Tabelle Tipi-pesi'!AB$7,'Tabelle Tipi-pesi'!AC$7,"")&amp;IF(AE82='Tabelle Tipi-pesi'!AB$8,'Tabelle Tipi-pesi'!AC$8,"")&amp;IF(AE82='Tabelle Tipi-pesi'!AB$9,'Tabelle Tipi-pesi'!AC$9,"")&amp;IF(AE82='Tabelle Tipi-pesi'!AB$10,'Tabelle Tipi-pesi'!AC$10,"")&amp;IF(AE82='Tabelle Tipi-pesi'!AB$11,'Tabelle Tipi-pesi'!AC$11,"")&amp;IF(AE82='Tabelle Tipi-pesi'!AB$12,'Tabelle Tipi-pesi'!AC$12,"")&amp;IF(AE82='Tabelle Tipi-pesi'!AB$13,'Tabelle Tipi-pesi'!AC$13,"")&amp;IF(AE82='Tabelle Tipi-pesi'!AB$14,'Tabelle Tipi-pesi'!AC$14,"")&amp;IF(AE82='Tabelle Tipi-pesi'!AB$15,'Tabelle Tipi-pesi'!AC$15,"")&amp;IF(AD82='Tabelle Tipi-pesi'!AB$16,'Tabelle Tipi-pesi'!AC$16,"")&amp;IF(AE82='Tabelle Tipi-pesi'!AB$17,'Tabelle Tipi-pesi'!AC$17,"")&amp;IF(AE82='Tabelle Tipi-pesi'!AB$18,'Tabelle Tipi-pesi'!AC$18,"")&amp;IF(AE82='Tabelle Tipi-pesi'!AB$19,'Tabelle Tipi-pesi'!AC$19,"")&amp;IF(AE82='Tabelle Tipi-pesi'!AB$20,'Tabelle Tipi-pesi'!AC$20,"")&amp;IF(AE82='Tabelle Tipi-pesi'!AB$21,'Tabelle Tipi-pesi'!AC$21,"")&amp;IF(AE82='Tabelle Tipi-pesi'!AB$22,'Tabelle Tipi-pesi'!AC$22,"")&amp;IF(AE82='Tabelle Tipi-pesi'!AB$23,'Tabelle Tipi-pesi'!AC$23,"")))</f>
        <v>10</v>
      </c>
      <c r="AH82" s="9">
        <f>IF(AG82="",0,VALUE(IF(AG82='Tabelle Tipi-pesi'!AD$2,'Tabelle Tipi-pesi'!AE$2,"")&amp;IF(AG82='Tabelle Tipi-pesi'!AD$3,'Tabelle Tipi-pesi'!AE$3,"")&amp;IF(AG82='Tabelle Tipi-pesi'!AD$4,'Tabelle Tipi-pesi'!AE$4,"")&amp;IF(AG82='Tabelle Tipi-pesi'!AD$5,'Tabelle Tipi-pesi'!AE$5,"")&amp;IF(AG82='Tabelle Tipi-pesi'!AD$6,'Tabelle Tipi-pesi'!AE$6,"")&amp;IF(AG82='Tabelle Tipi-pesi'!AD$7,'Tabelle Tipi-pesi'!AE$7,"")&amp;IF(AG82='Tabelle Tipi-pesi'!AD$8,'Tabelle Tipi-pesi'!AE$8,"")&amp;IF(AG82='Tabelle Tipi-pesi'!AD$9,'Tabelle Tipi-pesi'!AE$9,"")&amp;IF(AG82='Tabelle Tipi-pesi'!AD$10,'Tabelle Tipi-pesi'!AE$10,"")&amp;IF(AG82='Tabelle Tipi-pesi'!AD$11,'Tabelle Tipi-pesi'!AE$11,"")&amp;IF(AG82='Tabelle Tipi-pesi'!AD$12,'Tabelle Tipi-pesi'!AE$12,"")&amp;IF(AG82='Tabelle Tipi-pesi'!AD$13,'Tabelle Tipi-pesi'!AE$13,"")&amp;IF(AG82='Tabelle Tipi-pesi'!AD$14,'Tabelle Tipi-pesi'!AE$14,"")&amp;IF(AG82='Tabelle Tipi-pesi'!AD$15,'Tabelle Tipi-pesi'!AE$15,"")&amp;IF(AF82='Tabelle Tipi-pesi'!AD$16,'Tabelle Tipi-pesi'!AE$16,"")&amp;IF(AG82='Tabelle Tipi-pesi'!AD$17,'Tabelle Tipi-pesi'!AE$17,"")&amp;IF(AG82='Tabelle Tipi-pesi'!AD$18,'Tabelle Tipi-pesi'!AE$18,"")&amp;IF(AG82='Tabelle Tipi-pesi'!AD$19,'Tabelle Tipi-pesi'!AE$19,"")&amp;IF(AG82='Tabelle Tipi-pesi'!AD$20,'Tabelle Tipi-pesi'!AE$20,"")&amp;IF(AG82='Tabelle Tipi-pesi'!AD$21,'Tabelle Tipi-pesi'!AE$21,"")&amp;IF(AG82='Tabelle Tipi-pesi'!AD$22,'Tabelle Tipi-pesi'!AE$22,"")&amp;IF(AG82='Tabelle Tipi-pesi'!AD$23,'Tabelle Tipi-pesi'!AE$23,"")))</f>
        <v>0</v>
      </c>
      <c r="AJ82" s="26">
        <f t="shared" si="7"/>
        <v>1515</v>
      </c>
      <c r="AK82" s="55">
        <v>25</v>
      </c>
      <c r="AL82" s="12">
        <v>7962</v>
      </c>
      <c r="AM82" s="18"/>
      <c r="AN82" s="11">
        <f t="shared" si="8"/>
        <v>11</v>
      </c>
      <c r="AO82" s="11" t="str">
        <f t="shared" si="9"/>
        <v>3</v>
      </c>
      <c r="AP82" s="8">
        <v>830</v>
      </c>
      <c r="AQ82" s="40">
        <f t="shared" si="10"/>
        <v>19.108799999999999</v>
      </c>
      <c r="AR82" s="15">
        <f t="shared" si="11"/>
        <v>212.10767999999999</v>
      </c>
      <c r="AS82" s="16">
        <f t="shared" si="12"/>
        <v>140.00506930693069</v>
      </c>
      <c r="AT82" s="15">
        <f t="shared" si="13"/>
        <v>7.1425985141132093</v>
      </c>
      <c r="AU82" s="39"/>
    </row>
    <row r="83" spans="1:47" s="8" customFormat="1" ht="11.25" customHeight="1" x14ac:dyDescent="0.2">
      <c r="A83" s="8">
        <v>79</v>
      </c>
      <c r="B83" s="8">
        <v>4</v>
      </c>
      <c r="C83" s="20" t="s">
        <v>18</v>
      </c>
      <c r="D83" s="21">
        <f>IF(C83="",0,VALUE(IF(C83='Tabelle Tipi-pesi'!B$2,'Tabelle Tipi-pesi'!C$2,"")&amp;IF(C83='Tabelle Tipi-pesi'!B$3,'Tabelle Tipi-pesi'!C$3,"")&amp;IF(C83='Tabelle Tipi-pesi'!B$4,'Tabelle Tipi-pesi'!C$4,"")&amp;IF(C83='Tabelle Tipi-pesi'!B$5,'Tabelle Tipi-pesi'!C$5,"")&amp;IF(C83='Tabelle Tipi-pesi'!B$6,'Tabelle Tipi-pesi'!C$6,"")&amp;IF(C83='Tabelle Tipi-pesi'!B$7,'Tabelle Tipi-pesi'!C$7,"")&amp;IF(C83='Tabelle Tipi-pesi'!B$8,'Tabelle Tipi-pesi'!C$8,"")&amp;IF(C83='Tabelle Tipi-pesi'!B$9,'Tabelle Tipi-pesi'!C$9,"")&amp;IF(C83='Tabelle Tipi-pesi'!B$10,'Tabelle Tipi-pesi'!C$10,"")&amp;IF(C83='Tabelle Tipi-pesi'!B$11,'Tabelle Tipi-pesi'!C$11,"")&amp;IF(C83='Tabelle Tipi-pesi'!B$12,'Tabelle Tipi-pesi'!C$12,"")&amp;IF(C83='Tabelle Tipi-pesi'!B$13,'Tabelle Tipi-pesi'!C$13,"")&amp;IF(C83='Tabelle Tipi-pesi'!B$14,'Tabelle Tipi-pesi'!C$14,"")&amp;IF(C83='Tabelle Tipi-pesi'!B$15,'Tabelle Tipi-pesi'!C$15,"")&amp;IF(C83='Tabelle Tipi-pesi'!B$16,'Tabelle Tipi-pesi'!C$16,"")&amp;IF(C83='Tabelle Tipi-pesi'!B$17,'Tabelle Tipi-pesi'!C$17,"")&amp;IF(C83='Tabelle Tipi-pesi'!B$18,'Tabelle Tipi-pesi'!C$18,"")&amp;IF(C83='Tabelle Tipi-pesi'!B$19,'Tabelle Tipi-pesi'!C$19,"")&amp;IF(C83='Tabelle Tipi-pesi'!B$20,'Tabelle Tipi-pesi'!C$20,"")&amp;IF(C83='Tabelle Tipi-pesi'!B$21,'Tabelle Tipi-pesi'!C$21,"")&amp;IF(C83='Tabelle Tipi-pesi'!B$22,'Tabelle Tipi-pesi'!C$22,"")&amp;IF(C83='Tabelle Tipi-pesi'!B$23,'Tabelle Tipi-pesi'!C$23,"")))</f>
        <v>180</v>
      </c>
      <c r="E83" s="8" t="s">
        <v>25</v>
      </c>
      <c r="F83" s="7">
        <f>IF(E83="",0,VALUE(IF(E83='Tabelle Tipi-pesi'!D$2,'Tabelle Tipi-pesi'!E$2,"")&amp;IF(E83='Tabelle Tipi-pesi'!D$3,'Tabelle Tipi-pesi'!E$3,"")&amp;IF(E83='Tabelle Tipi-pesi'!D$4,'Tabelle Tipi-pesi'!E$4,"")&amp;IF(E83='Tabelle Tipi-pesi'!D$5,'Tabelle Tipi-pesi'!E$5,"")&amp;IF(E83='Tabelle Tipi-pesi'!D$6,'Tabelle Tipi-pesi'!E$6,"")&amp;IF(E83='Tabelle Tipi-pesi'!D$7,'Tabelle Tipi-pesi'!E$7,"")&amp;IF(E83='Tabelle Tipi-pesi'!D$8,'Tabelle Tipi-pesi'!E$8,"")&amp;IF(E83='Tabelle Tipi-pesi'!D$9,'Tabelle Tipi-pesi'!E$9,"")&amp;IF(E83='Tabelle Tipi-pesi'!D$10,'Tabelle Tipi-pesi'!E$10,"")&amp;IF(E83='Tabelle Tipi-pesi'!D$11,'Tabelle Tipi-pesi'!E$11,"")&amp;IF(E83='Tabelle Tipi-pesi'!D$12,'Tabelle Tipi-pesi'!E$12,"")&amp;IF(E83='Tabelle Tipi-pesi'!D$13,'Tabelle Tipi-pesi'!E$13,"")&amp;IF(E83='Tabelle Tipi-pesi'!D$14,'Tabelle Tipi-pesi'!E$14,"")&amp;IF(E83='Tabelle Tipi-pesi'!D$15,'Tabelle Tipi-pesi'!E$15,"")&amp;IF(E83='Tabelle Tipi-pesi'!D$16,'Tabelle Tipi-pesi'!E$16,"")&amp;IF(E83='Tabelle Tipi-pesi'!D$17,'Tabelle Tipi-pesi'!E$17,"")&amp;IF(E83='Tabelle Tipi-pesi'!D$18,'Tabelle Tipi-pesi'!E$18,"")&amp;IF(E83='Tabelle Tipi-pesi'!D$19,'Tabelle Tipi-pesi'!E$19,"")&amp;IF(E83='Tabelle Tipi-pesi'!D$20,'Tabelle Tipi-pesi'!E$20,"")&amp;IF(E83='Tabelle Tipi-pesi'!D$21,'Tabelle Tipi-pesi'!E$21,"")&amp;IF(E83='Tabelle Tipi-pesi'!D$22,'Tabelle Tipi-pesi'!E$22,"")&amp;IF(E83='Tabelle Tipi-pesi'!D$23,'Tabelle Tipi-pesi'!E$23,"")))/4*B83</f>
        <v>63</v>
      </c>
      <c r="G83" s="22" t="s">
        <v>39</v>
      </c>
      <c r="H83" s="23">
        <f>$B83*IF(G83="",0,VALUE(IF(G83='Tabelle Tipi-pesi'!F$2,'Tabelle Tipi-pesi'!G$2,"")&amp;IF(G83='Tabelle Tipi-pesi'!F$3,'Tabelle Tipi-pesi'!G$3,"")&amp;IF(G83='Tabelle Tipi-pesi'!F$4,'Tabelle Tipi-pesi'!G$4,"")&amp;IF(G83='Tabelle Tipi-pesi'!F$5,'Tabelle Tipi-pesi'!G$5,"")&amp;IF(G83='Tabelle Tipi-pesi'!F$6,'Tabelle Tipi-pesi'!G$6,"")&amp;IF(G83='Tabelle Tipi-pesi'!F$7,'Tabelle Tipi-pesi'!G$7,"")&amp;IF(G83='Tabelle Tipi-pesi'!F$8,'Tabelle Tipi-pesi'!G$8,"")&amp;IF(G83='Tabelle Tipi-pesi'!F$9,'Tabelle Tipi-pesi'!G$9,"")&amp;IF(G83='Tabelle Tipi-pesi'!F$10,'Tabelle Tipi-pesi'!G$10,"")&amp;IF(G83='Tabelle Tipi-pesi'!F$11,'Tabelle Tipi-pesi'!G$11,"")&amp;IF(G83='Tabelle Tipi-pesi'!F$12,'Tabelle Tipi-pesi'!G$12,"")&amp;IF(G83='Tabelle Tipi-pesi'!F$13,'Tabelle Tipi-pesi'!G$13,"")&amp;IF(G83='Tabelle Tipi-pesi'!F$14,'Tabelle Tipi-pesi'!G$14,"")&amp;IF(G83='Tabelle Tipi-pesi'!F$15,'Tabelle Tipi-pesi'!G$15,"")&amp;IF(G83='Tabelle Tipi-pesi'!F$16,'Tabelle Tipi-pesi'!G$16,"")&amp;IF(G83='Tabelle Tipi-pesi'!F$17,'Tabelle Tipi-pesi'!G$17,"")&amp;IF(G83='Tabelle Tipi-pesi'!F$18,'Tabelle Tipi-pesi'!G$18,"")&amp;IF(G83='Tabelle Tipi-pesi'!F$19,'Tabelle Tipi-pesi'!G$19,"")&amp;IF(G83='Tabelle Tipi-pesi'!F$20,'Tabelle Tipi-pesi'!G$20,"")&amp;IF(G83='Tabelle Tipi-pesi'!F$21,'Tabelle Tipi-pesi'!G$21,"")&amp;IF(G83='Tabelle Tipi-pesi'!F$22,'Tabelle Tipi-pesi'!G$22,"")&amp;IF(G83='Tabelle Tipi-pesi'!F$23,'Tabelle Tipi-pesi'!G$23,"")))</f>
        <v>120</v>
      </c>
      <c r="I83" s="8" t="s">
        <v>47</v>
      </c>
      <c r="J83" s="9">
        <f>IF(I83="",0,VALUE(IF(I83='Tabelle Tipi-pesi'!H$2,'Tabelle Tipi-pesi'!I$2,"")&amp;IF(I83='Tabelle Tipi-pesi'!H$3,'Tabelle Tipi-pesi'!I$3,"")&amp;IF(I83='Tabelle Tipi-pesi'!H$4,'Tabelle Tipi-pesi'!I$4,"")&amp;IF(I83='Tabelle Tipi-pesi'!H$5,'Tabelle Tipi-pesi'!I$5,"")&amp;IF(I83='Tabelle Tipi-pesi'!H$6,'Tabelle Tipi-pesi'!I$6,"")&amp;IF(I83='Tabelle Tipi-pesi'!H$7,'Tabelle Tipi-pesi'!I$7,"")&amp;IF(I83='Tabelle Tipi-pesi'!H$8,'Tabelle Tipi-pesi'!I$8,"")&amp;IF(I83='Tabelle Tipi-pesi'!H$9,'Tabelle Tipi-pesi'!I$9,"")&amp;IF(I83='Tabelle Tipi-pesi'!H$10,'Tabelle Tipi-pesi'!I$10,"")&amp;IF(I83='Tabelle Tipi-pesi'!H$11,'Tabelle Tipi-pesi'!I$11,"")&amp;IF(I83='Tabelle Tipi-pesi'!H$12,'Tabelle Tipi-pesi'!I$12,"")&amp;IF(I83='Tabelle Tipi-pesi'!H$13,'Tabelle Tipi-pesi'!I$13,"")&amp;IF(I83='Tabelle Tipi-pesi'!H$14,'Tabelle Tipi-pesi'!I$14,"")&amp;IF(I83='Tabelle Tipi-pesi'!H$15,'Tabelle Tipi-pesi'!I$15,"")&amp;IF(I83='Tabelle Tipi-pesi'!H$16,'Tabelle Tipi-pesi'!I$16,"")&amp;IF(I83='Tabelle Tipi-pesi'!H$17,'Tabelle Tipi-pesi'!I$17,"")&amp;IF(I83='Tabelle Tipi-pesi'!H$18,'Tabelle Tipi-pesi'!I$18,"")&amp;IF(I83='Tabelle Tipi-pesi'!H$19,'Tabelle Tipi-pesi'!I$19,"")&amp;IF(I83='Tabelle Tipi-pesi'!H$20,'Tabelle Tipi-pesi'!I$20,"")&amp;IF(I83='Tabelle Tipi-pesi'!H$21,'Tabelle Tipi-pesi'!I$21,"")&amp;IF(I83='Tabelle Tipi-pesi'!H$22,'Tabelle Tipi-pesi'!I$22,"")&amp;IF(I83='Tabelle Tipi-pesi'!H$23,'Tabelle Tipi-pesi'!I$23,"")))</f>
        <v>145</v>
      </c>
      <c r="K83" s="24" t="s">
        <v>50</v>
      </c>
      <c r="L83" s="25">
        <f>IF(K83="",0,VALUE(IF(K83='Tabelle Tipi-pesi'!J$2,'Tabelle Tipi-pesi'!K$2,"")&amp;IF(K83='Tabelle Tipi-pesi'!J$3,'Tabelle Tipi-pesi'!K$3,"")&amp;IF(K83='Tabelle Tipi-pesi'!J$4,'Tabelle Tipi-pesi'!K$4,"")&amp;IF(K83='Tabelle Tipi-pesi'!J$5,'Tabelle Tipi-pesi'!K$5,"")&amp;IF(K83='Tabelle Tipi-pesi'!J$6,'Tabelle Tipi-pesi'!K$6,"")&amp;IF(K83='Tabelle Tipi-pesi'!J$7,'Tabelle Tipi-pesi'!K$7,"")&amp;IF(K83='Tabelle Tipi-pesi'!J$8,'Tabelle Tipi-pesi'!K$8,"")&amp;IF(K83='Tabelle Tipi-pesi'!J$9,'Tabelle Tipi-pesi'!K$9,"")&amp;IF(K83='Tabelle Tipi-pesi'!J$10,'Tabelle Tipi-pesi'!K$10,"")&amp;IF(K83='Tabelle Tipi-pesi'!J$11,'Tabelle Tipi-pesi'!K$11,"")&amp;IF(K83='Tabelle Tipi-pesi'!J$12,'Tabelle Tipi-pesi'!K$12,"")&amp;IF(K83='Tabelle Tipi-pesi'!J$13,'Tabelle Tipi-pesi'!K$13,"")&amp;IF(K83='Tabelle Tipi-pesi'!J$14,'Tabelle Tipi-pesi'!K$14,"")&amp;IF(K83='Tabelle Tipi-pesi'!J$15,'Tabelle Tipi-pesi'!K$15,"")&amp;IF(K83='Tabelle Tipi-pesi'!J$16,'Tabelle Tipi-pesi'!K$16,"")&amp;IF(K83='Tabelle Tipi-pesi'!J$17,'Tabelle Tipi-pesi'!K$17,"")&amp;IF(K83='Tabelle Tipi-pesi'!J$18,'Tabelle Tipi-pesi'!K$18,"")&amp;IF(K83='Tabelle Tipi-pesi'!J$19,'Tabelle Tipi-pesi'!K$19,"")&amp;IF(K83='Tabelle Tipi-pesi'!J$20,'Tabelle Tipi-pesi'!K$20,"")&amp;IF(K83='Tabelle Tipi-pesi'!J$21,'Tabelle Tipi-pesi'!K$21,"")&amp;IF(K83='Tabelle Tipi-pesi'!J$22,'Tabelle Tipi-pesi'!K$22,"")&amp;IF(K83='Tabelle Tipi-pesi'!J$23,'Tabelle Tipi-pesi'!K$23,"")))</f>
        <v>7</v>
      </c>
      <c r="M83" s="8" t="s">
        <v>59</v>
      </c>
      <c r="N83" s="9">
        <f>$B83*IF(M83="",0,VALUE(IF(M83='Tabelle Tipi-pesi'!L$2,'Tabelle Tipi-pesi'!M$2,"")&amp;IF(M83='Tabelle Tipi-pesi'!L$3,'Tabelle Tipi-pesi'!M$3,"")&amp;IF(M83='Tabelle Tipi-pesi'!L$4,'Tabelle Tipi-pesi'!M$4,"")&amp;IF(M83='Tabelle Tipi-pesi'!L$5,'Tabelle Tipi-pesi'!M$5,"")&amp;IF(M83='Tabelle Tipi-pesi'!L$6,'Tabelle Tipi-pesi'!M$6,"")&amp;IF(M83='Tabelle Tipi-pesi'!L$7,'Tabelle Tipi-pesi'!M$7,"")&amp;IF(M83='Tabelle Tipi-pesi'!L$8,'Tabelle Tipi-pesi'!M$8,"")&amp;IF(M83='Tabelle Tipi-pesi'!L$9,'Tabelle Tipi-pesi'!M$9,"")&amp;IF(M83='Tabelle Tipi-pesi'!L$10,'Tabelle Tipi-pesi'!M$10,"")&amp;IF(M83='Tabelle Tipi-pesi'!L$11,'Tabelle Tipi-pesi'!M$11,"")&amp;IF(M83='Tabelle Tipi-pesi'!L$12,'Tabelle Tipi-pesi'!M$12,"")&amp;IF(M83='Tabelle Tipi-pesi'!L$13,'Tabelle Tipi-pesi'!M$13,"")&amp;IF(M83='Tabelle Tipi-pesi'!L$14,'Tabelle Tipi-pesi'!M$14,"")&amp;IF(M83='Tabelle Tipi-pesi'!L$15,'Tabelle Tipi-pesi'!M$15,"")&amp;IF(M83='Tabelle Tipi-pesi'!L$16,'Tabelle Tipi-pesi'!M$16,"")&amp;IF(M83='Tabelle Tipi-pesi'!L$17,'Tabelle Tipi-pesi'!M$17,"")&amp;IF(M83='Tabelle Tipi-pesi'!L$18,'Tabelle Tipi-pesi'!M$18,"")&amp;IF(M83='Tabelle Tipi-pesi'!L$19,'Tabelle Tipi-pesi'!M$19,"")&amp;IF(M83='Tabelle Tipi-pesi'!L$20,'Tabelle Tipi-pesi'!M$20,"")&amp;IF(M83='Tabelle Tipi-pesi'!L$21,'Tabelle Tipi-pesi'!M$21,"")&amp;IF(M83='Tabelle Tipi-pesi'!L$22,'Tabelle Tipi-pesi'!M$22,"")&amp;IF(M83='Tabelle Tipi-pesi'!L$23,'Tabelle Tipi-pesi'!M$23,"")))</f>
        <v>240</v>
      </c>
      <c r="O83" s="27" t="s">
        <v>82</v>
      </c>
      <c r="P83" s="28">
        <f>IF(O83="",0,VALUE(IF(O83='Tabelle Tipi-pesi'!N$2,'Tabelle Tipi-pesi'!O$2,"")&amp;IF(O83='Tabelle Tipi-pesi'!N$3,'Tabelle Tipi-pesi'!O$3,"")&amp;IF(O83='Tabelle Tipi-pesi'!N$4,'Tabelle Tipi-pesi'!O$4,"")&amp;IF(O83='Tabelle Tipi-pesi'!N$5,'Tabelle Tipi-pesi'!O$5,"")&amp;IF(O83='Tabelle Tipi-pesi'!N$6,'Tabelle Tipi-pesi'!O$6,"")&amp;IF(O83='Tabelle Tipi-pesi'!N$7,'Tabelle Tipi-pesi'!O$7,"")&amp;IF(O83='Tabelle Tipi-pesi'!N$8,'Tabelle Tipi-pesi'!O$8,"")&amp;IF(O83='Tabelle Tipi-pesi'!N$9,'Tabelle Tipi-pesi'!O$9,"")&amp;IF(O83='Tabelle Tipi-pesi'!N$10,'Tabelle Tipi-pesi'!O$10,"")&amp;IF(O83='Tabelle Tipi-pesi'!N$11,'Tabelle Tipi-pesi'!O$11,"")&amp;IF(O83='Tabelle Tipi-pesi'!N$12,'Tabelle Tipi-pesi'!O$12,"")&amp;IF(O83='Tabelle Tipi-pesi'!N$13,'Tabelle Tipi-pesi'!O$13,"")&amp;IF(O83='Tabelle Tipi-pesi'!N$14,'Tabelle Tipi-pesi'!O$14,"")&amp;IF(O83='Tabelle Tipi-pesi'!N$15,'Tabelle Tipi-pesi'!O$15,"")&amp;IF(O83='Tabelle Tipi-pesi'!N$16,'Tabelle Tipi-pesi'!O$16,"")&amp;IF(O83='Tabelle Tipi-pesi'!N$17,'Tabelle Tipi-pesi'!O$17,"")&amp;IF(O83='Tabelle Tipi-pesi'!N$18,'Tabelle Tipi-pesi'!O$18,"")&amp;IF(O83='Tabelle Tipi-pesi'!N$19,'Tabelle Tipi-pesi'!O$19,"")&amp;IF(O83='Tabelle Tipi-pesi'!N$20,'Tabelle Tipi-pesi'!O$20,"")&amp;IF(O83='Tabelle Tipi-pesi'!N$21,'Tabelle Tipi-pesi'!O$21,"")&amp;IF(O83='Tabelle Tipi-pesi'!N$22,'Tabelle Tipi-pesi'!O$22,"")&amp;IF(O83='Tabelle Tipi-pesi'!N$23,'Tabelle Tipi-pesi'!O$23,"")))</f>
        <v>580</v>
      </c>
      <c r="Q83" s="8" t="s">
        <v>120</v>
      </c>
      <c r="R83" s="9">
        <f>IF(Q83="",0,VALUE(IF(Q83='Tabelle Tipi-pesi'!P$2,'Tabelle Tipi-pesi'!Q$2,"")&amp;IF(Q83='Tabelle Tipi-pesi'!P$3,'Tabelle Tipi-pesi'!Q$3,"")&amp;IF(Q83='Tabelle Tipi-pesi'!P$4,'Tabelle Tipi-pesi'!Q$4,"")&amp;IF(Q83='Tabelle Tipi-pesi'!P$5,'Tabelle Tipi-pesi'!Q$5,"")&amp;IF(Q83='Tabelle Tipi-pesi'!P$6,'Tabelle Tipi-pesi'!Q$6,"")&amp;IF(Q83='Tabelle Tipi-pesi'!P$7,'Tabelle Tipi-pesi'!Q$7,"")&amp;IF(Q83='Tabelle Tipi-pesi'!P$8,'Tabelle Tipi-pesi'!Q$8,"")&amp;IF(Q83='Tabelle Tipi-pesi'!P$9,'Tabelle Tipi-pesi'!Q$9,"")&amp;IF(Q83='Tabelle Tipi-pesi'!P$10,'Tabelle Tipi-pesi'!Q$10,"")&amp;IF(Q83='Tabelle Tipi-pesi'!P$11,'Tabelle Tipi-pesi'!Q$11,"")&amp;IF(Q83='Tabelle Tipi-pesi'!P$12,'Tabelle Tipi-pesi'!Q$12,"")&amp;IF(Q83='Tabelle Tipi-pesi'!P$13,'Tabelle Tipi-pesi'!Q$13,"")&amp;IF(Q83='Tabelle Tipi-pesi'!P$14,'Tabelle Tipi-pesi'!Q$14,"")&amp;IF(Q83='Tabelle Tipi-pesi'!P$15,'Tabelle Tipi-pesi'!Q$15,"")&amp;IF(Q83='Tabelle Tipi-pesi'!P$16,'Tabelle Tipi-pesi'!Q$16,"")&amp;IF(Q83='Tabelle Tipi-pesi'!P$17,'Tabelle Tipi-pesi'!Q$17,"")&amp;IF(Q83='Tabelle Tipi-pesi'!P$18,'Tabelle Tipi-pesi'!Q$18,"")&amp;IF(Q83='Tabelle Tipi-pesi'!P$19,'Tabelle Tipi-pesi'!Q$19,"")&amp;IF(Q83='Tabelle Tipi-pesi'!P$20,'Tabelle Tipi-pesi'!Q$20,"")&amp;IF(Q83='Tabelle Tipi-pesi'!P$21,'Tabelle Tipi-pesi'!Q$21,"")&amp;IF(Q83='Tabelle Tipi-pesi'!P$22,'Tabelle Tipi-pesi'!Q$22,"")&amp;IF(Q83='Tabelle Tipi-pesi'!P$23,'Tabelle Tipi-pesi'!Q$23,"")))</f>
        <v>20</v>
      </c>
      <c r="S83" s="29" t="s">
        <v>114</v>
      </c>
      <c r="T83" s="30">
        <f>IF(S83="",0,VALUE(IF(S83='Tabelle Tipi-pesi'!R$2,'Tabelle Tipi-pesi'!S$2,"")&amp;IF(S83='Tabelle Tipi-pesi'!R$3,'Tabelle Tipi-pesi'!S$3,"")&amp;IF(S83='Tabelle Tipi-pesi'!R$4,'Tabelle Tipi-pesi'!S$4,"")&amp;IF(S83='Tabelle Tipi-pesi'!R$5,'Tabelle Tipi-pesi'!S$5,"")&amp;IF(S83='Tabelle Tipi-pesi'!R$6,'Tabelle Tipi-pesi'!S$6,"")&amp;IF(S83='Tabelle Tipi-pesi'!R$7,'Tabelle Tipi-pesi'!S$7,"")&amp;IF(S83='Tabelle Tipi-pesi'!R$8,'Tabelle Tipi-pesi'!S$8,"")&amp;IF(S83='Tabelle Tipi-pesi'!R$9,'Tabelle Tipi-pesi'!S$9,"")&amp;IF(S83='Tabelle Tipi-pesi'!R$10,'Tabelle Tipi-pesi'!S$10,"")&amp;IF(S83='Tabelle Tipi-pesi'!R$11,'Tabelle Tipi-pesi'!S$11,"")&amp;IF(S83='Tabelle Tipi-pesi'!R$12,'Tabelle Tipi-pesi'!S$12,"")&amp;IF(S83='Tabelle Tipi-pesi'!R$13,'Tabelle Tipi-pesi'!S$13,"")&amp;IF(S83='Tabelle Tipi-pesi'!R$14,'Tabelle Tipi-pesi'!S$14,"")&amp;IF(S83='Tabelle Tipi-pesi'!R$15,'Tabelle Tipi-pesi'!S$15,"")&amp;IF(S83='Tabelle Tipi-pesi'!R$16,'Tabelle Tipi-pesi'!S$16,"")&amp;IF(S83='Tabelle Tipi-pesi'!R$17,'Tabelle Tipi-pesi'!S$17,"")&amp;IF(S83='Tabelle Tipi-pesi'!R$18,'Tabelle Tipi-pesi'!S$18,"")&amp;IF(S83='Tabelle Tipi-pesi'!R$19,'Tabelle Tipi-pesi'!S$19,"")&amp;IF(S83='Tabelle Tipi-pesi'!R$20,'Tabelle Tipi-pesi'!S$20,"")&amp;IF(S83='Tabelle Tipi-pesi'!R$21,'Tabelle Tipi-pesi'!S$21,"")&amp;IF(S83='Tabelle Tipi-pesi'!R$22,'Tabelle Tipi-pesi'!S$22,"")&amp;IF(S83='Tabelle Tipi-pesi'!R$23,'Tabelle Tipi-pesi'!S$23,"")))</f>
        <v>25</v>
      </c>
      <c r="U83" s="8" t="s">
        <v>94</v>
      </c>
      <c r="V83" s="9">
        <f>IF(U83="",0,VALUE(IF(U83='Tabelle Tipi-pesi'!T$2,'Tabelle Tipi-pesi'!U$2,"")&amp;IF(U83='Tabelle Tipi-pesi'!T$3,'Tabelle Tipi-pesi'!U$3,"")&amp;IF(U83='Tabelle Tipi-pesi'!T$4,'Tabelle Tipi-pesi'!U$4,"")&amp;IF(U83='Tabelle Tipi-pesi'!T$5,'Tabelle Tipi-pesi'!U$5,"")&amp;IF(U83='Tabelle Tipi-pesi'!T$6,'Tabelle Tipi-pesi'!U$6,"")&amp;IF(U83='Tabelle Tipi-pesi'!T$7,'Tabelle Tipi-pesi'!U$7,"")&amp;IF(U83='Tabelle Tipi-pesi'!T$8,'Tabelle Tipi-pesi'!U$8,"")&amp;IF(U83='Tabelle Tipi-pesi'!T$9,'Tabelle Tipi-pesi'!U$9,"")&amp;IF(U83='Tabelle Tipi-pesi'!T$10,'Tabelle Tipi-pesi'!U$10,"")&amp;IF(U83='Tabelle Tipi-pesi'!T$11,'Tabelle Tipi-pesi'!U$11,"")&amp;IF(U83='Tabelle Tipi-pesi'!T$12,'Tabelle Tipi-pesi'!U$12,"")&amp;IF(U83='Tabelle Tipi-pesi'!T$13,'Tabelle Tipi-pesi'!U$13,"")&amp;IF(U83='Tabelle Tipi-pesi'!T$14,'Tabelle Tipi-pesi'!U$14,"")&amp;IF(U83='Tabelle Tipi-pesi'!T$15,'Tabelle Tipi-pesi'!U$15,"")&amp;IF(U83='Tabelle Tipi-pesi'!T$16,'Tabelle Tipi-pesi'!U$16,"")&amp;IF(U83='Tabelle Tipi-pesi'!T$17,'Tabelle Tipi-pesi'!U$17,"")&amp;IF(U83='Tabelle Tipi-pesi'!T$18,'Tabelle Tipi-pesi'!U$18,"")&amp;IF(U83='Tabelle Tipi-pesi'!T$19,'Tabelle Tipi-pesi'!U$19,"")&amp;IF(U83='Tabelle Tipi-pesi'!T$20,'Tabelle Tipi-pesi'!U$20,"")&amp;IF(U83='Tabelle Tipi-pesi'!T$21,'Tabelle Tipi-pesi'!U$21,"")&amp;IF(U83='Tabelle Tipi-pesi'!T$22,'Tabelle Tipi-pesi'!U$22,"")&amp;IF(U83='Tabelle Tipi-pesi'!T$23,'Tabelle Tipi-pesi'!U$23,"")))</f>
        <v>85</v>
      </c>
      <c r="W83" s="31"/>
      <c r="X83" s="32">
        <f>IF(W83="",0,VALUE(IF(W83='Tabelle Tipi-pesi'!V$2,'Tabelle Tipi-pesi'!W$2,"")&amp;IF(W83='Tabelle Tipi-pesi'!V$3,'Tabelle Tipi-pesi'!W$3,"")&amp;IF(W83='Tabelle Tipi-pesi'!V$4,'Tabelle Tipi-pesi'!W$4,"")&amp;IF(W83='Tabelle Tipi-pesi'!V$5,'Tabelle Tipi-pesi'!W$5,"")&amp;IF(W83='Tabelle Tipi-pesi'!V$6,'Tabelle Tipi-pesi'!W$6,"")&amp;IF(W83='Tabelle Tipi-pesi'!V$7,'Tabelle Tipi-pesi'!W$7,"")&amp;IF(W83='Tabelle Tipi-pesi'!V$8,'Tabelle Tipi-pesi'!W$8,"")&amp;IF(W83='Tabelle Tipi-pesi'!V$9,'Tabelle Tipi-pesi'!W$9,"")&amp;IF(W83='Tabelle Tipi-pesi'!V$10,'Tabelle Tipi-pesi'!W$10,"")&amp;IF(W83='Tabelle Tipi-pesi'!V$11,'Tabelle Tipi-pesi'!W$11,"")&amp;IF(W83='Tabelle Tipi-pesi'!V$12,'Tabelle Tipi-pesi'!W$12,"")&amp;IF(W83='Tabelle Tipi-pesi'!V$13,'Tabelle Tipi-pesi'!W$13,"")&amp;IF(W83='Tabelle Tipi-pesi'!V$14,'Tabelle Tipi-pesi'!W$14,"")&amp;IF(W83='Tabelle Tipi-pesi'!V$15,'Tabelle Tipi-pesi'!W$15,"")&amp;IF(W83='Tabelle Tipi-pesi'!V$16,'Tabelle Tipi-pesi'!W$16,"")&amp;IF(W83='Tabelle Tipi-pesi'!V$17,'Tabelle Tipi-pesi'!W$17,"")&amp;IF(W83='Tabelle Tipi-pesi'!V$18,'Tabelle Tipi-pesi'!W$18,"")&amp;IF(W83='Tabelle Tipi-pesi'!V$19,'Tabelle Tipi-pesi'!W$19,"")&amp;IF(W83='Tabelle Tipi-pesi'!V$20,'Tabelle Tipi-pesi'!W$20,"")&amp;IF(W83='Tabelle Tipi-pesi'!V$21,'Tabelle Tipi-pesi'!W$21,"")&amp;IF(W83='Tabelle Tipi-pesi'!V$22,'Tabelle Tipi-pesi'!W$22,"")&amp;IF(W83='Tabelle Tipi-pesi'!V$23,'Tabelle Tipi-pesi'!W$23,"")))</f>
        <v>0</v>
      </c>
      <c r="Z83" s="9">
        <f>IF(Y83="",0,VALUE(IF(Y83='Tabelle Tipi-pesi'!X$2,'Tabelle Tipi-pesi'!Y$2,"")&amp;IF(Y83='Tabelle Tipi-pesi'!X$3,'Tabelle Tipi-pesi'!Y$3,"")&amp;IF(Y83='Tabelle Tipi-pesi'!X$4,'Tabelle Tipi-pesi'!Y$4,"")&amp;IF(Y83='Tabelle Tipi-pesi'!X$5,'Tabelle Tipi-pesi'!Y$5,"")&amp;IF(Y83='Tabelle Tipi-pesi'!X$6,'Tabelle Tipi-pesi'!Y$6,"")&amp;IF(Y83='Tabelle Tipi-pesi'!X$7,'Tabelle Tipi-pesi'!Y$7,"")&amp;IF(Y83='Tabelle Tipi-pesi'!X$8,'Tabelle Tipi-pesi'!Y$8,"")&amp;IF(Y83='Tabelle Tipi-pesi'!X$9,'Tabelle Tipi-pesi'!Y$9,"")&amp;IF(Y83='Tabelle Tipi-pesi'!X$10,'Tabelle Tipi-pesi'!Y$10,"")&amp;IF(Y83='Tabelle Tipi-pesi'!X$11,'Tabelle Tipi-pesi'!Y$11,"")&amp;IF(Y83='Tabelle Tipi-pesi'!X$12,'Tabelle Tipi-pesi'!Y$12,"")&amp;IF(Y83='Tabelle Tipi-pesi'!X$13,'Tabelle Tipi-pesi'!Y$13,"")&amp;IF(Y83='Tabelle Tipi-pesi'!X$14,'Tabelle Tipi-pesi'!Y$14,"")&amp;IF(Y83='Tabelle Tipi-pesi'!X$15,'Tabelle Tipi-pesi'!Y$15,"")&amp;IF(Y83='Tabelle Tipi-pesi'!X$16,'Tabelle Tipi-pesi'!Y$16,"")&amp;IF(Y83='Tabelle Tipi-pesi'!X$17,'Tabelle Tipi-pesi'!Y$17,"")&amp;IF(Y83='Tabelle Tipi-pesi'!X$18,'Tabelle Tipi-pesi'!Y$18,"")&amp;IF(Y83='Tabelle Tipi-pesi'!X$19,'Tabelle Tipi-pesi'!Y$19,"")&amp;IF(Y83='Tabelle Tipi-pesi'!X$20,'Tabelle Tipi-pesi'!Y$20,"")&amp;IF(Y83='Tabelle Tipi-pesi'!X$21,'Tabelle Tipi-pesi'!Y$21,"")&amp;IF(Y83='Tabelle Tipi-pesi'!X$22,'Tabelle Tipi-pesi'!Y$22,"")&amp;IF(Y83='Tabelle Tipi-pesi'!X$23,'Tabelle Tipi-pesi'!Y$23,"")))</f>
        <v>0</v>
      </c>
      <c r="AA83" s="36" t="s">
        <v>102</v>
      </c>
      <c r="AB83" s="37">
        <f>IF(AA83="",0,VALUE(IF(AA83='Tabelle Tipi-pesi'!Z$2,'Tabelle Tipi-pesi'!AA$2,"")&amp;IF(AA83='Tabelle Tipi-pesi'!Z$3,'Tabelle Tipi-pesi'!AA$3,"")&amp;IF(AA83='Tabelle Tipi-pesi'!Z$4,'Tabelle Tipi-pesi'!AA$4,"")&amp;IF(AA83='Tabelle Tipi-pesi'!Z$5,'Tabelle Tipi-pesi'!AA$5,"")&amp;IF(AA83='Tabelle Tipi-pesi'!Z$6,'Tabelle Tipi-pesi'!AA$6,"")&amp;IF(AA83='Tabelle Tipi-pesi'!Z$7,'Tabelle Tipi-pesi'!AA$7,"")&amp;IF(AA83='Tabelle Tipi-pesi'!Z$8,'Tabelle Tipi-pesi'!AA$8,"")&amp;IF(AA83='Tabelle Tipi-pesi'!Z$9,'Tabelle Tipi-pesi'!AA$9,"")&amp;IF(AA83='Tabelle Tipi-pesi'!Z$10,'Tabelle Tipi-pesi'!AA$10,"")&amp;IF(AA83='Tabelle Tipi-pesi'!Z$11,'Tabelle Tipi-pesi'!AA$11,"")&amp;IF(AA83='Tabelle Tipi-pesi'!Z$12,'Tabelle Tipi-pesi'!AA$12,"")&amp;IF(AA83='Tabelle Tipi-pesi'!Z$13,'Tabelle Tipi-pesi'!AA$13,"")&amp;IF(AA83='Tabelle Tipi-pesi'!Z$14,'Tabelle Tipi-pesi'!AA$14,"")&amp;IF(AA83='Tabelle Tipi-pesi'!Z$15,'Tabelle Tipi-pesi'!AA$15,"")&amp;IF(AA83='Tabelle Tipi-pesi'!Z$16,'Tabelle Tipi-pesi'!AA$16,"")&amp;IF(AA83='Tabelle Tipi-pesi'!Z$17,'Tabelle Tipi-pesi'!AA$17,"")&amp;IF(AA83='Tabelle Tipi-pesi'!Z$18,'Tabelle Tipi-pesi'!AA$18,"")&amp;IF(AA83='Tabelle Tipi-pesi'!Z$19,'Tabelle Tipi-pesi'!AA$19,"")&amp;IF(AA83='Tabelle Tipi-pesi'!Z$20,'Tabelle Tipi-pesi'!AA$20,"")&amp;IF(AA83='Tabelle Tipi-pesi'!Z$21,'Tabelle Tipi-pesi'!AA$21,"")&amp;IF(AA83='Tabelle Tipi-pesi'!Z$22,'Tabelle Tipi-pesi'!AA$22,"")&amp;IF(AA83='Tabelle Tipi-pesi'!Z$23,'Tabelle Tipi-pesi'!AA$23,"")))</f>
        <v>40</v>
      </c>
      <c r="AD83" s="9">
        <f>IF(AC83="",0,VALUE(IF(AC83='Tabelle Tipi-pesi'!Z$2,'Tabelle Tipi-pesi'!AA$2,"")&amp;IF(AC83='Tabelle Tipi-pesi'!Z$3,'Tabelle Tipi-pesi'!AA$3,"")&amp;IF(AC83='Tabelle Tipi-pesi'!Z$4,'Tabelle Tipi-pesi'!AA$4,"")&amp;IF(AC83='Tabelle Tipi-pesi'!Z$5,'Tabelle Tipi-pesi'!AA$5,"")&amp;IF(AC83='Tabelle Tipi-pesi'!Z$6,'Tabelle Tipi-pesi'!AA$6,"")&amp;IF(AC83='Tabelle Tipi-pesi'!Z$7,'Tabelle Tipi-pesi'!AA$7,"")&amp;IF(AC83='Tabelle Tipi-pesi'!Z$8,'Tabelle Tipi-pesi'!AA$8,"")&amp;IF(AC83='Tabelle Tipi-pesi'!Z$9,'Tabelle Tipi-pesi'!AA$9,"")&amp;IF(AC83='Tabelle Tipi-pesi'!Z$10,'Tabelle Tipi-pesi'!AA$10,"")&amp;IF(AC83='Tabelle Tipi-pesi'!Z$11,'Tabelle Tipi-pesi'!AA$11,"")&amp;IF(AC83='Tabelle Tipi-pesi'!Z$12,'Tabelle Tipi-pesi'!AA$12,"")&amp;IF(AC83='Tabelle Tipi-pesi'!Z$13,'Tabelle Tipi-pesi'!AA$13,"")&amp;IF(AC83='Tabelle Tipi-pesi'!Z$14,'Tabelle Tipi-pesi'!AA$14,"")&amp;IF(AC83='Tabelle Tipi-pesi'!Z$15,'Tabelle Tipi-pesi'!AA$15,"")&amp;IF(AC83='Tabelle Tipi-pesi'!Z$16,'Tabelle Tipi-pesi'!AA$16,"")&amp;IF(AC83='Tabelle Tipi-pesi'!Z$17,'Tabelle Tipi-pesi'!AA$17,"")&amp;IF(AC83='Tabelle Tipi-pesi'!Z$18,'Tabelle Tipi-pesi'!AA$18,"")&amp;IF(AC83='Tabelle Tipi-pesi'!Z$19,'Tabelle Tipi-pesi'!AA$19,"")&amp;IF(AC83='Tabelle Tipi-pesi'!Z$20,'Tabelle Tipi-pesi'!AA$20,"")&amp;IF(AC83='Tabelle Tipi-pesi'!Z$21,'Tabelle Tipi-pesi'!AA$21,"")&amp;IF(AC83='Tabelle Tipi-pesi'!Z$22,'Tabelle Tipi-pesi'!AA$22,"")&amp;IF(AC83='Tabelle Tipi-pesi'!Z$23,'Tabelle Tipi-pesi'!AA$23,"")))</f>
        <v>0</v>
      </c>
      <c r="AE83" s="34" t="s">
        <v>118</v>
      </c>
      <c r="AF83" s="35">
        <f>IF(AE83="",0,VALUE(IF(AE83='Tabelle Tipi-pesi'!AB$2,'Tabelle Tipi-pesi'!AC$2,"")&amp;IF(AE83='Tabelle Tipi-pesi'!AB$3,'Tabelle Tipi-pesi'!AC$3,"")&amp;IF(AE83='Tabelle Tipi-pesi'!AB$4,'Tabelle Tipi-pesi'!AC$4,"")&amp;IF(AE83='Tabelle Tipi-pesi'!AB$5,'Tabelle Tipi-pesi'!AC$5,"")&amp;IF(AE83='Tabelle Tipi-pesi'!AB$6,'Tabelle Tipi-pesi'!AC$6,"")&amp;IF(AE83='Tabelle Tipi-pesi'!AB$7,'Tabelle Tipi-pesi'!AC$7,"")&amp;IF(AE83='Tabelle Tipi-pesi'!AB$8,'Tabelle Tipi-pesi'!AC$8,"")&amp;IF(AE83='Tabelle Tipi-pesi'!AB$9,'Tabelle Tipi-pesi'!AC$9,"")&amp;IF(AE83='Tabelle Tipi-pesi'!AB$10,'Tabelle Tipi-pesi'!AC$10,"")&amp;IF(AE83='Tabelle Tipi-pesi'!AB$11,'Tabelle Tipi-pesi'!AC$11,"")&amp;IF(AE83='Tabelle Tipi-pesi'!AB$12,'Tabelle Tipi-pesi'!AC$12,"")&amp;IF(AE83='Tabelle Tipi-pesi'!AB$13,'Tabelle Tipi-pesi'!AC$13,"")&amp;IF(AE83='Tabelle Tipi-pesi'!AB$14,'Tabelle Tipi-pesi'!AC$14,"")&amp;IF(AE83='Tabelle Tipi-pesi'!AB$15,'Tabelle Tipi-pesi'!AC$15,"")&amp;IF(AD83='Tabelle Tipi-pesi'!AB$16,'Tabelle Tipi-pesi'!AC$16,"")&amp;IF(AE83='Tabelle Tipi-pesi'!AB$17,'Tabelle Tipi-pesi'!AC$17,"")&amp;IF(AE83='Tabelle Tipi-pesi'!AB$18,'Tabelle Tipi-pesi'!AC$18,"")&amp;IF(AE83='Tabelle Tipi-pesi'!AB$19,'Tabelle Tipi-pesi'!AC$19,"")&amp;IF(AE83='Tabelle Tipi-pesi'!AB$20,'Tabelle Tipi-pesi'!AC$20,"")&amp;IF(AE83='Tabelle Tipi-pesi'!AB$21,'Tabelle Tipi-pesi'!AC$21,"")&amp;IF(AE83='Tabelle Tipi-pesi'!AB$22,'Tabelle Tipi-pesi'!AC$22,"")&amp;IF(AE83='Tabelle Tipi-pesi'!AB$23,'Tabelle Tipi-pesi'!AC$23,"")))</f>
        <v>10</v>
      </c>
      <c r="AH83" s="9">
        <f>IF(AG83="",0,VALUE(IF(AG83='Tabelle Tipi-pesi'!AD$2,'Tabelle Tipi-pesi'!AE$2,"")&amp;IF(AG83='Tabelle Tipi-pesi'!AD$3,'Tabelle Tipi-pesi'!AE$3,"")&amp;IF(AG83='Tabelle Tipi-pesi'!AD$4,'Tabelle Tipi-pesi'!AE$4,"")&amp;IF(AG83='Tabelle Tipi-pesi'!AD$5,'Tabelle Tipi-pesi'!AE$5,"")&amp;IF(AG83='Tabelle Tipi-pesi'!AD$6,'Tabelle Tipi-pesi'!AE$6,"")&amp;IF(AG83='Tabelle Tipi-pesi'!AD$7,'Tabelle Tipi-pesi'!AE$7,"")&amp;IF(AG83='Tabelle Tipi-pesi'!AD$8,'Tabelle Tipi-pesi'!AE$8,"")&amp;IF(AG83='Tabelle Tipi-pesi'!AD$9,'Tabelle Tipi-pesi'!AE$9,"")&amp;IF(AG83='Tabelle Tipi-pesi'!AD$10,'Tabelle Tipi-pesi'!AE$10,"")&amp;IF(AG83='Tabelle Tipi-pesi'!AD$11,'Tabelle Tipi-pesi'!AE$11,"")&amp;IF(AG83='Tabelle Tipi-pesi'!AD$12,'Tabelle Tipi-pesi'!AE$12,"")&amp;IF(AG83='Tabelle Tipi-pesi'!AD$13,'Tabelle Tipi-pesi'!AE$13,"")&amp;IF(AG83='Tabelle Tipi-pesi'!AD$14,'Tabelle Tipi-pesi'!AE$14,"")&amp;IF(AG83='Tabelle Tipi-pesi'!AD$15,'Tabelle Tipi-pesi'!AE$15,"")&amp;IF(AF83='Tabelle Tipi-pesi'!AD$16,'Tabelle Tipi-pesi'!AE$16,"")&amp;IF(AG83='Tabelle Tipi-pesi'!AD$17,'Tabelle Tipi-pesi'!AE$17,"")&amp;IF(AG83='Tabelle Tipi-pesi'!AD$18,'Tabelle Tipi-pesi'!AE$18,"")&amp;IF(AG83='Tabelle Tipi-pesi'!AD$19,'Tabelle Tipi-pesi'!AE$19,"")&amp;IF(AG83='Tabelle Tipi-pesi'!AD$20,'Tabelle Tipi-pesi'!AE$20,"")&amp;IF(AG83='Tabelle Tipi-pesi'!AD$21,'Tabelle Tipi-pesi'!AE$21,"")&amp;IF(AG83='Tabelle Tipi-pesi'!AD$22,'Tabelle Tipi-pesi'!AE$22,"")&amp;IF(AG83='Tabelle Tipi-pesi'!AD$23,'Tabelle Tipi-pesi'!AE$23,"")))</f>
        <v>0</v>
      </c>
      <c r="AJ83" s="26">
        <f t="shared" si="7"/>
        <v>1515</v>
      </c>
      <c r="AK83" s="55">
        <v>30</v>
      </c>
      <c r="AL83" s="12">
        <v>9420</v>
      </c>
      <c r="AM83" s="18"/>
      <c r="AN83" s="11">
        <f t="shared" si="8"/>
        <v>11</v>
      </c>
      <c r="AO83" s="11" t="str">
        <f t="shared" si="9"/>
        <v>3</v>
      </c>
      <c r="AP83" s="8">
        <v>830</v>
      </c>
      <c r="AQ83" s="40">
        <f t="shared" si="10"/>
        <v>18.84</v>
      </c>
      <c r="AR83" s="15">
        <f t="shared" si="11"/>
        <v>209.124</v>
      </c>
      <c r="AS83" s="16">
        <f t="shared" si="12"/>
        <v>138.03564356435643</v>
      </c>
      <c r="AT83" s="15">
        <f t="shared" si="13"/>
        <v>7.2445056521489644</v>
      </c>
      <c r="AU83" s="39"/>
    </row>
    <row r="84" spans="1:47" s="8" customFormat="1" ht="11.25" customHeight="1" x14ac:dyDescent="0.2">
      <c r="A84" s="8">
        <v>80</v>
      </c>
      <c r="B84" s="8">
        <v>4</v>
      </c>
      <c r="C84" s="20" t="s">
        <v>18</v>
      </c>
      <c r="D84" s="21">
        <f>IF(C84="",0,VALUE(IF(C84='Tabelle Tipi-pesi'!B$2,'Tabelle Tipi-pesi'!C$2,"")&amp;IF(C84='Tabelle Tipi-pesi'!B$3,'Tabelle Tipi-pesi'!C$3,"")&amp;IF(C84='Tabelle Tipi-pesi'!B$4,'Tabelle Tipi-pesi'!C$4,"")&amp;IF(C84='Tabelle Tipi-pesi'!B$5,'Tabelle Tipi-pesi'!C$5,"")&amp;IF(C84='Tabelle Tipi-pesi'!B$6,'Tabelle Tipi-pesi'!C$6,"")&amp;IF(C84='Tabelle Tipi-pesi'!B$7,'Tabelle Tipi-pesi'!C$7,"")&amp;IF(C84='Tabelle Tipi-pesi'!B$8,'Tabelle Tipi-pesi'!C$8,"")&amp;IF(C84='Tabelle Tipi-pesi'!B$9,'Tabelle Tipi-pesi'!C$9,"")&amp;IF(C84='Tabelle Tipi-pesi'!B$10,'Tabelle Tipi-pesi'!C$10,"")&amp;IF(C84='Tabelle Tipi-pesi'!B$11,'Tabelle Tipi-pesi'!C$11,"")&amp;IF(C84='Tabelle Tipi-pesi'!B$12,'Tabelle Tipi-pesi'!C$12,"")&amp;IF(C84='Tabelle Tipi-pesi'!B$13,'Tabelle Tipi-pesi'!C$13,"")&amp;IF(C84='Tabelle Tipi-pesi'!B$14,'Tabelle Tipi-pesi'!C$14,"")&amp;IF(C84='Tabelle Tipi-pesi'!B$15,'Tabelle Tipi-pesi'!C$15,"")&amp;IF(C84='Tabelle Tipi-pesi'!B$16,'Tabelle Tipi-pesi'!C$16,"")&amp;IF(C84='Tabelle Tipi-pesi'!B$17,'Tabelle Tipi-pesi'!C$17,"")&amp;IF(C84='Tabelle Tipi-pesi'!B$18,'Tabelle Tipi-pesi'!C$18,"")&amp;IF(C84='Tabelle Tipi-pesi'!B$19,'Tabelle Tipi-pesi'!C$19,"")&amp;IF(C84='Tabelle Tipi-pesi'!B$20,'Tabelle Tipi-pesi'!C$20,"")&amp;IF(C84='Tabelle Tipi-pesi'!B$21,'Tabelle Tipi-pesi'!C$21,"")&amp;IF(C84='Tabelle Tipi-pesi'!B$22,'Tabelle Tipi-pesi'!C$22,"")&amp;IF(C84='Tabelle Tipi-pesi'!B$23,'Tabelle Tipi-pesi'!C$23,"")))</f>
        <v>180</v>
      </c>
      <c r="E84" s="8" t="s">
        <v>26</v>
      </c>
      <c r="F84" s="7">
        <f>IF(E84="",0,VALUE(IF(E84='Tabelle Tipi-pesi'!D$2,'Tabelle Tipi-pesi'!E$2,"")&amp;IF(E84='Tabelle Tipi-pesi'!D$3,'Tabelle Tipi-pesi'!E$3,"")&amp;IF(E84='Tabelle Tipi-pesi'!D$4,'Tabelle Tipi-pesi'!E$4,"")&amp;IF(E84='Tabelle Tipi-pesi'!D$5,'Tabelle Tipi-pesi'!E$5,"")&amp;IF(E84='Tabelle Tipi-pesi'!D$6,'Tabelle Tipi-pesi'!E$6,"")&amp;IF(E84='Tabelle Tipi-pesi'!D$7,'Tabelle Tipi-pesi'!E$7,"")&amp;IF(E84='Tabelle Tipi-pesi'!D$8,'Tabelle Tipi-pesi'!E$8,"")&amp;IF(E84='Tabelle Tipi-pesi'!D$9,'Tabelle Tipi-pesi'!E$9,"")&amp;IF(E84='Tabelle Tipi-pesi'!D$10,'Tabelle Tipi-pesi'!E$10,"")&amp;IF(E84='Tabelle Tipi-pesi'!D$11,'Tabelle Tipi-pesi'!E$11,"")&amp;IF(E84='Tabelle Tipi-pesi'!D$12,'Tabelle Tipi-pesi'!E$12,"")&amp;IF(E84='Tabelle Tipi-pesi'!D$13,'Tabelle Tipi-pesi'!E$13,"")&amp;IF(E84='Tabelle Tipi-pesi'!D$14,'Tabelle Tipi-pesi'!E$14,"")&amp;IF(E84='Tabelle Tipi-pesi'!D$15,'Tabelle Tipi-pesi'!E$15,"")&amp;IF(E84='Tabelle Tipi-pesi'!D$16,'Tabelle Tipi-pesi'!E$16,"")&amp;IF(E84='Tabelle Tipi-pesi'!D$17,'Tabelle Tipi-pesi'!E$17,"")&amp;IF(E84='Tabelle Tipi-pesi'!D$18,'Tabelle Tipi-pesi'!E$18,"")&amp;IF(E84='Tabelle Tipi-pesi'!D$19,'Tabelle Tipi-pesi'!E$19,"")&amp;IF(E84='Tabelle Tipi-pesi'!D$20,'Tabelle Tipi-pesi'!E$20,"")&amp;IF(E84='Tabelle Tipi-pesi'!D$21,'Tabelle Tipi-pesi'!E$21,"")&amp;IF(E84='Tabelle Tipi-pesi'!D$22,'Tabelle Tipi-pesi'!E$22,"")&amp;IF(E84='Tabelle Tipi-pesi'!D$23,'Tabelle Tipi-pesi'!E$23,"")))/4*B84</f>
        <v>70</v>
      </c>
      <c r="G84" s="22" t="s">
        <v>39</v>
      </c>
      <c r="H84" s="23">
        <f>$B84*IF(G84="",0,VALUE(IF(G84='Tabelle Tipi-pesi'!F$2,'Tabelle Tipi-pesi'!G$2,"")&amp;IF(G84='Tabelle Tipi-pesi'!F$3,'Tabelle Tipi-pesi'!G$3,"")&amp;IF(G84='Tabelle Tipi-pesi'!F$4,'Tabelle Tipi-pesi'!G$4,"")&amp;IF(G84='Tabelle Tipi-pesi'!F$5,'Tabelle Tipi-pesi'!G$5,"")&amp;IF(G84='Tabelle Tipi-pesi'!F$6,'Tabelle Tipi-pesi'!G$6,"")&amp;IF(G84='Tabelle Tipi-pesi'!F$7,'Tabelle Tipi-pesi'!G$7,"")&amp;IF(G84='Tabelle Tipi-pesi'!F$8,'Tabelle Tipi-pesi'!G$8,"")&amp;IF(G84='Tabelle Tipi-pesi'!F$9,'Tabelle Tipi-pesi'!G$9,"")&amp;IF(G84='Tabelle Tipi-pesi'!F$10,'Tabelle Tipi-pesi'!G$10,"")&amp;IF(G84='Tabelle Tipi-pesi'!F$11,'Tabelle Tipi-pesi'!G$11,"")&amp;IF(G84='Tabelle Tipi-pesi'!F$12,'Tabelle Tipi-pesi'!G$12,"")&amp;IF(G84='Tabelle Tipi-pesi'!F$13,'Tabelle Tipi-pesi'!G$13,"")&amp;IF(G84='Tabelle Tipi-pesi'!F$14,'Tabelle Tipi-pesi'!G$14,"")&amp;IF(G84='Tabelle Tipi-pesi'!F$15,'Tabelle Tipi-pesi'!G$15,"")&amp;IF(G84='Tabelle Tipi-pesi'!F$16,'Tabelle Tipi-pesi'!G$16,"")&amp;IF(G84='Tabelle Tipi-pesi'!F$17,'Tabelle Tipi-pesi'!G$17,"")&amp;IF(G84='Tabelle Tipi-pesi'!F$18,'Tabelle Tipi-pesi'!G$18,"")&amp;IF(G84='Tabelle Tipi-pesi'!F$19,'Tabelle Tipi-pesi'!G$19,"")&amp;IF(G84='Tabelle Tipi-pesi'!F$20,'Tabelle Tipi-pesi'!G$20,"")&amp;IF(G84='Tabelle Tipi-pesi'!F$21,'Tabelle Tipi-pesi'!G$21,"")&amp;IF(G84='Tabelle Tipi-pesi'!F$22,'Tabelle Tipi-pesi'!G$22,"")&amp;IF(G84='Tabelle Tipi-pesi'!F$23,'Tabelle Tipi-pesi'!G$23,"")))</f>
        <v>120</v>
      </c>
      <c r="I84" s="8" t="s">
        <v>47</v>
      </c>
      <c r="J84" s="9">
        <f>IF(I84="",0,VALUE(IF(I84='Tabelle Tipi-pesi'!H$2,'Tabelle Tipi-pesi'!I$2,"")&amp;IF(I84='Tabelle Tipi-pesi'!H$3,'Tabelle Tipi-pesi'!I$3,"")&amp;IF(I84='Tabelle Tipi-pesi'!H$4,'Tabelle Tipi-pesi'!I$4,"")&amp;IF(I84='Tabelle Tipi-pesi'!H$5,'Tabelle Tipi-pesi'!I$5,"")&amp;IF(I84='Tabelle Tipi-pesi'!H$6,'Tabelle Tipi-pesi'!I$6,"")&amp;IF(I84='Tabelle Tipi-pesi'!H$7,'Tabelle Tipi-pesi'!I$7,"")&amp;IF(I84='Tabelle Tipi-pesi'!H$8,'Tabelle Tipi-pesi'!I$8,"")&amp;IF(I84='Tabelle Tipi-pesi'!H$9,'Tabelle Tipi-pesi'!I$9,"")&amp;IF(I84='Tabelle Tipi-pesi'!H$10,'Tabelle Tipi-pesi'!I$10,"")&amp;IF(I84='Tabelle Tipi-pesi'!H$11,'Tabelle Tipi-pesi'!I$11,"")&amp;IF(I84='Tabelle Tipi-pesi'!H$12,'Tabelle Tipi-pesi'!I$12,"")&amp;IF(I84='Tabelle Tipi-pesi'!H$13,'Tabelle Tipi-pesi'!I$13,"")&amp;IF(I84='Tabelle Tipi-pesi'!H$14,'Tabelle Tipi-pesi'!I$14,"")&amp;IF(I84='Tabelle Tipi-pesi'!H$15,'Tabelle Tipi-pesi'!I$15,"")&amp;IF(I84='Tabelle Tipi-pesi'!H$16,'Tabelle Tipi-pesi'!I$16,"")&amp;IF(I84='Tabelle Tipi-pesi'!H$17,'Tabelle Tipi-pesi'!I$17,"")&amp;IF(I84='Tabelle Tipi-pesi'!H$18,'Tabelle Tipi-pesi'!I$18,"")&amp;IF(I84='Tabelle Tipi-pesi'!H$19,'Tabelle Tipi-pesi'!I$19,"")&amp;IF(I84='Tabelle Tipi-pesi'!H$20,'Tabelle Tipi-pesi'!I$20,"")&amp;IF(I84='Tabelle Tipi-pesi'!H$21,'Tabelle Tipi-pesi'!I$21,"")&amp;IF(I84='Tabelle Tipi-pesi'!H$22,'Tabelle Tipi-pesi'!I$22,"")&amp;IF(I84='Tabelle Tipi-pesi'!H$23,'Tabelle Tipi-pesi'!I$23,"")))</f>
        <v>145</v>
      </c>
      <c r="K84" s="24" t="s">
        <v>50</v>
      </c>
      <c r="L84" s="25">
        <f>IF(K84="",0,VALUE(IF(K84='Tabelle Tipi-pesi'!J$2,'Tabelle Tipi-pesi'!K$2,"")&amp;IF(K84='Tabelle Tipi-pesi'!J$3,'Tabelle Tipi-pesi'!K$3,"")&amp;IF(K84='Tabelle Tipi-pesi'!J$4,'Tabelle Tipi-pesi'!K$4,"")&amp;IF(K84='Tabelle Tipi-pesi'!J$5,'Tabelle Tipi-pesi'!K$5,"")&amp;IF(K84='Tabelle Tipi-pesi'!J$6,'Tabelle Tipi-pesi'!K$6,"")&amp;IF(K84='Tabelle Tipi-pesi'!J$7,'Tabelle Tipi-pesi'!K$7,"")&amp;IF(K84='Tabelle Tipi-pesi'!J$8,'Tabelle Tipi-pesi'!K$8,"")&amp;IF(K84='Tabelle Tipi-pesi'!J$9,'Tabelle Tipi-pesi'!K$9,"")&amp;IF(K84='Tabelle Tipi-pesi'!J$10,'Tabelle Tipi-pesi'!K$10,"")&amp;IF(K84='Tabelle Tipi-pesi'!J$11,'Tabelle Tipi-pesi'!K$11,"")&amp;IF(K84='Tabelle Tipi-pesi'!J$12,'Tabelle Tipi-pesi'!K$12,"")&amp;IF(K84='Tabelle Tipi-pesi'!J$13,'Tabelle Tipi-pesi'!K$13,"")&amp;IF(K84='Tabelle Tipi-pesi'!J$14,'Tabelle Tipi-pesi'!K$14,"")&amp;IF(K84='Tabelle Tipi-pesi'!J$15,'Tabelle Tipi-pesi'!K$15,"")&amp;IF(K84='Tabelle Tipi-pesi'!J$16,'Tabelle Tipi-pesi'!K$16,"")&amp;IF(K84='Tabelle Tipi-pesi'!J$17,'Tabelle Tipi-pesi'!K$17,"")&amp;IF(K84='Tabelle Tipi-pesi'!J$18,'Tabelle Tipi-pesi'!K$18,"")&amp;IF(K84='Tabelle Tipi-pesi'!J$19,'Tabelle Tipi-pesi'!K$19,"")&amp;IF(K84='Tabelle Tipi-pesi'!J$20,'Tabelle Tipi-pesi'!K$20,"")&amp;IF(K84='Tabelle Tipi-pesi'!J$21,'Tabelle Tipi-pesi'!K$21,"")&amp;IF(K84='Tabelle Tipi-pesi'!J$22,'Tabelle Tipi-pesi'!K$22,"")&amp;IF(K84='Tabelle Tipi-pesi'!J$23,'Tabelle Tipi-pesi'!K$23,"")))</f>
        <v>7</v>
      </c>
      <c r="M84" s="8" t="s">
        <v>54</v>
      </c>
      <c r="N84" s="9">
        <f>$B84*IF(M84="",0,VALUE(IF(M84='Tabelle Tipi-pesi'!L$2,'Tabelle Tipi-pesi'!M$2,"")&amp;IF(M84='Tabelle Tipi-pesi'!L$3,'Tabelle Tipi-pesi'!M$3,"")&amp;IF(M84='Tabelle Tipi-pesi'!L$4,'Tabelle Tipi-pesi'!M$4,"")&amp;IF(M84='Tabelle Tipi-pesi'!L$5,'Tabelle Tipi-pesi'!M$5,"")&amp;IF(M84='Tabelle Tipi-pesi'!L$6,'Tabelle Tipi-pesi'!M$6,"")&amp;IF(M84='Tabelle Tipi-pesi'!L$7,'Tabelle Tipi-pesi'!M$7,"")&amp;IF(M84='Tabelle Tipi-pesi'!L$8,'Tabelle Tipi-pesi'!M$8,"")&amp;IF(M84='Tabelle Tipi-pesi'!L$9,'Tabelle Tipi-pesi'!M$9,"")&amp;IF(M84='Tabelle Tipi-pesi'!L$10,'Tabelle Tipi-pesi'!M$10,"")&amp;IF(M84='Tabelle Tipi-pesi'!L$11,'Tabelle Tipi-pesi'!M$11,"")&amp;IF(M84='Tabelle Tipi-pesi'!L$12,'Tabelle Tipi-pesi'!M$12,"")&amp;IF(M84='Tabelle Tipi-pesi'!L$13,'Tabelle Tipi-pesi'!M$13,"")&amp;IF(M84='Tabelle Tipi-pesi'!L$14,'Tabelle Tipi-pesi'!M$14,"")&amp;IF(M84='Tabelle Tipi-pesi'!L$15,'Tabelle Tipi-pesi'!M$15,"")&amp;IF(M84='Tabelle Tipi-pesi'!L$16,'Tabelle Tipi-pesi'!M$16,"")&amp;IF(M84='Tabelle Tipi-pesi'!L$17,'Tabelle Tipi-pesi'!M$17,"")&amp;IF(M84='Tabelle Tipi-pesi'!L$18,'Tabelle Tipi-pesi'!M$18,"")&amp;IF(M84='Tabelle Tipi-pesi'!L$19,'Tabelle Tipi-pesi'!M$19,"")&amp;IF(M84='Tabelle Tipi-pesi'!L$20,'Tabelle Tipi-pesi'!M$20,"")&amp;IF(M84='Tabelle Tipi-pesi'!L$21,'Tabelle Tipi-pesi'!M$21,"")&amp;IF(M84='Tabelle Tipi-pesi'!L$22,'Tabelle Tipi-pesi'!M$22,"")&amp;IF(M84='Tabelle Tipi-pesi'!L$23,'Tabelle Tipi-pesi'!M$23,"")))</f>
        <v>388</v>
      </c>
      <c r="O84" s="27" t="s">
        <v>82</v>
      </c>
      <c r="P84" s="28">
        <f>IF(O84="",0,VALUE(IF(O84='Tabelle Tipi-pesi'!N$2,'Tabelle Tipi-pesi'!O$2,"")&amp;IF(O84='Tabelle Tipi-pesi'!N$3,'Tabelle Tipi-pesi'!O$3,"")&amp;IF(O84='Tabelle Tipi-pesi'!N$4,'Tabelle Tipi-pesi'!O$4,"")&amp;IF(O84='Tabelle Tipi-pesi'!N$5,'Tabelle Tipi-pesi'!O$5,"")&amp;IF(O84='Tabelle Tipi-pesi'!N$6,'Tabelle Tipi-pesi'!O$6,"")&amp;IF(O84='Tabelle Tipi-pesi'!N$7,'Tabelle Tipi-pesi'!O$7,"")&amp;IF(O84='Tabelle Tipi-pesi'!N$8,'Tabelle Tipi-pesi'!O$8,"")&amp;IF(O84='Tabelle Tipi-pesi'!N$9,'Tabelle Tipi-pesi'!O$9,"")&amp;IF(O84='Tabelle Tipi-pesi'!N$10,'Tabelle Tipi-pesi'!O$10,"")&amp;IF(O84='Tabelle Tipi-pesi'!N$11,'Tabelle Tipi-pesi'!O$11,"")&amp;IF(O84='Tabelle Tipi-pesi'!N$12,'Tabelle Tipi-pesi'!O$12,"")&amp;IF(O84='Tabelle Tipi-pesi'!N$13,'Tabelle Tipi-pesi'!O$13,"")&amp;IF(O84='Tabelle Tipi-pesi'!N$14,'Tabelle Tipi-pesi'!O$14,"")&amp;IF(O84='Tabelle Tipi-pesi'!N$15,'Tabelle Tipi-pesi'!O$15,"")&amp;IF(O84='Tabelle Tipi-pesi'!N$16,'Tabelle Tipi-pesi'!O$16,"")&amp;IF(O84='Tabelle Tipi-pesi'!N$17,'Tabelle Tipi-pesi'!O$17,"")&amp;IF(O84='Tabelle Tipi-pesi'!N$18,'Tabelle Tipi-pesi'!O$18,"")&amp;IF(O84='Tabelle Tipi-pesi'!N$19,'Tabelle Tipi-pesi'!O$19,"")&amp;IF(O84='Tabelle Tipi-pesi'!N$20,'Tabelle Tipi-pesi'!O$20,"")&amp;IF(O84='Tabelle Tipi-pesi'!N$21,'Tabelle Tipi-pesi'!O$21,"")&amp;IF(O84='Tabelle Tipi-pesi'!N$22,'Tabelle Tipi-pesi'!O$22,"")&amp;IF(O84='Tabelle Tipi-pesi'!N$23,'Tabelle Tipi-pesi'!O$23,"")))</f>
        <v>580</v>
      </c>
      <c r="Q84" s="8" t="s">
        <v>120</v>
      </c>
      <c r="R84" s="9">
        <f>IF(Q84="",0,VALUE(IF(Q84='Tabelle Tipi-pesi'!P$2,'Tabelle Tipi-pesi'!Q$2,"")&amp;IF(Q84='Tabelle Tipi-pesi'!P$3,'Tabelle Tipi-pesi'!Q$3,"")&amp;IF(Q84='Tabelle Tipi-pesi'!P$4,'Tabelle Tipi-pesi'!Q$4,"")&amp;IF(Q84='Tabelle Tipi-pesi'!P$5,'Tabelle Tipi-pesi'!Q$5,"")&amp;IF(Q84='Tabelle Tipi-pesi'!P$6,'Tabelle Tipi-pesi'!Q$6,"")&amp;IF(Q84='Tabelle Tipi-pesi'!P$7,'Tabelle Tipi-pesi'!Q$7,"")&amp;IF(Q84='Tabelle Tipi-pesi'!P$8,'Tabelle Tipi-pesi'!Q$8,"")&amp;IF(Q84='Tabelle Tipi-pesi'!P$9,'Tabelle Tipi-pesi'!Q$9,"")&amp;IF(Q84='Tabelle Tipi-pesi'!P$10,'Tabelle Tipi-pesi'!Q$10,"")&amp;IF(Q84='Tabelle Tipi-pesi'!P$11,'Tabelle Tipi-pesi'!Q$11,"")&amp;IF(Q84='Tabelle Tipi-pesi'!P$12,'Tabelle Tipi-pesi'!Q$12,"")&amp;IF(Q84='Tabelle Tipi-pesi'!P$13,'Tabelle Tipi-pesi'!Q$13,"")&amp;IF(Q84='Tabelle Tipi-pesi'!P$14,'Tabelle Tipi-pesi'!Q$14,"")&amp;IF(Q84='Tabelle Tipi-pesi'!P$15,'Tabelle Tipi-pesi'!Q$15,"")&amp;IF(Q84='Tabelle Tipi-pesi'!P$16,'Tabelle Tipi-pesi'!Q$16,"")&amp;IF(Q84='Tabelle Tipi-pesi'!P$17,'Tabelle Tipi-pesi'!Q$17,"")&amp;IF(Q84='Tabelle Tipi-pesi'!P$18,'Tabelle Tipi-pesi'!Q$18,"")&amp;IF(Q84='Tabelle Tipi-pesi'!P$19,'Tabelle Tipi-pesi'!Q$19,"")&amp;IF(Q84='Tabelle Tipi-pesi'!P$20,'Tabelle Tipi-pesi'!Q$20,"")&amp;IF(Q84='Tabelle Tipi-pesi'!P$21,'Tabelle Tipi-pesi'!Q$21,"")&amp;IF(Q84='Tabelle Tipi-pesi'!P$22,'Tabelle Tipi-pesi'!Q$22,"")&amp;IF(Q84='Tabelle Tipi-pesi'!P$23,'Tabelle Tipi-pesi'!Q$23,"")))</f>
        <v>20</v>
      </c>
      <c r="S84" s="29" t="s">
        <v>113</v>
      </c>
      <c r="T84" s="30">
        <f>IF(S84="",0,VALUE(IF(S84='Tabelle Tipi-pesi'!R$2,'Tabelle Tipi-pesi'!S$2,"")&amp;IF(S84='Tabelle Tipi-pesi'!R$3,'Tabelle Tipi-pesi'!S$3,"")&amp;IF(S84='Tabelle Tipi-pesi'!R$4,'Tabelle Tipi-pesi'!S$4,"")&amp;IF(S84='Tabelle Tipi-pesi'!R$5,'Tabelle Tipi-pesi'!S$5,"")&amp;IF(S84='Tabelle Tipi-pesi'!R$6,'Tabelle Tipi-pesi'!S$6,"")&amp;IF(S84='Tabelle Tipi-pesi'!R$7,'Tabelle Tipi-pesi'!S$7,"")&amp;IF(S84='Tabelle Tipi-pesi'!R$8,'Tabelle Tipi-pesi'!S$8,"")&amp;IF(S84='Tabelle Tipi-pesi'!R$9,'Tabelle Tipi-pesi'!S$9,"")&amp;IF(S84='Tabelle Tipi-pesi'!R$10,'Tabelle Tipi-pesi'!S$10,"")&amp;IF(S84='Tabelle Tipi-pesi'!R$11,'Tabelle Tipi-pesi'!S$11,"")&amp;IF(S84='Tabelle Tipi-pesi'!R$12,'Tabelle Tipi-pesi'!S$12,"")&amp;IF(S84='Tabelle Tipi-pesi'!R$13,'Tabelle Tipi-pesi'!S$13,"")&amp;IF(S84='Tabelle Tipi-pesi'!R$14,'Tabelle Tipi-pesi'!S$14,"")&amp;IF(S84='Tabelle Tipi-pesi'!R$15,'Tabelle Tipi-pesi'!S$15,"")&amp;IF(S84='Tabelle Tipi-pesi'!R$16,'Tabelle Tipi-pesi'!S$16,"")&amp;IF(S84='Tabelle Tipi-pesi'!R$17,'Tabelle Tipi-pesi'!S$17,"")&amp;IF(S84='Tabelle Tipi-pesi'!R$18,'Tabelle Tipi-pesi'!S$18,"")&amp;IF(S84='Tabelle Tipi-pesi'!R$19,'Tabelle Tipi-pesi'!S$19,"")&amp;IF(S84='Tabelle Tipi-pesi'!R$20,'Tabelle Tipi-pesi'!S$20,"")&amp;IF(S84='Tabelle Tipi-pesi'!R$21,'Tabelle Tipi-pesi'!S$21,"")&amp;IF(S84='Tabelle Tipi-pesi'!R$22,'Tabelle Tipi-pesi'!S$22,"")&amp;IF(S84='Tabelle Tipi-pesi'!R$23,'Tabelle Tipi-pesi'!S$23,"")))</f>
        <v>30</v>
      </c>
      <c r="U84" s="8" t="s">
        <v>94</v>
      </c>
      <c r="V84" s="9">
        <f>IF(U84="",0,VALUE(IF(U84='Tabelle Tipi-pesi'!T$2,'Tabelle Tipi-pesi'!U$2,"")&amp;IF(U84='Tabelle Tipi-pesi'!T$3,'Tabelle Tipi-pesi'!U$3,"")&amp;IF(U84='Tabelle Tipi-pesi'!T$4,'Tabelle Tipi-pesi'!U$4,"")&amp;IF(U84='Tabelle Tipi-pesi'!T$5,'Tabelle Tipi-pesi'!U$5,"")&amp;IF(U84='Tabelle Tipi-pesi'!T$6,'Tabelle Tipi-pesi'!U$6,"")&amp;IF(U84='Tabelle Tipi-pesi'!T$7,'Tabelle Tipi-pesi'!U$7,"")&amp;IF(U84='Tabelle Tipi-pesi'!T$8,'Tabelle Tipi-pesi'!U$8,"")&amp;IF(U84='Tabelle Tipi-pesi'!T$9,'Tabelle Tipi-pesi'!U$9,"")&amp;IF(U84='Tabelle Tipi-pesi'!T$10,'Tabelle Tipi-pesi'!U$10,"")&amp;IF(U84='Tabelle Tipi-pesi'!T$11,'Tabelle Tipi-pesi'!U$11,"")&amp;IF(U84='Tabelle Tipi-pesi'!T$12,'Tabelle Tipi-pesi'!U$12,"")&amp;IF(U84='Tabelle Tipi-pesi'!T$13,'Tabelle Tipi-pesi'!U$13,"")&amp;IF(U84='Tabelle Tipi-pesi'!T$14,'Tabelle Tipi-pesi'!U$14,"")&amp;IF(U84='Tabelle Tipi-pesi'!T$15,'Tabelle Tipi-pesi'!U$15,"")&amp;IF(U84='Tabelle Tipi-pesi'!T$16,'Tabelle Tipi-pesi'!U$16,"")&amp;IF(U84='Tabelle Tipi-pesi'!T$17,'Tabelle Tipi-pesi'!U$17,"")&amp;IF(U84='Tabelle Tipi-pesi'!T$18,'Tabelle Tipi-pesi'!U$18,"")&amp;IF(U84='Tabelle Tipi-pesi'!T$19,'Tabelle Tipi-pesi'!U$19,"")&amp;IF(U84='Tabelle Tipi-pesi'!T$20,'Tabelle Tipi-pesi'!U$20,"")&amp;IF(U84='Tabelle Tipi-pesi'!T$21,'Tabelle Tipi-pesi'!U$21,"")&amp;IF(U84='Tabelle Tipi-pesi'!T$22,'Tabelle Tipi-pesi'!U$22,"")&amp;IF(U84='Tabelle Tipi-pesi'!T$23,'Tabelle Tipi-pesi'!U$23,"")))</f>
        <v>85</v>
      </c>
      <c r="W84" s="31" t="s">
        <v>99</v>
      </c>
      <c r="X84" s="32">
        <f>IF(W84="",0,VALUE(IF(W84='Tabelle Tipi-pesi'!V$2,'Tabelle Tipi-pesi'!W$2,"")&amp;IF(W84='Tabelle Tipi-pesi'!V$3,'Tabelle Tipi-pesi'!W$3,"")&amp;IF(W84='Tabelle Tipi-pesi'!V$4,'Tabelle Tipi-pesi'!W$4,"")&amp;IF(W84='Tabelle Tipi-pesi'!V$5,'Tabelle Tipi-pesi'!W$5,"")&amp;IF(W84='Tabelle Tipi-pesi'!V$6,'Tabelle Tipi-pesi'!W$6,"")&amp;IF(W84='Tabelle Tipi-pesi'!V$7,'Tabelle Tipi-pesi'!W$7,"")&amp;IF(W84='Tabelle Tipi-pesi'!V$8,'Tabelle Tipi-pesi'!W$8,"")&amp;IF(W84='Tabelle Tipi-pesi'!V$9,'Tabelle Tipi-pesi'!W$9,"")&amp;IF(W84='Tabelle Tipi-pesi'!V$10,'Tabelle Tipi-pesi'!W$10,"")&amp;IF(W84='Tabelle Tipi-pesi'!V$11,'Tabelle Tipi-pesi'!W$11,"")&amp;IF(W84='Tabelle Tipi-pesi'!V$12,'Tabelle Tipi-pesi'!W$12,"")&amp;IF(W84='Tabelle Tipi-pesi'!V$13,'Tabelle Tipi-pesi'!W$13,"")&amp;IF(W84='Tabelle Tipi-pesi'!V$14,'Tabelle Tipi-pesi'!W$14,"")&amp;IF(W84='Tabelle Tipi-pesi'!V$15,'Tabelle Tipi-pesi'!W$15,"")&amp;IF(W84='Tabelle Tipi-pesi'!V$16,'Tabelle Tipi-pesi'!W$16,"")&amp;IF(W84='Tabelle Tipi-pesi'!V$17,'Tabelle Tipi-pesi'!W$17,"")&amp;IF(W84='Tabelle Tipi-pesi'!V$18,'Tabelle Tipi-pesi'!W$18,"")&amp;IF(W84='Tabelle Tipi-pesi'!V$19,'Tabelle Tipi-pesi'!W$19,"")&amp;IF(W84='Tabelle Tipi-pesi'!V$20,'Tabelle Tipi-pesi'!W$20,"")&amp;IF(W84='Tabelle Tipi-pesi'!V$21,'Tabelle Tipi-pesi'!W$21,"")&amp;IF(W84='Tabelle Tipi-pesi'!V$22,'Tabelle Tipi-pesi'!W$22,"")&amp;IF(W84='Tabelle Tipi-pesi'!V$23,'Tabelle Tipi-pesi'!W$23,"")))</f>
        <v>14</v>
      </c>
      <c r="Y84" s="8" t="s">
        <v>100</v>
      </c>
      <c r="Z84" s="9">
        <f>IF(Y84="",0,VALUE(IF(Y84='Tabelle Tipi-pesi'!X$2,'Tabelle Tipi-pesi'!Y$2,"")&amp;IF(Y84='Tabelle Tipi-pesi'!X$3,'Tabelle Tipi-pesi'!Y$3,"")&amp;IF(Y84='Tabelle Tipi-pesi'!X$4,'Tabelle Tipi-pesi'!Y$4,"")&amp;IF(Y84='Tabelle Tipi-pesi'!X$5,'Tabelle Tipi-pesi'!Y$5,"")&amp;IF(Y84='Tabelle Tipi-pesi'!X$6,'Tabelle Tipi-pesi'!Y$6,"")&amp;IF(Y84='Tabelle Tipi-pesi'!X$7,'Tabelle Tipi-pesi'!Y$7,"")&amp;IF(Y84='Tabelle Tipi-pesi'!X$8,'Tabelle Tipi-pesi'!Y$8,"")&amp;IF(Y84='Tabelle Tipi-pesi'!X$9,'Tabelle Tipi-pesi'!Y$9,"")&amp;IF(Y84='Tabelle Tipi-pesi'!X$10,'Tabelle Tipi-pesi'!Y$10,"")&amp;IF(Y84='Tabelle Tipi-pesi'!X$11,'Tabelle Tipi-pesi'!Y$11,"")&amp;IF(Y84='Tabelle Tipi-pesi'!X$12,'Tabelle Tipi-pesi'!Y$12,"")&amp;IF(Y84='Tabelle Tipi-pesi'!X$13,'Tabelle Tipi-pesi'!Y$13,"")&amp;IF(Y84='Tabelle Tipi-pesi'!X$14,'Tabelle Tipi-pesi'!Y$14,"")&amp;IF(Y84='Tabelle Tipi-pesi'!X$15,'Tabelle Tipi-pesi'!Y$15,"")&amp;IF(Y84='Tabelle Tipi-pesi'!X$16,'Tabelle Tipi-pesi'!Y$16,"")&amp;IF(Y84='Tabelle Tipi-pesi'!X$17,'Tabelle Tipi-pesi'!Y$17,"")&amp;IF(Y84='Tabelle Tipi-pesi'!X$18,'Tabelle Tipi-pesi'!Y$18,"")&amp;IF(Y84='Tabelle Tipi-pesi'!X$19,'Tabelle Tipi-pesi'!Y$19,"")&amp;IF(Y84='Tabelle Tipi-pesi'!X$20,'Tabelle Tipi-pesi'!Y$20,"")&amp;IF(Y84='Tabelle Tipi-pesi'!X$21,'Tabelle Tipi-pesi'!Y$21,"")&amp;IF(Y84='Tabelle Tipi-pesi'!X$22,'Tabelle Tipi-pesi'!Y$22,"")&amp;IF(Y84='Tabelle Tipi-pesi'!X$23,'Tabelle Tipi-pesi'!Y$23,"")))</f>
        <v>190</v>
      </c>
      <c r="AA84" s="36" t="s">
        <v>105</v>
      </c>
      <c r="AB84" s="37">
        <f>IF(AA84="",0,VALUE(IF(AA84='Tabelle Tipi-pesi'!Z$2,'Tabelle Tipi-pesi'!AA$2,"")&amp;IF(AA84='Tabelle Tipi-pesi'!Z$3,'Tabelle Tipi-pesi'!AA$3,"")&amp;IF(AA84='Tabelle Tipi-pesi'!Z$4,'Tabelle Tipi-pesi'!AA$4,"")&amp;IF(AA84='Tabelle Tipi-pesi'!Z$5,'Tabelle Tipi-pesi'!AA$5,"")&amp;IF(AA84='Tabelle Tipi-pesi'!Z$6,'Tabelle Tipi-pesi'!AA$6,"")&amp;IF(AA84='Tabelle Tipi-pesi'!Z$7,'Tabelle Tipi-pesi'!AA$7,"")&amp;IF(AA84='Tabelle Tipi-pesi'!Z$8,'Tabelle Tipi-pesi'!AA$8,"")&amp;IF(AA84='Tabelle Tipi-pesi'!Z$9,'Tabelle Tipi-pesi'!AA$9,"")&amp;IF(AA84='Tabelle Tipi-pesi'!Z$10,'Tabelle Tipi-pesi'!AA$10,"")&amp;IF(AA84='Tabelle Tipi-pesi'!Z$11,'Tabelle Tipi-pesi'!AA$11,"")&amp;IF(AA84='Tabelle Tipi-pesi'!Z$12,'Tabelle Tipi-pesi'!AA$12,"")&amp;IF(AA84='Tabelle Tipi-pesi'!Z$13,'Tabelle Tipi-pesi'!AA$13,"")&amp;IF(AA84='Tabelle Tipi-pesi'!Z$14,'Tabelle Tipi-pesi'!AA$14,"")&amp;IF(AA84='Tabelle Tipi-pesi'!Z$15,'Tabelle Tipi-pesi'!AA$15,"")&amp;IF(AA84='Tabelle Tipi-pesi'!Z$16,'Tabelle Tipi-pesi'!AA$16,"")&amp;IF(AA84='Tabelle Tipi-pesi'!Z$17,'Tabelle Tipi-pesi'!AA$17,"")&amp;IF(AA84='Tabelle Tipi-pesi'!Z$18,'Tabelle Tipi-pesi'!AA$18,"")&amp;IF(AA84='Tabelle Tipi-pesi'!Z$19,'Tabelle Tipi-pesi'!AA$19,"")&amp;IF(AA84='Tabelle Tipi-pesi'!Z$20,'Tabelle Tipi-pesi'!AA$20,"")&amp;IF(AA84='Tabelle Tipi-pesi'!Z$21,'Tabelle Tipi-pesi'!AA$21,"")&amp;IF(AA84='Tabelle Tipi-pesi'!Z$22,'Tabelle Tipi-pesi'!AA$22,"")&amp;IF(AA84='Tabelle Tipi-pesi'!Z$23,'Tabelle Tipi-pesi'!AA$23,"")))</f>
        <v>75</v>
      </c>
      <c r="AD84" s="9">
        <f>IF(AC84="",0,VALUE(IF(AC84='Tabelle Tipi-pesi'!Z$2,'Tabelle Tipi-pesi'!AA$2,"")&amp;IF(AC84='Tabelle Tipi-pesi'!Z$3,'Tabelle Tipi-pesi'!AA$3,"")&amp;IF(AC84='Tabelle Tipi-pesi'!Z$4,'Tabelle Tipi-pesi'!AA$4,"")&amp;IF(AC84='Tabelle Tipi-pesi'!Z$5,'Tabelle Tipi-pesi'!AA$5,"")&amp;IF(AC84='Tabelle Tipi-pesi'!Z$6,'Tabelle Tipi-pesi'!AA$6,"")&amp;IF(AC84='Tabelle Tipi-pesi'!Z$7,'Tabelle Tipi-pesi'!AA$7,"")&amp;IF(AC84='Tabelle Tipi-pesi'!Z$8,'Tabelle Tipi-pesi'!AA$8,"")&amp;IF(AC84='Tabelle Tipi-pesi'!Z$9,'Tabelle Tipi-pesi'!AA$9,"")&amp;IF(AC84='Tabelle Tipi-pesi'!Z$10,'Tabelle Tipi-pesi'!AA$10,"")&amp;IF(AC84='Tabelle Tipi-pesi'!Z$11,'Tabelle Tipi-pesi'!AA$11,"")&amp;IF(AC84='Tabelle Tipi-pesi'!Z$12,'Tabelle Tipi-pesi'!AA$12,"")&amp;IF(AC84='Tabelle Tipi-pesi'!Z$13,'Tabelle Tipi-pesi'!AA$13,"")&amp;IF(AC84='Tabelle Tipi-pesi'!Z$14,'Tabelle Tipi-pesi'!AA$14,"")&amp;IF(AC84='Tabelle Tipi-pesi'!Z$15,'Tabelle Tipi-pesi'!AA$15,"")&amp;IF(AC84='Tabelle Tipi-pesi'!Z$16,'Tabelle Tipi-pesi'!AA$16,"")&amp;IF(AC84='Tabelle Tipi-pesi'!Z$17,'Tabelle Tipi-pesi'!AA$17,"")&amp;IF(AC84='Tabelle Tipi-pesi'!Z$18,'Tabelle Tipi-pesi'!AA$18,"")&amp;IF(AC84='Tabelle Tipi-pesi'!Z$19,'Tabelle Tipi-pesi'!AA$19,"")&amp;IF(AC84='Tabelle Tipi-pesi'!Z$20,'Tabelle Tipi-pesi'!AA$20,"")&amp;IF(AC84='Tabelle Tipi-pesi'!Z$21,'Tabelle Tipi-pesi'!AA$21,"")&amp;IF(AC84='Tabelle Tipi-pesi'!Z$22,'Tabelle Tipi-pesi'!AA$22,"")&amp;IF(AC84='Tabelle Tipi-pesi'!Z$23,'Tabelle Tipi-pesi'!AA$23,"")))</f>
        <v>0</v>
      </c>
      <c r="AE84" s="34"/>
      <c r="AF84" s="35">
        <f>IF(AE84="",0,VALUE(IF(AE84='Tabelle Tipi-pesi'!AB$2,'Tabelle Tipi-pesi'!AC$2,"")&amp;IF(AE84='Tabelle Tipi-pesi'!AB$3,'Tabelle Tipi-pesi'!AC$3,"")&amp;IF(AE84='Tabelle Tipi-pesi'!AB$4,'Tabelle Tipi-pesi'!AC$4,"")&amp;IF(AE84='Tabelle Tipi-pesi'!AB$5,'Tabelle Tipi-pesi'!AC$5,"")&amp;IF(AE84='Tabelle Tipi-pesi'!AB$6,'Tabelle Tipi-pesi'!AC$6,"")&amp;IF(AE84='Tabelle Tipi-pesi'!AB$7,'Tabelle Tipi-pesi'!AC$7,"")&amp;IF(AE84='Tabelle Tipi-pesi'!AB$8,'Tabelle Tipi-pesi'!AC$8,"")&amp;IF(AE84='Tabelle Tipi-pesi'!AB$9,'Tabelle Tipi-pesi'!AC$9,"")&amp;IF(AE84='Tabelle Tipi-pesi'!AB$10,'Tabelle Tipi-pesi'!AC$10,"")&amp;IF(AE84='Tabelle Tipi-pesi'!AB$11,'Tabelle Tipi-pesi'!AC$11,"")&amp;IF(AE84='Tabelle Tipi-pesi'!AB$12,'Tabelle Tipi-pesi'!AC$12,"")&amp;IF(AE84='Tabelle Tipi-pesi'!AB$13,'Tabelle Tipi-pesi'!AC$13,"")&amp;IF(AE84='Tabelle Tipi-pesi'!AB$14,'Tabelle Tipi-pesi'!AC$14,"")&amp;IF(AE84='Tabelle Tipi-pesi'!AB$15,'Tabelle Tipi-pesi'!AC$15,"")&amp;IF(AD84='Tabelle Tipi-pesi'!AB$16,'Tabelle Tipi-pesi'!AC$16,"")&amp;IF(AE84='Tabelle Tipi-pesi'!AB$17,'Tabelle Tipi-pesi'!AC$17,"")&amp;IF(AE84='Tabelle Tipi-pesi'!AB$18,'Tabelle Tipi-pesi'!AC$18,"")&amp;IF(AE84='Tabelle Tipi-pesi'!AB$19,'Tabelle Tipi-pesi'!AC$19,"")&amp;IF(AE84='Tabelle Tipi-pesi'!AB$20,'Tabelle Tipi-pesi'!AC$20,"")&amp;IF(AE84='Tabelle Tipi-pesi'!AB$21,'Tabelle Tipi-pesi'!AC$21,"")&amp;IF(AE84='Tabelle Tipi-pesi'!AB$22,'Tabelle Tipi-pesi'!AC$22,"")&amp;IF(AE84='Tabelle Tipi-pesi'!AB$23,'Tabelle Tipi-pesi'!AC$23,"")))</f>
        <v>0</v>
      </c>
      <c r="AH84" s="9">
        <f>IF(AG84="",0,VALUE(IF(AG84='Tabelle Tipi-pesi'!AD$2,'Tabelle Tipi-pesi'!AE$2,"")&amp;IF(AG84='Tabelle Tipi-pesi'!AD$3,'Tabelle Tipi-pesi'!AE$3,"")&amp;IF(AG84='Tabelle Tipi-pesi'!AD$4,'Tabelle Tipi-pesi'!AE$4,"")&amp;IF(AG84='Tabelle Tipi-pesi'!AD$5,'Tabelle Tipi-pesi'!AE$5,"")&amp;IF(AG84='Tabelle Tipi-pesi'!AD$6,'Tabelle Tipi-pesi'!AE$6,"")&amp;IF(AG84='Tabelle Tipi-pesi'!AD$7,'Tabelle Tipi-pesi'!AE$7,"")&amp;IF(AG84='Tabelle Tipi-pesi'!AD$8,'Tabelle Tipi-pesi'!AE$8,"")&amp;IF(AG84='Tabelle Tipi-pesi'!AD$9,'Tabelle Tipi-pesi'!AE$9,"")&amp;IF(AG84='Tabelle Tipi-pesi'!AD$10,'Tabelle Tipi-pesi'!AE$10,"")&amp;IF(AG84='Tabelle Tipi-pesi'!AD$11,'Tabelle Tipi-pesi'!AE$11,"")&amp;IF(AG84='Tabelle Tipi-pesi'!AD$12,'Tabelle Tipi-pesi'!AE$12,"")&amp;IF(AG84='Tabelle Tipi-pesi'!AD$13,'Tabelle Tipi-pesi'!AE$13,"")&amp;IF(AG84='Tabelle Tipi-pesi'!AD$14,'Tabelle Tipi-pesi'!AE$14,"")&amp;IF(AG84='Tabelle Tipi-pesi'!AD$15,'Tabelle Tipi-pesi'!AE$15,"")&amp;IF(AF84='Tabelle Tipi-pesi'!AD$16,'Tabelle Tipi-pesi'!AE$16,"")&amp;IF(AG84='Tabelle Tipi-pesi'!AD$17,'Tabelle Tipi-pesi'!AE$17,"")&amp;IF(AG84='Tabelle Tipi-pesi'!AD$18,'Tabelle Tipi-pesi'!AE$18,"")&amp;IF(AG84='Tabelle Tipi-pesi'!AD$19,'Tabelle Tipi-pesi'!AE$19,"")&amp;IF(AG84='Tabelle Tipi-pesi'!AD$20,'Tabelle Tipi-pesi'!AE$20,"")&amp;IF(AG84='Tabelle Tipi-pesi'!AD$21,'Tabelle Tipi-pesi'!AE$21,"")&amp;IF(AG84='Tabelle Tipi-pesi'!AD$22,'Tabelle Tipi-pesi'!AE$22,"")&amp;IF(AG84='Tabelle Tipi-pesi'!AD$23,'Tabelle Tipi-pesi'!AE$23,"")))</f>
        <v>0</v>
      </c>
      <c r="AJ84" s="26">
        <f t="shared" si="7"/>
        <v>1904</v>
      </c>
      <c r="AK84" s="55">
        <v>29.5</v>
      </c>
      <c r="AL84" s="12">
        <v>9490</v>
      </c>
      <c r="AM84" s="18"/>
      <c r="AN84" s="11">
        <f t="shared" si="8"/>
        <v>12</v>
      </c>
      <c r="AO84" s="11" t="str">
        <f t="shared" si="9"/>
        <v>3</v>
      </c>
      <c r="AP84" s="8">
        <v>650</v>
      </c>
      <c r="AQ84" s="40">
        <f t="shared" si="10"/>
        <v>19.301694915254238</v>
      </c>
      <c r="AR84" s="15">
        <f t="shared" si="11"/>
        <v>214.24881355932206</v>
      </c>
      <c r="AS84" s="16">
        <f t="shared" si="12"/>
        <v>112.52563737359351</v>
      </c>
      <c r="AT84" s="15">
        <f t="shared" si="13"/>
        <v>8.886863681384229</v>
      </c>
      <c r="AU84" s="39"/>
    </row>
    <row r="85" spans="1:47" s="8" customFormat="1" ht="11.25" customHeight="1" x14ac:dyDescent="0.2">
      <c r="A85" s="8">
        <v>81</v>
      </c>
      <c r="B85" s="8">
        <v>4</v>
      </c>
      <c r="C85" s="20" t="s">
        <v>127</v>
      </c>
      <c r="D85" s="21">
        <f>IF(C85="",0,VALUE(IF(C85='Tabelle Tipi-pesi'!B$2,'Tabelle Tipi-pesi'!C$2,"")&amp;IF(C85='Tabelle Tipi-pesi'!B$3,'Tabelle Tipi-pesi'!C$3,"")&amp;IF(C85='Tabelle Tipi-pesi'!B$4,'Tabelle Tipi-pesi'!C$4,"")&amp;IF(C85='Tabelle Tipi-pesi'!B$5,'Tabelle Tipi-pesi'!C$5,"")&amp;IF(C85='Tabelle Tipi-pesi'!B$6,'Tabelle Tipi-pesi'!C$6,"")&amp;IF(C85='Tabelle Tipi-pesi'!B$7,'Tabelle Tipi-pesi'!C$7,"")&amp;IF(C85='Tabelle Tipi-pesi'!B$8,'Tabelle Tipi-pesi'!C$8,"")&amp;IF(C85='Tabelle Tipi-pesi'!B$9,'Tabelle Tipi-pesi'!C$9,"")&amp;IF(C85='Tabelle Tipi-pesi'!B$10,'Tabelle Tipi-pesi'!C$10,"")&amp;IF(C85='Tabelle Tipi-pesi'!B$11,'Tabelle Tipi-pesi'!C$11,"")&amp;IF(C85='Tabelle Tipi-pesi'!B$12,'Tabelle Tipi-pesi'!C$12,"")&amp;IF(C85='Tabelle Tipi-pesi'!B$13,'Tabelle Tipi-pesi'!C$13,"")&amp;IF(C85='Tabelle Tipi-pesi'!B$14,'Tabelle Tipi-pesi'!C$14,"")&amp;IF(C85='Tabelle Tipi-pesi'!B$15,'Tabelle Tipi-pesi'!C$15,"")&amp;IF(C85='Tabelle Tipi-pesi'!B$16,'Tabelle Tipi-pesi'!C$16,"")&amp;IF(C85='Tabelle Tipi-pesi'!B$17,'Tabelle Tipi-pesi'!C$17,"")&amp;IF(C85='Tabelle Tipi-pesi'!B$18,'Tabelle Tipi-pesi'!C$18,"")&amp;IF(C85='Tabelle Tipi-pesi'!B$19,'Tabelle Tipi-pesi'!C$19,"")&amp;IF(C85='Tabelle Tipi-pesi'!B$20,'Tabelle Tipi-pesi'!C$20,"")&amp;IF(C85='Tabelle Tipi-pesi'!B$21,'Tabelle Tipi-pesi'!C$21,"")&amp;IF(C85='Tabelle Tipi-pesi'!B$22,'Tabelle Tipi-pesi'!C$22,"")&amp;IF(C85='Tabelle Tipi-pesi'!B$23,'Tabelle Tipi-pesi'!C$23,"")))</f>
        <v>265</v>
      </c>
      <c r="E85" s="8" t="s">
        <v>33</v>
      </c>
      <c r="F85" s="7">
        <f>IF(E85="",0,VALUE(IF(E85='Tabelle Tipi-pesi'!D$2,'Tabelle Tipi-pesi'!E$2,"")&amp;IF(E85='Tabelle Tipi-pesi'!D$3,'Tabelle Tipi-pesi'!E$3,"")&amp;IF(E85='Tabelle Tipi-pesi'!D$4,'Tabelle Tipi-pesi'!E$4,"")&amp;IF(E85='Tabelle Tipi-pesi'!D$5,'Tabelle Tipi-pesi'!E$5,"")&amp;IF(E85='Tabelle Tipi-pesi'!D$6,'Tabelle Tipi-pesi'!E$6,"")&amp;IF(E85='Tabelle Tipi-pesi'!D$7,'Tabelle Tipi-pesi'!E$7,"")&amp;IF(E85='Tabelle Tipi-pesi'!D$8,'Tabelle Tipi-pesi'!E$8,"")&amp;IF(E85='Tabelle Tipi-pesi'!D$9,'Tabelle Tipi-pesi'!E$9,"")&amp;IF(E85='Tabelle Tipi-pesi'!D$10,'Tabelle Tipi-pesi'!E$10,"")&amp;IF(E85='Tabelle Tipi-pesi'!D$11,'Tabelle Tipi-pesi'!E$11,"")&amp;IF(E85='Tabelle Tipi-pesi'!D$12,'Tabelle Tipi-pesi'!E$12,"")&amp;IF(E85='Tabelle Tipi-pesi'!D$13,'Tabelle Tipi-pesi'!E$13,"")&amp;IF(E85='Tabelle Tipi-pesi'!D$14,'Tabelle Tipi-pesi'!E$14,"")&amp;IF(E85='Tabelle Tipi-pesi'!D$15,'Tabelle Tipi-pesi'!E$15,"")&amp;IF(E85='Tabelle Tipi-pesi'!D$16,'Tabelle Tipi-pesi'!E$16,"")&amp;IF(E85='Tabelle Tipi-pesi'!D$17,'Tabelle Tipi-pesi'!E$17,"")&amp;IF(E85='Tabelle Tipi-pesi'!D$18,'Tabelle Tipi-pesi'!E$18,"")&amp;IF(E85='Tabelle Tipi-pesi'!D$19,'Tabelle Tipi-pesi'!E$19,"")&amp;IF(E85='Tabelle Tipi-pesi'!D$20,'Tabelle Tipi-pesi'!E$20,"")&amp;IF(E85='Tabelle Tipi-pesi'!D$21,'Tabelle Tipi-pesi'!E$21,"")&amp;IF(E85='Tabelle Tipi-pesi'!D$22,'Tabelle Tipi-pesi'!E$22,"")&amp;IF(E85='Tabelle Tipi-pesi'!D$23,'Tabelle Tipi-pesi'!E$23,"")))/4*B85</f>
        <v>100</v>
      </c>
      <c r="G85" s="22" t="s">
        <v>39</v>
      </c>
      <c r="H85" s="23">
        <f>$B85*IF(G85="",0,VALUE(IF(G85='Tabelle Tipi-pesi'!F$2,'Tabelle Tipi-pesi'!G$2,"")&amp;IF(G85='Tabelle Tipi-pesi'!F$3,'Tabelle Tipi-pesi'!G$3,"")&amp;IF(G85='Tabelle Tipi-pesi'!F$4,'Tabelle Tipi-pesi'!G$4,"")&amp;IF(G85='Tabelle Tipi-pesi'!F$5,'Tabelle Tipi-pesi'!G$5,"")&amp;IF(G85='Tabelle Tipi-pesi'!F$6,'Tabelle Tipi-pesi'!G$6,"")&amp;IF(G85='Tabelle Tipi-pesi'!F$7,'Tabelle Tipi-pesi'!G$7,"")&amp;IF(G85='Tabelle Tipi-pesi'!F$8,'Tabelle Tipi-pesi'!G$8,"")&amp;IF(G85='Tabelle Tipi-pesi'!F$9,'Tabelle Tipi-pesi'!G$9,"")&amp;IF(G85='Tabelle Tipi-pesi'!F$10,'Tabelle Tipi-pesi'!G$10,"")&amp;IF(G85='Tabelle Tipi-pesi'!F$11,'Tabelle Tipi-pesi'!G$11,"")&amp;IF(G85='Tabelle Tipi-pesi'!F$12,'Tabelle Tipi-pesi'!G$12,"")&amp;IF(G85='Tabelle Tipi-pesi'!F$13,'Tabelle Tipi-pesi'!G$13,"")&amp;IF(G85='Tabelle Tipi-pesi'!F$14,'Tabelle Tipi-pesi'!G$14,"")&amp;IF(G85='Tabelle Tipi-pesi'!F$15,'Tabelle Tipi-pesi'!G$15,"")&amp;IF(G85='Tabelle Tipi-pesi'!F$16,'Tabelle Tipi-pesi'!G$16,"")&amp;IF(G85='Tabelle Tipi-pesi'!F$17,'Tabelle Tipi-pesi'!G$17,"")&amp;IF(G85='Tabelle Tipi-pesi'!F$18,'Tabelle Tipi-pesi'!G$18,"")&amp;IF(G85='Tabelle Tipi-pesi'!F$19,'Tabelle Tipi-pesi'!G$19,"")&amp;IF(G85='Tabelle Tipi-pesi'!F$20,'Tabelle Tipi-pesi'!G$20,"")&amp;IF(G85='Tabelle Tipi-pesi'!F$21,'Tabelle Tipi-pesi'!G$21,"")&amp;IF(G85='Tabelle Tipi-pesi'!F$22,'Tabelle Tipi-pesi'!G$22,"")&amp;IF(G85='Tabelle Tipi-pesi'!F$23,'Tabelle Tipi-pesi'!G$23,"")))</f>
        <v>120</v>
      </c>
      <c r="I85" s="8" t="s">
        <v>44</v>
      </c>
      <c r="J85" s="9">
        <f>IF(I85="",0,VALUE(IF(I85='Tabelle Tipi-pesi'!H$2,'Tabelle Tipi-pesi'!I$2,"")&amp;IF(I85='Tabelle Tipi-pesi'!H$3,'Tabelle Tipi-pesi'!I$3,"")&amp;IF(I85='Tabelle Tipi-pesi'!H$4,'Tabelle Tipi-pesi'!I$4,"")&amp;IF(I85='Tabelle Tipi-pesi'!H$5,'Tabelle Tipi-pesi'!I$5,"")&amp;IF(I85='Tabelle Tipi-pesi'!H$6,'Tabelle Tipi-pesi'!I$6,"")&amp;IF(I85='Tabelle Tipi-pesi'!H$7,'Tabelle Tipi-pesi'!I$7,"")&amp;IF(I85='Tabelle Tipi-pesi'!H$8,'Tabelle Tipi-pesi'!I$8,"")&amp;IF(I85='Tabelle Tipi-pesi'!H$9,'Tabelle Tipi-pesi'!I$9,"")&amp;IF(I85='Tabelle Tipi-pesi'!H$10,'Tabelle Tipi-pesi'!I$10,"")&amp;IF(I85='Tabelle Tipi-pesi'!H$11,'Tabelle Tipi-pesi'!I$11,"")&amp;IF(I85='Tabelle Tipi-pesi'!H$12,'Tabelle Tipi-pesi'!I$12,"")&amp;IF(I85='Tabelle Tipi-pesi'!H$13,'Tabelle Tipi-pesi'!I$13,"")&amp;IF(I85='Tabelle Tipi-pesi'!H$14,'Tabelle Tipi-pesi'!I$14,"")&amp;IF(I85='Tabelle Tipi-pesi'!H$15,'Tabelle Tipi-pesi'!I$15,"")&amp;IF(I85='Tabelle Tipi-pesi'!H$16,'Tabelle Tipi-pesi'!I$16,"")&amp;IF(I85='Tabelle Tipi-pesi'!H$17,'Tabelle Tipi-pesi'!I$17,"")&amp;IF(I85='Tabelle Tipi-pesi'!H$18,'Tabelle Tipi-pesi'!I$18,"")&amp;IF(I85='Tabelle Tipi-pesi'!H$19,'Tabelle Tipi-pesi'!I$19,"")&amp;IF(I85='Tabelle Tipi-pesi'!H$20,'Tabelle Tipi-pesi'!I$20,"")&amp;IF(I85='Tabelle Tipi-pesi'!H$21,'Tabelle Tipi-pesi'!I$21,"")&amp;IF(I85='Tabelle Tipi-pesi'!H$22,'Tabelle Tipi-pesi'!I$22,"")&amp;IF(I85='Tabelle Tipi-pesi'!H$23,'Tabelle Tipi-pesi'!I$23,"")))</f>
        <v>80</v>
      </c>
      <c r="K85" s="24" t="s">
        <v>50</v>
      </c>
      <c r="L85" s="25">
        <f>IF(K85="",0,VALUE(IF(K85='Tabelle Tipi-pesi'!J$2,'Tabelle Tipi-pesi'!K$2,"")&amp;IF(K85='Tabelle Tipi-pesi'!J$3,'Tabelle Tipi-pesi'!K$3,"")&amp;IF(K85='Tabelle Tipi-pesi'!J$4,'Tabelle Tipi-pesi'!K$4,"")&amp;IF(K85='Tabelle Tipi-pesi'!J$5,'Tabelle Tipi-pesi'!K$5,"")&amp;IF(K85='Tabelle Tipi-pesi'!J$6,'Tabelle Tipi-pesi'!K$6,"")&amp;IF(K85='Tabelle Tipi-pesi'!J$7,'Tabelle Tipi-pesi'!K$7,"")&amp;IF(K85='Tabelle Tipi-pesi'!J$8,'Tabelle Tipi-pesi'!K$8,"")&amp;IF(K85='Tabelle Tipi-pesi'!J$9,'Tabelle Tipi-pesi'!K$9,"")&amp;IF(K85='Tabelle Tipi-pesi'!J$10,'Tabelle Tipi-pesi'!K$10,"")&amp;IF(K85='Tabelle Tipi-pesi'!J$11,'Tabelle Tipi-pesi'!K$11,"")&amp;IF(K85='Tabelle Tipi-pesi'!J$12,'Tabelle Tipi-pesi'!K$12,"")&amp;IF(K85='Tabelle Tipi-pesi'!J$13,'Tabelle Tipi-pesi'!K$13,"")&amp;IF(K85='Tabelle Tipi-pesi'!J$14,'Tabelle Tipi-pesi'!K$14,"")&amp;IF(K85='Tabelle Tipi-pesi'!J$15,'Tabelle Tipi-pesi'!K$15,"")&amp;IF(K85='Tabelle Tipi-pesi'!J$16,'Tabelle Tipi-pesi'!K$16,"")&amp;IF(K85='Tabelle Tipi-pesi'!J$17,'Tabelle Tipi-pesi'!K$17,"")&amp;IF(K85='Tabelle Tipi-pesi'!J$18,'Tabelle Tipi-pesi'!K$18,"")&amp;IF(K85='Tabelle Tipi-pesi'!J$19,'Tabelle Tipi-pesi'!K$19,"")&amp;IF(K85='Tabelle Tipi-pesi'!J$20,'Tabelle Tipi-pesi'!K$20,"")&amp;IF(K85='Tabelle Tipi-pesi'!J$21,'Tabelle Tipi-pesi'!K$21,"")&amp;IF(K85='Tabelle Tipi-pesi'!J$22,'Tabelle Tipi-pesi'!K$22,"")&amp;IF(K85='Tabelle Tipi-pesi'!J$23,'Tabelle Tipi-pesi'!K$23,"")))</f>
        <v>7</v>
      </c>
      <c r="M85" s="8" t="s">
        <v>178</v>
      </c>
      <c r="N85" s="9">
        <f>$B85*IF(M85="",0,VALUE(IF(M85='Tabelle Tipi-pesi'!L$2,'Tabelle Tipi-pesi'!M$2,"")&amp;IF(M85='Tabelle Tipi-pesi'!L$3,'Tabelle Tipi-pesi'!M$3,"")&amp;IF(M85='Tabelle Tipi-pesi'!L$4,'Tabelle Tipi-pesi'!M$4,"")&amp;IF(M85='Tabelle Tipi-pesi'!L$5,'Tabelle Tipi-pesi'!M$5,"")&amp;IF(M85='Tabelle Tipi-pesi'!L$6,'Tabelle Tipi-pesi'!M$6,"")&amp;IF(M85='Tabelle Tipi-pesi'!L$7,'Tabelle Tipi-pesi'!M$7,"")&amp;IF(M85='Tabelle Tipi-pesi'!L$8,'Tabelle Tipi-pesi'!M$8,"")&amp;IF(M85='Tabelle Tipi-pesi'!L$9,'Tabelle Tipi-pesi'!M$9,"")&amp;IF(M85='Tabelle Tipi-pesi'!L$10,'Tabelle Tipi-pesi'!M$10,"")&amp;IF(M85='Tabelle Tipi-pesi'!L$11,'Tabelle Tipi-pesi'!M$11,"")&amp;IF(M85='Tabelle Tipi-pesi'!L$12,'Tabelle Tipi-pesi'!M$12,"")&amp;IF(M85='Tabelle Tipi-pesi'!L$13,'Tabelle Tipi-pesi'!M$13,"")&amp;IF(M85='Tabelle Tipi-pesi'!L$14,'Tabelle Tipi-pesi'!M$14,"")&amp;IF(M85='Tabelle Tipi-pesi'!L$15,'Tabelle Tipi-pesi'!M$15,"")&amp;IF(M85='Tabelle Tipi-pesi'!L$16,'Tabelle Tipi-pesi'!M$16,"")&amp;IF(M85='Tabelle Tipi-pesi'!L$17,'Tabelle Tipi-pesi'!M$17,"")&amp;IF(M85='Tabelle Tipi-pesi'!L$18,'Tabelle Tipi-pesi'!M$18,"")&amp;IF(M85='Tabelle Tipi-pesi'!L$19,'Tabelle Tipi-pesi'!M$19,"")&amp;IF(M85='Tabelle Tipi-pesi'!L$20,'Tabelle Tipi-pesi'!M$20,"")&amp;IF(M85='Tabelle Tipi-pesi'!L$21,'Tabelle Tipi-pesi'!M$21,"")&amp;IF(M85='Tabelle Tipi-pesi'!L$22,'Tabelle Tipi-pesi'!M$22,"")&amp;IF(M85='Tabelle Tipi-pesi'!L$23,'Tabelle Tipi-pesi'!M$23,"")))</f>
        <v>340</v>
      </c>
      <c r="O85" s="27" t="s">
        <v>82</v>
      </c>
      <c r="P85" s="28">
        <f>IF(O85="",0,VALUE(IF(O85='Tabelle Tipi-pesi'!N$2,'Tabelle Tipi-pesi'!O$2,"")&amp;IF(O85='Tabelle Tipi-pesi'!N$3,'Tabelle Tipi-pesi'!O$3,"")&amp;IF(O85='Tabelle Tipi-pesi'!N$4,'Tabelle Tipi-pesi'!O$4,"")&amp;IF(O85='Tabelle Tipi-pesi'!N$5,'Tabelle Tipi-pesi'!O$5,"")&amp;IF(O85='Tabelle Tipi-pesi'!N$6,'Tabelle Tipi-pesi'!O$6,"")&amp;IF(O85='Tabelle Tipi-pesi'!N$7,'Tabelle Tipi-pesi'!O$7,"")&amp;IF(O85='Tabelle Tipi-pesi'!N$8,'Tabelle Tipi-pesi'!O$8,"")&amp;IF(O85='Tabelle Tipi-pesi'!N$9,'Tabelle Tipi-pesi'!O$9,"")&amp;IF(O85='Tabelle Tipi-pesi'!N$10,'Tabelle Tipi-pesi'!O$10,"")&amp;IF(O85='Tabelle Tipi-pesi'!N$11,'Tabelle Tipi-pesi'!O$11,"")&amp;IF(O85='Tabelle Tipi-pesi'!N$12,'Tabelle Tipi-pesi'!O$12,"")&amp;IF(O85='Tabelle Tipi-pesi'!N$13,'Tabelle Tipi-pesi'!O$13,"")&amp;IF(O85='Tabelle Tipi-pesi'!N$14,'Tabelle Tipi-pesi'!O$14,"")&amp;IF(O85='Tabelle Tipi-pesi'!N$15,'Tabelle Tipi-pesi'!O$15,"")&amp;IF(O85='Tabelle Tipi-pesi'!N$16,'Tabelle Tipi-pesi'!O$16,"")&amp;IF(O85='Tabelle Tipi-pesi'!N$17,'Tabelle Tipi-pesi'!O$17,"")&amp;IF(O85='Tabelle Tipi-pesi'!N$18,'Tabelle Tipi-pesi'!O$18,"")&amp;IF(O85='Tabelle Tipi-pesi'!N$19,'Tabelle Tipi-pesi'!O$19,"")&amp;IF(O85='Tabelle Tipi-pesi'!N$20,'Tabelle Tipi-pesi'!O$20,"")&amp;IF(O85='Tabelle Tipi-pesi'!N$21,'Tabelle Tipi-pesi'!O$21,"")&amp;IF(O85='Tabelle Tipi-pesi'!N$22,'Tabelle Tipi-pesi'!O$22,"")&amp;IF(O85='Tabelle Tipi-pesi'!N$23,'Tabelle Tipi-pesi'!O$23,"")))</f>
        <v>580</v>
      </c>
      <c r="Q85" s="8" t="s">
        <v>108</v>
      </c>
      <c r="R85" s="9">
        <f>IF(Q85="",0,VALUE(IF(Q85='Tabelle Tipi-pesi'!P$2,'Tabelle Tipi-pesi'!Q$2,"")&amp;IF(Q85='Tabelle Tipi-pesi'!P$3,'Tabelle Tipi-pesi'!Q$3,"")&amp;IF(Q85='Tabelle Tipi-pesi'!P$4,'Tabelle Tipi-pesi'!Q$4,"")&amp;IF(Q85='Tabelle Tipi-pesi'!P$5,'Tabelle Tipi-pesi'!Q$5,"")&amp;IF(Q85='Tabelle Tipi-pesi'!P$6,'Tabelle Tipi-pesi'!Q$6,"")&amp;IF(Q85='Tabelle Tipi-pesi'!P$7,'Tabelle Tipi-pesi'!Q$7,"")&amp;IF(Q85='Tabelle Tipi-pesi'!P$8,'Tabelle Tipi-pesi'!Q$8,"")&amp;IF(Q85='Tabelle Tipi-pesi'!P$9,'Tabelle Tipi-pesi'!Q$9,"")&amp;IF(Q85='Tabelle Tipi-pesi'!P$10,'Tabelle Tipi-pesi'!Q$10,"")&amp;IF(Q85='Tabelle Tipi-pesi'!P$11,'Tabelle Tipi-pesi'!Q$11,"")&amp;IF(Q85='Tabelle Tipi-pesi'!P$12,'Tabelle Tipi-pesi'!Q$12,"")&amp;IF(Q85='Tabelle Tipi-pesi'!P$13,'Tabelle Tipi-pesi'!Q$13,"")&amp;IF(Q85='Tabelle Tipi-pesi'!P$14,'Tabelle Tipi-pesi'!Q$14,"")&amp;IF(Q85='Tabelle Tipi-pesi'!P$15,'Tabelle Tipi-pesi'!Q$15,"")&amp;IF(Q85='Tabelle Tipi-pesi'!P$16,'Tabelle Tipi-pesi'!Q$16,"")&amp;IF(Q85='Tabelle Tipi-pesi'!P$17,'Tabelle Tipi-pesi'!Q$17,"")&amp;IF(Q85='Tabelle Tipi-pesi'!P$18,'Tabelle Tipi-pesi'!Q$18,"")&amp;IF(Q85='Tabelle Tipi-pesi'!P$19,'Tabelle Tipi-pesi'!Q$19,"")&amp;IF(Q85='Tabelle Tipi-pesi'!P$20,'Tabelle Tipi-pesi'!Q$20,"")&amp;IF(Q85='Tabelle Tipi-pesi'!P$21,'Tabelle Tipi-pesi'!Q$21,"")&amp;IF(Q85='Tabelle Tipi-pesi'!P$22,'Tabelle Tipi-pesi'!Q$22,"")&amp;IF(Q85='Tabelle Tipi-pesi'!P$23,'Tabelle Tipi-pesi'!Q$23,"")))</f>
        <v>30</v>
      </c>
      <c r="S85" s="29" t="s">
        <v>113</v>
      </c>
      <c r="T85" s="30">
        <f>IF(S85="",0,VALUE(IF(S85='Tabelle Tipi-pesi'!R$2,'Tabelle Tipi-pesi'!S$2,"")&amp;IF(S85='Tabelle Tipi-pesi'!R$3,'Tabelle Tipi-pesi'!S$3,"")&amp;IF(S85='Tabelle Tipi-pesi'!R$4,'Tabelle Tipi-pesi'!S$4,"")&amp;IF(S85='Tabelle Tipi-pesi'!R$5,'Tabelle Tipi-pesi'!S$5,"")&amp;IF(S85='Tabelle Tipi-pesi'!R$6,'Tabelle Tipi-pesi'!S$6,"")&amp;IF(S85='Tabelle Tipi-pesi'!R$7,'Tabelle Tipi-pesi'!S$7,"")&amp;IF(S85='Tabelle Tipi-pesi'!R$8,'Tabelle Tipi-pesi'!S$8,"")&amp;IF(S85='Tabelle Tipi-pesi'!R$9,'Tabelle Tipi-pesi'!S$9,"")&amp;IF(S85='Tabelle Tipi-pesi'!R$10,'Tabelle Tipi-pesi'!S$10,"")&amp;IF(S85='Tabelle Tipi-pesi'!R$11,'Tabelle Tipi-pesi'!S$11,"")&amp;IF(S85='Tabelle Tipi-pesi'!R$12,'Tabelle Tipi-pesi'!S$12,"")&amp;IF(S85='Tabelle Tipi-pesi'!R$13,'Tabelle Tipi-pesi'!S$13,"")&amp;IF(S85='Tabelle Tipi-pesi'!R$14,'Tabelle Tipi-pesi'!S$14,"")&amp;IF(S85='Tabelle Tipi-pesi'!R$15,'Tabelle Tipi-pesi'!S$15,"")&amp;IF(S85='Tabelle Tipi-pesi'!R$16,'Tabelle Tipi-pesi'!S$16,"")&amp;IF(S85='Tabelle Tipi-pesi'!R$17,'Tabelle Tipi-pesi'!S$17,"")&amp;IF(S85='Tabelle Tipi-pesi'!R$18,'Tabelle Tipi-pesi'!S$18,"")&amp;IF(S85='Tabelle Tipi-pesi'!R$19,'Tabelle Tipi-pesi'!S$19,"")&amp;IF(S85='Tabelle Tipi-pesi'!R$20,'Tabelle Tipi-pesi'!S$20,"")&amp;IF(S85='Tabelle Tipi-pesi'!R$21,'Tabelle Tipi-pesi'!S$21,"")&amp;IF(S85='Tabelle Tipi-pesi'!R$22,'Tabelle Tipi-pesi'!S$22,"")&amp;IF(S85='Tabelle Tipi-pesi'!R$23,'Tabelle Tipi-pesi'!S$23,"")))</f>
        <v>30</v>
      </c>
      <c r="U85" s="8" t="s">
        <v>94</v>
      </c>
      <c r="V85" s="9">
        <f>IF(U85="",0,VALUE(IF(U85='Tabelle Tipi-pesi'!T$2,'Tabelle Tipi-pesi'!U$2,"")&amp;IF(U85='Tabelle Tipi-pesi'!T$3,'Tabelle Tipi-pesi'!U$3,"")&amp;IF(U85='Tabelle Tipi-pesi'!T$4,'Tabelle Tipi-pesi'!U$4,"")&amp;IF(U85='Tabelle Tipi-pesi'!T$5,'Tabelle Tipi-pesi'!U$5,"")&amp;IF(U85='Tabelle Tipi-pesi'!T$6,'Tabelle Tipi-pesi'!U$6,"")&amp;IF(U85='Tabelle Tipi-pesi'!T$7,'Tabelle Tipi-pesi'!U$7,"")&amp;IF(U85='Tabelle Tipi-pesi'!T$8,'Tabelle Tipi-pesi'!U$8,"")&amp;IF(U85='Tabelle Tipi-pesi'!T$9,'Tabelle Tipi-pesi'!U$9,"")&amp;IF(U85='Tabelle Tipi-pesi'!T$10,'Tabelle Tipi-pesi'!U$10,"")&amp;IF(U85='Tabelle Tipi-pesi'!T$11,'Tabelle Tipi-pesi'!U$11,"")&amp;IF(U85='Tabelle Tipi-pesi'!T$12,'Tabelle Tipi-pesi'!U$12,"")&amp;IF(U85='Tabelle Tipi-pesi'!T$13,'Tabelle Tipi-pesi'!U$13,"")&amp;IF(U85='Tabelle Tipi-pesi'!T$14,'Tabelle Tipi-pesi'!U$14,"")&amp;IF(U85='Tabelle Tipi-pesi'!T$15,'Tabelle Tipi-pesi'!U$15,"")&amp;IF(U85='Tabelle Tipi-pesi'!T$16,'Tabelle Tipi-pesi'!U$16,"")&amp;IF(U85='Tabelle Tipi-pesi'!T$17,'Tabelle Tipi-pesi'!U$17,"")&amp;IF(U85='Tabelle Tipi-pesi'!T$18,'Tabelle Tipi-pesi'!U$18,"")&amp;IF(U85='Tabelle Tipi-pesi'!T$19,'Tabelle Tipi-pesi'!U$19,"")&amp;IF(U85='Tabelle Tipi-pesi'!T$20,'Tabelle Tipi-pesi'!U$20,"")&amp;IF(U85='Tabelle Tipi-pesi'!T$21,'Tabelle Tipi-pesi'!U$21,"")&amp;IF(U85='Tabelle Tipi-pesi'!T$22,'Tabelle Tipi-pesi'!U$22,"")&amp;IF(U85='Tabelle Tipi-pesi'!T$23,'Tabelle Tipi-pesi'!U$23,"")))</f>
        <v>85</v>
      </c>
      <c r="W85" s="31"/>
      <c r="X85" s="32">
        <f>IF(W85="",0,VALUE(IF(W85='Tabelle Tipi-pesi'!V$2,'Tabelle Tipi-pesi'!W$2,"")&amp;IF(W85='Tabelle Tipi-pesi'!V$3,'Tabelle Tipi-pesi'!W$3,"")&amp;IF(W85='Tabelle Tipi-pesi'!V$4,'Tabelle Tipi-pesi'!W$4,"")&amp;IF(W85='Tabelle Tipi-pesi'!V$5,'Tabelle Tipi-pesi'!W$5,"")&amp;IF(W85='Tabelle Tipi-pesi'!V$6,'Tabelle Tipi-pesi'!W$6,"")&amp;IF(W85='Tabelle Tipi-pesi'!V$7,'Tabelle Tipi-pesi'!W$7,"")&amp;IF(W85='Tabelle Tipi-pesi'!V$8,'Tabelle Tipi-pesi'!W$8,"")&amp;IF(W85='Tabelle Tipi-pesi'!V$9,'Tabelle Tipi-pesi'!W$9,"")&amp;IF(W85='Tabelle Tipi-pesi'!V$10,'Tabelle Tipi-pesi'!W$10,"")&amp;IF(W85='Tabelle Tipi-pesi'!V$11,'Tabelle Tipi-pesi'!W$11,"")&amp;IF(W85='Tabelle Tipi-pesi'!V$12,'Tabelle Tipi-pesi'!W$12,"")&amp;IF(W85='Tabelle Tipi-pesi'!V$13,'Tabelle Tipi-pesi'!W$13,"")&amp;IF(W85='Tabelle Tipi-pesi'!V$14,'Tabelle Tipi-pesi'!W$14,"")&amp;IF(W85='Tabelle Tipi-pesi'!V$15,'Tabelle Tipi-pesi'!W$15,"")&amp;IF(W85='Tabelle Tipi-pesi'!V$16,'Tabelle Tipi-pesi'!W$16,"")&amp;IF(W85='Tabelle Tipi-pesi'!V$17,'Tabelle Tipi-pesi'!W$17,"")&amp;IF(W85='Tabelle Tipi-pesi'!V$18,'Tabelle Tipi-pesi'!W$18,"")&amp;IF(W85='Tabelle Tipi-pesi'!V$19,'Tabelle Tipi-pesi'!W$19,"")&amp;IF(W85='Tabelle Tipi-pesi'!V$20,'Tabelle Tipi-pesi'!W$20,"")&amp;IF(W85='Tabelle Tipi-pesi'!V$21,'Tabelle Tipi-pesi'!W$21,"")&amp;IF(W85='Tabelle Tipi-pesi'!V$22,'Tabelle Tipi-pesi'!W$22,"")&amp;IF(W85='Tabelle Tipi-pesi'!V$23,'Tabelle Tipi-pesi'!W$23,"")))</f>
        <v>0</v>
      </c>
      <c r="Z85" s="9">
        <f>IF(Y85="",0,VALUE(IF(Y85='Tabelle Tipi-pesi'!X$2,'Tabelle Tipi-pesi'!Y$2,"")&amp;IF(Y85='Tabelle Tipi-pesi'!X$3,'Tabelle Tipi-pesi'!Y$3,"")&amp;IF(Y85='Tabelle Tipi-pesi'!X$4,'Tabelle Tipi-pesi'!Y$4,"")&amp;IF(Y85='Tabelle Tipi-pesi'!X$5,'Tabelle Tipi-pesi'!Y$5,"")&amp;IF(Y85='Tabelle Tipi-pesi'!X$6,'Tabelle Tipi-pesi'!Y$6,"")&amp;IF(Y85='Tabelle Tipi-pesi'!X$7,'Tabelle Tipi-pesi'!Y$7,"")&amp;IF(Y85='Tabelle Tipi-pesi'!X$8,'Tabelle Tipi-pesi'!Y$8,"")&amp;IF(Y85='Tabelle Tipi-pesi'!X$9,'Tabelle Tipi-pesi'!Y$9,"")&amp;IF(Y85='Tabelle Tipi-pesi'!X$10,'Tabelle Tipi-pesi'!Y$10,"")&amp;IF(Y85='Tabelle Tipi-pesi'!X$11,'Tabelle Tipi-pesi'!Y$11,"")&amp;IF(Y85='Tabelle Tipi-pesi'!X$12,'Tabelle Tipi-pesi'!Y$12,"")&amp;IF(Y85='Tabelle Tipi-pesi'!X$13,'Tabelle Tipi-pesi'!Y$13,"")&amp;IF(Y85='Tabelle Tipi-pesi'!X$14,'Tabelle Tipi-pesi'!Y$14,"")&amp;IF(Y85='Tabelle Tipi-pesi'!X$15,'Tabelle Tipi-pesi'!Y$15,"")&amp;IF(Y85='Tabelle Tipi-pesi'!X$16,'Tabelle Tipi-pesi'!Y$16,"")&amp;IF(Y85='Tabelle Tipi-pesi'!X$17,'Tabelle Tipi-pesi'!Y$17,"")&amp;IF(Y85='Tabelle Tipi-pesi'!X$18,'Tabelle Tipi-pesi'!Y$18,"")&amp;IF(Y85='Tabelle Tipi-pesi'!X$19,'Tabelle Tipi-pesi'!Y$19,"")&amp;IF(Y85='Tabelle Tipi-pesi'!X$20,'Tabelle Tipi-pesi'!Y$20,"")&amp;IF(Y85='Tabelle Tipi-pesi'!X$21,'Tabelle Tipi-pesi'!Y$21,"")&amp;IF(Y85='Tabelle Tipi-pesi'!X$22,'Tabelle Tipi-pesi'!Y$22,"")&amp;IF(Y85='Tabelle Tipi-pesi'!X$23,'Tabelle Tipi-pesi'!Y$23,"")))</f>
        <v>0</v>
      </c>
      <c r="AA85" s="36" t="s">
        <v>103</v>
      </c>
      <c r="AB85" s="37">
        <f>IF(AA85="",0,VALUE(IF(AA85='Tabelle Tipi-pesi'!Z$2,'Tabelle Tipi-pesi'!AA$2,"")&amp;IF(AA85='Tabelle Tipi-pesi'!Z$3,'Tabelle Tipi-pesi'!AA$3,"")&amp;IF(AA85='Tabelle Tipi-pesi'!Z$4,'Tabelle Tipi-pesi'!AA$4,"")&amp;IF(AA85='Tabelle Tipi-pesi'!Z$5,'Tabelle Tipi-pesi'!AA$5,"")&amp;IF(AA85='Tabelle Tipi-pesi'!Z$6,'Tabelle Tipi-pesi'!AA$6,"")&amp;IF(AA85='Tabelle Tipi-pesi'!Z$7,'Tabelle Tipi-pesi'!AA$7,"")&amp;IF(AA85='Tabelle Tipi-pesi'!Z$8,'Tabelle Tipi-pesi'!AA$8,"")&amp;IF(AA85='Tabelle Tipi-pesi'!Z$9,'Tabelle Tipi-pesi'!AA$9,"")&amp;IF(AA85='Tabelle Tipi-pesi'!Z$10,'Tabelle Tipi-pesi'!AA$10,"")&amp;IF(AA85='Tabelle Tipi-pesi'!Z$11,'Tabelle Tipi-pesi'!AA$11,"")&amp;IF(AA85='Tabelle Tipi-pesi'!Z$12,'Tabelle Tipi-pesi'!AA$12,"")&amp;IF(AA85='Tabelle Tipi-pesi'!Z$13,'Tabelle Tipi-pesi'!AA$13,"")&amp;IF(AA85='Tabelle Tipi-pesi'!Z$14,'Tabelle Tipi-pesi'!AA$14,"")&amp;IF(AA85='Tabelle Tipi-pesi'!Z$15,'Tabelle Tipi-pesi'!AA$15,"")&amp;IF(AA85='Tabelle Tipi-pesi'!Z$16,'Tabelle Tipi-pesi'!AA$16,"")&amp;IF(AA85='Tabelle Tipi-pesi'!Z$17,'Tabelle Tipi-pesi'!AA$17,"")&amp;IF(AA85='Tabelle Tipi-pesi'!Z$18,'Tabelle Tipi-pesi'!AA$18,"")&amp;IF(AA85='Tabelle Tipi-pesi'!Z$19,'Tabelle Tipi-pesi'!AA$19,"")&amp;IF(AA85='Tabelle Tipi-pesi'!Z$20,'Tabelle Tipi-pesi'!AA$20,"")&amp;IF(AA85='Tabelle Tipi-pesi'!Z$21,'Tabelle Tipi-pesi'!AA$21,"")&amp;IF(AA85='Tabelle Tipi-pesi'!Z$22,'Tabelle Tipi-pesi'!AA$22,"")&amp;IF(AA85='Tabelle Tipi-pesi'!Z$23,'Tabelle Tipi-pesi'!AA$23,"")))</f>
        <v>10</v>
      </c>
      <c r="AD85" s="9">
        <f>IF(AC85="",0,VALUE(IF(AC85='Tabelle Tipi-pesi'!Z$2,'Tabelle Tipi-pesi'!AA$2,"")&amp;IF(AC85='Tabelle Tipi-pesi'!Z$3,'Tabelle Tipi-pesi'!AA$3,"")&amp;IF(AC85='Tabelle Tipi-pesi'!Z$4,'Tabelle Tipi-pesi'!AA$4,"")&amp;IF(AC85='Tabelle Tipi-pesi'!Z$5,'Tabelle Tipi-pesi'!AA$5,"")&amp;IF(AC85='Tabelle Tipi-pesi'!Z$6,'Tabelle Tipi-pesi'!AA$6,"")&amp;IF(AC85='Tabelle Tipi-pesi'!Z$7,'Tabelle Tipi-pesi'!AA$7,"")&amp;IF(AC85='Tabelle Tipi-pesi'!Z$8,'Tabelle Tipi-pesi'!AA$8,"")&amp;IF(AC85='Tabelle Tipi-pesi'!Z$9,'Tabelle Tipi-pesi'!AA$9,"")&amp;IF(AC85='Tabelle Tipi-pesi'!Z$10,'Tabelle Tipi-pesi'!AA$10,"")&amp;IF(AC85='Tabelle Tipi-pesi'!Z$11,'Tabelle Tipi-pesi'!AA$11,"")&amp;IF(AC85='Tabelle Tipi-pesi'!Z$12,'Tabelle Tipi-pesi'!AA$12,"")&amp;IF(AC85='Tabelle Tipi-pesi'!Z$13,'Tabelle Tipi-pesi'!AA$13,"")&amp;IF(AC85='Tabelle Tipi-pesi'!Z$14,'Tabelle Tipi-pesi'!AA$14,"")&amp;IF(AC85='Tabelle Tipi-pesi'!Z$15,'Tabelle Tipi-pesi'!AA$15,"")&amp;IF(AC85='Tabelle Tipi-pesi'!Z$16,'Tabelle Tipi-pesi'!AA$16,"")&amp;IF(AC85='Tabelle Tipi-pesi'!Z$17,'Tabelle Tipi-pesi'!AA$17,"")&amp;IF(AC85='Tabelle Tipi-pesi'!Z$18,'Tabelle Tipi-pesi'!AA$18,"")&amp;IF(AC85='Tabelle Tipi-pesi'!Z$19,'Tabelle Tipi-pesi'!AA$19,"")&amp;IF(AC85='Tabelle Tipi-pesi'!Z$20,'Tabelle Tipi-pesi'!AA$20,"")&amp;IF(AC85='Tabelle Tipi-pesi'!Z$21,'Tabelle Tipi-pesi'!AA$21,"")&amp;IF(AC85='Tabelle Tipi-pesi'!Z$22,'Tabelle Tipi-pesi'!AA$22,"")&amp;IF(AC85='Tabelle Tipi-pesi'!Z$23,'Tabelle Tipi-pesi'!AA$23,"")))</f>
        <v>0</v>
      </c>
      <c r="AE85" s="34" t="s">
        <v>118</v>
      </c>
      <c r="AF85" s="35">
        <f>IF(AE85="",0,VALUE(IF(AE85='Tabelle Tipi-pesi'!AB$2,'Tabelle Tipi-pesi'!AC$2,"")&amp;IF(AE85='Tabelle Tipi-pesi'!AB$3,'Tabelle Tipi-pesi'!AC$3,"")&amp;IF(AE85='Tabelle Tipi-pesi'!AB$4,'Tabelle Tipi-pesi'!AC$4,"")&amp;IF(AE85='Tabelle Tipi-pesi'!AB$5,'Tabelle Tipi-pesi'!AC$5,"")&amp;IF(AE85='Tabelle Tipi-pesi'!AB$6,'Tabelle Tipi-pesi'!AC$6,"")&amp;IF(AE85='Tabelle Tipi-pesi'!AB$7,'Tabelle Tipi-pesi'!AC$7,"")&amp;IF(AE85='Tabelle Tipi-pesi'!AB$8,'Tabelle Tipi-pesi'!AC$8,"")&amp;IF(AE85='Tabelle Tipi-pesi'!AB$9,'Tabelle Tipi-pesi'!AC$9,"")&amp;IF(AE85='Tabelle Tipi-pesi'!AB$10,'Tabelle Tipi-pesi'!AC$10,"")&amp;IF(AE85='Tabelle Tipi-pesi'!AB$11,'Tabelle Tipi-pesi'!AC$11,"")&amp;IF(AE85='Tabelle Tipi-pesi'!AB$12,'Tabelle Tipi-pesi'!AC$12,"")&amp;IF(AE85='Tabelle Tipi-pesi'!AB$13,'Tabelle Tipi-pesi'!AC$13,"")&amp;IF(AE85='Tabelle Tipi-pesi'!AB$14,'Tabelle Tipi-pesi'!AC$14,"")&amp;IF(AE85='Tabelle Tipi-pesi'!AB$15,'Tabelle Tipi-pesi'!AC$15,"")&amp;IF(AD85='Tabelle Tipi-pesi'!AB$16,'Tabelle Tipi-pesi'!AC$16,"")&amp;IF(AE85='Tabelle Tipi-pesi'!AB$17,'Tabelle Tipi-pesi'!AC$17,"")&amp;IF(AE85='Tabelle Tipi-pesi'!AB$18,'Tabelle Tipi-pesi'!AC$18,"")&amp;IF(AE85='Tabelle Tipi-pesi'!AB$19,'Tabelle Tipi-pesi'!AC$19,"")&amp;IF(AE85='Tabelle Tipi-pesi'!AB$20,'Tabelle Tipi-pesi'!AC$20,"")&amp;IF(AE85='Tabelle Tipi-pesi'!AB$21,'Tabelle Tipi-pesi'!AC$21,"")&amp;IF(AE85='Tabelle Tipi-pesi'!AB$22,'Tabelle Tipi-pesi'!AC$22,"")&amp;IF(AE85='Tabelle Tipi-pesi'!AB$23,'Tabelle Tipi-pesi'!AC$23,"")))</f>
        <v>10</v>
      </c>
      <c r="AH85" s="9">
        <f>IF(AG85="",0,VALUE(IF(AG85='Tabelle Tipi-pesi'!AD$2,'Tabelle Tipi-pesi'!AE$2,"")&amp;IF(AG85='Tabelle Tipi-pesi'!AD$3,'Tabelle Tipi-pesi'!AE$3,"")&amp;IF(AG85='Tabelle Tipi-pesi'!AD$4,'Tabelle Tipi-pesi'!AE$4,"")&amp;IF(AG85='Tabelle Tipi-pesi'!AD$5,'Tabelle Tipi-pesi'!AE$5,"")&amp;IF(AG85='Tabelle Tipi-pesi'!AD$6,'Tabelle Tipi-pesi'!AE$6,"")&amp;IF(AG85='Tabelle Tipi-pesi'!AD$7,'Tabelle Tipi-pesi'!AE$7,"")&amp;IF(AG85='Tabelle Tipi-pesi'!AD$8,'Tabelle Tipi-pesi'!AE$8,"")&amp;IF(AG85='Tabelle Tipi-pesi'!AD$9,'Tabelle Tipi-pesi'!AE$9,"")&amp;IF(AG85='Tabelle Tipi-pesi'!AD$10,'Tabelle Tipi-pesi'!AE$10,"")&amp;IF(AG85='Tabelle Tipi-pesi'!AD$11,'Tabelle Tipi-pesi'!AE$11,"")&amp;IF(AG85='Tabelle Tipi-pesi'!AD$12,'Tabelle Tipi-pesi'!AE$12,"")&amp;IF(AG85='Tabelle Tipi-pesi'!AD$13,'Tabelle Tipi-pesi'!AE$13,"")&amp;IF(AG85='Tabelle Tipi-pesi'!AD$14,'Tabelle Tipi-pesi'!AE$14,"")&amp;IF(AG85='Tabelle Tipi-pesi'!AD$15,'Tabelle Tipi-pesi'!AE$15,"")&amp;IF(AF85='Tabelle Tipi-pesi'!AD$16,'Tabelle Tipi-pesi'!AE$16,"")&amp;IF(AG85='Tabelle Tipi-pesi'!AD$17,'Tabelle Tipi-pesi'!AE$17,"")&amp;IF(AG85='Tabelle Tipi-pesi'!AD$18,'Tabelle Tipi-pesi'!AE$18,"")&amp;IF(AG85='Tabelle Tipi-pesi'!AD$19,'Tabelle Tipi-pesi'!AE$19,"")&amp;IF(AG85='Tabelle Tipi-pesi'!AD$20,'Tabelle Tipi-pesi'!AE$20,"")&amp;IF(AG85='Tabelle Tipi-pesi'!AD$21,'Tabelle Tipi-pesi'!AE$21,"")&amp;IF(AG85='Tabelle Tipi-pesi'!AD$22,'Tabelle Tipi-pesi'!AE$22,"")&amp;IF(AG85='Tabelle Tipi-pesi'!AD$23,'Tabelle Tipi-pesi'!AE$23,"")))</f>
        <v>0</v>
      </c>
      <c r="AJ85" s="26">
        <f t="shared" si="7"/>
        <v>1657</v>
      </c>
      <c r="AK85" s="55">
        <v>10</v>
      </c>
      <c r="AL85" s="12">
        <v>2320</v>
      </c>
      <c r="AM85" s="18"/>
      <c r="AN85" s="11">
        <f t="shared" si="8"/>
        <v>17</v>
      </c>
      <c r="AO85" s="11" t="str">
        <f t="shared" si="9"/>
        <v>3</v>
      </c>
      <c r="AP85" s="8">
        <v>580</v>
      </c>
      <c r="AQ85" s="40">
        <f t="shared" si="10"/>
        <v>13.92</v>
      </c>
      <c r="AR85" s="15">
        <f t="shared" si="11"/>
        <v>154.512</v>
      </c>
      <c r="AS85" s="16">
        <f t="shared" si="12"/>
        <v>93.248038624019316</v>
      </c>
      <c r="AT85" s="15">
        <f t="shared" si="13"/>
        <v>10.724086155120638</v>
      </c>
      <c r="AU85" s="39"/>
    </row>
    <row r="86" spans="1:47" s="8" customFormat="1" ht="11.25" customHeight="1" x14ac:dyDescent="0.2">
      <c r="A86" s="8">
        <v>82</v>
      </c>
      <c r="B86" s="8">
        <v>4</v>
      </c>
      <c r="C86" s="20" t="s">
        <v>127</v>
      </c>
      <c r="D86" s="21">
        <f>IF(C86="",0,VALUE(IF(C86='Tabelle Tipi-pesi'!B$2,'Tabelle Tipi-pesi'!C$2,"")&amp;IF(C86='Tabelle Tipi-pesi'!B$3,'Tabelle Tipi-pesi'!C$3,"")&amp;IF(C86='Tabelle Tipi-pesi'!B$4,'Tabelle Tipi-pesi'!C$4,"")&amp;IF(C86='Tabelle Tipi-pesi'!B$5,'Tabelle Tipi-pesi'!C$5,"")&amp;IF(C86='Tabelle Tipi-pesi'!B$6,'Tabelle Tipi-pesi'!C$6,"")&amp;IF(C86='Tabelle Tipi-pesi'!B$7,'Tabelle Tipi-pesi'!C$7,"")&amp;IF(C86='Tabelle Tipi-pesi'!B$8,'Tabelle Tipi-pesi'!C$8,"")&amp;IF(C86='Tabelle Tipi-pesi'!B$9,'Tabelle Tipi-pesi'!C$9,"")&amp;IF(C86='Tabelle Tipi-pesi'!B$10,'Tabelle Tipi-pesi'!C$10,"")&amp;IF(C86='Tabelle Tipi-pesi'!B$11,'Tabelle Tipi-pesi'!C$11,"")&amp;IF(C86='Tabelle Tipi-pesi'!B$12,'Tabelle Tipi-pesi'!C$12,"")&amp;IF(C86='Tabelle Tipi-pesi'!B$13,'Tabelle Tipi-pesi'!C$13,"")&amp;IF(C86='Tabelle Tipi-pesi'!B$14,'Tabelle Tipi-pesi'!C$14,"")&amp;IF(C86='Tabelle Tipi-pesi'!B$15,'Tabelle Tipi-pesi'!C$15,"")&amp;IF(C86='Tabelle Tipi-pesi'!B$16,'Tabelle Tipi-pesi'!C$16,"")&amp;IF(C86='Tabelle Tipi-pesi'!B$17,'Tabelle Tipi-pesi'!C$17,"")&amp;IF(C86='Tabelle Tipi-pesi'!B$18,'Tabelle Tipi-pesi'!C$18,"")&amp;IF(C86='Tabelle Tipi-pesi'!B$19,'Tabelle Tipi-pesi'!C$19,"")&amp;IF(C86='Tabelle Tipi-pesi'!B$20,'Tabelle Tipi-pesi'!C$20,"")&amp;IF(C86='Tabelle Tipi-pesi'!B$21,'Tabelle Tipi-pesi'!C$21,"")&amp;IF(C86='Tabelle Tipi-pesi'!B$22,'Tabelle Tipi-pesi'!C$22,"")&amp;IF(C86='Tabelle Tipi-pesi'!B$23,'Tabelle Tipi-pesi'!C$23,"")))</f>
        <v>265</v>
      </c>
      <c r="E86" s="8" t="s">
        <v>33</v>
      </c>
      <c r="F86" s="7">
        <f>IF(E86="",0,VALUE(IF(E86='Tabelle Tipi-pesi'!D$2,'Tabelle Tipi-pesi'!E$2,"")&amp;IF(E86='Tabelle Tipi-pesi'!D$3,'Tabelle Tipi-pesi'!E$3,"")&amp;IF(E86='Tabelle Tipi-pesi'!D$4,'Tabelle Tipi-pesi'!E$4,"")&amp;IF(E86='Tabelle Tipi-pesi'!D$5,'Tabelle Tipi-pesi'!E$5,"")&amp;IF(E86='Tabelle Tipi-pesi'!D$6,'Tabelle Tipi-pesi'!E$6,"")&amp;IF(E86='Tabelle Tipi-pesi'!D$7,'Tabelle Tipi-pesi'!E$7,"")&amp;IF(E86='Tabelle Tipi-pesi'!D$8,'Tabelle Tipi-pesi'!E$8,"")&amp;IF(E86='Tabelle Tipi-pesi'!D$9,'Tabelle Tipi-pesi'!E$9,"")&amp;IF(E86='Tabelle Tipi-pesi'!D$10,'Tabelle Tipi-pesi'!E$10,"")&amp;IF(E86='Tabelle Tipi-pesi'!D$11,'Tabelle Tipi-pesi'!E$11,"")&amp;IF(E86='Tabelle Tipi-pesi'!D$12,'Tabelle Tipi-pesi'!E$12,"")&amp;IF(E86='Tabelle Tipi-pesi'!D$13,'Tabelle Tipi-pesi'!E$13,"")&amp;IF(E86='Tabelle Tipi-pesi'!D$14,'Tabelle Tipi-pesi'!E$14,"")&amp;IF(E86='Tabelle Tipi-pesi'!D$15,'Tabelle Tipi-pesi'!E$15,"")&amp;IF(E86='Tabelle Tipi-pesi'!D$16,'Tabelle Tipi-pesi'!E$16,"")&amp;IF(E86='Tabelle Tipi-pesi'!D$17,'Tabelle Tipi-pesi'!E$17,"")&amp;IF(E86='Tabelle Tipi-pesi'!D$18,'Tabelle Tipi-pesi'!E$18,"")&amp;IF(E86='Tabelle Tipi-pesi'!D$19,'Tabelle Tipi-pesi'!E$19,"")&amp;IF(E86='Tabelle Tipi-pesi'!D$20,'Tabelle Tipi-pesi'!E$20,"")&amp;IF(E86='Tabelle Tipi-pesi'!D$21,'Tabelle Tipi-pesi'!E$21,"")&amp;IF(E86='Tabelle Tipi-pesi'!D$22,'Tabelle Tipi-pesi'!E$22,"")&amp;IF(E86='Tabelle Tipi-pesi'!D$23,'Tabelle Tipi-pesi'!E$23,"")))/4*B86</f>
        <v>100</v>
      </c>
      <c r="G86" s="22" t="s">
        <v>39</v>
      </c>
      <c r="H86" s="23">
        <f>$B86*IF(G86="",0,VALUE(IF(G86='Tabelle Tipi-pesi'!F$2,'Tabelle Tipi-pesi'!G$2,"")&amp;IF(G86='Tabelle Tipi-pesi'!F$3,'Tabelle Tipi-pesi'!G$3,"")&amp;IF(G86='Tabelle Tipi-pesi'!F$4,'Tabelle Tipi-pesi'!G$4,"")&amp;IF(G86='Tabelle Tipi-pesi'!F$5,'Tabelle Tipi-pesi'!G$5,"")&amp;IF(G86='Tabelle Tipi-pesi'!F$6,'Tabelle Tipi-pesi'!G$6,"")&amp;IF(G86='Tabelle Tipi-pesi'!F$7,'Tabelle Tipi-pesi'!G$7,"")&amp;IF(G86='Tabelle Tipi-pesi'!F$8,'Tabelle Tipi-pesi'!G$8,"")&amp;IF(G86='Tabelle Tipi-pesi'!F$9,'Tabelle Tipi-pesi'!G$9,"")&amp;IF(G86='Tabelle Tipi-pesi'!F$10,'Tabelle Tipi-pesi'!G$10,"")&amp;IF(G86='Tabelle Tipi-pesi'!F$11,'Tabelle Tipi-pesi'!G$11,"")&amp;IF(G86='Tabelle Tipi-pesi'!F$12,'Tabelle Tipi-pesi'!G$12,"")&amp;IF(G86='Tabelle Tipi-pesi'!F$13,'Tabelle Tipi-pesi'!G$13,"")&amp;IF(G86='Tabelle Tipi-pesi'!F$14,'Tabelle Tipi-pesi'!G$14,"")&amp;IF(G86='Tabelle Tipi-pesi'!F$15,'Tabelle Tipi-pesi'!G$15,"")&amp;IF(G86='Tabelle Tipi-pesi'!F$16,'Tabelle Tipi-pesi'!G$16,"")&amp;IF(G86='Tabelle Tipi-pesi'!F$17,'Tabelle Tipi-pesi'!G$17,"")&amp;IF(G86='Tabelle Tipi-pesi'!F$18,'Tabelle Tipi-pesi'!G$18,"")&amp;IF(G86='Tabelle Tipi-pesi'!F$19,'Tabelle Tipi-pesi'!G$19,"")&amp;IF(G86='Tabelle Tipi-pesi'!F$20,'Tabelle Tipi-pesi'!G$20,"")&amp;IF(G86='Tabelle Tipi-pesi'!F$21,'Tabelle Tipi-pesi'!G$21,"")&amp;IF(G86='Tabelle Tipi-pesi'!F$22,'Tabelle Tipi-pesi'!G$22,"")&amp;IF(G86='Tabelle Tipi-pesi'!F$23,'Tabelle Tipi-pesi'!G$23,"")))</f>
        <v>120</v>
      </c>
      <c r="I86" s="8" t="s">
        <v>44</v>
      </c>
      <c r="J86" s="9">
        <f>IF(I86="",0,VALUE(IF(I86='Tabelle Tipi-pesi'!H$2,'Tabelle Tipi-pesi'!I$2,"")&amp;IF(I86='Tabelle Tipi-pesi'!H$3,'Tabelle Tipi-pesi'!I$3,"")&amp;IF(I86='Tabelle Tipi-pesi'!H$4,'Tabelle Tipi-pesi'!I$4,"")&amp;IF(I86='Tabelle Tipi-pesi'!H$5,'Tabelle Tipi-pesi'!I$5,"")&amp;IF(I86='Tabelle Tipi-pesi'!H$6,'Tabelle Tipi-pesi'!I$6,"")&amp;IF(I86='Tabelle Tipi-pesi'!H$7,'Tabelle Tipi-pesi'!I$7,"")&amp;IF(I86='Tabelle Tipi-pesi'!H$8,'Tabelle Tipi-pesi'!I$8,"")&amp;IF(I86='Tabelle Tipi-pesi'!H$9,'Tabelle Tipi-pesi'!I$9,"")&amp;IF(I86='Tabelle Tipi-pesi'!H$10,'Tabelle Tipi-pesi'!I$10,"")&amp;IF(I86='Tabelle Tipi-pesi'!H$11,'Tabelle Tipi-pesi'!I$11,"")&amp;IF(I86='Tabelle Tipi-pesi'!H$12,'Tabelle Tipi-pesi'!I$12,"")&amp;IF(I86='Tabelle Tipi-pesi'!H$13,'Tabelle Tipi-pesi'!I$13,"")&amp;IF(I86='Tabelle Tipi-pesi'!H$14,'Tabelle Tipi-pesi'!I$14,"")&amp;IF(I86='Tabelle Tipi-pesi'!H$15,'Tabelle Tipi-pesi'!I$15,"")&amp;IF(I86='Tabelle Tipi-pesi'!H$16,'Tabelle Tipi-pesi'!I$16,"")&amp;IF(I86='Tabelle Tipi-pesi'!H$17,'Tabelle Tipi-pesi'!I$17,"")&amp;IF(I86='Tabelle Tipi-pesi'!H$18,'Tabelle Tipi-pesi'!I$18,"")&amp;IF(I86='Tabelle Tipi-pesi'!H$19,'Tabelle Tipi-pesi'!I$19,"")&amp;IF(I86='Tabelle Tipi-pesi'!H$20,'Tabelle Tipi-pesi'!I$20,"")&amp;IF(I86='Tabelle Tipi-pesi'!H$21,'Tabelle Tipi-pesi'!I$21,"")&amp;IF(I86='Tabelle Tipi-pesi'!H$22,'Tabelle Tipi-pesi'!I$22,"")&amp;IF(I86='Tabelle Tipi-pesi'!H$23,'Tabelle Tipi-pesi'!I$23,"")))</f>
        <v>80</v>
      </c>
      <c r="K86" s="24" t="s">
        <v>50</v>
      </c>
      <c r="L86" s="25">
        <f>IF(K86="",0,VALUE(IF(K86='Tabelle Tipi-pesi'!J$2,'Tabelle Tipi-pesi'!K$2,"")&amp;IF(K86='Tabelle Tipi-pesi'!J$3,'Tabelle Tipi-pesi'!K$3,"")&amp;IF(K86='Tabelle Tipi-pesi'!J$4,'Tabelle Tipi-pesi'!K$4,"")&amp;IF(K86='Tabelle Tipi-pesi'!J$5,'Tabelle Tipi-pesi'!K$5,"")&amp;IF(K86='Tabelle Tipi-pesi'!J$6,'Tabelle Tipi-pesi'!K$6,"")&amp;IF(K86='Tabelle Tipi-pesi'!J$7,'Tabelle Tipi-pesi'!K$7,"")&amp;IF(K86='Tabelle Tipi-pesi'!J$8,'Tabelle Tipi-pesi'!K$8,"")&amp;IF(K86='Tabelle Tipi-pesi'!J$9,'Tabelle Tipi-pesi'!K$9,"")&amp;IF(K86='Tabelle Tipi-pesi'!J$10,'Tabelle Tipi-pesi'!K$10,"")&amp;IF(K86='Tabelle Tipi-pesi'!J$11,'Tabelle Tipi-pesi'!K$11,"")&amp;IF(K86='Tabelle Tipi-pesi'!J$12,'Tabelle Tipi-pesi'!K$12,"")&amp;IF(K86='Tabelle Tipi-pesi'!J$13,'Tabelle Tipi-pesi'!K$13,"")&amp;IF(K86='Tabelle Tipi-pesi'!J$14,'Tabelle Tipi-pesi'!K$14,"")&amp;IF(K86='Tabelle Tipi-pesi'!J$15,'Tabelle Tipi-pesi'!K$15,"")&amp;IF(K86='Tabelle Tipi-pesi'!J$16,'Tabelle Tipi-pesi'!K$16,"")&amp;IF(K86='Tabelle Tipi-pesi'!J$17,'Tabelle Tipi-pesi'!K$17,"")&amp;IF(K86='Tabelle Tipi-pesi'!J$18,'Tabelle Tipi-pesi'!K$18,"")&amp;IF(K86='Tabelle Tipi-pesi'!J$19,'Tabelle Tipi-pesi'!K$19,"")&amp;IF(K86='Tabelle Tipi-pesi'!J$20,'Tabelle Tipi-pesi'!K$20,"")&amp;IF(K86='Tabelle Tipi-pesi'!J$21,'Tabelle Tipi-pesi'!K$21,"")&amp;IF(K86='Tabelle Tipi-pesi'!J$22,'Tabelle Tipi-pesi'!K$22,"")&amp;IF(K86='Tabelle Tipi-pesi'!J$23,'Tabelle Tipi-pesi'!K$23,"")))</f>
        <v>7</v>
      </c>
      <c r="M86" s="8" t="s">
        <v>178</v>
      </c>
      <c r="N86" s="9">
        <f>$B86*IF(M86="",0,VALUE(IF(M86='Tabelle Tipi-pesi'!L$2,'Tabelle Tipi-pesi'!M$2,"")&amp;IF(M86='Tabelle Tipi-pesi'!L$3,'Tabelle Tipi-pesi'!M$3,"")&amp;IF(M86='Tabelle Tipi-pesi'!L$4,'Tabelle Tipi-pesi'!M$4,"")&amp;IF(M86='Tabelle Tipi-pesi'!L$5,'Tabelle Tipi-pesi'!M$5,"")&amp;IF(M86='Tabelle Tipi-pesi'!L$6,'Tabelle Tipi-pesi'!M$6,"")&amp;IF(M86='Tabelle Tipi-pesi'!L$7,'Tabelle Tipi-pesi'!M$7,"")&amp;IF(M86='Tabelle Tipi-pesi'!L$8,'Tabelle Tipi-pesi'!M$8,"")&amp;IF(M86='Tabelle Tipi-pesi'!L$9,'Tabelle Tipi-pesi'!M$9,"")&amp;IF(M86='Tabelle Tipi-pesi'!L$10,'Tabelle Tipi-pesi'!M$10,"")&amp;IF(M86='Tabelle Tipi-pesi'!L$11,'Tabelle Tipi-pesi'!M$11,"")&amp;IF(M86='Tabelle Tipi-pesi'!L$12,'Tabelle Tipi-pesi'!M$12,"")&amp;IF(M86='Tabelle Tipi-pesi'!L$13,'Tabelle Tipi-pesi'!M$13,"")&amp;IF(M86='Tabelle Tipi-pesi'!L$14,'Tabelle Tipi-pesi'!M$14,"")&amp;IF(M86='Tabelle Tipi-pesi'!L$15,'Tabelle Tipi-pesi'!M$15,"")&amp;IF(M86='Tabelle Tipi-pesi'!L$16,'Tabelle Tipi-pesi'!M$16,"")&amp;IF(M86='Tabelle Tipi-pesi'!L$17,'Tabelle Tipi-pesi'!M$17,"")&amp;IF(M86='Tabelle Tipi-pesi'!L$18,'Tabelle Tipi-pesi'!M$18,"")&amp;IF(M86='Tabelle Tipi-pesi'!L$19,'Tabelle Tipi-pesi'!M$19,"")&amp;IF(M86='Tabelle Tipi-pesi'!L$20,'Tabelle Tipi-pesi'!M$20,"")&amp;IF(M86='Tabelle Tipi-pesi'!L$21,'Tabelle Tipi-pesi'!M$21,"")&amp;IF(M86='Tabelle Tipi-pesi'!L$22,'Tabelle Tipi-pesi'!M$22,"")&amp;IF(M86='Tabelle Tipi-pesi'!L$23,'Tabelle Tipi-pesi'!M$23,"")))</f>
        <v>340</v>
      </c>
      <c r="O86" s="27" t="s">
        <v>82</v>
      </c>
      <c r="P86" s="28">
        <f>IF(O86="",0,VALUE(IF(O86='Tabelle Tipi-pesi'!N$2,'Tabelle Tipi-pesi'!O$2,"")&amp;IF(O86='Tabelle Tipi-pesi'!N$3,'Tabelle Tipi-pesi'!O$3,"")&amp;IF(O86='Tabelle Tipi-pesi'!N$4,'Tabelle Tipi-pesi'!O$4,"")&amp;IF(O86='Tabelle Tipi-pesi'!N$5,'Tabelle Tipi-pesi'!O$5,"")&amp;IF(O86='Tabelle Tipi-pesi'!N$6,'Tabelle Tipi-pesi'!O$6,"")&amp;IF(O86='Tabelle Tipi-pesi'!N$7,'Tabelle Tipi-pesi'!O$7,"")&amp;IF(O86='Tabelle Tipi-pesi'!N$8,'Tabelle Tipi-pesi'!O$8,"")&amp;IF(O86='Tabelle Tipi-pesi'!N$9,'Tabelle Tipi-pesi'!O$9,"")&amp;IF(O86='Tabelle Tipi-pesi'!N$10,'Tabelle Tipi-pesi'!O$10,"")&amp;IF(O86='Tabelle Tipi-pesi'!N$11,'Tabelle Tipi-pesi'!O$11,"")&amp;IF(O86='Tabelle Tipi-pesi'!N$12,'Tabelle Tipi-pesi'!O$12,"")&amp;IF(O86='Tabelle Tipi-pesi'!N$13,'Tabelle Tipi-pesi'!O$13,"")&amp;IF(O86='Tabelle Tipi-pesi'!N$14,'Tabelle Tipi-pesi'!O$14,"")&amp;IF(O86='Tabelle Tipi-pesi'!N$15,'Tabelle Tipi-pesi'!O$15,"")&amp;IF(O86='Tabelle Tipi-pesi'!N$16,'Tabelle Tipi-pesi'!O$16,"")&amp;IF(O86='Tabelle Tipi-pesi'!N$17,'Tabelle Tipi-pesi'!O$17,"")&amp;IF(O86='Tabelle Tipi-pesi'!N$18,'Tabelle Tipi-pesi'!O$18,"")&amp;IF(O86='Tabelle Tipi-pesi'!N$19,'Tabelle Tipi-pesi'!O$19,"")&amp;IF(O86='Tabelle Tipi-pesi'!N$20,'Tabelle Tipi-pesi'!O$20,"")&amp;IF(O86='Tabelle Tipi-pesi'!N$21,'Tabelle Tipi-pesi'!O$21,"")&amp;IF(O86='Tabelle Tipi-pesi'!N$22,'Tabelle Tipi-pesi'!O$22,"")&amp;IF(O86='Tabelle Tipi-pesi'!N$23,'Tabelle Tipi-pesi'!O$23,"")))</f>
        <v>580</v>
      </c>
      <c r="Q86" s="8" t="s">
        <v>108</v>
      </c>
      <c r="R86" s="9">
        <f>IF(Q86="",0,VALUE(IF(Q86='Tabelle Tipi-pesi'!P$2,'Tabelle Tipi-pesi'!Q$2,"")&amp;IF(Q86='Tabelle Tipi-pesi'!P$3,'Tabelle Tipi-pesi'!Q$3,"")&amp;IF(Q86='Tabelle Tipi-pesi'!P$4,'Tabelle Tipi-pesi'!Q$4,"")&amp;IF(Q86='Tabelle Tipi-pesi'!P$5,'Tabelle Tipi-pesi'!Q$5,"")&amp;IF(Q86='Tabelle Tipi-pesi'!P$6,'Tabelle Tipi-pesi'!Q$6,"")&amp;IF(Q86='Tabelle Tipi-pesi'!P$7,'Tabelle Tipi-pesi'!Q$7,"")&amp;IF(Q86='Tabelle Tipi-pesi'!P$8,'Tabelle Tipi-pesi'!Q$8,"")&amp;IF(Q86='Tabelle Tipi-pesi'!P$9,'Tabelle Tipi-pesi'!Q$9,"")&amp;IF(Q86='Tabelle Tipi-pesi'!P$10,'Tabelle Tipi-pesi'!Q$10,"")&amp;IF(Q86='Tabelle Tipi-pesi'!P$11,'Tabelle Tipi-pesi'!Q$11,"")&amp;IF(Q86='Tabelle Tipi-pesi'!P$12,'Tabelle Tipi-pesi'!Q$12,"")&amp;IF(Q86='Tabelle Tipi-pesi'!P$13,'Tabelle Tipi-pesi'!Q$13,"")&amp;IF(Q86='Tabelle Tipi-pesi'!P$14,'Tabelle Tipi-pesi'!Q$14,"")&amp;IF(Q86='Tabelle Tipi-pesi'!P$15,'Tabelle Tipi-pesi'!Q$15,"")&amp;IF(Q86='Tabelle Tipi-pesi'!P$16,'Tabelle Tipi-pesi'!Q$16,"")&amp;IF(Q86='Tabelle Tipi-pesi'!P$17,'Tabelle Tipi-pesi'!Q$17,"")&amp;IF(Q86='Tabelle Tipi-pesi'!P$18,'Tabelle Tipi-pesi'!Q$18,"")&amp;IF(Q86='Tabelle Tipi-pesi'!P$19,'Tabelle Tipi-pesi'!Q$19,"")&amp;IF(Q86='Tabelle Tipi-pesi'!P$20,'Tabelle Tipi-pesi'!Q$20,"")&amp;IF(Q86='Tabelle Tipi-pesi'!P$21,'Tabelle Tipi-pesi'!Q$21,"")&amp;IF(Q86='Tabelle Tipi-pesi'!P$22,'Tabelle Tipi-pesi'!Q$22,"")&amp;IF(Q86='Tabelle Tipi-pesi'!P$23,'Tabelle Tipi-pesi'!Q$23,"")))</f>
        <v>30</v>
      </c>
      <c r="S86" s="29" t="s">
        <v>113</v>
      </c>
      <c r="T86" s="30">
        <f>IF(S86="",0,VALUE(IF(S86='Tabelle Tipi-pesi'!R$2,'Tabelle Tipi-pesi'!S$2,"")&amp;IF(S86='Tabelle Tipi-pesi'!R$3,'Tabelle Tipi-pesi'!S$3,"")&amp;IF(S86='Tabelle Tipi-pesi'!R$4,'Tabelle Tipi-pesi'!S$4,"")&amp;IF(S86='Tabelle Tipi-pesi'!R$5,'Tabelle Tipi-pesi'!S$5,"")&amp;IF(S86='Tabelle Tipi-pesi'!R$6,'Tabelle Tipi-pesi'!S$6,"")&amp;IF(S86='Tabelle Tipi-pesi'!R$7,'Tabelle Tipi-pesi'!S$7,"")&amp;IF(S86='Tabelle Tipi-pesi'!R$8,'Tabelle Tipi-pesi'!S$8,"")&amp;IF(S86='Tabelle Tipi-pesi'!R$9,'Tabelle Tipi-pesi'!S$9,"")&amp;IF(S86='Tabelle Tipi-pesi'!R$10,'Tabelle Tipi-pesi'!S$10,"")&amp;IF(S86='Tabelle Tipi-pesi'!R$11,'Tabelle Tipi-pesi'!S$11,"")&amp;IF(S86='Tabelle Tipi-pesi'!R$12,'Tabelle Tipi-pesi'!S$12,"")&amp;IF(S86='Tabelle Tipi-pesi'!R$13,'Tabelle Tipi-pesi'!S$13,"")&amp;IF(S86='Tabelle Tipi-pesi'!R$14,'Tabelle Tipi-pesi'!S$14,"")&amp;IF(S86='Tabelle Tipi-pesi'!R$15,'Tabelle Tipi-pesi'!S$15,"")&amp;IF(S86='Tabelle Tipi-pesi'!R$16,'Tabelle Tipi-pesi'!S$16,"")&amp;IF(S86='Tabelle Tipi-pesi'!R$17,'Tabelle Tipi-pesi'!S$17,"")&amp;IF(S86='Tabelle Tipi-pesi'!R$18,'Tabelle Tipi-pesi'!S$18,"")&amp;IF(S86='Tabelle Tipi-pesi'!R$19,'Tabelle Tipi-pesi'!S$19,"")&amp;IF(S86='Tabelle Tipi-pesi'!R$20,'Tabelle Tipi-pesi'!S$20,"")&amp;IF(S86='Tabelle Tipi-pesi'!R$21,'Tabelle Tipi-pesi'!S$21,"")&amp;IF(S86='Tabelle Tipi-pesi'!R$22,'Tabelle Tipi-pesi'!S$22,"")&amp;IF(S86='Tabelle Tipi-pesi'!R$23,'Tabelle Tipi-pesi'!S$23,"")))</f>
        <v>30</v>
      </c>
      <c r="U86" s="8" t="s">
        <v>94</v>
      </c>
      <c r="V86" s="9">
        <f>IF(U86="",0,VALUE(IF(U86='Tabelle Tipi-pesi'!T$2,'Tabelle Tipi-pesi'!U$2,"")&amp;IF(U86='Tabelle Tipi-pesi'!T$3,'Tabelle Tipi-pesi'!U$3,"")&amp;IF(U86='Tabelle Tipi-pesi'!T$4,'Tabelle Tipi-pesi'!U$4,"")&amp;IF(U86='Tabelle Tipi-pesi'!T$5,'Tabelle Tipi-pesi'!U$5,"")&amp;IF(U86='Tabelle Tipi-pesi'!T$6,'Tabelle Tipi-pesi'!U$6,"")&amp;IF(U86='Tabelle Tipi-pesi'!T$7,'Tabelle Tipi-pesi'!U$7,"")&amp;IF(U86='Tabelle Tipi-pesi'!T$8,'Tabelle Tipi-pesi'!U$8,"")&amp;IF(U86='Tabelle Tipi-pesi'!T$9,'Tabelle Tipi-pesi'!U$9,"")&amp;IF(U86='Tabelle Tipi-pesi'!T$10,'Tabelle Tipi-pesi'!U$10,"")&amp;IF(U86='Tabelle Tipi-pesi'!T$11,'Tabelle Tipi-pesi'!U$11,"")&amp;IF(U86='Tabelle Tipi-pesi'!T$12,'Tabelle Tipi-pesi'!U$12,"")&amp;IF(U86='Tabelle Tipi-pesi'!T$13,'Tabelle Tipi-pesi'!U$13,"")&amp;IF(U86='Tabelle Tipi-pesi'!T$14,'Tabelle Tipi-pesi'!U$14,"")&amp;IF(U86='Tabelle Tipi-pesi'!T$15,'Tabelle Tipi-pesi'!U$15,"")&amp;IF(U86='Tabelle Tipi-pesi'!T$16,'Tabelle Tipi-pesi'!U$16,"")&amp;IF(U86='Tabelle Tipi-pesi'!T$17,'Tabelle Tipi-pesi'!U$17,"")&amp;IF(U86='Tabelle Tipi-pesi'!T$18,'Tabelle Tipi-pesi'!U$18,"")&amp;IF(U86='Tabelle Tipi-pesi'!T$19,'Tabelle Tipi-pesi'!U$19,"")&amp;IF(U86='Tabelle Tipi-pesi'!T$20,'Tabelle Tipi-pesi'!U$20,"")&amp;IF(U86='Tabelle Tipi-pesi'!T$21,'Tabelle Tipi-pesi'!U$21,"")&amp;IF(U86='Tabelle Tipi-pesi'!T$22,'Tabelle Tipi-pesi'!U$22,"")&amp;IF(U86='Tabelle Tipi-pesi'!T$23,'Tabelle Tipi-pesi'!U$23,"")))</f>
        <v>85</v>
      </c>
      <c r="W86" s="31"/>
      <c r="X86" s="32">
        <f>IF(W86="",0,VALUE(IF(W86='Tabelle Tipi-pesi'!V$2,'Tabelle Tipi-pesi'!W$2,"")&amp;IF(W86='Tabelle Tipi-pesi'!V$3,'Tabelle Tipi-pesi'!W$3,"")&amp;IF(W86='Tabelle Tipi-pesi'!V$4,'Tabelle Tipi-pesi'!W$4,"")&amp;IF(W86='Tabelle Tipi-pesi'!V$5,'Tabelle Tipi-pesi'!W$5,"")&amp;IF(W86='Tabelle Tipi-pesi'!V$6,'Tabelle Tipi-pesi'!W$6,"")&amp;IF(W86='Tabelle Tipi-pesi'!V$7,'Tabelle Tipi-pesi'!W$7,"")&amp;IF(W86='Tabelle Tipi-pesi'!V$8,'Tabelle Tipi-pesi'!W$8,"")&amp;IF(W86='Tabelle Tipi-pesi'!V$9,'Tabelle Tipi-pesi'!W$9,"")&amp;IF(W86='Tabelle Tipi-pesi'!V$10,'Tabelle Tipi-pesi'!W$10,"")&amp;IF(W86='Tabelle Tipi-pesi'!V$11,'Tabelle Tipi-pesi'!W$11,"")&amp;IF(W86='Tabelle Tipi-pesi'!V$12,'Tabelle Tipi-pesi'!W$12,"")&amp;IF(W86='Tabelle Tipi-pesi'!V$13,'Tabelle Tipi-pesi'!W$13,"")&amp;IF(W86='Tabelle Tipi-pesi'!V$14,'Tabelle Tipi-pesi'!W$14,"")&amp;IF(W86='Tabelle Tipi-pesi'!V$15,'Tabelle Tipi-pesi'!W$15,"")&amp;IF(W86='Tabelle Tipi-pesi'!V$16,'Tabelle Tipi-pesi'!W$16,"")&amp;IF(W86='Tabelle Tipi-pesi'!V$17,'Tabelle Tipi-pesi'!W$17,"")&amp;IF(W86='Tabelle Tipi-pesi'!V$18,'Tabelle Tipi-pesi'!W$18,"")&amp;IF(W86='Tabelle Tipi-pesi'!V$19,'Tabelle Tipi-pesi'!W$19,"")&amp;IF(W86='Tabelle Tipi-pesi'!V$20,'Tabelle Tipi-pesi'!W$20,"")&amp;IF(W86='Tabelle Tipi-pesi'!V$21,'Tabelle Tipi-pesi'!W$21,"")&amp;IF(W86='Tabelle Tipi-pesi'!V$22,'Tabelle Tipi-pesi'!W$22,"")&amp;IF(W86='Tabelle Tipi-pesi'!V$23,'Tabelle Tipi-pesi'!W$23,"")))</f>
        <v>0</v>
      </c>
      <c r="Z86" s="9">
        <f>IF(Y86="",0,VALUE(IF(Y86='Tabelle Tipi-pesi'!X$2,'Tabelle Tipi-pesi'!Y$2,"")&amp;IF(Y86='Tabelle Tipi-pesi'!X$3,'Tabelle Tipi-pesi'!Y$3,"")&amp;IF(Y86='Tabelle Tipi-pesi'!X$4,'Tabelle Tipi-pesi'!Y$4,"")&amp;IF(Y86='Tabelle Tipi-pesi'!X$5,'Tabelle Tipi-pesi'!Y$5,"")&amp;IF(Y86='Tabelle Tipi-pesi'!X$6,'Tabelle Tipi-pesi'!Y$6,"")&amp;IF(Y86='Tabelle Tipi-pesi'!X$7,'Tabelle Tipi-pesi'!Y$7,"")&amp;IF(Y86='Tabelle Tipi-pesi'!X$8,'Tabelle Tipi-pesi'!Y$8,"")&amp;IF(Y86='Tabelle Tipi-pesi'!X$9,'Tabelle Tipi-pesi'!Y$9,"")&amp;IF(Y86='Tabelle Tipi-pesi'!X$10,'Tabelle Tipi-pesi'!Y$10,"")&amp;IF(Y86='Tabelle Tipi-pesi'!X$11,'Tabelle Tipi-pesi'!Y$11,"")&amp;IF(Y86='Tabelle Tipi-pesi'!X$12,'Tabelle Tipi-pesi'!Y$12,"")&amp;IF(Y86='Tabelle Tipi-pesi'!X$13,'Tabelle Tipi-pesi'!Y$13,"")&amp;IF(Y86='Tabelle Tipi-pesi'!X$14,'Tabelle Tipi-pesi'!Y$14,"")&amp;IF(Y86='Tabelle Tipi-pesi'!X$15,'Tabelle Tipi-pesi'!Y$15,"")&amp;IF(Y86='Tabelle Tipi-pesi'!X$16,'Tabelle Tipi-pesi'!Y$16,"")&amp;IF(Y86='Tabelle Tipi-pesi'!X$17,'Tabelle Tipi-pesi'!Y$17,"")&amp;IF(Y86='Tabelle Tipi-pesi'!X$18,'Tabelle Tipi-pesi'!Y$18,"")&amp;IF(Y86='Tabelle Tipi-pesi'!X$19,'Tabelle Tipi-pesi'!Y$19,"")&amp;IF(Y86='Tabelle Tipi-pesi'!X$20,'Tabelle Tipi-pesi'!Y$20,"")&amp;IF(Y86='Tabelle Tipi-pesi'!X$21,'Tabelle Tipi-pesi'!Y$21,"")&amp;IF(Y86='Tabelle Tipi-pesi'!X$22,'Tabelle Tipi-pesi'!Y$22,"")&amp;IF(Y86='Tabelle Tipi-pesi'!X$23,'Tabelle Tipi-pesi'!Y$23,"")))</f>
        <v>0</v>
      </c>
      <c r="AA86" s="36" t="s">
        <v>103</v>
      </c>
      <c r="AB86" s="37">
        <f>IF(AA86="",0,VALUE(IF(AA86='Tabelle Tipi-pesi'!Z$2,'Tabelle Tipi-pesi'!AA$2,"")&amp;IF(AA86='Tabelle Tipi-pesi'!Z$3,'Tabelle Tipi-pesi'!AA$3,"")&amp;IF(AA86='Tabelle Tipi-pesi'!Z$4,'Tabelle Tipi-pesi'!AA$4,"")&amp;IF(AA86='Tabelle Tipi-pesi'!Z$5,'Tabelle Tipi-pesi'!AA$5,"")&amp;IF(AA86='Tabelle Tipi-pesi'!Z$6,'Tabelle Tipi-pesi'!AA$6,"")&amp;IF(AA86='Tabelle Tipi-pesi'!Z$7,'Tabelle Tipi-pesi'!AA$7,"")&amp;IF(AA86='Tabelle Tipi-pesi'!Z$8,'Tabelle Tipi-pesi'!AA$8,"")&amp;IF(AA86='Tabelle Tipi-pesi'!Z$9,'Tabelle Tipi-pesi'!AA$9,"")&amp;IF(AA86='Tabelle Tipi-pesi'!Z$10,'Tabelle Tipi-pesi'!AA$10,"")&amp;IF(AA86='Tabelle Tipi-pesi'!Z$11,'Tabelle Tipi-pesi'!AA$11,"")&amp;IF(AA86='Tabelle Tipi-pesi'!Z$12,'Tabelle Tipi-pesi'!AA$12,"")&amp;IF(AA86='Tabelle Tipi-pesi'!Z$13,'Tabelle Tipi-pesi'!AA$13,"")&amp;IF(AA86='Tabelle Tipi-pesi'!Z$14,'Tabelle Tipi-pesi'!AA$14,"")&amp;IF(AA86='Tabelle Tipi-pesi'!Z$15,'Tabelle Tipi-pesi'!AA$15,"")&amp;IF(AA86='Tabelle Tipi-pesi'!Z$16,'Tabelle Tipi-pesi'!AA$16,"")&amp;IF(AA86='Tabelle Tipi-pesi'!Z$17,'Tabelle Tipi-pesi'!AA$17,"")&amp;IF(AA86='Tabelle Tipi-pesi'!Z$18,'Tabelle Tipi-pesi'!AA$18,"")&amp;IF(AA86='Tabelle Tipi-pesi'!Z$19,'Tabelle Tipi-pesi'!AA$19,"")&amp;IF(AA86='Tabelle Tipi-pesi'!Z$20,'Tabelle Tipi-pesi'!AA$20,"")&amp;IF(AA86='Tabelle Tipi-pesi'!Z$21,'Tabelle Tipi-pesi'!AA$21,"")&amp;IF(AA86='Tabelle Tipi-pesi'!Z$22,'Tabelle Tipi-pesi'!AA$22,"")&amp;IF(AA86='Tabelle Tipi-pesi'!Z$23,'Tabelle Tipi-pesi'!AA$23,"")))</f>
        <v>10</v>
      </c>
      <c r="AD86" s="9">
        <f>IF(AC86="",0,VALUE(IF(AC86='Tabelle Tipi-pesi'!Z$2,'Tabelle Tipi-pesi'!AA$2,"")&amp;IF(AC86='Tabelle Tipi-pesi'!Z$3,'Tabelle Tipi-pesi'!AA$3,"")&amp;IF(AC86='Tabelle Tipi-pesi'!Z$4,'Tabelle Tipi-pesi'!AA$4,"")&amp;IF(AC86='Tabelle Tipi-pesi'!Z$5,'Tabelle Tipi-pesi'!AA$5,"")&amp;IF(AC86='Tabelle Tipi-pesi'!Z$6,'Tabelle Tipi-pesi'!AA$6,"")&amp;IF(AC86='Tabelle Tipi-pesi'!Z$7,'Tabelle Tipi-pesi'!AA$7,"")&amp;IF(AC86='Tabelle Tipi-pesi'!Z$8,'Tabelle Tipi-pesi'!AA$8,"")&amp;IF(AC86='Tabelle Tipi-pesi'!Z$9,'Tabelle Tipi-pesi'!AA$9,"")&amp;IF(AC86='Tabelle Tipi-pesi'!Z$10,'Tabelle Tipi-pesi'!AA$10,"")&amp;IF(AC86='Tabelle Tipi-pesi'!Z$11,'Tabelle Tipi-pesi'!AA$11,"")&amp;IF(AC86='Tabelle Tipi-pesi'!Z$12,'Tabelle Tipi-pesi'!AA$12,"")&amp;IF(AC86='Tabelle Tipi-pesi'!Z$13,'Tabelle Tipi-pesi'!AA$13,"")&amp;IF(AC86='Tabelle Tipi-pesi'!Z$14,'Tabelle Tipi-pesi'!AA$14,"")&amp;IF(AC86='Tabelle Tipi-pesi'!Z$15,'Tabelle Tipi-pesi'!AA$15,"")&amp;IF(AC86='Tabelle Tipi-pesi'!Z$16,'Tabelle Tipi-pesi'!AA$16,"")&amp;IF(AC86='Tabelle Tipi-pesi'!Z$17,'Tabelle Tipi-pesi'!AA$17,"")&amp;IF(AC86='Tabelle Tipi-pesi'!Z$18,'Tabelle Tipi-pesi'!AA$18,"")&amp;IF(AC86='Tabelle Tipi-pesi'!Z$19,'Tabelle Tipi-pesi'!AA$19,"")&amp;IF(AC86='Tabelle Tipi-pesi'!Z$20,'Tabelle Tipi-pesi'!AA$20,"")&amp;IF(AC86='Tabelle Tipi-pesi'!Z$21,'Tabelle Tipi-pesi'!AA$21,"")&amp;IF(AC86='Tabelle Tipi-pesi'!Z$22,'Tabelle Tipi-pesi'!AA$22,"")&amp;IF(AC86='Tabelle Tipi-pesi'!Z$23,'Tabelle Tipi-pesi'!AA$23,"")))</f>
        <v>0</v>
      </c>
      <c r="AE86" s="34" t="s">
        <v>118</v>
      </c>
      <c r="AF86" s="35">
        <f>IF(AE86="",0,VALUE(IF(AE86='Tabelle Tipi-pesi'!AB$2,'Tabelle Tipi-pesi'!AC$2,"")&amp;IF(AE86='Tabelle Tipi-pesi'!AB$3,'Tabelle Tipi-pesi'!AC$3,"")&amp;IF(AE86='Tabelle Tipi-pesi'!AB$4,'Tabelle Tipi-pesi'!AC$4,"")&amp;IF(AE86='Tabelle Tipi-pesi'!AB$5,'Tabelle Tipi-pesi'!AC$5,"")&amp;IF(AE86='Tabelle Tipi-pesi'!AB$6,'Tabelle Tipi-pesi'!AC$6,"")&amp;IF(AE86='Tabelle Tipi-pesi'!AB$7,'Tabelle Tipi-pesi'!AC$7,"")&amp;IF(AE86='Tabelle Tipi-pesi'!AB$8,'Tabelle Tipi-pesi'!AC$8,"")&amp;IF(AE86='Tabelle Tipi-pesi'!AB$9,'Tabelle Tipi-pesi'!AC$9,"")&amp;IF(AE86='Tabelle Tipi-pesi'!AB$10,'Tabelle Tipi-pesi'!AC$10,"")&amp;IF(AE86='Tabelle Tipi-pesi'!AB$11,'Tabelle Tipi-pesi'!AC$11,"")&amp;IF(AE86='Tabelle Tipi-pesi'!AB$12,'Tabelle Tipi-pesi'!AC$12,"")&amp;IF(AE86='Tabelle Tipi-pesi'!AB$13,'Tabelle Tipi-pesi'!AC$13,"")&amp;IF(AE86='Tabelle Tipi-pesi'!AB$14,'Tabelle Tipi-pesi'!AC$14,"")&amp;IF(AE86='Tabelle Tipi-pesi'!AB$15,'Tabelle Tipi-pesi'!AC$15,"")&amp;IF(AD86='Tabelle Tipi-pesi'!AB$16,'Tabelle Tipi-pesi'!AC$16,"")&amp;IF(AE86='Tabelle Tipi-pesi'!AB$17,'Tabelle Tipi-pesi'!AC$17,"")&amp;IF(AE86='Tabelle Tipi-pesi'!AB$18,'Tabelle Tipi-pesi'!AC$18,"")&amp;IF(AE86='Tabelle Tipi-pesi'!AB$19,'Tabelle Tipi-pesi'!AC$19,"")&amp;IF(AE86='Tabelle Tipi-pesi'!AB$20,'Tabelle Tipi-pesi'!AC$20,"")&amp;IF(AE86='Tabelle Tipi-pesi'!AB$21,'Tabelle Tipi-pesi'!AC$21,"")&amp;IF(AE86='Tabelle Tipi-pesi'!AB$22,'Tabelle Tipi-pesi'!AC$22,"")&amp;IF(AE86='Tabelle Tipi-pesi'!AB$23,'Tabelle Tipi-pesi'!AC$23,"")))</f>
        <v>10</v>
      </c>
      <c r="AH86" s="9">
        <f>IF(AG86="",0,VALUE(IF(AG86='Tabelle Tipi-pesi'!AD$2,'Tabelle Tipi-pesi'!AE$2,"")&amp;IF(AG86='Tabelle Tipi-pesi'!AD$3,'Tabelle Tipi-pesi'!AE$3,"")&amp;IF(AG86='Tabelle Tipi-pesi'!AD$4,'Tabelle Tipi-pesi'!AE$4,"")&amp;IF(AG86='Tabelle Tipi-pesi'!AD$5,'Tabelle Tipi-pesi'!AE$5,"")&amp;IF(AG86='Tabelle Tipi-pesi'!AD$6,'Tabelle Tipi-pesi'!AE$6,"")&amp;IF(AG86='Tabelle Tipi-pesi'!AD$7,'Tabelle Tipi-pesi'!AE$7,"")&amp;IF(AG86='Tabelle Tipi-pesi'!AD$8,'Tabelle Tipi-pesi'!AE$8,"")&amp;IF(AG86='Tabelle Tipi-pesi'!AD$9,'Tabelle Tipi-pesi'!AE$9,"")&amp;IF(AG86='Tabelle Tipi-pesi'!AD$10,'Tabelle Tipi-pesi'!AE$10,"")&amp;IF(AG86='Tabelle Tipi-pesi'!AD$11,'Tabelle Tipi-pesi'!AE$11,"")&amp;IF(AG86='Tabelle Tipi-pesi'!AD$12,'Tabelle Tipi-pesi'!AE$12,"")&amp;IF(AG86='Tabelle Tipi-pesi'!AD$13,'Tabelle Tipi-pesi'!AE$13,"")&amp;IF(AG86='Tabelle Tipi-pesi'!AD$14,'Tabelle Tipi-pesi'!AE$14,"")&amp;IF(AG86='Tabelle Tipi-pesi'!AD$15,'Tabelle Tipi-pesi'!AE$15,"")&amp;IF(AF86='Tabelle Tipi-pesi'!AD$16,'Tabelle Tipi-pesi'!AE$16,"")&amp;IF(AG86='Tabelle Tipi-pesi'!AD$17,'Tabelle Tipi-pesi'!AE$17,"")&amp;IF(AG86='Tabelle Tipi-pesi'!AD$18,'Tabelle Tipi-pesi'!AE$18,"")&amp;IF(AG86='Tabelle Tipi-pesi'!AD$19,'Tabelle Tipi-pesi'!AE$19,"")&amp;IF(AG86='Tabelle Tipi-pesi'!AD$20,'Tabelle Tipi-pesi'!AE$20,"")&amp;IF(AG86='Tabelle Tipi-pesi'!AD$21,'Tabelle Tipi-pesi'!AE$21,"")&amp;IF(AG86='Tabelle Tipi-pesi'!AD$22,'Tabelle Tipi-pesi'!AE$22,"")&amp;IF(AG86='Tabelle Tipi-pesi'!AD$23,'Tabelle Tipi-pesi'!AE$23,"")))</f>
        <v>0</v>
      </c>
      <c r="AJ86" s="26">
        <f t="shared" si="7"/>
        <v>1657</v>
      </c>
      <c r="AK86" s="55">
        <v>39.700000000000003</v>
      </c>
      <c r="AL86" s="12">
        <v>9760</v>
      </c>
      <c r="AM86" s="18"/>
      <c r="AN86" s="11">
        <f t="shared" si="8"/>
        <v>17</v>
      </c>
      <c r="AO86" s="11" t="str">
        <f t="shared" si="9"/>
        <v>3</v>
      </c>
      <c r="AP86" s="8">
        <v>580</v>
      </c>
      <c r="AQ86" s="40">
        <f t="shared" si="10"/>
        <v>14.750629722921913</v>
      </c>
      <c r="AR86" s="15">
        <f t="shared" si="11"/>
        <v>163.73198992443324</v>
      </c>
      <c r="AS86" s="16">
        <f t="shared" si="12"/>
        <v>98.812305325548124</v>
      </c>
      <c r="AT86" s="15">
        <f t="shared" si="13"/>
        <v>10.1201970413036</v>
      </c>
      <c r="AU86" s="39"/>
    </row>
    <row r="87" spans="1:47" s="8" customFormat="1" ht="11.25" customHeight="1" x14ac:dyDescent="0.2">
      <c r="A87" s="8">
        <v>83</v>
      </c>
      <c r="B87" s="8">
        <v>4</v>
      </c>
      <c r="C87" s="20" t="s">
        <v>127</v>
      </c>
      <c r="D87" s="21">
        <f>IF(C87="",0,VALUE(IF(C87='Tabelle Tipi-pesi'!B$2,'Tabelle Tipi-pesi'!C$2,"")&amp;IF(C87='Tabelle Tipi-pesi'!B$3,'Tabelle Tipi-pesi'!C$3,"")&amp;IF(C87='Tabelle Tipi-pesi'!B$4,'Tabelle Tipi-pesi'!C$4,"")&amp;IF(C87='Tabelle Tipi-pesi'!B$5,'Tabelle Tipi-pesi'!C$5,"")&amp;IF(C87='Tabelle Tipi-pesi'!B$6,'Tabelle Tipi-pesi'!C$6,"")&amp;IF(C87='Tabelle Tipi-pesi'!B$7,'Tabelle Tipi-pesi'!C$7,"")&amp;IF(C87='Tabelle Tipi-pesi'!B$8,'Tabelle Tipi-pesi'!C$8,"")&amp;IF(C87='Tabelle Tipi-pesi'!B$9,'Tabelle Tipi-pesi'!C$9,"")&amp;IF(C87='Tabelle Tipi-pesi'!B$10,'Tabelle Tipi-pesi'!C$10,"")&amp;IF(C87='Tabelle Tipi-pesi'!B$11,'Tabelle Tipi-pesi'!C$11,"")&amp;IF(C87='Tabelle Tipi-pesi'!B$12,'Tabelle Tipi-pesi'!C$12,"")&amp;IF(C87='Tabelle Tipi-pesi'!B$13,'Tabelle Tipi-pesi'!C$13,"")&amp;IF(C87='Tabelle Tipi-pesi'!B$14,'Tabelle Tipi-pesi'!C$14,"")&amp;IF(C87='Tabelle Tipi-pesi'!B$15,'Tabelle Tipi-pesi'!C$15,"")&amp;IF(C87='Tabelle Tipi-pesi'!B$16,'Tabelle Tipi-pesi'!C$16,"")&amp;IF(C87='Tabelle Tipi-pesi'!B$17,'Tabelle Tipi-pesi'!C$17,"")&amp;IF(C87='Tabelle Tipi-pesi'!B$18,'Tabelle Tipi-pesi'!C$18,"")&amp;IF(C87='Tabelle Tipi-pesi'!B$19,'Tabelle Tipi-pesi'!C$19,"")&amp;IF(C87='Tabelle Tipi-pesi'!B$20,'Tabelle Tipi-pesi'!C$20,"")&amp;IF(C87='Tabelle Tipi-pesi'!B$21,'Tabelle Tipi-pesi'!C$21,"")&amp;IF(C87='Tabelle Tipi-pesi'!B$22,'Tabelle Tipi-pesi'!C$22,"")&amp;IF(C87='Tabelle Tipi-pesi'!B$23,'Tabelle Tipi-pesi'!C$23,"")))</f>
        <v>265</v>
      </c>
      <c r="E87" s="8" t="s">
        <v>29</v>
      </c>
      <c r="F87" s="7">
        <f>IF(E87="",0,VALUE(IF(E87='Tabelle Tipi-pesi'!D$2,'Tabelle Tipi-pesi'!E$2,"")&amp;IF(E87='Tabelle Tipi-pesi'!D$3,'Tabelle Tipi-pesi'!E$3,"")&amp;IF(E87='Tabelle Tipi-pesi'!D$4,'Tabelle Tipi-pesi'!E$4,"")&amp;IF(E87='Tabelle Tipi-pesi'!D$5,'Tabelle Tipi-pesi'!E$5,"")&amp;IF(E87='Tabelle Tipi-pesi'!D$6,'Tabelle Tipi-pesi'!E$6,"")&amp;IF(E87='Tabelle Tipi-pesi'!D$7,'Tabelle Tipi-pesi'!E$7,"")&amp;IF(E87='Tabelle Tipi-pesi'!D$8,'Tabelle Tipi-pesi'!E$8,"")&amp;IF(E87='Tabelle Tipi-pesi'!D$9,'Tabelle Tipi-pesi'!E$9,"")&amp;IF(E87='Tabelle Tipi-pesi'!D$10,'Tabelle Tipi-pesi'!E$10,"")&amp;IF(E87='Tabelle Tipi-pesi'!D$11,'Tabelle Tipi-pesi'!E$11,"")&amp;IF(E87='Tabelle Tipi-pesi'!D$12,'Tabelle Tipi-pesi'!E$12,"")&amp;IF(E87='Tabelle Tipi-pesi'!D$13,'Tabelle Tipi-pesi'!E$13,"")&amp;IF(E87='Tabelle Tipi-pesi'!D$14,'Tabelle Tipi-pesi'!E$14,"")&amp;IF(E87='Tabelle Tipi-pesi'!D$15,'Tabelle Tipi-pesi'!E$15,"")&amp;IF(E87='Tabelle Tipi-pesi'!D$16,'Tabelle Tipi-pesi'!E$16,"")&amp;IF(E87='Tabelle Tipi-pesi'!D$17,'Tabelle Tipi-pesi'!E$17,"")&amp;IF(E87='Tabelle Tipi-pesi'!D$18,'Tabelle Tipi-pesi'!E$18,"")&amp;IF(E87='Tabelle Tipi-pesi'!D$19,'Tabelle Tipi-pesi'!E$19,"")&amp;IF(E87='Tabelle Tipi-pesi'!D$20,'Tabelle Tipi-pesi'!E$20,"")&amp;IF(E87='Tabelle Tipi-pesi'!D$21,'Tabelle Tipi-pesi'!E$21,"")&amp;IF(E87='Tabelle Tipi-pesi'!D$22,'Tabelle Tipi-pesi'!E$22,"")&amp;IF(E87='Tabelle Tipi-pesi'!D$23,'Tabelle Tipi-pesi'!E$23,"")))/4*B87</f>
        <v>80</v>
      </c>
      <c r="G87" s="22" t="s">
        <v>39</v>
      </c>
      <c r="H87" s="23">
        <f>$B87*IF(G87="",0,VALUE(IF(G87='Tabelle Tipi-pesi'!F$2,'Tabelle Tipi-pesi'!G$2,"")&amp;IF(G87='Tabelle Tipi-pesi'!F$3,'Tabelle Tipi-pesi'!G$3,"")&amp;IF(G87='Tabelle Tipi-pesi'!F$4,'Tabelle Tipi-pesi'!G$4,"")&amp;IF(G87='Tabelle Tipi-pesi'!F$5,'Tabelle Tipi-pesi'!G$5,"")&amp;IF(G87='Tabelle Tipi-pesi'!F$6,'Tabelle Tipi-pesi'!G$6,"")&amp;IF(G87='Tabelle Tipi-pesi'!F$7,'Tabelle Tipi-pesi'!G$7,"")&amp;IF(G87='Tabelle Tipi-pesi'!F$8,'Tabelle Tipi-pesi'!G$8,"")&amp;IF(G87='Tabelle Tipi-pesi'!F$9,'Tabelle Tipi-pesi'!G$9,"")&amp;IF(G87='Tabelle Tipi-pesi'!F$10,'Tabelle Tipi-pesi'!G$10,"")&amp;IF(G87='Tabelle Tipi-pesi'!F$11,'Tabelle Tipi-pesi'!G$11,"")&amp;IF(G87='Tabelle Tipi-pesi'!F$12,'Tabelle Tipi-pesi'!G$12,"")&amp;IF(G87='Tabelle Tipi-pesi'!F$13,'Tabelle Tipi-pesi'!G$13,"")&amp;IF(G87='Tabelle Tipi-pesi'!F$14,'Tabelle Tipi-pesi'!G$14,"")&amp;IF(G87='Tabelle Tipi-pesi'!F$15,'Tabelle Tipi-pesi'!G$15,"")&amp;IF(G87='Tabelle Tipi-pesi'!F$16,'Tabelle Tipi-pesi'!G$16,"")&amp;IF(G87='Tabelle Tipi-pesi'!F$17,'Tabelle Tipi-pesi'!G$17,"")&amp;IF(G87='Tabelle Tipi-pesi'!F$18,'Tabelle Tipi-pesi'!G$18,"")&amp;IF(G87='Tabelle Tipi-pesi'!F$19,'Tabelle Tipi-pesi'!G$19,"")&amp;IF(G87='Tabelle Tipi-pesi'!F$20,'Tabelle Tipi-pesi'!G$20,"")&amp;IF(G87='Tabelle Tipi-pesi'!F$21,'Tabelle Tipi-pesi'!G$21,"")&amp;IF(G87='Tabelle Tipi-pesi'!F$22,'Tabelle Tipi-pesi'!G$22,"")&amp;IF(G87='Tabelle Tipi-pesi'!F$23,'Tabelle Tipi-pesi'!G$23,"")))</f>
        <v>120</v>
      </c>
      <c r="I87" s="8" t="s">
        <v>44</v>
      </c>
      <c r="J87" s="9">
        <f>IF(I87="",0,VALUE(IF(I87='Tabelle Tipi-pesi'!H$2,'Tabelle Tipi-pesi'!I$2,"")&amp;IF(I87='Tabelle Tipi-pesi'!H$3,'Tabelle Tipi-pesi'!I$3,"")&amp;IF(I87='Tabelle Tipi-pesi'!H$4,'Tabelle Tipi-pesi'!I$4,"")&amp;IF(I87='Tabelle Tipi-pesi'!H$5,'Tabelle Tipi-pesi'!I$5,"")&amp;IF(I87='Tabelle Tipi-pesi'!H$6,'Tabelle Tipi-pesi'!I$6,"")&amp;IF(I87='Tabelle Tipi-pesi'!H$7,'Tabelle Tipi-pesi'!I$7,"")&amp;IF(I87='Tabelle Tipi-pesi'!H$8,'Tabelle Tipi-pesi'!I$8,"")&amp;IF(I87='Tabelle Tipi-pesi'!H$9,'Tabelle Tipi-pesi'!I$9,"")&amp;IF(I87='Tabelle Tipi-pesi'!H$10,'Tabelle Tipi-pesi'!I$10,"")&amp;IF(I87='Tabelle Tipi-pesi'!H$11,'Tabelle Tipi-pesi'!I$11,"")&amp;IF(I87='Tabelle Tipi-pesi'!H$12,'Tabelle Tipi-pesi'!I$12,"")&amp;IF(I87='Tabelle Tipi-pesi'!H$13,'Tabelle Tipi-pesi'!I$13,"")&amp;IF(I87='Tabelle Tipi-pesi'!H$14,'Tabelle Tipi-pesi'!I$14,"")&amp;IF(I87='Tabelle Tipi-pesi'!H$15,'Tabelle Tipi-pesi'!I$15,"")&amp;IF(I87='Tabelle Tipi-pesi'!H$16,'Tabelle Tipi-pesi'!I$16,"")&amp;IF(I87='Tabelle Tipi-pesi'!H$17,'Tabelle Tipi-pesi'!I$17,"")&amp;IF(I87='Tabelle Tipi-pesi'!H$18,'Tabelle Tipi-pesi'!I$18,"")&amp;IF(I87='Tabelle Tipi-pesi'!H$19,'Tabelle Tipi-pesi'!I$19,"")&amp;IF(I87='Tabelle Tipi-pesi'!H$20,'Tabelle Tipi-pesi'!I$20,"")&amp;IF(I87='Tabelle Tipi-pesi'!H$21,'Tabelle Tipi-pesi'!I$21,"")&amp;IF(I87='Tabelle Tipi-pesi'!H$22,'Tabelle Tipi-pesi'!I$22,"")&amp;IF(I87='Tabelle Tipi-pesi'!H$23,'Tabelle Tipi-pesi'!I$23,"")))</f>
        <v>80</v>
      </c>
      <c r="K87" s="24" t="s">
        <v>50</v>
      </c>
      <c r="L87" s="25">
        <f>IF(K87="",0,VALUE(IF(K87='Tabelle Tipi-pesi'!J$2,'Tabelle Tipi-pesi'!K$2,"")&amp;IF(K87='Tabelle Tipi-pesi'!J$3,'Tabelle Tipi-pesi'!K$3,"")&amp;IF(K87='Tabelle Tipi-pesi'!J$4,'Tabelle Tipi-pesi'!K$4,"")&amp;IF(K87='Tabelle Tipi-pesi'!J$5,'Tabelle Tipi-pesi'!K$5,"")&amp;IF(K87='Tabelle Tipi-pesi'!J$6,'Tabelle Tipi-pesi'!K$6,"")&amp;IF(K87='Tabelle Tipi-pesi'!J$7,'Tabelle Tipi-pesi'!K$7,"")&amp;IF(K87='Tabelle Tipi-pesi'!J$8,'Tabelle Tipi-pesi'!K$8,"")&amp;IF(K87='Tabelle Tipi-pesi'!J$9,'Tabelle Tipi-pesi'!K$9,"")&amp;IF(K87='Tabelle Tipi-pesi'!J$10,'Tabelle Tipi-pesi'!K$10,"")&amp;IF(K87='Tabelle Tipi-pesi'!J$11,'Tabelle Tipi-pesi'!K$11,"")&amp;IF(K87='Tabelle Tipi-pesi'!J$12,'Tabelle Tipi-pesi'!K$12,"")&amp;IF(K87='Tabelle Tipi-pesi'!J$13,'Tabelle Tipi-pesi'!K$13,"")&amp;IF(K87='Tabelle Tipi-pesi'!J$14,'Tabelle Tipi-pesi'!K$14,"")&amp;IF(K87='Tabelle Tipi-pesi'!J$15,'Tabelle Tipi-pesi'!K$15,"")&amp;IF(K87='Tabelle Tipi-pesi'!J$16,'Tabelle Tipi-pesi'!K$16,"")&amp;IF(K87='Tabelle Tipi-pesi'!J$17,'Tabelle Tipi-pesi'!K$17,"")&amp;IF(K87='Tabelle Tipi-pesi'!J$18,'Tabelle Tipi-pesi'!K$18,"")&amp;IF(K87='Tabelle Tipi-pesi'!J$19,'Tabelle Tipi-pesi'!K$19,"")&amp;IF(K87='Tabelle Tipi-pesi'!J$20,'Tabelle Tipi-pesi'!K$20,"")&amp;IF(K87='Tabelle Tipi-pesi'!J$21,'Tabelle Tipi-pesi'!K$21,"")&amp;IF(K87='Tabelle Tipi-pesi'!J$22,'Tabelle Tipi-pesi'!K$22,"")&amp;IF(K87='Tabelle Tipi-pesi'!J$23,'Tabelle Tipi-pesi'!K$23,"")))</f>
        <v>7</v>
      </c>
      <c r="M87" s="8" t="s">
        <v>178</v>
      </c>
      <c r="N87" s="9">
        <f>$B87*IF(M87="",0,VALUE(IF(M87='Tabelle Tipi-pesi'!L$2,'Tabelle Tipi-pesi'!M$2,"")&amp;IF(M87='Tabelle Tipi-pesi'!L$3,'Tabelle Tipi-pesi'!M$3,"")&amp;IF(M87='Tabelle Tipi-pesi'!L$4,'Tabelle Tipi-pesi'!M$4,"")&amp;IF(M87='Tabelle Tipi-pesi'!L$5,'Tabelle Tipi-pesi'!M$5,"")&amp;IF(M87='Tabelle Tipi-pesi'!L$6,'Tabelle Tipi-pesi'!M$6,"")&amp;IF(M87='Tabelle Tipi-pesi'!L$7,'Tabelle Tipi-pesi'!M$7,"")&amp;IF(M87='Tabelle Tipi-pesi'!L$8,'Tabelle Tipi-pesi'!M$8,"")&amp;IF(M87='Tabelle Tipi-pesi'!L$9,'Tabelle Tipi-pesi'!M$9,"")&amp;IF(M87='Tabelle Tipi-pesi'!L$10,'Tabelle Tipi-pesi'!M$10,"")&amp;IF(M87='Tabelle Tipi-pesi'!L$11,'Tabelle Tipi-pesi'!M$11,"")&amp;IF(M87='Tabelle Tipi-pesi'!L$12,'Tabelle Tipi-pesi'!M$12,"")&amp;IF(M87='Tabelle Tipi-pesi'!L$13,'Tabelle Tipi-pesi'!M$13,"")&amp;IF(M87='Tabelle Tipi-pesi'!L$14,'Tabelle Tipi-pesi'!M$14,"")&amp;IF(M87='Tabelle Tipi-pesi'!L$15,'Tabelle Tipi-pesi'!M$15,"")&amp;IF(M87='Tabelle Tipi-pesi'!L$16,'Tabelle Tipi-pesi'!M$16,"")&amp;IF(M87='Tabelle Tipi-pesi'!L$17,'Tabelle Tipi-pesi'!M$17,"")&amp;IF(M87='Tabelle Tipi-pesi'!L$18,'Tabelle Tipi-pesi'!M$18,"")&amp;IF(M87='Tabelle Tipi-pesi'!L$19,'Tabelle Tipi-pesi'!M$19,"")&amp;IF(M87='Tabelle Tipi-pesi'!L$20,'Tabelle Tipi-pesi'!M$20,"")&amp;IF(M87='Tabelle Tipi-pesi'!L$21,'Tabelle Tipi-pesi'!M$21,"")&amp;IF(M87='Tabelle Tipi-pesi'!L$22,'Tabelle Tipi-pesi'!M$22,"")&amp;IF(M87='Tabelle Tipi-pesi'!L$23,'Tabelle Tipi-pesi'!M$23,"")))</f>
        <v>340</v>
      </c>
      <c r="O87" s="27" t="s">
        <v>82</v>
      </c>
      <c r="P87" s="28">
        <f>IF(O87="",0,VALUE(IF(O87='Tabelle Tipi-pesi'!N$2,'Tabelle Tipi-pesi'!O$2,"")&amp;IF(O87='Tabelle Tipi-pesi'!N$3,'Tabelle Tipi-pesi'!O$3,"")&amp;IF(O87='Tabelle Tipi-pesi'!N$4,'Tabelle Tipi-pesi'!O$4,"")&amp;IF(O87='Tabelle Tipi-pesi'!N$5,'Tabelle Tipi-pesi'!O$5,"")&amp;IF(O87='Tabelle Tipi-pesi'!N$6,'Tabelle Tipi-pesi'!O$6,"")&amp;IF(O87='Tabelle Tipi-pesi'!N$7,'Tabelle Tipi-pesi'!O$7,"")&amp;IF(O87='Tabelle Tipi-pesi'!N$8,'Tabelle Tipi-pesi'!O$8,"")&amp;IF(O87='Tabelle Tipi-pesi'!N$9,'Tabelle Tipi-pesi'!O$9,"")&amp;IF(O87='Tabelle Tipi-pesi'!N$10,'Tabelle Tipi-pesi'!O$10,"")&amp;IF(O87='Tabelle Tipi-pesi'!N$11,'Tabelle Tipi-pesi'!O$11,"")&amp;IF(O87='Tabelle Tipi-pesi'!N$12,'Tabelle Tipi-pesi'!O$12,"")&amp;IF(O87='Tabelle Tipi-pesi'!N$13,'Tabelle Tipi-pesi'!O$13,"")&amp;IF(O87='Tabelle Tipi-pesi'!N$14,'Tabelle Tipi-pesi'!O$14,"")&amp;IF(O87='Tabelle Tipi-pesi'!N$15,'Tabelle Tipi-pesi'!O$15,"")&amp;IF(O87='Tabelle Tipi-pesi'!N$16,'Tabelle Tipi-pesi'!O$16,"")&amp;IF(O87='Tabelle Tipi-pesi'!N$17,'Tabelle Tipi-pesi'!O$17,"")&amp;IF(O87='Tabelle Tipi-pesi'!N$18,'Tabelle Tipi-pesi'!O$18,"")&amp;IF(O87='Tabelle Tipi-pesi'!N$19,'Tabelle Tipi-pesi'!O$19,"")&amp;IF(O87='Tabelle Tipi-pesi'!N$20,'Tabelle Tipi-pesi'!O$20,"")&amp;IF(O87='Tabelle Tipi-pesi'!N$21,'Tabelle Tipi-pesi'!O$21,"")&amp;IF(O87='Tabelle Tipi-pesi'!N$22,'Tabelle Tipi-pesi'!O$22,"")&amp;IF(O87='Tabelle Tipi-pesi'!N$23,'Tabelle Tipi-pesi'!O$23,"")))</f>
        <v>580</v>
      </c>
      <c r="Q87" s="8" t="s">
        <v>108</v>
      </c>
      <c r="R87" s="9">
        <f>IF(Q87="",0,VALUE(IF(Q87='Tabelle Tipi-pesi'!P$2,'Tabelle Tipi-pesi'!Q$2,"")&amp;IF(Q87='Tabelle Tipi-pesi'!P$3,'Tabelle Tipi-pesi'!Q$3,"")&amp;IF(Q87='Tabelle Tipi-pesi'!P$4,'Tabelle Tipi-pesi'!Q$4,"")&amp;IF(Q87='Tabelle Tipi-pesi'!P$5,'Tabelle Tipi-pesi'!Q$5,"")&amp;IF(Q87='Tabelle Tipi-pesi'!P$6,'Tabelle Tipi-pesi'!Q$6,"")&amp;IF(Q87='Tabelle Tipi-pesi'!P$7,'Tabelle Tipi-pesi'!Q$7,"")&amp;IF(Q87='Tabelle Tipi-pesi'!P$8,'Tabelle Tipi-pesi'!Q$8,"")&amp;IF(Q87='Tabelle Tipi-pesi'!P$9,'Tabelle Tipi-pesi'!Q$9,"")&amp;IF(Q87='Tabelle Tipi-pesi'!P$10,'Tabelle Tipi-pesi'!Q$10,"")&amp;IF(Q87='Tabelle Tipi-pesi'!P$11,'Tabelle Tipi-pesi'!Q$11,"")&amp;IF(Q87='Tabelle Tipi-pesi'!P$12,'Tabelle Tipi-pesi'!Q$12,"")&amp;IF(Q87='Tabelle Tipi-pesi'!P$13,'Tabelle Tipi-pesi'!Q$13,"")&amp;IF(Q87='Tabelle Tipi-pesi'!P$14,'Tabelle Tipi-pesi'!Q$14,"")&amp;IF(Q87='Tabelle Tipi-pesi'!P$15,'Tabelle Tipi-pesi'!Q$15,"")&amp;IF(Q87='Tabelle Tipi-pesi'!P$16,'Tabelle Tipi-pesi'!Q$16,"")&amp;IF(Q87='Tabelle Tipi-pesi'!P$17,'Tabelle Tipi-pesi'!Q$17,"")&amp;IF(Q87='Tabelle Tipi-pesi'!P$18,'Tabelle Tipi-pesi'!Q$18,"")&amp;IF(Q87='Tabelle Tipi-pesi'!P$19,'Tabelle Tipi-pesi'!Q$19,"")&amp;IF(Q87='Tabelle Tipi-pesi'!P$20,'Tabelle Tipi-pesi'!Q$20,"")&amp;IF(Q87='Tabelle Tipi-pesi'!P$21,'Tabelle Tipi-pesi'!Q$21,"")&amp;IF(Q87='Tabelle Tipi-pesi'!P$22,'Tabelle Tipi-pesi'!Q$22,"")&amp;IF(Q87='Tabelle Tipi-pesi'!P$23,'Tabelle Tipi-pesi'!Q$23,"")))</f>
        <v>30</v>
      </c>
      <c r="S87" s="29" t="s">
        <v>113</v>
      </c>
      <c r="T87" s="30">
        <f>IF(S87="",0,VALUE(IF(S87='Tabelle Tipi-pesi'!R$2,'Tabelle Tipi-pesi'!S$2,"")&amp;IF(S87='Tabelle Tipi-pesi'!R$3,'Tabelle Tipi-pesi'!S$3,"")&amp;IF(S87='Tabelle Tipi-pesi'!R$4,'Tabelle Tipi-pesi'!S$4,"")&amp;IF(S87='Tabelle Tipi-pesi'!R$5,'Tabelle Tipi-pesi'!S$5,"")&amp;IF(S87='Tabelle Tipi-pesi'!R$6,'Tabelle Tipi-pesi'!S$6,"")&amp;IF(S87='Tabelle Tipi-pesi'!R$7,'Tabelle Tipi-pesi'!S$7,"")&amp;IF(S87='Tabelle Tipi-pesi'!R$8,'Tabelle Tipi-pesi'!S$8,"")&amp;IF(S87='Tabelle Tipi-pesi'!R$9,'Tabelle Tipi-pesi'!S$9,"")&amp;IF(S87='Tabelle Tipi-pesi'!R$10,'Tabelle Tipi-pesi'!S$10,"")&amp;IF(S87='Tabelle Tipi-pesi'!R$11,'Tabelle Tipi-pesi'!S$11,"")&amp;IF(S87='Tabelle Tipi-pesi'!R$12,'Tabelle Tipi-pesi'!S$12,"")&amp;IF(S87='Tabelle Tipi-pesi'!R$13,'Tabelle Tipi-pesi'!S$13,"")&amp;IF(S87='Tabelle Tipi-pesi'!R$14,'Tabelle Tipi-pesi'!S$14,"")&amp;IF(S87='Tabelle Tipi-pesi'!R$15,'Tabelle Tipi-pesi'!S$15,"")&amp;IF(S87='Tabelle Tipi-pesi'!R$16,'Tabelle Tipi-pesi'!S$16,"")&amp;IF(S87='Tabelle Tipi-pesi'!R$17,'Tabelle Tipi-pesi'!S$17,"")&amp;IF(S87='Tabelle Tipi-pesi'!R$18,'Tabelle Tipi-pesi'!S$18,"")&amp;IF(S87='Tabelle Tipi-pesi'!R$19,'Tabelle Tipi-pesi'!S$19,"")&amp;IF(S87='Tabelle Tipi-pesi'!R$20,'Tabelle Tipi-pesi'!S$20,"")&amp;IF(S87='Tabelle Tipi-pesi'!R$21,'Tabelle Tipi-pesi'!S$21,"")&amp;IF(S87='Tabelle Tipi-pesi'!R$22,'Tabelle Tipi-pesi'!S$22,"")&amp;IF(S87='Tabelle Tipi-pesi'!R$23,'Tabelle Tipi-pesi'!S$23,"")))</f>
        <v>30</v>
      </c>
      <c r="U87" s="8" t="s">
        <v>94</v>
      </c>
      <c r="V87" s="9">
        <f>IF(U87="",0,VALUE(IF(U87='Tabelle Tipi-pesi'!T$2,'Tabelle Tipi-pesi'!U$2,"")&amp;IF(U87='Tabelle Tipi-pesi'!T$3,'Tabelle Tipi-pesi'!U$3,"")&amp;IF(U87='Tabelle Tipi-pesi'!T$4,'Tabelle Tipi-pesi'!U$4,"")&amp;IF(U87='Tabelle Tipi-pesi'!T$5,'Tabelle Tipi-pesi'!U$5,"")&amp;IF(U87='Tabelle Tipi-pesi'!T$6,'Tabelle Tipi-pesi'!U$6,"")&amp;IF(U87='Tabelle Tipi-pesi'!T$7,'Tabelle Tipi-pesi'!U$7,"")&amp;IF(U87='Tabelle Tipi-pesi'!T$8,'Tabelle Tipi-pesi'!U$8,"")&amp;IF(U87='Tabelle Tipi-pesi'!T$9,'Tabelle Tipi-pesi'!U$9,"")&amp;IF(U87='Tabelle Tipi-pesi'!T$10,'Tabelle Tipi-pesi'!U$10,"")&amp;IF(U87='Tabelle Tipi-pesi'!T$11,'Tabelle Tipi-pesi'!U$11,"")&amp;IF(U87='Tabelle Tipi-pesi'!T$12,'Tabelle Tipi-pesi'!U$12,"")&amp;IF(U87='Tabelle Tipi-pesi'!T$13,'Tabelle Tipi-pesi'!U$13,"")&amp;IF(U87='Tabelle Tipi-pesi'!T$14,'Tabelle Tipi-pesi'!U$14,"")&amp;IF(U87='Tabelle Tipi-pesi'!T$15,'Tabelle Tipi-pesi'!U$15,"")&amp;IF(U87='Tabelle Tipi-pesi'!T$16,'Tabelle Tipi-pesi'!U$16,"")&amp;IF(U87='Tabelle Tipi-pesi'!T$17,'Tabelle Tipi-pesi'!U$17,"")&amp;IF(U87='Tabelle Tipi-pesi'!T$18,'Tabelle Tipi-pesi'!U$18,"")&amp;IF(U87='Tabelle Tipi-pesi'!T$19,'Tabelle Tipi-pesi'!U$19,"")&amp;IF(U87='Tabelle Tipi-pesi'!T$20,'Tabelle Tipi-pesi'!U$20,"")&amp;IF(U87='Tabelle Tipi-pesi'!T$21,'Tabelle Tipi-pesi'!U$21,"")&amp;IF(U87='Tabelle Tipi-pesi'!T$22,'Tabelle Tipi-pesi'!U$22,"")&amp;IF(U87='Tabelle Tipi-pesi'!T$23,'Tabelle Tipi-pesi'!U$23,"")))</f>
        <v>85</v>
      </c>
      <c r="W87" s="31"/>
      <c r="X87" s="32">
        <f>IF(W87="",0,VALUE(IF(W87='Tabelle Tipi-pesi'!V$2,'Tabelle Tipi-pesi'!W$2,"")&amp;IF(W87='Tabelle Tipi-pesi'!V$3,'Tabelle Tipi-pesi'!W$3,"")&amp;IF(W87='Tabelle Tipi-pesi'!V$4,'Tabelle Tipi-pesi'!W$4,"")&amp;IF(W87='Tabelle Tipi-pesi'!V$5,'Tabelle Tipi-pesi'!W$5,"")&amp;IF(W87='Tabelle Tipi-pesi'!V$6,'Tabelle Tipi-pesi'!W$6,"")&amp;IF(W87='Tabelle Tipi-pesi'!V$7,'Tabelle Tipi-pesi'!W$7,"")&amp;IF(W87='Tabelle Tipi-pesi'!V$8,'Tabelle Tipi-pesi'!W$8,"")&amp;IF(W87='Tabelle Tipi-pesi'!V$9,'Tabelle Tipi-pesi'!W$9,"")&amp;IF(W87='Tabelle Tipi-pesi'!V$10,'Tabelle Tipi-pesi'!W$10,"")&amp;IF(W87='Tabelle Tipi-pesi'!V$11,'Tabelle Tipi-pesi'!W$11,"")&amp;IF(W87='Tabelle Tipi-pesi'!V$12,'Tabelle Tipi-pesi'!W$12,"")&amp;IF(W87='Tabelle Tipi-pesi'!V$13,'Tabelle Tipi-pesi'!W$13,"")&amp;IF(W87='Tabelle Tipi-pesi'!V$14,'Tabelle Tipi-pesi'!W$14,"")&amp;IF(W87='Tabelle Tipi-pesi'!V$15,'Tabelle Tipi-pesi'!W$15,"")&amp;IF(W87='Tabelle Tipi-pesi'!V$16,'Tabelle Tipi-pesi'!W$16,"")&amp;IF(W87='Tabelle Tipi-pesi'!V$17,'Tabelle Tipi-pesi'!W$17,"")&amp;IF(W87='Tabelle Tipi-pesi'!V$18,'Tabelle Tipi-pesi'!W$18,"")&amp;IF(W87='Tabelle Tipi-pesi'!V$19,'Tabelle Tipi-pesi'!W$19,"")&amp;IF(W87='Tabelle Tipi-pesi'!V$20,'Tabelle Tipi-pesi'!W$20,"")&amp;IF(W87='Tabelle Tipi-pesi'!V$21,'Tabelle Tipi-pesi'!W$21,"")&amp;IF(W87='Tabelle Tipi-pesi'!V$22,'Tabelle Tipi-pesi'!W$22,"")&amp;IF(W87='Tabelle Tipi-pesi'!V$23,'Tabelle Tipi-pesi'!W$23,"")))</f>
        <v>0</v>
      </c>
      <c r="Z87" s="9">
        <f>IF(Y87="",0,VALUE(IF(Y87='Tabelle Tipi-pesi'!X$2,'Tabelle Tipi-pesi'!Y$2,"")&amp;IF(Y87='Tabelle Tipi-pesi'!X$3,'Tabelle Tipi-pesi'!Y$3,"")&amp;IF(Y87='Tabelle Tipi-pesi'!X$4,'Tabelle Tipi-pesi'!Y$4,"")&amp;IF(Y87='Tabelle Tipi-pesi'!X$5,'Tabelle Tipi-pesi'!Y$5,"")&amp;IF(Y87='Tabelle Tipi-pesi'!X$6,'Tabelle Tipi-pesi'!Y$6,"")&amp;IF(Y87='Tabelle Tipi-pesi'!X$7,'Tabelle Tipi-pesi'!Y$7,"")&amp;IF(Y87='Tabelle Tipi-pesi'!X$8,'Tabelle Tipi-pesi'!Y$8,"")&amp;IF(Y87='Tabelle Tipi-pesi'!X$9,'Tabelle Tipi-pesi'!Y$9,"")&amp;IF(Y87='Tabelle Tipi-pesi'!X$10,'Tabelle Tipi-pesi'!Y$10,"")&amp;IF(Y87='Tabelle Tipi-pesi'!X$11,'Tabelle Tipi-pesi'!Y$11,"")&amp;IF(Y87='Tabelle Tipi-pesi'!X$12,'Tabelle Tipi-pesi'!Y$12,"")&amp;IF(Y87='Tabelle Tipi-pesi'!X$13,'Tabelle Tipi-pesi'!Y$13,"")&amp;IF(Y87='Tabelle Tipi-pesi'!X$14,'Tabelle Tipi-pesi'!Y$14,"")&amp;IF(Y87='Tabelle Tipi-pesi'!X$15,'Tabelle Tipi-pesi'!Y$15,"")&amp;IF(Y87='Tabelle Tipi-pesi'!X$16,'Tabelle Tipi-pesi'!Y$16,"")&amp;IF(Y87='Tabelle Tipi-pesi'!X$17,'Tabelle Tipi-pesi'!Y$17,"")&amp;IF(Y87='Tabelle Tipi-pesi'!X$18,'Tabelle Tipi-pesi'!Y$18,"")&amp;IF(Y87='Tabelle Tipi-pesi'!X$19,'Tabelle Tipi-pesi'!Y$19,"")&amp;IF(Y87='Tabelle Tipi-pesi'!X$20,'Tabelle Tipi-pesi'!Y$20,"")&amp;IF(Y87='Tabelle Tipi-pesi'!X$21,'Tabelle Tipi-pesi'!Y$21,"")&amp;IF(Y87='Tabelle Tipi-pesi'!X$22,'Tabelle Tipi-pesi'!Y$22,"")&amp;IF(Y87='Tabelle Tipi-pesi'!X$23,'Tabelle Tipi-pesi'!Y$23,"")))</f>
        <v>0</v>
      </c>
      <c r="AA87" s="36"/>
      <c r="AB87" s="37">
        <f>IF(AA87="",0,VALUE(IF(AA87='Tabelle Tipi-pesi'!Z$2,'Tabelle Tipi-pesi'!AA$2,"")&amp;IF(AA87='Tabelle Tipi-pesi'!Z$3,'Tabelle Tipi-pesi'!AA$3,"")&amp;IF(AA87='Tabelle Tipi-pesi'!Z$4,'Tabelle Tipi-pesi'!AA$4,"")&amp;IF(AA87='Tabelle Tipi-pesi'!Z$5,'Tabelle Tipi-pesi'!AA$5,"")&amp;IF(AA87='Tabelle Tipi-pesi'!Z$6,'Tabelle Tipi-pesi'!AA$6,"")&amp;IF(AA87='Tabelle Tipi-pesi'!Z$7,'Tabelle Tipi-pesi'!AA$7,"")&amp;IF(AA87='Tabelle Tipi-pesi'!Z$8,'Tabelle Tipi-pesi'!AA$8,"")&amp;IF(AA87='Tabelle Tipi-pesi'!Z$9,'Tabelle Tipi-pesi'!AA$9,"")&amp;IF(AA87='Tabelle Tipi-pesi'!Z$10,'Tabelle Tipi-pesi'!AA$10,"")&amp;IF(AA87='Tabelle Tipi-pesi'!Z$11,'Tabelle Tipi-pesi'!AA$11,"")&amp;IF(AA87='Tabelle Tipi-pesi'!Z$12,'Tabelle Tipi-pesi'!AA$12,"")&amp;IF(AA87='Tabelle Tipi-pesi'!Z$13,'Tabelle Tipi-pesi'!AA$13,"")&amp;IF(AA87='Tabelle Tipi-pesi'!Z$14,'Tabelle Tipi-pesi'!AA$14,"")&amp;IF(AA87='Tabelle Tipi-pesi'!Z$15,'Tabelle Tipi-pesi'!AA$15,"")&amp;IF(AA87='Tabelle Tipi-pesi'!Z$16,'Tabelle Tipi-pesi'!AA$16,"")&amp;IF(AA87='Tabelle Tipi-pesi'!Z$17,'Tabelle Tipi-pesi'!AA$17,"")&amp;IF(AA87='Tabelle Tipi-pesi'!Z$18,'Tabelle Tipi-pesi'!AA$18,"")&amp;IF(AA87='Tabelle Tipi-pesi'!Z$19,'Tabelle Tipi-pesi'!AA$19,"")&amp;IF(AA87='Tabelle Tipi-pesi'!Z$20,'Tabelle Tipi-pesi'!AA$20,"")&amp;IF(AA87='Tabelle Tipi-pesi'!Z$21,'Tabelle Tipi-pesi'!AA$21,"")&amp;IF(AA87='Tabelle Tipi-pesi'!Z$22,'Tabelle Tipi-pesi'!AA$22,"")&amp;IF(AA87='Tabelle Tipi-pesi'!Z$23,'Tabelle Tipi-pesi'!AA$23,"")))</f>
        <v>0</v>
      </c>
      <c r="AD87" s="9">
        <f>IF(AC87="",0,VALUE(IF(AC87='Tabelle Tipi-pesi'!Z$2,'Tabelle Tipi-pesi'!AA$2,"")&amp;IF(AC87='Tabelle Tipi-pesi'!Z$3,'Tabelle Tipi-pesi'!AA$3,"")&amp;IF(AC87='Tabelle Tipi-pesi'!Z$4,'Tabelle Tipi-pesi'!AA$4,"")&amp;IF(AC87='Tabelle Tipi-pesi'!Z$5,'Tabelle Tipi-pesi'!AA$5,"")&amp;IF(AC87='Tabelle Tipi-pesi'!Z$6,'Tabelle Tipi-pesi'!AA$6,"")&amp;IF(AC87='Tabelle Tipi-pesi'!Z$7,'Tabelle Tipi-pesi'!AA$7,"")&amp;IF(AC87='Tabelle Tipi-pesi'!Z$8,'Tabelle Tipi-pesi'!AA$8,"")&amp;IF(AC87='Tabelle Tipi-pesi'!Z$9,'Tabelle Tipi-pesi'!AA$9,"")&amp;IF(AC87='Tabelle Tipi-pesi'!Z$10,'Tabelle Tipi-pesi'!AA$10,"")&amp;IF(AC87='Tabelle Tipi-pesi'!Z$11,'Tabelle Tipi-pesi'!AA$11,"")&amp;IF(AC87='Tabelle Tipi-pesi'!Z$12,'Tabelle Tipi-pesi'!AA$12,"")&amp;IF(AC87='Tabelle Tipi-pesi'!Z$13,'Tabelle Tipi-pesi'!AA$13,"")&amp;IF(AC87='Tabelle Tipi-pesi'!Z$14,'Tabelle Tipi-pesi'!AA$14,"")&amp;IF(AC87='Tabelle Tipi-pesi'!Z$15,'Tabelle Tipi-pesi'!AA$15,"")&amp;IF(AC87='Tabelle Tipi-pesi'!Z$16,'Tabelle Tipi-pesi'!AA$16,"")&amp;IF(AC87='Tabelle Tipi-pesi'!Z$17,'Tabelle Tipi-pesi'!AA$17,"")&amp;IF(AC87='Tabelle Tipi-pesi'!Z$18,'Tabelle Tipi-pesi'!AA$18,"")&amp;IF(AC87='Tabelle Tipi-pesi'!Z$19,'Tabelle Tipi-pesi'!AA$19,"")&amp;IF(AC87='Tabelle Tipi-pesi'!Z$20,'Tabelle Tipi-pesi'!AA$20,"")&amp;IF(AC87='Tabelle Tipi-pesi'!Z$21,'Tabelle Tipi-pesi'!AA$21,"")&amp;IF(AC87='Tabelle Tipi-pesi'!Z$22,'Tabelle Tipi-pesi'!AA$22,"")&amp;IF(AC87='Tabelle Tipi-pesi'!Z$23,'Tabelle Tipi-pesi'!AA$23,"")))</f>
        <v>0</v>
      </c>
      <c r="AE87" s="34" t="s">
        <v>118</v>
      </c>
      <c r="AF87" s="35">
        <f>IF(AE87="",0,VALUE(IF(AE87='Tabelle Tipi-pesi'!AB$2,'Tabelle Tipi-pesi'!AC$2,"")&amp;IF(AE87='Tabelle Tipi-pesi'!AB$3,'Tabelle Tipi-pesi'!AC$3,"")&amp;IF(AE87='Tabelle Tipi-pesi'!AB$4,'Tabelle Tipi-pesi'!AC$4,"")&amp;IF(AE87='Tabelle Tipi-pesi'!AB$5,'Tabelle Tipi-pesi'!AC$5,"")&amp;IF(AE87='Tabelle Tipi-pesi'!AB$6,'Tabelle Tipi-pesi'!AC$6,"")&amp;IF(AE87='Tabelle Tipi-pesi'!AB$7,'Tabelle Tipi-pesi'!AC$7,"")&amp;IF(AE87='Tabelle Tipi-pesi'!AB$8,'Tabelle Tipi-pesi'!AC$8,"")&amp;IF(AE87='Tabelle Tipi-pesi'!AB$9,'Tabelle Tipi-pesi'!AC$9,"")&amp;IF(AE87='Tabelle Tipi-pesi'!AB$10,'Tabelle Tipi-pesi'!AC$10,"")&amp;IF(AE87='Tabelle Tipi-pesi'!AB$11,'Tabelle Tipi-pesi'!AC$11,"")&amp;IF(AE87='Tabelle Tipi-pesi'!AB$12,'Tabelle Tipi-pesi'!AC$12,"")&amp;IF(AE87='Tabelle Tipi-pesi'!AB$13,'Tabelle Tipi-pesi'!AC$13,"")&amp;IF(AE87='Tabelle Tipi-pesi'!AB$14,'Tabelle Tipi-pesi'!AC$14,"")&amp;IF(AE87='Tabelle Tipi-pesi'!AB$15,'Tabelle Tipi-pesi'!AC$15,"")&amp;IF(AD87='Tabelle Tipi-pesi'!AB$16,'Tabelle Tipi-pesi'!AC$16,"")&amp;IF(AE87='Tabelle Tipi-pesi'!AB$17,'Tabelle Tipi-pesi'!AC$17,"")&amp;IF(AE87='Tabelle Tipi-pesi'!AB$18,'Tabelle Tipi-pesi'!AC$18,"")&amp;IF(AE87='Tabelle Tipi-pesi'!AB$19,'Tabelle Tipi-pesi'!AC$19,"")&amp;IF(AE87='Tabelle Tipi-pesi'!AB$20,'Tabelle Tipi-pesi'!AC$20,"")&amp;IF(AE87='Tabelle Tipi-pesi'!AB$21,'Tabelle Tipi-pesi'!AC$21,"")&amp;IF(AE87='Tabelle Tipi-pesi'!AB$22,'Tabelle Tipi-pesi'!AC$22,"")&amp;IF(AE87='Tabelle Tipi-pesi'!AB$23,'Tabelle Tipi-pesi'!AC$23,"")))</f>
        <v>10</v>
      </c>
      <c r="AH87" s="9">
        <f>IF(AG87="",0,VALUE(IF(AG87='Tabelle Tipi-pesi'!AD$2,'Tabelle Tipi-pesi'!AE$2,"")&amp;IF(AG87='Tabelle Tipi-pesi'!AD$3,'Tabelle Tipi-pesi'!AE$3,"")&amp;IF(AG87='Tabelle Tipi-pesi'!AD$4,'Tabelle Tipi-pesi'!AE$4,"")&amp;IF(AG87='Tabelle Tipi-pesi'!AD$5,'Tabelle Tipi-pesi'!AE$5,"")&amp;IF(AG87='Tabelle Tipi-pesi'!AD$6,'Tabelle Tipi-pesi'!AE$6,"")&amp;IF(AG87='Tabelle Tipi-pesi'!AD$7,'Tabelle Tipi-pesi'!AE$7,"")&amp;IF(AG87='Tabelle Tipi-pesi'!AD$8,'Tabelle Tipi-pesi'!AE$8,"")&amp;IF(AG87='Tabelle Tipi-pesi'!AD$9,'Tabelle Tipi-pesi'!AE$9,"")&amp;IF(AG87='Tabelle Tipi-pesi'!AD$10,'Tabelle Tipi-pesi'!AE$10,"")&amp;IF(AG87='Tabelle Tipi-pesi'!AD$11,'Tabelle Tipi-pesi'!AE$11,"")&amp;IF(AG87='Tabelle Tipi-pesi'!AD$12,'Tabelle Tipi-pesi'!AE$12,"")&amp;IF(AG87='Tabelle Tipi-pesi'!AD$13,'Tabelle Tipi-pesi'!AE$13,"")&amp;IF(AG87='Tabelle Tipi-pesi'!AD$14,'Tabelle Tipi-pesi'!AE$14,"")&amp;IF(AG87='Tabelle Tipi-pesi'!AD$15,'Tabelle Tipi-pesi'!AE$15,"")&amp;IF(AF87='Tabelle Tipi-pesi'!AD$16,'Tabelle Tipi-pesi'!AE$16,"")&amp;IF(AG87='Tabelle Tipi-pesi'!AD$17,'Tabelle Tipi-pesi'!AE$17,"")&amp;IF(AG87='Tabelle Tipi-pesi'!AD$18,'Tabelle Tipi-pesi'!AE$18,"")&amp;IF(AG87='Tabelle Tipi-pesi'!AD$19,'Tabelle Tipi-pesi'!AE$19,"")&amp;IF(AG87='Tabelle Tipi-pesi'!AD$20,'Tabelle Tipi-pesi'!AE$20,"")&amp;IF(AG87='Tabelle Tipi-pesi'!AD$21,'Tabelle Tipi-pesi'!AE$21,"")&amp;IF(AG87='Tabelle Tipi-pesi'!AD$22,'Tabelle Tipi-pesi'!AE$22,"")&amp;IF(AG87='Tabelle Tipi-pesi'!AD$23,'Tabelle Tipi-pesi'!AE$23,"")))</f>
        <v>0</v>
      </c>
      <c r="AJ87" s="26">
        <f t="shared" si="7"/>
        <v>1627</v>
      </c>
      <c r="AK87" s="55">
        <v>44.9</v>
      </c>
      <c r="AL87" s="12">
        <v>9830</v>
      </c>
      <c r="AM87" s="18"/>
      <c r="AN87" s="11">
        <f t="shared" si="8"/>
        <v>15</v>
      </c>
      <c r="AO87" s="11" t="str">
        <f t="shared" si="9"/>
        <v>3</v>
      </c>
      <c r="AP87" s="8">
        <v>580</v>
      </c>
      <c r="AQ87" s="40">
        <f t="shared" si="10"/>
        <v>13.1358574610245</v>
      </c>
      <c r="AR87" s="15">
        <f t="shared" si="11"/>
        <v>145.80801781737196</v>
      </c>
      <c r="AS87" s="16">
        <f t="shared" si="12"/>
        <v>89.617712241777468</v>
      </c>
      <c r="AT87" s="15">
        <f t="shared" si="13"/>
        <v>11.158508457592891</v>
      </c>
      <c r="AU87" s="39"/>
    </row>
    <row r="88" spans="1:47" s="8" customFormat="1" ht="11.25" customHeight="1" x14ac:dyDescent="0.2">
      <c r="A88" s="8">
        <v>84</v>
      </c>
      <c r="B88" s="8">
        <v>4</v>
      </c>
      <c r="C88" s="20" t="s">
        <v>127</v>
      </c>
      <c r="D88" s="21">
        <f>IF(C88="",0,VALUE(IF(C88='Tabelle Tipi-pesi'!B$2,'Tabelle Tipi-pesi'!C$2,"")&amp;IF(C88='Tabelle Tipi-pesi'!B$3,'Tabelle Tipi-pesi'!C$3,"")&amp;IF(C88='Tabelle Tipi-pesi'!B$4,'Tabelle Tipi-pesi'!C$4,"")&amp;IF(C88='Tabelle Tipi-pesi'!B$5,'Tabelle Tipi-pesi'!C$5,"")&amp;IF(C88='Tabelle Tipi-pesi'!B$6,'Tabelle Tipi-pesi'!C$6,"")&amp;IF(C88='Tabelle Tipi-pesi'!B$7,'Tabelle Tipi-pesi'!C$7,"")&amp;IF(C88='Tabelle Tipi-pesi'!B$8,'Tabelle Tipi-pesi'!C$8,"")&amp;IF(C88='Tabelle Tipi-pesi'!B$9,'Tabelle Tipi-pesi'!C$9,"")&amp;IF(C88='Tabelle Tipi-pesi'!B$10,'Tabelle Tipi-pesi'!C$10,"")&amp;IF(C88='Tabelle Tipi-pesi'!B$11,'Tabelle Tipi-pesi'!C$11,"")&amp;IF(C88='Tabelle Tipi-pesi'!B$12,'Tabelle Tipi-pesi'!C$12,"")&amp;IF(C88='Tabelle Tipi-pesi'!B$13,'Tabelle Tipi-pesi'!C$13,"")&amp;IF(C88='Tabelle Tipi-pesi'!B$14,'Tabelle Tipi-pesi'!C$14,"")&amp;IF(C88='Tabelle Tipi-pesi'!B$15,'Tabelle Tipi-pesi'!C$15,"")&amp;IF(C88='Tabelle Tipi-pesi'!B$16,'Tabelle Tipi-pesi'!C$16,"")&amp;IF(C88='Tabelle Tipi-pesi'!B$17,'Tabelle Tipi-pesi'!C$17,"")&amp;IF(C88='Tabelle Tipi-pesi'!B$18,'Tabelle Tipi-pesi'!C$18,"")&amp;IF(C88='Tabelle Tipi-pesi'!B$19,'Tabelle Tipi-pesi'!C$19,"")&amp;IF(C88='Tabelle Tipi-pesi'!B$20,'Tabelle Tipi-pesi'!C$20,"")&amp;IF(C88='Tabelle Tipi-pesi'!B$21,'Tabelle Tipi-pesi'!C$21,"")&amp;IF(C88='Tabelle Tipi-pesi'!B$22,'Tabelle Tipi-pesi'!C$22,"")&amp;IF(C88='Tabelle Tipi-pesi'!B$23,'Tabelle Tipi-pesi'!C$23,"")))</f>
        <v>265</v>
      </c>
      <c r="E88" s="8" t="s">
        <v>30</v>
      </c>
      <c r="F88" s="7">
        <f>IF(E88="",0,VALUE(IF(E88='Tabelle Tipi-pesi'!D$2,'Tabelle Tipi-pesi'!E$2,"")&amp;IF(E88='Tabelle Tipi-pesi'!D$3,'Tabelle Tipi-pesi'!E$3,"")&amp;IF(E88='Tabelle Tipi-pesi'!D$4,'Tabelle Tipi-pesi'!E$4,"")&amp;IF(E88='Tabelle Tipi-pesi'!D$5,'Tabelle Tipi-pesi'!E$5,"")&amp;IF(E88='Tabelle Tipi-pesi'!D$6,'Tabelle Tipi-pesi'!E$6,"")&amp;IF(E88='Tabelle Tipi-pesi'!D$7,'Tabelle Tipi-pesi'!E$7,"")&amp;IF(E88='Tabelle Tipi-pesi'!D$8,'Tabelle Tipi-pesi'!E$8,"")&amp;IF(E88='Tabelle Tipi-pesi'!D$9,'Tabelle Tipi-pesi'!E$9,"")&amp;IF(E88='Tabelle Tipi-pesi'!D$10,'Tabelle Tipi-pesi'!E$10,"")&amp;IF(E88='Tabelle Tipi-pesi'!D$11,'Tabelle Tipi-pesi'!E$11,"")&amp;IF(E88='Tabelle Tipi-pesi'!D$12,'Tabelle Tipi-pesi'!E$12,"")&amp;IF(E88='Tabelle Tipi-pesi'!D$13,'Tabelle Tipi-pesi'!E$13,"")&amp;IF(E88='Tabelle Tipi-pesi'!D$14,'Tabelle Tipi-pesi'!E$14,"")&amp;IF(E88='Tabelle Tipi-pesi'!D$15,'Tabelle Tipi-pesi'!E$15,"")&amp;IF(E88='Tabelle Tipi-pesi'!D$16,'Tabelle Tipi-pesi'!E$16,"")&amp;IF(E88='Tabelle Tipi-pesi'!D$17,'Tabelle Tipi-pesi'!E$17,"")&amp;IF(E88='Tabelle Tipi-pesi'!D$18,'Tabelle Tipi-pesi'!E$18,"")&amp;IF(E88='Tabelle Tipi-pesi'!D$19,'Tabelle Tipi-pesi'!E$19,"")&amp;IF(E88='Tabelle Tipi-pesi'!D$20,'Tabelle Tipi-pesi'!E$20,"")&amp;IF(E88='Tabelle Tipi-pesi'!D$21,'Tabelle Tipi-pesi'!E$21,"")&amp;IF(E88='Tabelle Tipi-pesi'!D$22,'Tabelle Tipi-pesi'!E$22,"")&amp;IF(E88='Tabelle Tipi-pesi'!D$23,'Tabelle Tipi-pesi'!E$23,"")))/4*B88</f>
        <v>80</v>
      </c>
      <c r="G88" s="22" t="s">
        <v>39</v>
      </c>
      <c r="H88" s="23">
        <f>$B88*IF(G88="",0,VALUE(IF(G88='Tabelle Tipi-pesi'!F$2,'Tabelle Tipi-pesi'!G$2,"")&amp;IF(G88='Tabelle Tipi-pesi'!F$3,'Tabelle Tipi-pesi'!G$3,"")&amp;IF(G88='Tabelle Tipi-pesi'!F$4,'Tabelle Tipi-pesi'!G$4,"")&amp;IF(G88='Tabelle Tipi-pesi'!F$5,'Tabelle Tipi-pesi'!G$5,"")&amp;IF(G88='Tabelle Tipi-pesi'!F$6,'Tabelle Tipi-pesi'!G$6,"")&amp;IF(G88='Tabelle Tipi-pesi'!F$7,'Tabelle Tipi-pesi'!G$7,"")&amp;IF(G88='Tabelle Tipi-pesi'!F$8,'Tabelle Tipi-pesi'!G$8,"")&amp;IF(G88='Tabelle Tipi-pesi'!F$9,'Tabelle Tipi-pesi'!G$9,"")&amp;IF(G88='Tabelle Tipi-pesi'!F$10,'Tabelle Tipi-pesi'!G$10,"")&amp;IF(G88='Tabelle Tipi-pesi'!F$11,'Tabelle Tipi-pesi'!G$11,"")&amp;IF(G88='Tabelle Tipi-pesi'!F$12,'Tabelle Tipi-pesi'!G$12,"")&amp;IF(G88='Tabelle Tipi-pesi'!F$13,'Tabelle Tipi-pesi'!G$13,"")&amp;IF(G88='Tabelle Tipi-pesi'!F$14,'Tabelle Tipi-pesi'!G$14,"")&amp;IF(G88='Tabelle Tipi-pesi'!F$15,'Tabelle Tipi-pesi'!G$15,"")&amp;IF(G88='Tabelle Tipi-pesi'!F$16,'Tabelle Tipi-pesi'!G$16,"")&amp;IF(G88='Tabelle Tipi-pesi'!F$17,'Tabelle Tipi-pesi'!G$17,"")&amp;IF(G88='Tabelle Tipi-pesi'!F$18,'Tabelle Tipi-pesi'!G$18,"")&amp;IF(G88='Tabelle Tipi-pesi'!F$19,'Tabelle Tipi-pesi'!G$19,"")&amp;IF(G88='Tabelle Tipi-pesi'!F$20,'Tabelle Tipi-pesi'!G$20,"")&amp;IF(G88='Tabelle Tipi-pesi'!F$21,'Tabelle Tipi-pesi'!G$21,"")&amp;IF(G88='Tabelle Tipi-pesi'!F$22,'Tabelle Tipi-pesi'!G$22,"")&amp;IF(G88='Tabelle Tipi-pesi'!F$23,'Tabelle Tipi-pesi'!G$23,"")))</f>
        <v>120</v>
      </c>
      <c r="I88" s="8" t="s">
        <v>44</v>
      </c>
      <c r="J88" s="9">
        <f>IF(I88="",0,VALUE(IF(I88='Tabelle Tipi-pesi'!H$2,'Tabelle Tipi-pesi'!I$2,"")&amp;IF(I88='Tabelle Tipi-pesi'!H$3,'Tabelle Tipi-pesi'!I$3,"")&amp;IF(I88='Tabelle Tipi-pesi'!H$4,'Tabelle Tipi-pesi'!I$4,"")&amp;IF(I88='Tabelle Tipi-pesi'!H$5,'Tabelle Tipi-pesi'!I$5,"")&amp;IF(I88='Tabelle Tipi-pesi'!H$6,'Tabelle Tipi-pesi'!I$6,"")&amp;IF(I88='Tabelle Tipi-pesi'!H$7,'Tabelle Tipi-pesi'!I$7,"")&amp;IF(I88='Tabelle Tipi-pesi'!H$8,'Tabelle Tipi-pesi'!I$8,"")&amp;IF(I88='Tabelle Tipi-pesi'!H$9,'Tabelle Tipi-pesi'!I$9,"")&amp;IF(I88='Tabelle Tipi-pesi'!H$10,'Tabelle Tipi-pesi'!I$10,"")&amp;IF(I88='Tabelle Tipi-pesi'!H$11,'Tabelle Tipi-pesi'!I$11,"")&amp;IF(I88='Tabelle Tipi-pesi'!H$12,'Tabelle Tipi-pesi'!I$12,"")&amp;IF(I88='Tabelle Tipi-pesi'!H$13,'Tabelle Tipi-pesi'!I$13,"")&amp;IF(I88='Tabelle Tipi-pesi'!H$14,'Tabelle Tipi-pesi'!I$14,"")&amp;IF(I88='Tabelle Tipi-pesi'!H$15,'Tabelle Tipi-pesi'!I$15,"")&amp;IF(I88='Tabelle Tipi-pesi'!H$16,'Tabelle Tipi-pesi'!I$16,"")&amp;IF(I88='Tabelle Tipi-pesi'!H$17,'Tabelle Tipi-pesi'!I$17,"")&amp;IF(I88='Tabelle Tipi-pesi'!H$18,'Tabelle Tipi-pesi'!I$18,"")&amp;IF(I88='Tabelle Tipi-pesi'!H$19,'Tabelle Tipi-pesi'!I$19,"")&amp;IF(I88='Tabelle Tipi-pesi'!H$20,'Tabelle Tipi-pesi'!I$20,"")&amp;IF(I88='Tabelle Tipi-pesi'!H$21,'Tabelle Tipi-pesi'!I$21,"")&amp;IF(I88='Tabelle Tipi-pesi'!H$22,'Tabelle Tipi-pesi'!I$22,"")&amp;IF(I88='Tabelle Tipi-pesi'!H$23,'Tabelle Tipi-pesi'!I$23,"")))</f>
        <v>80</v>
      </c>
      <c r="K88" s="24" t="s">
        <v>50</v>
      </c>
      <c r="L88" s="25">
        <f>IF(K88="",0,VALUE(IF(K88='Tabelle Tipi-pesi'!J$2,'Tabelle Tipi-pesi'!K$2,"")&amp;IF(K88='Tabelle Tipi-pesi'!J$3,'Tabelle Tipi-pesi'!K$3,"")&amp;IF(K88='Tabelle Tipi-pesi'!J$4,'Tabelle Tipi-pesi'!K$4,"")&amp;IF(K88='Tabelle Tipi-pesi'!J$5,'Tabelle Tipi-pesi'!K$5,"")&amp;IF(K88='Tabelle Tipi-pesi'!J$6,'Tabelle Tipi-pesi'!K$6,"")&amp;IF(K88='Tabelle Tipi-pesi'!J$7,'Tabelle Tipi-pesi'!K$7,"")&amp;IF(K88='Tabelle Tipi-pesi'!J$8,'Tabelle Tipi-pesi'!K$8,"")&amp;IF(K88='Tabelle Tipi-pesi'!J$9,'Tabelle Tipi-pesi'!K$9,"")&amp;IF(K88='Tabelle Tipi-pesi'!J$10,'Tabelle Tipi-pesi'!K$10,"")&amp;IF(K88='Tabelle Tipi-pesi'!J$11,'Tabelle Tipi-pesi'!K$11,"")&amp;IF(K88='Tabelle Tipi-pesi'!J$12,'Tabelle Tipi-pesi'!K$12,"")&amp;IF(K88='Tabelle Tipi-pesi'!J$13,'Tabelle Tipi-pesi'!K$13,"")&amp;IF(K88='Tabelle Tipi-pesi'!J$14,'Tabelle Tipi-pesi'!K$14,"")&amp;IF(K88='Tabelle Tipi-pesi'!J$15,'Tabelle Tipi-pesi'!K$15,"")&amp;IF(K88='Tabelle Tipi-pesi'!J$16,'Tabelle Tipi-pesi'!K$16,"")&amp;IF(K88='Tabelle Tipi-pesi'!J$17,'Tabelle Tipi-pesi'!K$17,"")&amp;IF(K88='Tabelle Tipi-pesi'!J$18,'Tabelle Tipi-pesi'!K$18,"")&amp;IF(K88='Tabelle Tipi-pesi'!J$19,'Tabelle Tipi-pesi'!K$19,"")&amp;IF(K88='Tabelle Tipi-pesi'!J$20,'Tabelle Tipi-pesi'!K$20,"")&amp;IF(K88='Tabelle Tipi-pesi'!J$21,'Tabelle Tipi-pesi'!K$21,"")&amp;IF(K88='Tabelle Tipi-pesi'!J$22,'Tabelle Tipi-pesi'!K$22,"")&amp;IF(K88='Tabelle Tipi-pesi'!J$23,'Tabelle Tipi-pesi'!K$23,"")))</f>
        <v>7</v>
      </c>
      <c r="M88" s="8" t="s">
        <v>178</v>
      </c>
      <c r="N88" s="9">
        <f>$B88*IF(M88="",0,VALUE(IF(M88='Tabelle Tipi-pesi'!L$2,'Tabelle Tipi-pesi'!M$2,"")&amp;IF(M88='Tabelle Tipi-pesi'!L$3,'Tabelle Tipi-pesi'!M$3,"")&amp;IF(M88='Tabelle Tipi-pesi'!L$4,'Tabelle Tipi-pesi'!M$4,"")&amp;IF(M88='Tabelle Tipi-pesi'!L$5,'Tabelle Tipi-pesi'!M$5,"")&amp;IF(M88='Tabelle Tipi-pesi'!L$6,'Tabelle Tipi-pesi'!M$6,"")&amp;IF(M88='Tabelle Tipi-pesi'!L$7,'Tabelle Tipi-pesi'!M$7,"")&amp;IF(M88='Tabelle Tipi-pesi'!L$8,'Tabelle Tipi-pesi'!M$8,"")&amp;IF(M88='Tabelle Tipi-pesi'!L$9,'Tabelle Tipi-pesi'!M$9,"")&amp;IF(M88='Tabelle Tipi-pesi'!L$10,'Tabelle Tipi-pesi'!M$10,"")&amp;IF(M88='Tabelle Tipi-pesi'!L$11,'Tabelle Tipi-pesi'!M$11,"")&amp;IF(M88='Tabelle Tipi-pesi'!L$12,'Tabelle Tipi-pesi'!M$12,"")&amp;IF(M88='Tabelle Tipi-pesi'!L$13,'Tabelle Tipi-pesi'!M$13,"")&amp;IF(M88='Tabelle Tipi-pesi'!L$14,'Tabelle Tipi-pesi'!M$14,"")&amp;IF(M88='Tabelle Tipi-pesi'!L$15,'Tabelle Tipi-pesi'!M$15,"")&amp;IF(M88='Tabelle Tipi-pesi'!L$16,'Tabelle Tipi-pesi'!M$16,"")&amp;IF(M88='Tabelle Tipi-pesi'!L$17,'Tabelle Tipi-pesi'!M$17,"")&amp;IF(M88='Tabelle Tipi-pesi'!L$18,'Tabelle Tipi-pesi'!M$18,"")&amp;IF(M88='Tabelle Tipi-pesi'!L$19,'Tabelle Tipi-pesi'!M$19,"")&amp;IF(M88='Tabelle Tipi-pesi'!L$20,'Tabelle Tipi-pesi'!M$20,"")&amp;IF(M88='Tabelle Tipi-pesi'!L$21,'Tabelle Tipi-pesi'!M$21,"")&amp;IF(M88='Tabelle Tipi-pesi'!L$22,'Tabelle Tipi-pesi'!M$22,"")&amp;IF(M88='Tabelle Tipi-pesi'!L$23,'Tabelle Tipi-pesi'!M$23,"")))</f>
        <v>340</v>
      </c>
      <c r="O88" s="27" t="s">
        <v>82</v>
      </c>
      <c r="P88" s="28">
        <f>IF(O88="",0,VALUE(IF(O88='Tabelle Tipi-pesi'!N$2,'Tabelle Tipi-pesi'!O$2,"")&amp;IF(O88='Tabelle Tipi-pesi'!N$3,'Tabelle Tipi-pesi'!O$3,"")&amp;IF(O88='Tabelle Tipi-pesi'!N$4,'Tabelle Tipi-pesi'!O$4,"")&amp;IF(O88='Tabelle Tipi-pesi'!N$5,'Tabelle Tipi-pesi'!O$5,"")&amp;IF(O88='Tabelle Tipi-pesi'!N$6,'Tabelle Tipi-pesi'!O$6,"")&amp;IF(O88='Tabelle Tipi-pesi'!N$7,'Tabelle Tipi-pesi'!O$7,"")&amp;IF(O88='Tabelle Tipi-pesi'!N$8,'Tabelle Tipi-pesi'!O$8,"")&amp;IF(O88='Tabelle Tipi-pesi'!N$9,'Tabelle Tipi-pesi'!O$9,"")&amp;IF(O88='Tabelle Tipi-pesi'!N$10,'Tabelle Tipi-pesi'!O$10,"")&amp;IF(O88='Tabelle Tipi-pesi'!N$11,'Tabelle Tipi-pesi'!O$11,"")&amp;IF(O88='Tabelle Tipi-pesi'!N$12,'Tabelle Tipi-pesi'!O$12,"")&amp;IF(O88='Tabelle Tipi-pesi'!N$13,'Tabelle Tipi-pesi'!O$13,"")&amp;IF(O88='Tabelle Tipi-pesi'!N$14,'Tabelle Tipi-pesi'!O$14,"")&amp;IF(O88='Tabelle Tipi-pesi'!N$15,'Tabelle Tipi-pesi'!O$15,"")&amp;IF(O88='Tabelle Tipi-pesi'!N$16,'Tabelle Tipi-pesi'!O$16,"")&amp;IF(O88='Tabelle Tipi-pesi'!N$17,'Tabelle Tipi-pesi'!O$17,"")&amp;IF(O88='Tabelle Tipi-pesi'!N$18,'Tabelle Tipi-pesi'!O$18,"")&amp;IF(O88='Tabelle Tipi-pesi'!N$19,'Tabelle Tipi-pesi'!O$19,"")&amp;IF(O88='Tabelle Tipi-pesi'!N$20,'Tabelle Tipi-pesi'!O$20,"")&amp;IF(O88='Tabelle Tipi-pesi'!N$21,'Tabelle Tipi-pesi'!O$21,"")&amp;IF(O88='Tabelle Tipi-pesi'!N$22,'Tabelle Tipi-pesi'!O$22,"")&amp;IF(O88='Tabelle Tipi-pesi'!N$23,'Tabelle Tipi-pesi'!O$23,"")))</f>
        <v>580</v>
      </c>
      <c r="Q88" s="8" t="s">
        <v>108</v>
      </c>
      <c r="R88" s="9">
        <f>IF(Q88="",0,VALUE(IF(Q88='Tabelle Tipi-pesi'!P$2,'Tabelle Tipi-pesi'!Q$2,"")&amp;IF(Q88='Tabelle Tipi-pesi'!P$3,'Tabelle Tipi-pesi'!Q$3,"")&amp;IF(Q88='Tabelle Tipi-pesi'!P$4,'Tabelle Tipi-pesi'!Q$4,"")&amp;IF(Q88='Tabelle Tipi-pesi'!P$5,'Tabelle Tipi-pesi'!Q$5,"")&amp;IF(Q88='Tabelle Tipi-pesi'!P$6,'Tabelle Tipi-pesi'!Q$6,"")&amp;IF(Q88='Tabelle Tipi-pesi'!P$7,'Tabelle Tipi-pesi'!Q$7,"")&amp;IF(Q88='Tabelle Tipi-pesi'!P$8,'Tabelle Tipi-pesi'!Q$8,"")&amp;IF(Q88='Tabelle Tipi-pesi'!P$9,'Tabelle Tipi-pesi'!Q$9,"")&amp;IF(Q88='Tabelle Tipi-pesi'!P$10,'Tabelle Tipi-pesi'!Q$10,"")&amp;IF(Q88='Tabelle Tipi-pesi'!P$11,'Tabelle Tipi-pesi'!Q$11,"")&amp;IF(Q88='Tabelle Tipi-pesi'!P$12,'Tabelle Tipi-pesi'!Q$12,"")&amp;IF(Q88='Tabelle Tipi-pesi'!P$13,'Tabelle Tipi-pesi'!Q$13,"")&amp;IF(Q88='Tabelle Tipi-pesi'!P$14,'Tabelle Tipi-pesi'!Q$14,"")&amp;IF(Q88='Tabelle Tipi-pesi'!P$15,'Tabelle Tipi-pesi'!Q$15,"")&amp;IF(Q88='Tabelle Tipi-pesi'!P$16,'Tabelle Tipi-pesi'!Q$16,"")&amp;IF(Q88='Tabelle Tipi-pesi'!P$17,'Tabelle Tipi-pesi'!Q$17,"")&amp;IF(Q88='Tabelle Tipi-pesi'!P$18,'Tabelle Tipi-pesi'!Q$18,"")&amp;IF(Q88='Tabelle Tipi-pesi'!P$19,'Tabelle Tipi-pesi'!Q$19,"")&amp;IF(Q88='Tabelle Tipi-pesi'!P$20,'Tabelle Tipi-pesi'!Q$20,"")&amp;IF(Q88='Tabelle Tipi-pesi'!P$21,'Tabelle Tipi-pesi'!Q$21,"")&amp;IF(Q88='Tabelle Tipi-pesi'!P$22,'Tabelle Tipi-pesi'!Q$22,"")&amp;IF(Q88='Tabelle Tipi-pesi'!P$23,'Tabelle Tipi-pesi'!Q$23,"")))</f>
        <v>30</v>
      </c>
      <c r="S88" s="29" t="s">
        <v>113</v>
      </c>
      <c r="T88" s="30">
        <f>IF(S88="",0,VALUE(IF(S88='Tabelle Tipi-pesi'!R$2,'Tabelle Tipi-pesi'!S$2,"")&amp;IF(S88='Tabelle Tipi-pesi'!R$3,'Tabelle Tipi-pesi'!S$3,"")&amp;IF(S88='Tabelle Tipi-pesi'!R$4,'Tabelle Tipi-pesi'!S$4,"")&amp;IF(S88='Tabelle Tipi-pesi'!R$5,'Tabelle Tipi-pesi'!S$5,"")&amp;IF(S88='Tabelle Tipi-pesi'!R$6,'Tabelle Tipi-pesi'!S$6,"")&amp;IF(S88='Tabelle Tipi-pesi'!R$7,'Tabelle Tipi-pesi'!S$7,"")&amp;IF(S88='Tabelle Tipi-pesi'!R$8,'Tabelle Tipi-pesi'!S$8,"")&amp;IF(S88='Tabelle Tipi-pesi'!R$9,'Tabelle Tipi-pesi'!S$9,"")&amp;IF(S88='Tabelle Tipi-pesi'!R$10,'Tabelle Tipi-pesi'!S$10,"")&amp;IF(S88='Tabelle Tipi-pesi'!R$11,'Tabelle Tipi-pesi'!S$11,"")&amp;IF(S88='Tabelle Tipi-pesi'!R$12,'Tabelle Tipi-pesi'!S$12,"")&amp;IF(S88='Tabelle Tipi-pesi'!R$13,'Tabelle Tipi-pesi'!S$13,"")&amp;IF(S88='Tabelle Tipi-pesi'!R$14,'Tabelle Tipi-pesi'!S$14,"")&amp;IF(S88='Tabelle Tipi-pesi'!R$15,'Tabelle Tipi-pesi'!S$15,"")&amp;IF(S88='Tabelle Tipi-pesi'!R$16,'Tabelle Tipi-pesi'!S$16,"")&amp;IF(S88='Tabelle Tipi-pesi'!R$17,'Tabelle Tipi-pesi'!S$17,"")&amp;IF(S88='Tabelle Tipi-pesi'!R$18,'Tabelle Tipi-pesi'!S$18,"")&amp;IF(S88='Tabelle Tipi-pesi'!R$19,'Tabelle Tipi-pesi'!S$19,"")&amp;IF(S88='Tabelle Tipi-pesi'!R$20,'Tabelle Tipi-pesi'!S$20,"")&amp;IF(S88='Tabelle Tipi-pesi'!R$21,'Tabelle Tipi-pesi'!S$21,"")&amp;IF(S88='Tabelle Tipi-pesi'!R$22,'Tabelle Tipi-pesi'!S$22,"")&amp;IF(S88='Tabelle Tipi-pesi'!R$23,'Tabelle Tipi-pesi'!S$23,"")))</f>
        <v>30</v>
      </c>
      <c r="U88" s="8" t="s">
        <v>94</v>
      </c>
      <c r="V88" s="9">
        <f>IF(U88="",0,VALUE(IF(U88='Tabelle Tipi-pesi'!T$2,'Tabelle Tipi-pesi'!U$2,"")&amp;IF(U88='Tabelle Tipi-pesi'!T$3,'Tabelle Tipi-pesi'!U$3,"")&amp;IF(U88='Tabelle Tipi-pesi'!T$4,'Tabelle Tipi-pesi'!U$4,"")&amp;IF(U88='Tabelle Tipi-pesi'!T$5,'Tabelle Tipi-pesi'!U$5,"")&amp;IF(U88='Tabelle Tipi-pesi'!T$6,'Tabelle Tipi-pesi'!U$6,"")&amp;IF(U88='Tabelle Tipi-pesi'!T$7,'Tabelle Tipi-pesi'!U$7,"")&amp;IF(U88='Tabelle Tipi-pesi'!T$8,'Tabelle Tipi-pesi'!U$8,"")&amp;IF(U88='Tabelle Tipi-pesi'!T$9,'Tabelle Tipi-pesi'!U$9,"")&amp;IF(U88='Tabelle Tipi-pesi'!T$10,'Tabelle Tipi-pesi'!U$10,"")&amp;IF(U88='Tabelle Tipi-pesi'!T$11,'Tabelle Tipi-pesi'!U$11,"")&amp;IF(U88='Tabelle Tipi-pesi'!T$12,'Tabelle Tipi-pesi'!U$12,"")&amp;IF(U88='Tabelle Tipi-pesi'!T$13,'Tabelle Tipi-pesi'!U$13,"")&amp;IF(U88='Tabelle Tipi-pesi'!T$14,'Tabelle Tipi-pesi'!U$14,"")&amp;IF(U88='Tabelle Tipi-pesi'!T$15,'Tabelle Tipi-pesi'!U$15,"")&amp;IF(U88='Tabelle Tipi-pesi'!T$16,'Tabelle Tipi-pesi'!U$16,"")&amp;IF(U88='Tabelle Tipi-pesi'!T$17,'Tabelle Tipi-pesi'!U$17,"")&amp;IF(U88='Tabelle Tipi-pesi'!T$18,'Tabelle Tipi-pesi'!U$18,"")&amp;IF(U88='Tabelle Tipi-pesi'!T$19,'Tabelle Tipi-pesi'!U$19,"")&amp;IF(U88='Tabelle Tipi-pesi'!T$20,'Tabelle Tipi-pesi'!U$20,"")&amp;IF(U88='Tabelle Tipi-pesi'!T$21,'Tabelle Tipi-pesi'!U$21,"")&amp;IF(U88='Tabelle Tipi-pesi'!T$22,'Tabelle Tipi-pesi'!U$22,"")&amp;IF(U88='Tabelle Tipi-pesi'!T$23,'Tabelle Tipi-pesi'!U$23,"")))</f>
        <v>85</v>
      </c>
      <c r="W88" s="31"/>
      <c r="X88" s="32">
        <f>IF(W88="",0,VALUE(IF(W88='Tabelle Tipi-pesi'!V$2,'Tabelle Tipi-pesi'!W$2,"")&amp;IF(W88='Tabelle Tipi-pesi'!V$3,'Tabelle Tipi-pesi'!W$3,"")&amp;IF(W88='Tabelle Tipi-pesi'!V$4,'Tabelle Tipi-pesi'!W$4,"")&amp;IF(W88='Tabelle Tipi-pesi'!V$5,'Tabelle Tipi-pesi'!W$5,"")&amp;IF(W88='Tabelle Tipi-pesi'!V$6,'Tabelle Tipi-pesi'!W$6,"")&amp;IF(W88='Tabelle Tipi-pesi'!V$7,'Tabelle Tipi-pesi'!W$7,"")&amp;IF(W88='Tabelle Tipi-pesi'!V$8,'Tabelle Tipi-pesi'!W$8,"")&amp;IF(W88='Tabelle Tipi-pesi'!V$9,'Tabelle Tipi-pesi'!W$9,"")&amp;IF(W88='Tabelle Tipi-pesi'!V$10,'Tabelle Tipi-pesi'!W$10,"")&amp;IF(W88='Tabelle Tipi-pesi'!V$11,'Tabelle Tipi-pesi'!W$11,"")&amp;IF(W88='Tabelle Tipi-pesi'!V$12,'Tabelle Tipi-pesi'!W$12,"")&amp;IF(W88='Tabelle Tipi-pesi'!V$13,'Tabelle Tipi-pesi'!W$13,"")&amp;IF(W88='Tabelle Tipi-pesi'!V$14,'Tabelle Tipi-pesi'!W$14,"")&amp;IF(W88='Tabelle Tipi-pesi'!V$15,'Tabelle Tipi-pesi'!W$15,"")&amp;IF(W88='Tabelle Tipi-pesi'!V$16,'Tabelle Tipi-pesi'!W$16,"")&amp;IF(W88='Tabelle Tipi-pesi'!V$17,'Tabelle Tipi-pesi'!W$17,"")&amp;IF(W88='Tabelle Tipi-pesi'!V$18,'Tabelle Tipi-pesi'!W$18,"")&amp;IF(W88='Tabelle Tipi-pesi'!V$19,'Tabelle Tipi-pesi'!W$19,"")&amp;IF(W88='Tabelle Tipi-pesi'!V$20,'Tabelle Tipi-pesi'!W$20,"")&amp;IF(W88='Tabelle Tipi-pesi'!V$21,'Tabelle Tipi-pesi'!W$21,"")&amp;IF(W88='Tabelle Tipi-pesi'!V$22,'Tabelle Tipi-pesi'!W$22,"")&amp;IF(W88='Tabelle Tipi-pesi'!V$23,'Tabelle Tipi-pesi'!W$23,"")))</f>
        <v>0</v>
      </c>
      <c r="Z88" s="9">
        <f>IF(Y88="",0,VALUE(IF(Y88='Tabelle Tipi-pesi'!X$2,'Tabelle Tipi-pesi'!Y$2,"")&amp;IF(Y88='Tabelle Tipi-pesi'!X$3,'Tabelle Tipi-pesi'!Y$3,"")&amp;IF(Y88='Tabelle Tipi-pesi'!X$4,'Tabelle Tipi-pesi'!Y$4,"")&amp;IF(Y88='Tabelle Tipi-pesi'!X$5,'Tabelle Tipi-pesi'!Y$5,"")&amp;IF(Y88='Tabelle Tipi-pesi'!X$6,'Tabelle Tipi-pesi'!Y$6,"")&amp;IF(Y88='Tabelle Tipi-pesi'!X$7,'Tabelle Tipi-pesi'!Y$7,"")&amp;IF(Y88='Tabelle Tipi-pesi'!X$8,'Tabelle Tipi-pesi'!Y$8,"")&amp;IF(Y88='Tabelle Tipi-pesi'!X$9,'Tabelle Tipi-pesi'!Y$9,"")&amp;IF(Y88='Tabelle Tipi-pesi'!X$10,'Tabelle Tipi-pesi'!Y$10,"")&amp;IF(Y88='Tabelle Tipi-pesi'!X$11,'Tabelle Tipi-pesi'!Y$11,"")&amp;IF(Y88='Tabelle Tipi-pesi'!X$12,'Tabelle Tipi-pesi'!Y$12,"")&amp;IF(Y88='Tabelle Tipi-pesi'!X$13,'Tabelle Tipi-pesi'!Y$13,"")&amp;IF(Y88='Tabelle Tipi-pesi'!X$14,'Tabelle Tipi-pesi'!Y$14,"")&amp;IF(Y88='Tabelle Tipi-pesi'!X$15,'Tabelle Tipi-pesi'!Y$15,"")&amp;IF(Y88='Tabelle Tipi-pesi'!X$16,'Tabelle Tipi-pesi'!Y$16,"")&amp;IF(Y88='Tabelle Tipi-pesi'!X$17,'Tabelle Tipi-pesi'!Y$17,"")&amp;IF(Y88='Tabelle Tipi-pesi'!X$18,'Tabelle Tipi-pesi'!Y$18,"")&amp;IF(Y88='Tabelle Tipi-pesi'!X$19,'Tabelle Tipi-pesi'!Y$19,"")&amp;IF(Y88='Tabelle Tipi-pesi'!X$20,'Tabelle Tipi-pesi'!Y$20,"")&amp;IF(Y88='Tabelle Tipi-pesi'!X$21,'Tabelle Tipi-pesi'!Y$21,"")&amp;IF(Y88='Tabelle Tipi-pesi'!X$22,'Tabelle Tipi-pesi'!Y$22,"")&amp;IF(Y88='Tabelle Tipi-pesi'!X$23,'Tabelle Tipi-pesi'!Y$23,"")))</f>
        <v>0</v>
      </c>
      <c r="AA88" s="36" t="s">
        <v>103</v>
      </c>
      <c r="AB88" s="37">
        <f>IF(AA88="",0,VALUE(IF(AA88='Tabelle Tipi-pesi'!Z$2,'Tabelle Tipi-pesi'!AA$2,"")&amp;IF(AA88='Tabelle Tipi-pesi'!Z$3,'Tabelle Tipi-pesi'!AA$3,"")&amp;IF(AA88='Tabelle Tipi-pesi'!Z$4,'Tabelle Tipi-pesi'!AA$4,"")&amp;IF(AA88='Tabelle Tipi-pesi'!Z$5,'Tabelle Tipi-pesi'!AA$5,"")&amp;IF(AA88='Tabelle Tipi-pesi'!Z$6,'Tabelle Tipi-pesi'!AA$6,"")&amp;IF(AA88='Tabelle Tipi-pesi'!Z$7,'Tabelle Tipi-pesi'!AA$7,"")&amp;IF(AA88='Tabelle Tipi-pesi'!Z$8,'Tabelle Tipi-pesi'!AA$8,"")&amp;IF(AA88='Tabelle Tipi-pesi'!Z$9,'Tabelle Tipi-pesi'!AA$9,"")&amp;IF(AA88='Tabelle Tipi-pesi'!Z$10,'Tabelle Tipi-pesi'!AA$10,"")&amp;IF(AA88='Tabelle Tipi-pesi'!Z$11,'Tabelle Tipi-pesi'!AA$11,"")&amp;IF(AA88='Tabelle Tipi-pesi'!Z$12,'Tabelle Tipi-pesi'!AA$12,"")&amp;IF(AA88='Tabelle Tipi-pesi'!Z$13,'Tabelle Tipi-pesi'!AA$13,"")&amp;IF(AA88='Tabelle Tipi-pesi'!Z$14,'Tabelle Tipi-pesi'!AA$14,"")&amp;IF(AA88='Tabelle Tipi-pesi'!Z$15,'Tabelle Tipi-pesi'!AA$15,"")&amp;IF(AA88='Tabelle Tipi-pesi'!Z$16,'Tabelle Tipi-pesi'!AA$16,"")&amp;IF(AA88='Tabelle Tipi-pesi'!Z$17,'Tabelle Tipi-pesi'!AA$17,"")&amp;IF(AA88='Tabelle Tipi-pesi'!Z$18,'Tabelle Tipi-pesi'!AA$18,"")&amp;IF(AA88='Tabelle Tipi-pesi'!Z$19,'Tabelle Tipi-pesi'!AA$19,"")&amp;IF(AA88='Tabelle Tipi-pesi'!Z$20,'Tabelle Tipi-pesi'!AA$20,"")&amp;IF(AA88='Tabelle Tipi-pesi'!Z$21,'Tabelle Tipi-pesi'!AA$21,"")&amp;IF(AA88='Tabelle Tipi-pesi'!Z$22,'Tabelle Tipi-pesi'!AA$22,"")&amp;IF(AA88='Tabelle Tipi-pesi'!Z$23,'Tabelle Tipi-pesi'!AA$23,"")))</f>
        <v>10</v>
      </c>
      <c r="AD88" s="9">
        <f>IF(AC88="",0,VALUE(IF(AC88='Tabelle Tipi-pesi'!Z$2,'Tabelle Tipi-pesi'!AA$2,"")&amp;IF(AC88='Tabelle Tipi-pesi'!Z$3,'Tabelle Tipi-pesi'!AA$3,"")&amp;IF(AC88='Tabelle Tipi-pesi'!Z$4,'Tabelle Tipi-pesi'!AA$4,"")&amp;IF(AC88='Tabelle Tipi-pesi'!Z$5,'Tabelle Tipi-pesi'!AA$5,"")&amp;IF(AC88='Tabelle Tipi-pesi'!Z$6,'Tabelle Tipi-pesi'!AA$6,"")&amp;IF(AC88='Tabelle Tipi-pesi'!Z$7,'Tabelle Tipi-pesi'!AA$7,"")&amp;IF(AC88='Tabelle Tipi-pesi'!Z$8,'Tabelle Tipi-pesi'!AA$8,"")&amp;IF(AC88='Tabelle Tipi-pesi'!Z$9,'Tabelle Tipi-pesi'!AA$9,"")&amp;IF(AC88='Tabelle Tipi-pesi'!Z$10,'Tabelle Tipi-pesi'!AA$10,"")&amp;IF(AC88='Tabelle Tipi-pesi'!Z$11,'Tabelle Tipi-pesi'!AA$11,"")&amp;IF(AC88='Tabelle Tipi-pesi'!Z$12,'Tabelle Tipi-pesi'!AA$12,"")&amp;IF(AC88='Tabelle Tipi-pesi'!Z$13,'Tabelle Tipi-pesi'!AA$13,"")&amp;IF(AC88='Tabelle Tipi-pesi'!Z$14,'Tabelle Tipi-pesi'!AA$14,"")&amp;IF(AC88='Tabelle Tipi-pesi'!Z$15,'Tabelle Tipi-pesi'!AA$15,"")&amp;IF(AC88='Tabelle Tipi-pesi'!Z$16,'Tabelle Tipi-pesi'!AA$16,"")&amp;IF(AC88='Tabelle Tipi-pesi'!Z$17,'Tabelle Tipi-pesi'!AA$17,"")&amp;IF(AC88='Tabelle Tipi-pesi'!Z$18,'Tabelle Tipi-pesi'!AA$18,"")&amp;IF(AC88='Tabelle Tipi-pesi'!Z$19,'Tabelle Tipi-pesi'!AA$19,"")&amp;IF(AC88='Tabelle Tipi-pesi'!Z$20,'Tabelle Tipi-pesi'!AA$20,"")&amp;IF(AC88='Tabelle Tipi-pesi'!Z$21,'Tabelle Tipi-pesi'!AA$21,"")&amp;IF(AC88='Tabelle Tipi-pesi'!Z$22,'Tabelle Tipi-pesi'!AA$22,"")&amp;IF(AC88='Tabelle Tipi-pesi'!Z$23,'Tabelle Tipi-pesi'!AA$23,"")))</f>
        <v>0</v>
      </c>
      <c r="AE88" s="34" t="s">
        <v>118</v>
      </c>
      <c r="AF88" s="35">
        <f>IF(AE88="",0,VALUE(IF(AE88='Tabelle Tipi-pesi'!AB$2,'Tabelle Tipi-pesi'!AC$2,"")&amp;IF(AE88='Tabelle Tipi-pesi'!AB$3,'Tabelle Tipi-pesi'!AC$3,"")&amp;IF(AE88='Tabelle Tipi-pesi'!AB$4,'Tabelle Tipi-pesi'!AC$4,"")&amp;IF(AE88='Tabelle Tipi-pesi'!AB$5,'Tabelle Tipi-pesi'!AC$5,"")&amp;IF(AE88='Tabelle Tipi-pesi'!AB$6,'Tabelle Tipi-pesi'!AC$6,"")&amp;IF(AE88='Tabelle Tipi-pesi'!AB$7,'Tabelle Tipi-pesi'!AC$7,"")&amp;IF(AE88='Tabelle Tipi-pesi'!AB$8,'Tabelle Tipi-pesi'!AC$8,"")&amp;IF(AE88='Tabelle Tipi-pesi'!AB$9,'Tabelle Tipi-pesi'!AC$9,"")&amp;IF(AE88='Tabelle Tipi-pesi'!AB$10,'Tabelle Tipi-pesi'!AC$10,"")&amp;IF(AE88='Tabelle Tipi-pesi'!AB$11,'Tabelle Tipi-pesi'!AC$11,"")&amp;IF(AE88='Tabelle Tipi-pesi'!AB$12,'Tabelle Tipi-pesi'!AC$12,"")&amp;IF(AE88='Tabelle Tipi-pesi'!AB$13,'Tabelle Tipi-pesi'!AC$13,"")&amp;IF(AE88='Tabelle Tipi-pesi'!AB$14,'Tabelle Tipi-pesi'!AC$14,"")&amp;IF(AE88='Tabelle Tipi-pesi'!AB$15,'Tabelle Tipi-pesi'!AC$15,"")&amp;IF(AD88='Tabelle Tipi-pesi'!AB$16,'Tabelle Tipi-pesi'!AC$16,"")&amp;IF(AE88='Tabelle Tipi-pesi'!AB$17,'Tabelle Tipi-pesi'!AC$17,"")&amp;IF(AE88='Tabelle Tipi-pesi'!AB$18,'Tabelle Tipi-pesi'!AC$18,"")&amp;IF(AE88='Tabelle Tipi-pesi'!AB$19,'Tabelle Tipi-pesi'!AC$19,"")&amp;IF(AE88='Tabelle Tipi-pesi'!AB$20,'Tabelle Tipi-pesi'!AC$20,"")&amp;IF(AE88='Tabelle Tipi-pesi'!AB$21,'Tabelle Tipi-pesi'!AC$21,"")&amp;IF(AE88='Tabelle Tipi-pesi'!AB$22,'Tabelle Tipi-pesi'!AC$22,"")&amp;IF(AE88='Tabelle Tipi-pesi'!AB$23,'Tabelle Tipi-pesi'!AC$23,"")))</f>
        <v>10</v>
      </c>
      <c r="AH88" s="9">
        <f>IF(AG88="",0,VALUE(IF(AG88='Tabelle Tipi-pesi'!AD$2,'Tabelle Tipi-pesi'!AE$2,"")&amp;IF(AG88='Tabelle Tipi-pesi'!AD$3,'Tabelle Tipi-pesi'!AE$3,"")&amp;IF(AG88='Tabelle Tipi-pesi'!AD$4,'Tabelle Tipi-pesi'!AE$4,"")&amp;IF(AG88='Tabelle Tipi-pesi'!AD$5,'Tabelle Tipi-pesi'!AE$5,"")&amp;IF(AG88='Tabelle Tipi-pesi'!AD$6,'Tabelle Tipi-pesi'!AE$6,"")&amp;IF(AG88='Tabelle Tipi-pesi'!AD$7,'Tabelle Tipi-pesi'!AE$7,"")&amp;IF(AG88='Tabelle Tipi-pesi'!AD$8,'Tabelle Tipi-pesi'!AE$8,"")&amp;IF(AG88='Tabelle Tipi-pesi'!AD$9,'Tabelle Tipi-pesi'!AE$9,"")&amp;IF(AG88='Tabelle Tipi-pesi'!AD$10,'Tabelle Tipi-pesi'!AE$10,"")&amp;IF(AG88='Tabelle Tipi-pesi'!AD$11,'Tabelle Tipi-pesi'!AE$11,"")&amp;IF(AG88='Tabelle Tipi-pesi'!AD$12,'Tabelle Tipi-pesi'!AE$12,"")&amp;IF(AG88='Tabelle Tipi-pesi'!AD$13,'Tabelle Tipi-pesi'!AE$13,"")&amp;IF(AG88='Tabelle Tipi-pesi'!AD$14,'Tabelle Tipi-pesi'!AE$14,"")&amp;IF(AG88='Tabelle Tipi-pesi'!AD$15,'Tabelle Tipi-pesi'!AE$15,"")&amp;IF(AF88='Tabelle Tipi-pesi'!AD$16,'Tabelle Tipi-pesi'!AE$16,"")&amp;IF(AG88='Tabelle Tipi-pesi'!AD$17,'Tabelle Tipi-pesi'!AE$17,"")&amp;IF(AG88='Tabelle Tipi-pesi'!AD$18,'Tabelle Tipi-pesi'!AE$18,"")&amp;IF(AG88='Tabelle Tipi-pesi'!AD$19,'Tabelle Tipi-pesi'!AE$19,"")&amp;IF(AG88='Tabelle Tipi-pesi'!AD$20,'Tabelle Tipi-pesi'!AE$20,"")&amp;IF(AG88='Tabelle Tipi-pesi'!AD$21,'Tabelle Tipi-pesi'!AE$21,"")&amp;IF(AG88='Tabelle Tipi-pesi'!AD$22,'Tabelle Tipi-pesi'!AE$22,"")&amp;IF(AG88='Tabelle Tipi-pesi'!AD$23,'Tabelle Tipi-pesi'!AE$23,"")))</f>
        <v>0</v>
      </c>
      <c r="AJ88" s="26">
        <f t="shared" si="7"/>
        <v>1637</v>
      </c>
      <c r="AK88" s="55">
        <v>42.3</v>
      </c>
      <c r="AL88" s="12">
        <v>9615</v>
      </c>
      <c r="AM88" s="18"/>
      <c r="AN88" s="11">
        <f t="shared" si="8"/>
        <v>16</v>
      </c>
      <c r="AO88" s="11" t="str">
        <f t="shared" si="9"/>
        <v>3</v>
      </c>
      <c r="AP88" s="8">
        <v>580</v>
      </c>
      <c r="AQ88" s="40">
        <f t="shared" si="10"/>
        <v>13.638297872340427</v>
      </c>
      <c r="AR88" s="15">
        <f t="shared" si="11"/>
        <v>151.38510638297873</v>
      </c>
      <c r="AS88" s="16">
        <f t="shared" si="12"/>
        <v>92.47715722845372</v>
      </c>
      <c r="AT88" s="15">
        <f t="shared" si="13"/>
        <v>10.813481187896164</v>
      </c>
      <c r="AU88" s="39"/>
    </row>
    <row r="89" spans="1:47" s="8" customFormat="1" ht="11.25" customHeight="1" x14ac:dyDescent="0.2">
      <c r="A89" s="8">
        <v>85</v>
      </c>
      <c r="B89" s="8">
        <v>4</v>
      </c>
      <c r="C89" s="20" t="s">
        <v>127</v>
      </c>
      <c r="D89" s="21">
        <f>IF(C89="",0,VALUE(IF(C89='Tabelle Tipi-pesi'!B$2,'Tabelle Tipi-pesi'!C$2,"")&amp;IF(C89='Tabelle Tipi-pesi'!B$3,'Tabelle Tipi-pesi'!C$3,"")&amp;IF(C89='Tabelle Tipi-pesi'!B$4,'Tabelle Tipi-pesi'!C$4,"")&amp;IF(C89='Tabelle Tipi-pesi'!B$5,'Tabelle Tipi-pesi'!C$5,"")&amp;IF(C89='Tabelle Tipi-pesi'!B$6,'Tabelle Tipi-pesi'!C$6,"")&amp;IF(C89='Tabelle Tipi-pesi'!B$7,'Tabelle Tipi-pesi'!C$7,"")&amp;IF(C89='Tabelle Tipi-pesi'!B$8,'Tabelle Tipi-pesi'!C$8,"")&amp;IF(C89='Tabelle Tipi-pesi'!B$9,'Tabelle Tipi-pesi'!C$9,"")&amp;IF(C89='Tabelle Tipi-pesi'!B$10,'Tabelle Tipi-pesi'!C$10,"")&amp;IF(C89='Tabelle Tipi-pesi'!B$11,'Tabelle Tipi-pesi'!C$11,"")&amp;IF(C89='Tabelle Tipi-pesi'!B$12,'Tabelle Tipi-pesi'!C$12,"")&amp;IF(C89='Tabelle Tipi-pesi'!B$13,'Tabelle Tipi-pesi'!C$13,"")&amp;IF(C89='Tabelle Tipi-pesi'!B$14,'Tabelle Tipi-pesi'!C$14,"")&amp;IF(C89='Tabelle Tipi-pesi'!B$15,'Tabelle Tipi-pesi'!C$15,"")&amp;IF(C89='Tabelle Tipi-pesi'!B$16,'Tabelle Tipi-pesi'!C$16,"")&amp;IF(C89='Tabelle Tipi-pesi'!B$17,'Tabelle Tipi-pesi'!C$17,"")&amp;IF(C89='Tabelle Tipi-pesi'!B$18,'Tabelle Tipi-pesi'!C$18,"")&amp;IF(C89='Tabelle Tipi-pesi'!B$19,'Tabelle Tipi-pesi'!C$19,"")&amp;IF(C89='Tabelle Tipi-pesi'!B$20,'Tabelle Tipi-pesi'!C$20,"")&amp;IF(C89='Tabelle Tipi-pesi'!B$21,'Tabelle Tipi-pesi'!C$21,"")&amp;IF(C89='Tabelle Tipi-pesi'!B$22,'Tabelle Tipi-pesi'!C$22,"")&amp;IF(C89='Tabelle Tipi-pesi'!B$23,'Tabelle Tipi-pesi'!C$23,"")))</f>
        <v>265</v>
      </c>
      <c r="E89" s="8" t="s">
        <v>29</v>
      </c>
      <c r="F89" s="7">
        <f>IF(E89="",0,VALUE(IF(E89='Tabelle Tipi-pesi'!D$2,'Tabelle Tipi-pesi'!E$2,"")&amp;IF(E89='Tabelle Tipi-pesi'!D$3,'Tabelle Tipi-pesi'!E$3,"")&amp;IF(E89='Tabelle Tipi-pesi'!D$4,'Tabelle Tipi-pesi'!E$4,"")&amp;IF(E89='Tabelle Tipi-pesi'!D$5,'Tabelle Tipi-pesi'!E$5,"")&amp;IF(E89='Tabelle Tipi-pesi'!D$6,'Tabelle Tipi-pesi'!E$6,"")&amp;IF(E89='Tabelle Tipi-pesi'!D$7,'Tabelle Tipi-pesi'!E$7,"")&amp;IF(E89='Tabelle Tipi-pesi'!D$8,'Tabelle Tipi-pesi'!E$8,"")&amp;IF(E89='Tabelle Tipi-pesi'!D$9,'Tabelle Tipi-pesi'!E$9,"")&amp;IF(E89='Tabelle Tipi-pesi'!D$10,'Tabelle Tipi-pesi'!E$10,"")&amp;IF(E89='Tabelle Tipi-pesi'!D$11,'Tabelle Tipi-pesi'!E$11,"")&amp;IF(E89='Tabelle Tipi-pesi'!D$12,'Tabelle Tipi-pesi'!E$12,"")&amp;IF(E89='Tabelle Tipi-pesi'!D$13,'Tabelle Tipi-pesi'!E$13,"")&amp;IF(E89='Tabelle Tipi-pesi'!D$14,'Tabelle Tipi-pesi'!E$14,"")&amp;IF(E89='Tabelle Tipi-pesi'!D$15,'Tabelle Tipi-pesi'!E$15,"")&amp;IF(E89='Tabelle Tipi-pesi'!D$16,'Tabelle Tipi-pesi'!E$16,"")&amp;IF(E89='Tabelle Tipi-pesi'!D$17,'Tabelle Tipi-pesi'!E$17,"")&amp;IF(E89='Tabelle Tipi-pesi'!D$18,'Tabelle Tipi-pesi'!E$18,"")&amp;IF(E89='Tabelle Tipi-pesi'!D$19,'Tabelle Tipi-pesi'!E$19,"")&amp;IF(E89='Tabelle Tipi-pesi'!D$20,'Tabelle Tipi-pesi'!E$20,"")&amp;IF(E89='Tabelle Tipi-pesi'!D$21,'Tabelle Tipi-pesi'!E$21,"")&amp;IF(E89='Tabelle Tipi-pesi'!D$22,'Tabelle Tipi-pesi'!E$22,"")&amp;IF(E89='Tabelle Tipi-pesi'!D$23,'Tabelle Tipi-pesi'!E$23,"")))/4*B89</f>
        <v>80</v>
      </c>
      <c r="G89" s="22" t="s">
        <v>39</v>
      </c>
      <c r="H89" s="23">
        <f>$B89*IF(G89="",0,VALUE(IF(G89='Tabelle Tipi-pesi'!F$2,'Tabelle Tipi-pesi'!G$2,"")&amp;IF(G89='Tabelle Tipi-pesi'!F$3,'Tabelle Tipi-pesi'!G$3,"")&amp;IF(G89='Tabelle Tipi-pesi'!F$4,'Tabelle Tipi-pesi'!G$4,"")&amp;IF(G89='Tabelle Tipi-pesi'!F$5,'Tabelle Tipi-pesi'!G$5,"")&amp;IF(G89='Tabelle Tipi-pesi'!F$6,'Tabelle Tipi-pesi'!G$6,"")&amp;IF(G89='Tabelle Tipi-pesi'!F$7,'Tabelle Tipi-pesi'!G$7,"")&amp;IF(G89='Tabelle Tipi-pesi'!F$8,'Tabelle Tipi-pesi'!G$8,"")&amp;IF(G89='Tabelle Tipi-pesi'!F$9,'Tabelle Tipi-pesi'!G$9,"")&amp;IF(G89='Tabelle Tipi-pesi'!F$10,'Tabelle Tipi-pesi'!G$10,"")&amp;IF(G89='Tabelle Tipi-pesi'!F$11,'Tabelle Tipi-pesi'!G$11,"")&amp;IF(G89='Tabelle Tipi-pesi'!F$12,'Tabelle Tipi-pesi'!G$12,"")&amp;IF(G89='Tabelle Tipi-pesi'!F$13,'Tabelle Tipi-pesi'!G$13,"")&amp;IF(G89='Tabelle Tipi-pesi'!F$14,'Tabelle Tipi-pesi'!G$14,"")&amp;IF(G89='Tabelle Tipi-pesi'!F$15,'Tabelle Tipi-pesi'!G$15,"")&amp;IF(G89='Tabelle Tipi-pesi'!F$16,'Tabelle Tipi-pesi'!G$16,"")&amp;IF(G89='Tabelle Tipi-pesi'!F$17,'Tabelle Tipi-pesi'!G$17,"")&amp;IF(G89='Tabelle Tipi-pesi'!F$18,'Tabelle Tipi-pesi'!G$18,"")&amp;IF(G89='Tabelle Tipi-pesi'!F$19,'Tabelle Tipi-pesi'!G$19,"")&amp;IF(G89='Tabelle Tipi-pesi'!F$20,'Tabelle Tipi-pesi'!G$20,"")&amp;IF(G89='Tabelle Tipi-pesi'!F$21,'Tabelle Tipi-pesi'!G$21,"")&amp;IF(G89='Tabelle Tipi-pesi'!F$22,'Tabelle Tipi-pesi'!G$22,"")&amp;IF(G89='Tabelle Tipi-pesi'!F$23,'Tabelle Tipi-pesi'!G$23,"")))</f>
        <v>120</v>
      </c>
      <c r="I89" s="8" t="s">
        <v>44</v>
      </c>
      <c r="J89" s="9">
        <f>IF(I89="",0,VALUE(IF(I89='Tabelle Tipi-pesi'!H$2,'Tabelle Tipi-pesi'!I$2,"")&amp;IF(I89='Tabelle Tipi-pesi'!H$3,'Tabelle Tipi-pesi'!I$3,"")&amp;IF(I89='Tabelle Tipi-pesi'!H$4,'Tabelle Tipi-pesi'!I$4,"")&amp;IF(I89='Tabelle Tipi-pesi'!H$5,'Tabelle Tipi-pesi'!I$5,"")&amp;IF(I89='Tabelle Tipi-pesi'!H$6,'Tabelle Tipi-pesi'!I$6,"")&amp;IF(I89='Tabelle Tipi-pesi'!H$7,'Tabelle Tipi-pesi'!I$7,"")&amp;IF(I89='Tabelle Tipi-pesi'!H$8,'Tabelle Tipi-pesi'!I$8,"")&amp;IF(I89='Tabelle Tipi-pesi'!H$9,'Tabelle Tipi-pesi'!I$9,"")&amp;IF(I89='Tabelle Tipi-pesi'!H$10,'Tabelle Tipi-pesi'!I$10,"")&amp;IF(I89='Tabelle Tipi-pesi'!H$11,'Tabelle Tipi-pesi'!I$11,"")&amp;IF(I89='Tabelle Tipi-pesi'!H$12,'Tabelle Tipi-pesi'!I$12,"")&amp;IF(I89='Tabelle Tipi-pesi'!H$13,'Tabelle Tipi-pesi'!I$13,"")&amp;IF(I89='Tabelle Tipi-pesi'!H$14,'Tabelle Tipi-pesi'!I$14,"")&amp;IF(I89='Tabelle Tipi-pesi'!H$15,'Tabelle Tipi-pesi'!I$15,"")&amp;IF(I89='Tabelle Tipi-pesi'!H$16,'Tabelle Tipi-pesi'!I$16,"")&amp;IF(I89='Tabelle Tipi-pesi'!H$17,'Tabelle Tipi-pesi'!I$17,"")&amp;IF(I89='Tabelle Tipi-pesi'!H$18,'Tabelle Tipi-pesi'!I$18,"")&amp;IF(I89='Tabelle Tipi-pesi'!H$19,'Tabelle Tipi-pesi'!I$19,"")&amp;IF(I89='Tabelle Tipi-pesi'!H$20,'Tabelle Tipi-pesi'!I$20,"")&amp;IF(I89='Tabelle Tipi-pesi'!H$21,'Tabelle Tipi-pesi'!I$21,"")&amp;IF(I89='Tabelle Tipi-pesi'!H$22,'Tabelle Tipi-pesi'!I$22,"")&amp;IF(I89='Tabelle Tipi-pesi'!H$23,'Tabelle Tipi-pesi'!I$23,"")))</f>
        <v>80</v>
      </c>
      <c r="K89" s="24" t="s">
        <v>50</v>
      </c>
      <c r="L89" s="25">
        <f>IF(K89="",0,VALUE(IF(K89='Tabelle Tipi-pesi'!J$2,'Tabelle Tipi-pesi'!K$2,"")&amp;IF(K89='Tabelle Tipi-pesi'!J$3,'Tabelle Tipi-pesi'!K$3,"")&amp;IF(K89='Tabelle Tipi-pesi'!J$4,'Tabelle Tipi-pesi'!K$4,"")&amp;IF(K89='Tabelle Tipi-pesi'!J$5,'Tabelle Tipi-pesi'!K$5,"")&amp;IF(K89='Tabelle Tipi-pesi'!J$6,'Tabelle Tipi-pesi'!K$6,"")&amp;IF(K89='Tabelle Tipi-pesi'!J$7,'Tabelle Tipi-pesi'!K$7,"")&amp;IF(K89='Tabelle Tipi-pesi'!J$8,'Tabelle Tipi-pesi'!K$8,"")&amp;IF(K89='Tabelle Tipi-pesi'!J$9,'Tabelle Tipi-pesi'!K$9,"")&amp;IF(K89='Tabelle Tipi-pesi'!J$10,'Tabelle Tipi-pesi'!K$10,"")&amp;IF(K89='Tabelle Tipi-pesi'!J$11,'Tabelle Tipi-pesi'!K$11,"")&amp;IF(K89='Tabelle Tipi-pesi'!J$12,'Tabelle Tipi-pesi'!K$12,"")&amp;IF(K89='Tabelle Tipi-pesi'!J$13,'Tabelle Tipi-pesi'!K$13,"")&amp;IF(K89='Tabelle Tipi-pesi'!J$14,'Tabelle Tipi-pesi'!K$14,"")&amp;IF(K89='Tabelle Tipi-pesi'!J$15,'Tabelle Tipi-pesi'!K$15,"")&amp;IF(K89='Tabelle Tipi-pesi'!J$16,'Tabelle Tipi-pesi'!K$16,"")&amp;IF(K89='Tabelle Tipi-pesi'!J$17,'Tabelle Tipi-pesi'!K$17,"")&amp;IF(K89='Tabelle Tipi-pesi'!J$18,'Tabelle Tipi-pesi'!K$18,"")&amp;IF(K89='Tabelle Tipi-pesi'!J$19,'Tabelle Tipi-pesi'!K$19,"")&amp;IF(K89='Tabelle Tipi-pesi'!J$20,'Tabelle Tipi-pesi'!K$20,"")&amp;IF(K89='Tabelle Tipi-pesi'!J$21,'Tabelle Tipi-pesi'!K$21,"")&amp;IF(K89='Tabelle Tipi-pesi'!J$22,'Tabelle Tipi-pesi'!K$22,"")&amp;IF(K89='Tabelle Tipi-pesi'!J$23,'Tabelle Tipi-pesi'!K$23,"")))</f>
        <v>7</v>
      </c>
      <c r="M89" s="8" t="s">
        <v>178</v>
      </c>
      <c r="N89" s="9">
        <f>$B89*IF(M89="",0,VALUE(IF(M89='Tabelle Tipi-pesi'!L$2,'Tabelle Tipi-pesi'!M$2,"")&amp;IF(M89='Tabelle Tipi-pesi'!L$3,'Tabelle Tipi-pesi'!M$3,"")&amp;IF(M89='Tabelle Tipi-pesi'!L$4,'Tabelle Tipi-pesi'!M$4,"")&amp;IF(M89='Tabelle Tipi-pesi'!L$5,'Tabelle Tipi-pesi'!M$5,"")&amp;IF(M89='Tabelle Tipi-pesi'!L$6,'Tabelle Tipi-pesi'!M$6,"")&amp;IF(M89='Tabelle Tipi-pesi'!L$7,'Tabelle Tipi-pesi'!M$7,"")&amp;IF(M89='Tabelle Tipi-pesi'!L$8,'Tabelle Tipi-pesi'!M$8,"")&amp;IF(M89='Tabelle Tipi-pesi'!L$9,'Tabelle Tipi-pesi'!M$9,"")&amp;IF(M89='Tabelle Tipi-pesi'!L$10,'Tabelle Tipi-pesi'!M$10,"")&amp;IF(M89='Tabelle Tipi-pesi'!L$11,'Tabelle Tipi-pesi'!M$11,"")&amp;IF(M89='Tabelle Tipi-pesi'!L$12,'Tabelle Tipi-pesi'!M$12,"")&amp;IF(M89='Tabelle Tipi-pesi'!L$13,'Tabelle Tipi-pesi'!M$13,"")&amp;IF(M89='Tabelle Tipi-pesi'!L$14,'Tabelle Tipi-pesi'!M$14,"")&amp;IF(M89='Tabelle Tipi-pesi'!L$15,'Tabelle Tipi-pesi'!M$15,"")&amp;IF(M89='Tabelle Tipi-pesi'!L$16,'Tabelle Tipi-pesi'!M$16,"")&amp;IF(M89='Tabelle Tipi-pesi'!L$17,'Tabelle Tipi-pesi'!M$17,"")&amp;IF(M89='Tabelle Tipi-pesi'!L$18,'Tabelle Tipi-pesi'!M$18,"")&amp;IF(M89='Tabelle Tipi-pesi'!L$19,'Tabelle Tipi-pesi'!M$19,"")&amp;IF(M89='Tabelle Tipi-pesi'!L$20,'Tabelle Tipi-pesi'!M$20,"")&amp;IF(M89='Tabelle Tipi-pesi'!L$21,'Tabelle Tipi-pesi'!M$21,"")&amp;IF(M89='Tabelle Tipi-pesi'!L$22,'Tabelle Tipi-pesi'!M$22,"")&amp;IF(M89='Tabelle Tipi-pesi'!L$23,'Tabelle Tipi-pesi'!M$23,"")))</f>
        <v>340</v>
      </c>
      <c r="O89" s="27" t="s">
        <v>128</v>
      </c>
      <c r="P89" s="28">
        <f>IF(O89="",0,VALUE(IF(O89='Tabelle Tipi-pesi'!N$2,'Tabelle Tipi-pesi'!O$2,"")&amp;IF(O89='Tabelle Tipi-pesi'!N$3,'Tabelle Tipi-pesi'!O$3,"")&amp;IF(O89='Tabelle Tipi-pesi'!N$4,'Tabelle Tipi-pesi'!O$4,"")&amp;IF(O89='Tabelle Tipi-pesi'!N$5,'Tabelle Tipi-pesi'!O$5,"")&amp;IF(O89='Tabelle Tipi-pesi'!N$6,'Tabelle Tipi-pesi'!O$6,"")&amp;IF(O89='Tabelle Tipi-pesi'!N$7,'Tabelle Tipi-pesi'!O$7,"")&amp;IF(O89='Tabelle Tipi-pesi'!N$8,'Tabelle Tipi-pesi'!O$8,"")&amp;IF(O89='Tabelle Tipi-pesi'!N$9,'Tabelle Tipi-pesi'!O$9,"")&amp;IF(O89='Tabelle Tipi-pesi'!N$10,'Tabelle Tipi-pesi'!O$10,"")&amp;IF(O89='Tabelle Tipi-pesi'!N$11,'Tabelle Tipi-pesi'!O$11,"")&amp;IF(O89='Tabelle Tipi-pesi'!N$12,'Tabelle Tipi-pesi'!O$12,"")&amp;IF(O89='Tabelle Tipi-pesi'!N$13,'Tabelle Tipi-pesi'!O$13,"")&amp;IF(O89='Tabelle Tipi-pesi'!N$14,'Tabelle Tipi-pesi'!O$14,"")&amp;IF(O89='Tabelle Tipi-pesi'!N$15,'Tabelle Tipi-pesi'!O$15,"")&amp;IF(O89='Tabelle Tipi-pesi'!N$16,'Tabelle Tipi-pesi'!O$16,"")&amp;IF(O89='Tabelle Tipi-pesi'!N$17,'Tabelle Tipi-pesi'!O$17,"")&amp;IF(O89='Tabelle Tipi-pesi'!N$18,'Tabelle Tipi-pesi'!O$18,"")&amp;IF(O89='Tabelle Tipi-pesi'!N$19,'Tabelle Tipi-pesi'!O$19,"")&amp;IF(O89='Tabelle Tipi-pesi'!N$20,'Tabelle Tipi-pesi'!O$20,"")&amp;IF(O89='Tabelle Tipi-pesi'!N$21,'Tabelle Tipi-pesi'!O$21,"")&amp;IF(O89='Tabelle Tipi-pesi'!N$22,'Tabelle Tipi-pesi'!O$22,"")&amp;IF(O89='Tabelle Tipi-pesi'!N$23,'Tabelle Tipi-pesi'!O$23,"")))</f>
        <v>1100</v>
      </c>
      <c r="Q89" s="8" t="s">
        <v>120</v>
      </c>
      <c r="R89" s="9">
        <f>IF(Q89="",0,VALUE(IF(Q89='Tabelle Tipi-pesi'!P$2,'Tabelle Tipi-pesi'!Q$2,"")&amp;IF(Q89='Tabelle Tipi-pesi'!P$3,'Tabelle Tipi-pesi'!Q$3,"")&amp;IF(Q89='Tabelle Tipi-pesi'!P$4,'Tabelle Tipi-pesi'!Q$4,"")&amp;IF(Q89='Tabelle Tipi-pesi'!P$5,'Tabelle Tipi-pesi'!Q$5,"")&amp;IF(Q89='Tabelle Tipi-pesi'!P$6,'Tabelle Tipi-pesi'!Q$6,"")&amp;IF(Q89='Tabelle Tipi-pesi'!P$7,'Tabelle Tipi-pesi'!Q$7,"")&amp;IF(Q89='Tabelle Tipi-pesi'!P$8,'Tabelle Tipi-pesi'!Q$8,"")&amp;IF(Q89='Tabelle Tipi-pesi'!P$9,'Tabelle Tipi-pesi'!Q$9,"")&amp;IF(Q89='Tabelle Tipi-pesi'!P$10,'Tabelle Tipi-pesi'!Q$10,"")&amp;IF(Q89='Tabelle Tipi-pesi'!P$11,'Tabelle Tipi-pesi'!Q$11,"")&amp;IF(Q89='Tabelle Tipi-pesi'!P$12,'Tabelle Tipi-pesi'!Q$12,"")&amp;IF(Q89='Tabelle Tipi-pesi'!P$13,'Tabelle Tipi-pesi'!Q$13,"")&amp;IF(Q89='Tabelle Tipi-pesi'!P$14,'Tabelle Tipi-pesi'!Q$14,"")&amp;IF(Q89='Tabelle Tipi-pesi'!P$15,'Tabelle Tipi-pesi'!Q$15,"")&amp;IF(Q89='Tabelle Tipi-pesi'!P$16,'Tabelle Tipi-pesi'!Q$16,"")&amp;IF(Q89='Tabelle Tipi-pesi'!P$17,'Tabelle Tipi-pesi'!Q$17,"")&amp;IF(Q89='Tabelle Tipi-pesi'!P$18,'Tabelle Tipi-pesi'!Q$18,"")&amp;IF(Q89='Tabelle Tipi-pesi'!P$19,'Tabelle Tipi-pesi'!Q$19,"")&amp;IF(Q89='Tabelle Tipi-pesi'!P$20,'Tabelle Tipi-pesi'!Q$20,"")&amp;IF(Q89='Tabelle Tipi-pesi'!P$21,'Tabelle Tipi-pesi'!Q$21,"")&amp;IF(Q89='Tabelle Tipi-pesi'!P$22,'Tabelle Tipi-pesi'!Q$22,"")&amp;IF(Q89='Tabelle Tipi-pesi'!P$23,'Tabelle Tipi-pesi'!Q$23,"")))</f>
        <v>20</v>
      </c>
      <c r="S89" s="29" t="s">
        <v>113</v>
      </c>
      <c r="T89" s="30">
        <f>IF(S89="",0,VALUE(IF(S89='Tabelle Tipi-pesi'!R$2,'Tabelle Tipi-pesi'!S$2,"")&amp;IF(S89='Tabelle Tipi-pesi'!R$3,'Tabelle Tipi-pesi'!S$3,"")&amp;IF(S89='Tabelle Tipi-pesi'!R$4,'Tabelle Tipi-pesi'!S$4,"")&amp;IF(S89='Tabelle Tipi-pesi'!R$5,'Tabelle Tipi-pesi'!S$5,"")&amp;IF(S89='Tabelle Tipi-pesi'!R$6,'Tabelle Tipi-pesi'!S$6,"")&amp;IF(S89='Tabelle Tipi-pesi'!R$7,'Tabelle Tipi-pesi'!S$7,"")&amp;IF(S89='Tabelle Tipi-pesi'!R$8,'Tabelle Tipi-pesi'!S$8,"")&amp;IF(S89='Tabelle Tipi-pesi'!R$9,'Tabelle Tipi-pesi'!S$9,"")&amp;IF(S89='Tabelle Tipi-pesi'!R$10,'Tabelle Tipi-pesi'!S$10,"")&amp;IF(S89='Tabelle Tipi-pesi'!R$11,'Tabelle Tipi-pesi'!S$11,"")&amp;IF(S89='Tabelle Tipi-pesi'!R$12,'Tabelle Tipi-pesi'!S$12,"")&amp;IF(S89='Tabelle Tipi-pesi'!R$13,'Tabelle Tipi-pesi'!S$13,"")&amp;IF(S89='Tabelle Tipi-pesi'!R$14,'Tabelle Tipi-pesi'!S$14,"")&amp;IF(S89='Tabelle Tipi-pesi'!R$15,'Tabelle Tipi-pesi'!S$15,"")&amp;IF(S89='Tabelle Tipi-pesi'!R$16,'Tabelle Tipi-pesi'!S$16,"")&amp;IF(S89='Tabelle Tipi-pesi'!R$17,'Tabelle Tipi-pesi'!S$17,"")&amp;IF(S89='Tabelle Tipi-pesi'!R$18,'Tabelle Tipi-pesi'!S$18,"")&amp;IF(S89='Tabelle Tipi-pesi'!R$19,'Tabelle Tipi-pesi'!S$19,"")&amp;IF(S89='Tabelle Tipi-pesi'!R$20,'Tabelle Tipi-pesi'!S$20,"")&amp;IF(S89='Tabelle Tipi-pesi'!R$21,'Tabelle Tipi-pesi'!S$21,"")&amp;IF(S89='Tabelle Tipi-pesi'!R$22,'Tabelle Tipi-pesi'!S$22,"")&amp;IF(S89='Tabelle Tipi-pesi'!R$23,'Tabelle Tipi-pesi'!S$23,"")))</f>
        <v>30</v>
      </c>
      <c r="U89" s="8" t="s">
        <v>94</v>
      </c>
      <c r="V89" s="9">
        <f>IF(U89="",0,VALUE(IF(U89='Tabelle Tipi-pesi'!T$2,'Tabelle Tipi-pesi'!U$2,"")&amp;IF(U89='Tabelle Tipi-pesi'!T$3,'Tabelle Tipi-pesi'!U$3,"")&amp;IF(U89='Tabelle Tipi-pesi'!T$4,'Tabelle Tipi-pesi'!U$4,"")&amp;IF(U89='Tabelle Tipi-pesi'!T$5,'Tabelle Tipi-pesi'!U$5,"")&amp;IF(U89='Tabelle Tipi-pesi'!T$6,'Tabelle Tipi-pesi'!U$6,"")&amp;IF(U89='Tabelle Tipi-pesi'!T$7,'Tabelle Tipi-pesi'!U$7,"")&amp;IF(U89='Tabelle Tipi-pesi'!T$8,'Tabelle Tipi-pesi'!U$8,"")&amp;IF(U89='Tabelle Tipi-pesi'!T$9,'Tabelle Tipi-pesi'!U$9,"")&amp;IF(U89='Tabelle Tipi-pesi'!T$10,'Tabelle Tipi-pesi'!U$10,"")&amp;IF(U89='Tabelle Tipi-pesi'!T$11,'Tabelle Tipi-pesi'!U$11,"")&amp;IF(U89='Tabelle Tipi-pesi'!T$12,'Tabelle Tipi-pesi'!U$12,"")&amp;IF(U89='Tabelle Tipi-pesi'!T$13,'Tabelle Tipi-pesi'!U$13,"")&amp;IF(U89='Tabelle Tipi-pesi'!T$14,'Tabelle Tipi-pesi'!U$14,"")&amp;IF(U89='Tabelle Tipi-pesi'!T$15,'Tabelle Tipi-pesi'!U$15,"")&amp;IF(U89='Tabelle Tipi-pesi'!T$16,'Tabelle Tipi-pesi'!U$16,"")&amp;IF(U89='Tabelle Tipi-pesi'!T$17,'Tabelle Tipi-pesi'!U$17,"")&amp;IF(U89='Tabelle Tipi-pesi'!T$18,'Tabelle Tipi-pesi'!U$18,"")&amp;IF(U89='Tabelle Tipi-pesi'!T$19,'Tabelle Tipi-pesi'!U$19,"")&amp;IF(U89='Tabelle Tipi-pesi'!T$20,'Tabelle Tipi-pesi'!U$20,"")&amp;IF(U89='Tabelle Tipi-pesi'!T$21,'Tabelle Tipi-pesi'!U$21,"")&amp;IF(U89='Tabelle Tipi-pesi'!T$22,'Tabelle Tipi-pesi'!U$22,"")&amp;IF(U89='Tabelle Tipi-pesi'!T$23,'Tabelle Tipi-pesi'!U$23,"")))</f>
        <v>85</v>
      </c>
      <c r="W89" s="31"/>
      <c r="X89" s="32">
        <f>IF(W89="",0,VALUE(IF(W89='Tabelle Tipi-pesi'!V$2,'Tabelle Tipi-pesi'!W$2,"")&amp;IF(W89='Tabelle Tipi-pesi'!V$3,'Tabelle Tipi-pesi'!W$3,"")&amp;IF(W89='Tabelle Tipi-pesi'!V$4,'Tabelle Tipi-pesi'!W$4,"")&amp;IF(W89='Tabelle Tipi-pesi'!V$5,'Tabelle Tipi-pesi'!W$5,"")&amp;IF(W89='Tabelle Tipi-pesi'!V$6,'Tabelle Tipi-pesi'!W$6,"")&amp;IF(W89='Tabelle Tipi-pesi'!V$7,'Tabelle Tipi-pesi'!W$7,"")&amp;IF(W89='Tabelle Tipi-pesi'!V$8,'Tabelle Tipi-pesi'!W$8,"")&amp;IF(W89='Tabelle Tipi-pesi'!V$9,'Tabelle Tipi-pesi'!W$9,"")&amp;IF(W89='Tabelle Tipi-pesi'!V$10,'Tabelle Tipi-pesi'!W$10,"")&amp;IF(W89='Tabelle Tipi-pesi'!V$11,'Tabelle Tipi-pesi'!W$11,"")&amp;IF(W89='Tabelle Tipi-pesi'!V$12,'Tabelle Tipi-pesi'!W$12,"")&amp;IF(W89='Tabelle Tipi-pesi'!V$13,'Tabelle Tipi-pesi'!W$13,"")&amp;IF(W89='Tabelle Tipi-pesi'!V$14,'Tabelle Tipi-pesi'!W$14,"")&amp;IF(W89='Tabelle Tipi-pesi'!V$15,'Tabelle Tipi-pesi'!W$15,"")&amp;IF(W89='Tabelle Tipi-pesi'!V$16,'Tabelle Tipi-pesi'!W$16,"")&amp;IF(W89='Tabelle Tipi-pesi'!V$17,'Tabelle Tipi-pesi'!W$17,"")&amp;IF(W89='Tabelle Tipi-pesi'!V$18,'Tabelle Tipi-pesi'!W$18,"")&amp;IF(W89='Tabelle Tipi-pesi'!V$19,'Tabelle Tipi-pesi'!W$19,"")&amp;IF(W89='Tabelle Tipi-pesi'!V$20,'Tabelle Tipi-pesi'!W$20,"")&amp;IF(W89='Tabelle Tipi-pesi'!V$21,'Tabelle Tipi-pesi'!W$21,"")&amp;IF(W89='Tabelle Tipi-pesi'!V$22,'Tabelle Tipi-pesi'!W$22,"")&amp;IF(W89='Tabelle Tipi-pesi'!V$23,'Tabelle Tipi-pesi'!W$23,"")))</f>
        <v>0</v>
      </c>
      <c r="Z89" s="9">
        <f>IF(Y89="",0,VALUE(IF(Y89='Tabelle Tipi-pesi'!X$2,'Tabelle Tipi-pesi'!Y$2,"")&amp;IF(Y89='Tabelle Tipi-pesi'!X$3,'Tabelle Tipi-pesi'!Y$3,"")&amp;IF(Y89='Tabelle Tipi-pesi'!X$4,'Tabelle Tipi-pesi'!Y$4,"")&amp;IF(Y89='Tabelle Tipi-pesi'!X$5,'Tabelle Tipi-pesi'!Y$5,"")&amp;IF(Y89='Tabelle Tipi-pesi'!X$6,'Tabelle Tipi-pesi'!Y$6,"")&amp;IF(Y89='Tabelle Tipi-pesi'!X$7,'Tabelle Tipi-pesi'!Y$7,"")&amp;IF(Y89='Tabelle Tipi-pesi'!X$8,'Tabelle Tipi-pesi'!Y$8,"")&amp;IF(Y89='Tabelle Tipi-pesi'!X$9,'Tabelle Tipi-pesi'!Y$9,"")&amp;IF(Y89='Tabelle Tipi-pesi'!X$10,'Tabelle Tipi-pesi'!Y$10,"")&amp;IF(Y89='Tabelle Tipi-pesi'!X$11,'Tabelle Tipi-pesi'!Y$11,"")&amp;IF(Y89='Tabelle Tipi-pesi'!X$12,'Tabelle Tipi-pesi'!Y$12,"")&amp;IF(Y89='Tabelle Tipi-pesi'!X$13,'Tabelle Tipi-pesi'!Y$13,"")&amp;IF(Y89='Tabelle Tipi-pesi'!X$14,'Tabelle Tipi-pesi'!Y$14,"")&amp;IF(Y89='Tabelle Tipi-pesi'!X$15,'Tabelle Tipi-pesi'!Y$15,"")&amp;IF(Y89='Tabelle Tipi-pesi'!X$16,'Tabelle Tipi-pesi'!Y$16,"")&amp;IF(Y89='Tabelle Tipi-pesi'!X$17,'Tabelle Tipi-pesi'!Y$17,"")&amp;IF(Y89='Tabelle Tipi-pesi'!X$18,'Tabelle Tipi-pesi'!Y$18,"")&amp;IF(Y89='Tabelle Tipi-pesi'!X$19,'Tabelle Tipi-pesi'!Y$19,"")&amp;IF(Y89='Tabelle Tipi-pesi'!X$20,'Tabelle Tipi-pesi'!Y$20,"")&amp;IF(Y89='Tabelle Tipi-pesi'!X$21,'Tabelle Tipi-pesi'!Y$21,"")&amp;IF(Y89='Tabelle Tipi-pesi'!X$22,'Tabelle Tipi-pesi'!Y$22,"")&amp;IF(Y89='Tabelle Tipi-pesi'!X$23,'Tabelle Tipi-pesi'!Y$23,"")))</f>
        <v>0</v>
      </c>
      <c r="AA89" s="36" t="s">
        <v>103</v>
      </c>
      <c r="AB89" s="37">
        <f>IF(AA89="",0,VALUE(IF(AA89='Tabelle Tipi-pesi'!Z$2,'Tabelle Tipi-pesi'!AA$2,"")&amp;IF(AA89='Tabelle Tipi-pesi'!Z$3,'Tabelle Tipi-pesi'!AA$3,"")&amp;IF(AA89='Tabelle Tipi-pesi'!Z$4,'Tabelle Tipi-pesi'!AA$4,"")&amp;IF(AA89='Tabelle Tipi-pesi'!Z$5,'Tabelle Tipi-pesi'!AA$5,"")&amp;IF(AA89='Tabelle Tipi-pesi'!Z$6,'Tabelle Tipi-pesi'!AA$6,"")&amp;IF(AA89='Tabelle Tipi-pesi'!Z$7,'Tabelle Tipi-pesi'!AA$7,"")&amp;IF(AA89='Tabelle Tipi-pesi'!Z$8,'Tabelle Tipi-pesi'!AA$8,"")&amp;IF(AA89='Tabelle Tipi-pesi'!Z$9,'Tabelle Tipi-pesi'!AA$9,"")&amp;IF(AA89='Tabelle Tipi-pesi'!Z$10,'Tabelle Tipi-pesi'!AA$10,"")&amp;IF(AA89='Tabelle Tipi-pesi'!Z$11,'Tabelle Tipi-pesi'!AA$11,"")&amp;IF(AA89='Tabelle Tipi-pesi'!Z$12,'Tabelle Tipi-pesi'!AA$12,"")&amp;IF(AA89='Tabelle Tipi-pesi'!Z$13,'Tabelle Tipi-pesi'!AA$13,"")&amp;IF(AA89='Tabelle Tipi-pesi'!Z$14,'Tabelle Tipi-pesi'!AA$14,"")&amp;IF(AA89='Tabelle Tipi-pesi'!Z$15,'Tabelle Tipi-pesi'!AA$15,"")&amp;IF(AA89='Tabelle Tipi-pesi'!Z$16,'Tabelle Tipi-pesi'!AA$16,"")&amp;IF(AA89='Tabelle Tipi-pesi'!Z$17,'Tabelle Tipi-pesi'!AA$17,"")&amp;IF(AA89='Tabelle Tipi-pesi'!Z$18,'Tabelle Tipi-pesi'!AA$18,"")&amp;IF(AA89='Tabelle Tipi-pesi'!Z$19,'Tabelle Tipi-pesi'!AA$19,"")&amp;IF(AA89='Tabelle Tipi-pesi'!Z$20,'Tabelle Tipi-pesi'!AA$20,"")&amp;IF(AA89='Tabelle Tipi-pesi'!Z$21,'Tabelle Tipi-pesi'!AA$21,"")&amp;IF(AA89='Tabelle Tipi-pesi'!Z$22,'Tabelle Tipi-pesi'!AA$22,"")&amp;IF(AA89='Tabelle Tipi-pesi'!Z$23,'Tabelle Tipi-pesi'!AA$23,"")))</f>
        <v>10</v>
      </c>
      <c r="AD89" s="9">
        <f>IF(AC89="",0,VALUE(IF(AC89='Tabelle Tipi-pesi'!Z$2,'Tabelle Tipi-pesi'!AA$2,"")&amp;IF(AC89='Tabelle Tipi-pesi'!Z$3,'Tabelle Tipi-pesi'!AA$3,"")&amp;IF(AC89='Tabelle Tipi-pesi'!Z$4,'Tabelle Tipi-pesi'!AA$4,"")&amp;IF(AC89='Tabelle Tipi-pesi'!Z$5,'Tabelle Tipi-pesi'!AA$5,"")&amp;IF(AC89='Tabelle Tipi-pesi'!Z$6,'Tabelle Tipi-pesi'!AA$6,"")&amp;IF(AC89='Tabelle Tipi-pesi'!Z$7,'Tabelle Tipi-pesi'!AA$7,"")&amp;IF(AC89='Tabelle Tipi-pesi'!Z$8,'Tabelle Tipi-pesi'!AA$8,"")&amp;IF(AC89='Tabelle Tipi-pesi'!Z$9,'Tabelle Tipi-pesi'!AA$9,"")&amp;IF(AC89='Tabelle Tipi-pesi'!Z$10,'Tabelle Tipi-pesi'!AA$10,"")&amp;IF(AC89='Tabelle Tipi-pesi'!Z$11,'Tabelle Tipi-pesi'!AA$11,"")&amp;IF(AC89='Tabelle Tipi-pesi'!Z$12,'Tabelle Tipi-pesi'!AA$12,"")&amp;IF(AC89='Tabelle Tipi-pesi'!Z$13,'Tabelle Tipi-pesi'!AA$13,"")&amp;IF(AC89='Tabelle Tipi-pesi'!Z$14,'Tabelle Tipi-pesi'!AA$14,"")&amp;IF(AC89='Tabelle Tipi-pesi'!Z$15,'Tabelle Tipi-pesi'!AA$15,"")&amp;IF(AC89='Tabelle Tipi-pesi'!Z$16,'Tabelle Tipi-pesi'!AA$16,"")&amp;IF(AC89='Tabelle Tipi-pesi'!Z$17,'Tabelle Tipi-pesi'!AA$17,"")&amp;IF(AC89='Tabelle Tipi-pesi'!Z$18,'Tabelle Tipi-pesi'!AA$18,"")&amp;IF(AC89='Tabelle Tipi-pesi'!Z$19,'Tabelle Tipi-pesi'!AA$19,"")&amp;IF(AC89='Tabelle Tipi-pesi'!Z$20,'Tabelle Tipi-pesi'!AA$20,"")&amp;IF(AC89='Tabelle Tipi-pesi'!Z$21,'Tabelle Tipi-pesi'!AA$21,"")&amp;IF(AC89='Tabelle Tipi-pesi'!Z$22,'Tabelle Tipi-pesi'!AA$22,"")&amp;IF(AC89='Tabelle Tipi-pesi'!Z$23,'Tabelle Tipi-pesi'!AA$23,"")))</f>
        <v>0</v>
      </c>
      <c r="AE89" s="34" t="s">
        <v>116</v>
      </c>
      <c r="AF89" s="35">
        <f>IF(AE89="",0,VALUE(IF(AE89='Tabelle Tipi-pesi'!AB$2,'Tabelle Tipi-pesi'!AC$2,"")&amp;IF(AE89='Tabelle Tipi-pesi'!AB$3,'Tabelle Tipi-pesi'!AC$3,"")&amp;IF(AE89='Tabelle Tipi-pesi'!AB$4,'Tabelle Tipi-pesi'!AC$4,"")&amp;IF(AE89='Tabelle Tipi-pesi'!AB$5,'Tabelle Tipi-pesi'!AC$5,"")&amp;IF(AE89='Tabelle Tipi-pesi'!AB$6,'Tabelle Tipi-pesi'!AC$6,"")&amp;IF(AE89='Tabelle Tipi-pesi'!AB$7,'Tabelle Tipi-pesi'!AC$7,"")&amp;IF(AE89='Tabelle Tipi-pesi'!AB$8,'Tabelle Tipi-pesi'!AC$8,"")&amp;IF(AE89='Tabelle Tipi-pesi'!AB$9,'Tabelle Tipi-pesi'!AC$9,"")&amp;IF(AE89='Tabelle Tipi-pesi'!AB$10,'Tabelle Tipi-pesi'!AC$10,"")&amp;IF(AE89='Tabelle Tipi-pesi'!AB$11,'Tabelle Tipi-pesi'!AC$11,"")&amp;IF(AE89='Tabelle Tipi-pesi'!AB$12,'Tabelle Tipi-pesi'!AC$12,"")&amp;IF(AE89='Tabelle Tipi-pesi'!AB$13,'Tabelle Tipi-pesi'!AC$13,"")&amp;IF(AE89='Tabelle Tipi-pesi'!AB$14,'Tabelle Tipi-pesi'!AC$14,"")&amp;IF(AE89='Tabelle Tipi-pesi'!AB$15,'Tabelle Tipi-pesi'!AC$15,"")&amp;IF(AD89='Tabelle Tipi-pesi'!AB$16,'Tabelle Tipi-pesi'!AC$16,"")&amp;IF(AE89='Tabelle Tipi-pesi'!AB$17,'Tabelle Tipi-pesi'!AC$17,"")&amp;IF(AE89='Tabelle Tipi-pesi'!AB$18,'Tabelle Tipi-pesi'!AC$18,"")&amp;IF(AE89='Tabelle Tipi-pesi'!AB$19,'Tabelle Tipi-pesi'!AC$19,"")&amp;IF(AE89='Tabelle Tipi-pesi'!AB$20,'Tabelle Tipi-pesi'!AC$20,"")&amp;IF(AE89='Tabelle Tipi-pesi'!AB$21,'Tabelle Tipi-pesi'!AC$21,"")&amp;IF(AE89='Tabelle Tipi-pesi'!AB$22,'Tabelle Tipi-pesi'!AC$22,"")&amp;IF(AE89='Tabelle Tipi-pesi'!AB$23,'Tabelle Tipi-pesi'!AC$23,"")))</f>
        <v>20</v>
      </c>
      <c r="AH89" s="9">
        <f>IF(AG89="",0,VALUE(IF(AG89='Tabelle Tipi-pesi'!AD$2,'Tabelle Tipi-pesi'!AE$2,"")&amp;IF(AG89='Tabelle Tipi-pesi'!AD$3,'Tabelle Tipi-pesi'!AE$3,"")&amp;IF(AG89='Tabelle Tipi-pesi'!AD$4,'Tabelle Tipi-pesi'!AE$4,"")&amp;IF(AG89='Tabelle Tipi-pesi'!AD$5,'Tabelle Tipi-pesi'!AE$5,"")&amp;IF(AG89='Tabelle Tipi-pesi'!AD$6,'Tabelle Tipi-pesi'!AE$6,"")&amp;IF(AG89='Tabelle Tipi-pesi'!AD$7,'Tabelle Tipi-pesi'!AE$7,"")&amp;IF(AG89='Tabelle Tipi-pesi'!AD$8,'Tabelle Tipi-pesi'!AE$8,"")&amp;IF(AG89='Tabelle Tipi-pesi'!AD$9,'Tabelle Tipi-pesi'!AE$9,"")&amp;IF(AG89='Tabelle Tipi-pesi'!AD$10,'Tabelle Tipi-pesi'!AE$10,"")&amp;IF(AG89='Tabelle Tipi-pesi'!AD$11,'Tabelle Tipi-pesi'!AE$11,"")&amp;IF(AG89='Tabelle Tipi-pesi'!AD$12,'Tabelle Tipi-pesi'!AE$12,"")&amp;IF(AG89='Tabelle Tipi-pesi'!AD$13,'Tabelle Tipi-pesi'!AE$13,"")&amp;IF(AG89='Tabelle Tipi-pesi'!AD$14,'Tabelle Tipi-pesi'!AE$14,"")&amp;IF(AG89='Tabelle Tipi-pesi'!AD$15,'Tabelle Tipi-pesi'!AE$15,"")&amp;IF(AF89='Tabelle Tipi-pesi'!AD$16,'Tabelle Tipi-pesi'!AE$16,"")&amp;IF(AG89='Tabelle Tipi-pesi'!AD$17,'Tabelle Tipi-pesi'!AE$17,"")&amp;IF(AG89='Tabelle Tipi-pesi'!AD$18,'Tabelle Tipi-pesi'!AE$18,"")&amp;IF(AG89='Tabelle Tipi-pesi'!AD$19,'Tabelle Tipi-pesi'!AE$19,"")&amp;IF(AG89='Tabelle Tipi-pesi'!AD$20,'Tabelle Tipi-pesi'!AE$20,"")&amp;IF(AG89='Tabelle Tipi-pesi'!AD$21,'Tabelle Tipi-pesi'!AE$21,"")&amp;IF(AG89='Tabelle Tipi-pesi'!AD$22,'Tabelle Tipi-pesi'!AE$22,"")&amp;IF(AG89='Tabelle Tipi-pesi'!AD$23,'Tabelle Tipi-pesi'!AE$23,"")))</f>
        <v>0</v>
      </c>
      <c r="AJ89" s="26">
        <f t="shared" si="7"/>
        <v>2157</v>
      </c>
      <c r="AK89" s="55">
        <v>52</v>
      </c>
      <c r="AL89" s="12">
        <v>17240</v>
      </c>
      <c r="AM89" s="18"/>
      <c r="AN89" s="11">
        <f t="shared" si="8"/>
        <v>15</v>
      </c>
      <c r="AO89" s="11" t="str">
        <f t="shared" si="9"/>
        <v>3</v>
      </c>
      <c r="AP89" s="8">
        <v>580</v>
      </c>
      <c r="AQ89" s="40">
        <f t="shared" si="10"/>
        <v>19.892307692307693</v>
      </c>
      <c r="AR89" s="15">
        <f t="shared" si="11"/>
        <v>220.80461538461537</v>
      </c>
      <c r="AS89" s="16">
        <f t="shared" si="12"/>
        <v>102.36653471702149</v>
      </c>
      <c r="AT89" s="15">
        <f t="shared" si="13"/>
        <v>9.7688175414393523</v>
      </c>
      <c r="AU89" s="39"/>
    </row>
    <row r="90" spans="1:47" s="8" customFormat="1" ht="11.25" customHeight="1" x14ac:dyDescent="0.2">
      <c r="A90" s="8">
        <v>86</v>
      </c>
      <c r="B90" s="8">
        <v>4</v>
      </c>
      <c r="C90" s="20" t="s">
        <v>127</v>
      </c>
      <c r="D90" s="21">
        <f>IF(C90="",0,VALUE(IF(C90='Tabelle Tipi-pesi'!B$2,'Tabelle Tipi-pesi'!C$2,"")&amp;IF(C90='Tabelle Tipi-pesi'!B$3,'Tabelle Tipi-pesi'!C$3,"")&amp;IF(C90='Tabelle Tipi-pesi'!B$4,'Tabelle Tipi-pesi'!C$4,"")&amp;IF(C90='Tabelle Tipi-pesi'!B$5,'Tabelle Tipi-pesi'!C$5,"")&amp;IF(C90='Tabelle Tipi-pesi'!B$6,'Tabelle Tipi-pesi'!C$6,"")&amp;IF(C90='Tabelle Tipi-pesi'!B$7,'Tabelle Tipi-pesi'!C$7,"")&amp;IF(C90='Tabelle Tipi-pesi'!B$8,'Tabelle Tipi-pesi'!C$8,"")&amp;IF(C90='Tabelle Tipi-pesi'!B$9,'Tabelle Tipi-pesi'!C$9,"")&amp;IF(C90='Tabelle Tipi-pesi'!B$10,'Tabelle Tipi-pesi'!C$10,"")&amp;IF(C90='Tabelle Tipi-pesi'!B$11,'Tabelle Tipi-pesi'!C$11,"")&amp;IF(C90='Tabelle Tipi-pesi'!B$12,'Tabelle Tipi-pesi'!C$12,"")&amp;IF(C90='Tabelle Tipi-pesi'!B$13,'Tabelle Tipi-pesi'!C$13,"")&amp;IF(C90='Tabelle Tipi-pesi'!B$14,'Tabelle Tipi-pesi'!C$14,"")&amp;IF(C90='Tabelle Tipi-pesi'!B$15,'Tabelle Tipi-pesi'!C$15,"")&amp;IF(C90='Tabelle Tipi-pesi'!B$16,'Tabelle Tipi-pesi'!C$16,"")&amp;IF(C90='Tabelle Tipi-pesi'!B$17,'Tabelle Tipi-pesi'!C$17,"")&amp;IF(C90='Tabelle Tipi-pesi'!B$18,'Tabelle Tipi-pesi'!C$18,"")&amp;IF(C90='Tabelle Tipi-pesi'!B$19,'Tabelle Tipi-pesi'!C$19,"")&amp;IF(C90='Tabelle Tipi-pesi'!B$20,'Tabelle Tipi-pesi'!C$20,"")&amp;IF(C90='Tabelle Tipi-pesi'!B$21,'Tabelle Tipi-pesi'!C$21,"")&amp;IF(C90='Tabelle Tipi-pesi'!B$22,'Tabelle Tipi-pesi'!C$22,"")&amp;IF(C90='Tabelle Tipi-pesi'!B$23,'Tabelle Tipi-pesi'!C$23,"")))</f>
        <v>265</v>
      </c>
      <c r="E90" s="8" t="s">
        <v>27</v>
      </c>
      <c r="F90" s="7">
        <f>IF(E90="",0,VALUE(IF(E90='Tabelle Tipi-pesi'!D$2,'Tabelle Tipi-pesi'!E$2,"")&amp;IF(E90='Tabelle Tipi-pesi'!D$3,'Tabelle Tipi-pesi'!E$3,"")&amp;IF(E90='Tabelle Tipi-pesi'!D$4,'Tabelle Tipi-pesi'!E$4,"")&amp;IF(E90='Tabelle Tipi-pesi'!D$5,'Tabelle Tipi-pesi'!E$5,"")&amp;IF(E90='Tabelle Tipi-pesi'!D$6,'Tabelle Tipi-pesi'!E$6,"")&amp;IF(E90='Tabelle Tipi-pesi'!D$7,'Tabelle Tipi-pesi'!E$7,"")&amp;IF(E90='Tabelle Tipi-pesi'!D$8,'Tabelle Tipi-pesi'!E$8,"")&amp;IF(E90='Tabelle Tipi-pesi'!D$9,'Tabelle Tipi-pesi'!E$9,"")&amp;IF(E90='Tabelle Tipi-pesi'!D$10,'Tabelle Tipi-pesi'!E$10,"")&amp;IF(E90='Tabelle Tipi-pesi'!D$11,'Tabelle Tipi-pesi'!E$11,"")&amp;IF(E90='Tabelle Tipi-pesi'!D$12,'Tabelle Tipi-pesi'!E$12,"")&amp;IF(E90='Tabelle Tipi-pesi'!D$13,'Tabelle Tipi-pesi'!E$13,"")&amp;IF(E90='Tabelle Tipi-pesi'!D$14,'Tabelle Tipi-pesi'!E$14,"")&amp;IF(E90='Tabelle Tipi-pesi'!D$15,'Tabelle Tipi-pesi'!E$15,"")&amp;IF(E90='Tabelle Tipi-pesi'!D$16,'Tabelle Tipi-pesi'!E$16,"")&amp;IF(E90='Tabelle Tipi-pesi'!D$17,'Tabelle Tipi-pesi'!E$17,"")&amp;IF(E90='Tabelle Tipi-pesi'!D$18,'Tabelle Tipi-pesi'!E$18,"")&amp;IF(E90='Tabelle Tipi-pesi'!D$19,'Tabelle Tipi-pesi'!E$19,"")&amp;IF(E90='Tabelle Tipi-pesi'!D$20,'Tabelle Tipi-pesi'!E$20,"")&amp;IF(E90='Tabelle Tipi-pesi'!D$21,'Tabelle Tipi-pesi'!E$21,"")&amp;IF(E90='Tabelle Tipi-pesi'!D$22,'Tabelle Tipi-pesi'!E$22,"")&amp;IF(E90='Tabelle Tipi-pesi'!D$23,'Tabelle Tipi-pesi'!E$23,"")))/4*B90</f>
        <v>72</v>
      </c>
      <c r="G90" s="22" t="s">
        <v>39</v>
      </c>
      <c r="H90" s="23">
        <f>$B90*IF(G90="",0,VALUE(IF(G90='Tabelle Tipi-pesi'!F$2,'Tabelle Tipi-pesi'!G$2,"")&amp;IF(G90='Tabelle Tipi-pesi'!F$3,'Tabelle Tipi-pesi'!G$3,"")&amp;IF(G90='Tabelle Tipi-pesi'!F$4,'Tabelle Tipi-pesi'!G$4,"")&amp;IF(G90='Tabelle Tipi-pesi'!F$5,'Tabelle Tipi-pesi'!G$5,"")&amp;IF(G90='Tabelle Tipi-pesi'!F$6,'Tabelle Tipi-pesi'!G$6,"")&amp;IF(G90='Tabelle Tipi-pesi'!F$7,'Tabelle Tipi-pesi'!G$7,"")&amp;IF(G90='Tabelle Tipi-pesi'!F$8,'Tabelle Tipi-pesi'!G$8,"")&amp;IF(G90='Tabelle Tipi-pesi'!F$9,'Tabelle Tipi-pesi'!G$9,"")&amp;IF(G90='Tabelle Tipi-pesi'!F$10,'Tabelle Tipi-pesi'!G$10,"")&amp;IF(G90='Tabelle Tipi-pesi'!F$11,'Tabelle Tipi-pesi'!G$11,"")&amp;IF(G90='Tabelle Tipi-pesi'!F$12,'Tabelle Tipi-pesi'!G$12,"")&amp;IF(G90='Tabelle Tipi-pesi'!F$13,'Tabelle Tipi-pesi'!G$13,"")&amp;IF(G90='Tabelle Tipi-pesi'!F$14,'Tabelle Tipi-pesi'!G$14,"")&amp;IF(G90='Tabelle Tipi-pesi'!F$15,'Tabelle Tipi-pesi'!G$15,"")&amp;IF(G90='Tabelle Tipi-pesi'!F$16,'Tabelle Tipi-pesi'!G$16,"")&amp;IF(G90='Tabelle Tipi-pesi'!F$17,'Tabelle Tipi-pesi'!G$17,"")&amp;IF(G90='Tabelle Tipi-pesi'!F$18,'Tabelle Tipi-pesi'!G$18,"")&amp;IF(G90='Tabelle Tipi-pesi'!F$19,'Tabelle Tipi-pesi'!G$19,"")&amp;IF(G90='Tabelle Tipi-pesi'!F$20,'Tabelle Tipi-pesi'!G$20,"")&amp;IF(G90='Tabelle Tipi-pesi'!F$21,'Tabelle Tipi-pesi'!G$21,"")&amp;IF(G90='Tabelle Tipi-pesi'!F$22,'Tabelle Tipi-pesi'!G$22,"")&amp;IF(G90='Tabelle Tipi-pesi'!F$23,'Tabelle Tipi-pesi'!G$23,"")))</f>
        <v>120</v>
      </c>
      <c r="I90" s="8" t="s">
        <v>44</v>
      </c>
      <c r="J90" s="9">
        <f>IF(I90="",0,VALUE(IF(I90='Tabelle Tipi-pesi'!H$2,'Tabelle Tipi-pesi'!I$2,"")&amp;IF(I90='Tabelle Tipi-pesi'!H$3,'Tabelle Tipi-pesi'!I$3,"")&amp;IF(I90='Tabelle Tipi-pesi'!H$4,'Tabelle Tipi-pesi'!I$4,"")&amp;IF(I90='Tabelle Tipi-pesi'!H$5,'Tabelle Tipi-pesi'!I$5,"")&amp;IF(I90='Tabelle Tipi-pesi'!H$6,'Tabelle Tipi-pesi'!I$6,"")&amp;IF(I90='Tabelle Tipi-pesi'!H$7,'Tabelle Tipi-pesi'!I$7,"")&amp;IF(I90='Tabelle Tipi-pesi'!H$8,'Tabelle Tipi-pesi'!I$8,"")&amp;IF(I90='Tabelle Tipi-pesi'!H$9,'Tabelle Tipi-pesi'!I$9,"")&amp;IF(I90='Tabelle Tipi-pesi'!H$10,'Tabelle Tipi-pesi'!I$10,"")&amp;IF(I90='Tabelle Tipi-pesi'!H$11,'Tabelle Tipi-pesi'!I$11,"")&amp;IF(I90='Tabelle Tipi-pesi'!H$12,'Tabelle Tipi-pesi'!I$12,"")&amp;IF(I90='Tabelle Tipi-pesi'!H$13,'Tabelle Tipi-pesi'!I$13,"")&amp;IF(I90='Tabelle Tipi-pesi'!H$14,'Tabelle Tipi-pesi'!I$14,"")&amp;IF(I90='Tabelle Tipi-pesi'!H$15,'Tabelle Tipi-pesi'!I$15,"")&amp;IF(I90='Tabelle Tipi-pesi'!H$16,'Tabelle Tipi-pesi'!I$16,"")&amp;IF(I90='Tabelle Tipi-pesi'!H$17,'Tabelle Tipi-pesi'!I$17,"")&amp;IF(I90='Tabelle Tipi-pesi'!H$18,'Tabelle Tipi-pesi'!I$18,"")&amp;IF(I90='Tabelle Tipi-pesi'!H$19,'Tabelle Tipi-pesi'!I$19,"")&amp;IF(I90='Tabelle Tipi-pesi'!H$20,'Tabelle Tipi-pesi'!I$20,"")&amp;IF(I90='Tabelle Tipi-pesi'!H$21,'Tabelle Tipi-pesi'!I$21,"")&amp;IF(I90='Tabelle Tipi-pesi'!H$22,'Tabelle Tipi-pesi'!I$22,"")&amp;IF(I90='Tabelle Tipi-pesi'!H$23,'Tabelle Tipi-pesi'!I$23,"")))</f>
        <v>80</v>
      </c>
      <c r="K90" s="24" t="s">
        <v>51</v>
      </c>
      <c r="L90" s="25">
        <f>IF(K90="",0,VALUE(IF(K90='Tabelle Tipi-pesi'!J$2,'Tabelle Tipi-pesi'!K$2,"")&amp;IF(K90='Tabelle Tipi-pesi'!J$3,'Tabelle Tipi-pesi'!K$3,"")&amp;IF(K90='Tabelle Tipi-pesi'!J$4,'Tabelle Tipi-pesi'!K$4,"")&amp;IF(K90='Tabelle Tipi-pesi'!J$5,'Tabelle Tipi-pesi'!K$5,"")&amp;IF(K90='Tabelle Tipi-pesi'!J$6,'Tabelle Tipi-pesi'!K$6,"")&amp;IF(K90='Tabelle Tipi-pesi'!J$7,'Tabelle Tipi-pesi'!K$7,"")&amp;IF(K90='Tabelle Tipi-pesi'!J$8,'Tabelle Tipi-pesi'!K$8,"")&amp;IF(K90='Tabelle Tipi-pesi'!J$9,'Tabelle Tipi-pesi'!K$9,"")&amp;IF(K90='Tabelle Tipi-pesi'!J$10,'Tabelle Tipi-pesi'!K$10,"")&amp;IF(K90='Tabelle Tipi-pesi'!J$11,'Tabelle Tipi-pesi'!K$11,"")&amp;IF(K90='Tabelle Tipi-pesi'!J$12,'Tabelle Tipi-pesi'!K$12,"")&amp;IF(K90='Tabelle Tipi-pesi'!J$13,'Tabelle Tipi-pesi'!K$13,"")&amp;IF(K90='Tabelle Tipi-pesi'!J$14,'Tabelle Tipi-pesi'!K$14,"")&amp;IF(K90='Tabelle Tipi-pesi'!J$15,'Tabelle Tipi-pesi'!K$15,"")&amp;IF(K90='Tabelle Tipi-pesi'!J$16,'Tabelle Tipi-pesi'!K$16,"")&amp;IF(K90='Tabelle Tipi-pesi'!J$17,'Tabelle Tipi-pesi'!K$17,"")&amp;IF(K90='Tabelle Tipi-pesi'!J$18,'Tabelle Tipi-pesi'!K$18,"")&amp;IF(K90='Tabelle Tipi-pesi'!J$19,'Tabelle Tipi-pesi'!K$19,"")&amp;IF(K90='Tabelle Tipi-pesi'!J$20,'Tabelle Tipi-pesi'!K$20,"")&amp;IF(K90='Tabelle Tipi-pesi'!J$21,'Tabelle Tipi-pesi'!K$21,"")&amp;IF(K90='Tabelle Tipi-pesi'!J$22,'Tabelle Tipi-pesi'!K$22,"")&amp;IF(K90='Tabelle Tipi-pesi'!J$23,'Tabelle Tipi-pesi'!K$23,"")))</f>
        <v>18</v>
      </c>
      <c r="M90" s="8" t="s">
        <v>178</v>
      </c>
      <c r="N90" s="9">
        <f>$B90*IF(M90="",0,VALUE(IF(M90='Tabelle Tipi-pesi'!L$2,'Tabelle Tipi-pesi'!M$2,"")&amp;IF(M90='Tabelle Tipi-pesi'!L$3,'Tabelle Tipi-pesi'!M$3,"")&amp;IF(M90='Tabelle Tipi-pesi'!L$4,'Tabelle Tipi-pesi'!M$4,"")&amp;IF(M90='Tabelle Tipi-pesi'!L$5,'Tabelle Tipi-pesi'!M$5,"")&amp;IF(M90='Tabelle Tipi-pesi'!L$6,'Tabelle Tipi-pesi'!M$6,"")&amp;IF(M90='Tabelle Tipi-pesi'!L$7,'Tabelle Tipi-pesi'!M$7,"")&amp;IF(M90='Tabelle Tipi-pesi'!L$8,'Tabelle Tipi-pesi'!M$8,"")&amp;IF(M90='Tabelle Tipi-pesi'!L$9,'Tabelle Tipi-pesi'!M$9,"")&amp;IF(M90='Tabelle Tipi-pesi'!L$10,'Tabelle Tipi-pesi'!M$10,"")&amp;IF(M90='Tabelle Tipi-pesi'!L$11,'Tabelle Tipi-pesi'!M$11,"")&amp;IF(M90='Tabelle Tipi-pesi'!L$12,'Tabelle Tipi-pesi'!M$12,"")&amp;IF(M90='Tabelle Tipi-pesi'!L$13,'Tabelle Tipi-pesi'!M$13,"")&amp;IF(M90='Tabelle Tipi-pesi'!L$14,'Tabelle Tipi-pesi'!M$14,"")&amp;IF(M90='Tabelle Tipi-pesi'!L$15,'Tabelle Tipi-pesi'!M$15,"")&amp;IF(M90='Tabelle Tipi-pesi'!L$16,'Tabelle Tipi-pesi'!M$16,"")&amp;IF(M90='Tabelle Tipi-pesi'!L$17,'Tabelle Tipi-pesi'!M$17,"")&amp;IF(M90='Tabelle Tipi-pesi'!L$18,'Tabelle Tipi-pesi'!M$18,"")&amp;IF(M90='Tabelle Tipi-pesi'!L$19,'Tabelle Tipi-pesi'!M$19,"")&amp;IF(M90='Tabelle Tipi-pesi'!L$20,'Tabelle Tipi-pesi'!M$20,"")&amp;IF(M90='Tabelle Tipi-pesi'!L$21,'Tabelle Tipi-pesi'!M$21,"")&amp;IF(M90='Tabelle Tipi-pesi'!L$22,'Tabelle Tipi-pesi'!M$22,"")&amp;IF(M90='Tabelle Tipi-pesi'!L$23,'Tabelle Tipi-pesi'!M$23,"")))</f>
        <v>340</v>
      </c>
      <c r="O90" s="27" t="s">
        <v>82</v>
      </c>
      <c r="P90" s="28">
        <f>IF(O90="",0,VALUE(IF(O90='Tabelle Tipi-pesi'!N$2,'Tabelle Tipi-pesi'!O$2,"")&amp;IF(O90='Tabelle Tipi-pesi'!N$3,'Tabelle Tipi-pesi'!O$3,"")&amp;IF(O90='Tabelle Tipi-pesi'!N$4,'Tabelle Tipi-pesi'!O$4,"")&amp;IF(O90='Tabelle Tipi-pesi'!N$5,'Tabelle Tipi-pesi'!O$5,"")&amp;IF(O90='Tabelle Tipi-pesi'!N$6,'Tabelle Tipi-pesi'!O$6,"")&amp;IF(O90='Tabelle Tipi-pesi'!N$7,'Tabelle Tipi-pesi'!O$7,"")&amp;IF(O90='Tabelle Tipi-pesi'!N$8,'Tabelle Tipi-pesi'!O$8,"")&amp;IF(O90='Tabelle Tipi-pesi'!N$9,'Tabelle Tipi-pesi'!O$9,"")&amp;IF(O90='Tabelle Tipi-pesi'!N$10,'Tabelle Tipi-pesi'!O$10,"")&amp;IF(O90='Tabelle Tipi-pesi'!N$11,'Tabelle Tipi-pesi'!O$11,"")&amp;IF(O90='Tabelle Tipi-pesi'!N$12,'Tabelle Tipi-pesi'!O$12,"")&amp;IF(O90='Tabelle Tipi-pesi'!N$13,'Tabelle Tipi-pesi'!O$13,"")&amp;IF(O90='Tabelle Tipi-pesi'!N$14,'Tabelle Tipi-pesi'!O$14,"")&amp;IF(O90='Tabelle Tipi-pesi'!N$15,'Tabelle Tipi-pesi'!O$15,"")&amp;IF(O90='Tabelle Tipi-pesi'!N$16,'Tabelle Tipi-pesi'!O$16,"")&amp;IF(O90='Tabelle Tipi-pesi'!N$17,'Tabelle Tipi-pesi'!O$17,"")&amp;IF(O90='Tabelle Tipi-pesi'!N$18,'Tabelle Tipi-pesi'!O$18,"")&amp;IF(O90='Tabelle Tipi-pesi'!N$19,'Tabelle Tipi-pesi'!O$19,"")&amp;IF(O90='Tabelle Tipi-pesi'!N$20,'Tabelle Tipi-pesi'!O$20,"")&amp;IF(O90='Tabelle Tipi-pesi'!N$21,'Tabelle Tipi-pesi'!O$21,"")&amp;IF(O90='Tabelle Tipi-pesi'!N$22,'Tabelle Tipi-pesi'!O$22,"")&amp;IF(O90='Tabelle Tipi-pesi'!N$23,'Tabelle Tipi-pesi'!O$23,"")))</f>
        <v>580</v>
      </c>
      <c r="Q90" s="8" t="s">
        <v>109</v>
      </c>
      <c r="R90" s="9">
        <f>IF(Q90="",0,VALUE(IF(Q90='Tabelle Tipi-pesi'!P$2,'Tabelle Tipi-pesi'!Q$2,"")&amp;IF(Q90='Tabelle Tipi-pesi'!P$3,'Tabelle Tipi-pesi'!Q$3,"")&amp;IF(Q90='Tabelle Tipi-pesi'!P$4,'Tabelle Tipi-pesi'!Q$4,"")&amp;IF(Q90='Tabelle Tipi-pesi'!P$5,'Tabelle Tipi-pesi'!Q$5,"")&amp;IF(Q90='Tabelle Tipi-pesi'!P$6,'Tabelle Tipi-pesi'!Q$6,"")&amp;IF(Q90='Tabelle Tipi-pesi'!P$7,'Tabelle Tipi-pesi'!Q$7,"")&amp;IF(Q90='Tabelle Tipi-pesi'!P$8,'Tabelle Tipi-pesi'!Q$8,"")&amp;IF(Q90='Tabelle Tipi-pesi'!P$9,'Tabelle Tipi-pesi'!Q$9,"")&amp;IF(Q90='Tabelle Tipi-pesi'!P$10,'Tabelle Tipi-pesi'!Q$10,"")&amp;IF(Q90='Tabelle Tipi-pesi'!P$11,'Tabelle Tipi-pesi'!Q$11,"")&amp;IF(Q90='Tabelle Tipi-pesi'!P$12,'Tabelle Tipi-pesi'!Q$12,"")&amp;IF(Q90='Tabelle Tipi-pesi'!P$13,'Tabelle Tipi-pesi'!Q$13,"")&amp;IF(Q90='Tabelle Tipi-pesi'!P$14,'Tabelle Tipi-pesi'!Q$14,"")&amp;IF(Q90='Tabelle Tipi-pesi'!P$15,'Tabelle Tipi-pesi'!Q$15,"")&amp;IF(Q90='Tabelle Tipi-pesi'!P$16,'Tabelle Tipi-pesi'!Q$16,"")&amp;IF(Q90='Tabelle Tipi-pesi'!P$17,'Tabelle Tipi-pesi'!Q$17,"")&amp;IF(Q90='Tabelle Tipi-pesi'!P$18,'Tabelle Tipi-pesi'!Q$18,"")&amp;IF(Q90='Tabelle Tipi-pesi'!P$19,'Tabelle Tipi-pesi'!Q$19,"")&amp;IF(Q90='Tabelle Tipi-pesi'!P$20,'Tabelle Tipi-pesi'!Q$20,"")&amp;IF(Q90='Tabelle Tipi-pesi'!P$21,'Tabelle Tipi-pesi'!Q$21,"")&amp;IF(Q90='Tabelle Tipi-pesi'!P$22,'Tabelle Tipi-pesi'!Q$22,"")&amp;IF(Q90='Tabelle Tipi-pesi'!P$23,'Tabelle Tipi-pesi'!Q$23,"")))</f>
        <v>60</v>
      </c>
      <c r="S90" s="29" t="s">
        <v>114</v>
      </c>
      <c r="T90" s="30">
        <f>IF(S90="",0,VALUE(IF(S90='Tabelle Tipi-pesi'!R$2,'Tabelle Tipi-pesi'!S$2,"")&amp;IF(S90='Tabelle Tipi-pesi'!R$3,'Tabelle Tipi-pesi'!S$3,"")&amp;IF(S90='Tabelle Tipi-pesi'!R$4,'Tabelle Tipi-pesi'!S$4,"")&amp;IF(S90='Tabelle Tipi-pesi'!R$5,'Tabelle Tipi-pesi'!S$5,"")&amp;IF(S90='Tabelle Tipi-pesi'!R$6,'Tabelle Tipi-pesi'!S$6,"")&amp;IF(S90='Tabelle Tipi-pesi'!R$7,'Tabelle Tipi-pesi'!S$7,"")&amp;IF(S90='Tabelle Tipi-pesi'!R$8,'Tabelle Tipi-pesi'!S$8,"")&amp;IF(S90='Tabelle Tipi-pesi'!R$9,'Tabelle Tipi-pesi'!S$9,"")&amp;IF(S90='Tabelle Tipi-pesi'!R$10,'Tabelle Tipi-pesi'!S$10,"")&amp;IF(S90='Tabelle Tipi-pesi'!R$11,'Tabelle Tipi-pesi'!S$11,"")&amp;IF(S90='Tabelle Tipi-pesi'!R$12,'Tabelle Tipi-pesi'!S$12,"")&amp;IF(S90='Tabelle Tipi-pesi'!R$13,'Tabelle Tipi-pesi'!S$13,"")&amp;IF(S90='Tabelle Tipi-pesi'!R$14,'Tabelle Tipi-pesi'!S$14,"")&amp;IF(S90='Tabelle Tipi-pesi'!R$15,'Tabelle Tipi-pesi'!S$15,"")&amp;IF(S90='Tabelle Tipi-pesi'!R$16,'Tabelle Tipi-pesi'!S$16,"")&amp;IF(S90='Tabelle Tipi-pesi'!R$17,'Tabelle Tipi-pesi'!S$17,"")&amp;IF(S90='Tabelle Tipi-pesi'!R$18,'Tabelle Tipi-pesi'!S$18,"")&amp;IF(S90='Tabelle Tipi-pesi'!R$19,'Tabelle Tipi-pesi'!S$19,"")&amp;IF(S90='Tabelle Tipi-pesi'!R$20,'Tabelle Tipi-pesi'!S$20,"")&amp;IF(S90='Tabelle Tipi-pesi'!R$21,'Tabelle Tipi-pesi'!S$21,"")&amp;IF(S90='Tabelle Tipi-pesi'!R$22,'Tabelle Tipi-pesi'!S$22,"")&amp;IF(S90='Tabelle Tipi-pesi'!R$23,'Tabelle Tipi-pesi'!S$23,"")))</f>
        <v>25</v>
      </c>
      <c r="U90" s="8" t="s">
        <v>94</v>
      </c>
      <c r="V90" s="9">
        <f>IF(U90="",0,VALUE(IF(U90='Tabelle Tipi-pesi'!T$2,'Tabelle Tipi-pesi'!U$2,"")&amp;IF(U90='Tabelle Tipi-pesi'!T$3,'Tabelle Tipi-pesi'!U$3,"")&amp;IF(U90='Tabelle Tipi-pesi'!T$4,'Tabelle Tipi-pesi'!U$4,"")&amp;IF(U90='Tabelle Tipi-pesi'!T$5,'Tabelle Tipi-pesi'!U$5,"")&amp;IF(U90='Tabelle Tipi-pesi'!T$6,'Tabelle Tipi-pesi'!U$6,"")&amp;IF(U90='Tabelle Tipi-pesi'!T$7,'Tabelle Tipi-pesi'!U$7,"")&amp;IF(U90='Tabelle Tipi-pesi'!T$8,'Tabelle Tipi-pesi'!U$8,"")&amp;IF(U90='Tabelle Tipi-pesi'!T$9,'Tabelle Tipi-pesi'!U$9,"")&amp;IF(U90='Tabelle Tipi-pesi'!T$10,'Tabelle Tipi-pesi'!U$10,"")&amp;IF(U90='Tabelle Tipi-pesi'!T$11,'Tabelle Tipi-pesi'!U$11,"")&amp;IF(U90='Tabelle Tipi-pesi'!T$12,'Tabelle Tipi-pesi'!U$12,"")&amp;IF(U90='Tabelle Tipi-pesi'!T$13,'Tabelle Tipi-pesi'!U$13,"")&amp;IF(U90='Tabelle Tipi-pesi'!T$14,'Tabelle Tipi-pesi'!U$14,"")&amp;IF(U90='Tabelle Tipi-pesi'!T$15,'Tabelle Tipi-pesi'!U$15,"")&amp;IF(U90='Tabelle Tipi-pesi'!T$16,'Tabelle Tipi-pesi'!U$16,"")&amp;IF(U90='Tabelle Tipi-pesi'!T$17,'Tabelle Tipi-pesi'!U$17,"")&amp;IF(U90='Tabelle Tipi-pesi'!T$18,'Tabelle Tipi-pesi'!U$18,"")&amp;IF(U90='Tabelle Tipi-pesi'!T$19,'Tabelle Tipi-pesi'!U$19,"")&amp;IF(U90='Tabelle Tipi-pesi'!T$20,'Tabelle Tipi-pesi'!U$20,"")&amp;IF(U90='Tabelle Tipi-pesi'!T$21,'Tabelle Tipi-pesi'!U$21,"")&amp;IF(U90='Tabelle Tipi-pesi'!T$22,'Tabelle Tipi-pesi'!U$22,"")&amp;IF(U90='Tabelle Tipi-pesi'!T$23,'Tabelle Tipi-pesi'!U$23,"")))</f>
        <v>85</v>
      </c>
      <c r="W90" s="31" t="s">
        <v>98</v>
      </c>
      <c r="X90" s="32">
        <f>IF(W90="",0,VALUE(IF(W90='Tabelle Tipi-pesi'!V$2,'Tabelle Tipi-pesi'!W$2,"")&amp;IF(W90='Tabelle Tipi-pesi'!V$3,'Tabelle Tipi-pesi'!W$3,"")&amp;IF(W90='Tabelle Tipi-pesi'!V$4,'Tabelle Tipi-pesi'!W$4,"")&amp;IF(W90='Tabelle Tipi-pesi'!V$5,'Tabelle Tipi-pesi'!W$5,"")&amp;IF(W90='Tabelle Tipi-pesi'!V$6,'Tabelle Tipi-pesi'!W$6,"")&amp;IF(W90='Tabelle Tipi-pesi'!V$7,'Tabelle Tipi-pesi'!W$7,"")&amp;IF(W90='Tabelle Tipi-pesi'!V$8,'Tabelle Tipi-pesi'!W$8,"")&amp;IF(W90='Tabelle Tipi-pesi'!V$9,'Tabelle Tipi-pesi'!W$9,"")&amp;IF(W90='Tabelle Tipi-pesi'!V$10,'Tabelle Tipi-pesi'!W$10,"")&amp;IF(W90='Tabelle Tipi-pesi'!V$11,'Tabelle Tipi-pesi'!W$11,"")&amp;IF(W90='Tabelle Tipi-pesi'!V$12,'Tabelle Tipi-pesi'!W$12,"")&amp;IF(W90='Tabelle Tipi-pesi'!V$13,'Tabelle Tipi-pesi'!W$13,"")&amp;IF(W90='Tabelle Tipi-pesi'!V$14,'Tabelle Tipi-pesi'!W$14,"")&amp;IF(W90='Tabelle Tipi-pesi'!V$15,'Tabelle Tipi-pesi'!W$15,"")&amp;IF(W90='Tabelle Tipi-pesi'!V$16,'Tabelle Tipi-pesi'!W$16,"")&amp;IF(W90='Tabelle Tipi-pesi'!V$17,'Tabelle Tipi-pesi'!W$17,"")&amp;IF(W90='Tabelle Tipi-pesi'!V$18,'Tabelle Tipi-pesi'!W$18,"")&amp;IF(W90='Tabelle Tipi-pesi'!V$19,'Tabelle Tipi-pesi'!W$19,"")&amp;IF(W90='Tabelle Tipi-pesi'!V$20,'Tabelle Tipi-pesi'!W$20,"")&amp;IF(W90='Tabelle Tipi-pesi'!V$21,'Tabelle Tipi-pesi'!W$21,"")&amp;IF(W90='Tabelle Tipi-pesi'!V$22,'Tabelle Tipi-pesi'!W$22,"")&amp;IF(W90='Tabelle Tipi-pesi'!V$23,'Tabelle Tipi-pesi'!W$23,"")))</f>
        <v>56</v>
      </c>
      <c r="Y90" s="8" t="s">
        <v>100</v>
      </c>
      <c r="Z90" s="9">
        <f>IF(Y90="",0,VALUE(IF(Y90='Tabelle Tipi-pesi'!X$2,'Tabelle Tipi-pesi'!Y$2,"")&amp;IF(Y90='Tabelle Tipi-pesi'!X$3,'Tabelle Tipi-pesi'!Y$3,"")&amp;IF(Y90='Tabelle Tipi-pesi'!X$4,'Tabelle Tipi-pesi'!Y$4,"")&amp;IF(Y90='Tabelle Tipi-pesi'!X$5,'Tabelle Tipi-pesi'!Y$5,"")&amp;IF(Y90='Tabelle Tipi-pesi'!X$6,'Tabelle Tipi-pesi'!Y$6,"")&amp;IF(Y90='Tabelle Tipi-pesi'!X$7,'Tabelle Tipi-pesi'!Y$7,"")&amp;IF(Y90='Tabelle Tipi-pesi'!X$8,'Tabelle Tipi-pesi'!Y$8,"")&amp;IF(Y90='Tabelle Tipi-pesi'!X$9,'Tabelle Tipi-pesi'!Y$9,"")&amp;IF(Y90='Tabelle Tipi-pesi'!X$10,'Tabelle Tipi-pesi'!Y$10,"")&amp;IF(Y90='Tabelle Tipi-pesi'!X$11,'Tabelle Tipi-pesi'!Y$11,"")&amp;IF(Y90='Tabelle Tipi-pesi'!X$12,'Tabelle Tipi-pesi'!Y$12,"")&amp;IF(Y90='Tabelle Tipi-pesi'!X$13,'Tabelle Tipi-pesi'!Y$13,"")&amp;IF(Y90='Tabelle Tipi-pesi'!X$14,'Tabelle Tipi-pesi'!Y$14,"")&amp;IF(Y90='Tabelle Tipi-pesi'!X$15,'Tabelle Tipi-pesi'!Y$15,"")&amp;IF(Y90='Tabelle Tipi-pesi'!X$16,'Tabelle Tipi-pesi'!Y$16,"")&amp;IF(Y90='Tabelle Tipi-pesi'!X$17,'Tabelle Tipi-pesi'!Y$17,"")&amp;IF(Y90='Tabelle Tipi-pesi'!X$18,'Tabelle Tipi-pesi'!Y$18,"")&amp;IF(Y90='Tabelle Tipi-pesi'!X$19,'Tabelle Tipi-pesi'!Y$19,"")&amp;IF(Y90='Tabelle Tipi-pesi'!X$20,'Tabelle Tipi-pesi'!Y$20,"")&amp;IF(Y90='Tabelle Tipi-pesi'!X$21,'Tabelle Tipi-pesi'!Y$21,"")&amp;IF(Y90='Tabelle Tipi-pesi'!X$22,'Tabelle Tipi-pesi'!Y$22,"")&amp;IF(Y90='Tabelle Tipi-pesi'!X$23,'Tabelle Tipi-pesi'!Y$23,"")))</f>
        <v>190</v>
      </c>
      <c r="AA90" s="36" t="s">
        <v>105</v>
      </c>
      <c r="AB90" s="37">
        <f>IF(AA90="",0,VALUE(IF(AA90='Tabelle Tipi-pesi'!Z$2,'Tabelle Tipi-pesi'!AA$2,"")&amp;IF(AA90='Tabelle Tipi-pesi'!Z$3,'Tabelle Tipi-pesi'!AA$3,"")&amp;IF(AA90='Tabelle Tipi-pesi'!Z$4,'Tabelle Tipi-pesi'!AA$4,"")&amp;IF(AA90='Tabelle Tipi-pesi'!Z$5,'Tabelle Tipi-pesi'!AA$5,"")&amp;IF(AA90='Tabelle Tipi-pesi'!Z$6,'Tabelle Tipi-pesi'!AA$6,"")&amp;IF(AA90='Tabelle Tipi-pesi'!Z$7,'Tabelle Tipi-pesi'!AA$7,"")&amp;IF(AA90='Tabelle Tipi-pesi'!Z$8,'Tabelle Tipi-pesi'!AA$8,"")&amp;IF(AA90='Tabelle Tipi-pesi'!Z$9,'Tabelle Tipi-pesi'!AA$9,"")&amp;IF(AA90='Tabelle Tipi-pesi'!Z$10,'Tabelle Tipi-pesi'!AA$10,"")&amp;IF(AA90='Tabelle Tipi-pesi'!Z$11,'Tabelle Tipi-pesi'!AA$11,"")&amp;IF(AA90='Tabelle Tipi-pesi'!Z$12,'Tabelle Tipi-pesi'!AA$12,"")&amp;IF(AA90='Tabelle Tipi-pesi'!Z$13,'Tabelle Tipi-pesi'!AA$13,"")&amp;IF(AA90='Tabelle Tipi-pesi'!Z$14,'Tabelle Tipi-pesi'!AA$14,"")&amp;IF(AA90='Tabelle Tipi-pesi'!Z$15,'Tabelle Tipi-pesi'!AA$15,"")&amp;IF(AA90='Tabelle Tipi-pesi'!Z$16,'Tabelle Tipi-pesi'!AA$16,"")&amp;IF(AA90='Tabelle Tipi-pesi'!Z$17,'Tabelle Tipi-pesi'!AA$17,"")&amp;IF(AA90='Tabelle Tipi-pesi'!Z$18,'Tabelle Tipi-pesi'!AA$18,"")&amp;IF(AA90='Tabelle Tipi-pesi'!Z$19,'Tabelle Tipi-pesi'!AA$19,"")&amp;IF(AA90='Tabelle Tipi-pesi'!Z$20,'Tabelle Tipi-pesi'!AA$20,"")&amp;IF(AA90='Tabelle Tipi-pesi'!Z$21,'Tabelle Tipi-pesi'!AA$21,"")&amp;IF(AA90='Tabelle Tipi-pesi'!Z$22,'Tabelle Tipi-pesi'!AA$22,"")&amp;IF(AA90='Tabelle Tipi-pesi'!Z$23,'Tabelle Tipi-pesi'!AA$23,"")))</f>
        <v>75</v>
      </c>
      <c r="AD90" s="9">
        <f>IF(AC90="",0,VALUE(IF(AC90='Tabelle Tipi-pesi'!Z$2,'Tabelle Tipi-pesi'!AA$2,"")&amp;IF(AC90='Tabelle Tipi-pesi'!Z$3,'Tabelle Tipi-pesi'!AA$3,"")&amp;IF(AC90='Tabelle Tipi-pesi'!Z$4,'Tabelle Tipi-pesi'!AA$4,"")&amp;IF(AC90='Tabelle Tipi-pesi'!Z$5,'Tabelle Tipi-pesi'!AA$5,"")&amp;IF(AC90='Tabelle Tipi-pesi'!Z$6,'Tabelle Tipi-pesi'!AA$6,"")&amp;IF(AC90='Tabelle Tipi-pesi'!Z$7,'Tabelle Tipi-pesi'!AA$7,"")&amp;IF(AC90='Tabelle Tipi-pesi'!Z$8,'Tabelle Tipi-pesi'!AA$8,"")&amp;IF(AC90='Tabelle Tipi-pesi'!Z$9,'Tabelle Tipi-pesi'!AA$9,"")&amp;IF(AC90='Tabelle Tipi-pesi'!Z$10,'Tabelle Tipi-pesi'!AA$10,"")&amp;IF(AC90='Tabelle Tipi-pesi'!Z$11,'Tabelle Tipi-pesi'!AA$11,"")&amp;IF(AC90='Tabelle Tipi-pesi'!Z$12,'Tabelle Tipi-pesi'!AA$12,"")&amp;IF(AC90='Tabelle Tipi-pesi'!Z$13,'Tabelle Tipi-pesi'!AA$13,"")&amp;IF(AC90='Tabelle Tipi-pesi'!Z$14,'Tabelle Tipi-pesi'!AA$14,"")&amp;IF(AC90='Tabelle Tipi-pesi'!Z$15,'Tabelle Tipi-pesi'!AA$15,"")&amp;IF(AC90='Tabelle Tipi-pesi'!Z$16,'Tabelle Tipi-pesi'!AA$16,"")&amp;IF(AC90='Tabelle Tipi-pesi'!Z$17,'Tabelle Tipi-pesi'!AA$17,"")&amp;IF(AC90='Tabelle Tipi-pesi'!Z$18,'Tabelle Tipi-pesi'!AA$18,"")&amp;IF(AC90='Tabelle Tipi-pesi'!Z$19,'Tabelle Tipi-pesi'!AA$19,"")&amp;IF(AC90='Tabelle Tipi-pesi'!Z$20,'Tabelle Tipi-pesi'!AA$20,"")&amp;IF(AC90='Tabelle Tipi-pesi'!Z$21,'Tabelle Tipi-pesi'!AA$21,"")&amp;IF(AC90='Tabelle Tipi-pesi'!Z$22,'Tabelle Tipi-pesi'!AA$22,"")&amp;IF(AC90='Tabelle Tipi-pesi'!Z$23,'Tabelle Tipi-pesi'!AA$23,"")))</f>
        <v>0</v>
      </c>
      <c r="AE90" s="34" t="s">
        <v>115</v>
      </c>
      <c r="AF90" s="35">
        <f>IF(AE90="",0,VALUE(IF(AE90='Tabelle Tipi-pesi'!AB$2,'Tabelle Tipi-pesi'!AC$2,"")&amp;IF(AE90='Tabelle Tipi-pesi'!AB$3,'Tabelle Tipi-pesi'!AC$3,"")&amp;IF(AE90='Tabelle Tipi-pesi'!AB$4,'Tabelle Tipi-pesi'!AC$4,"")&amp;IF(AE90='Tabelle Tipi-pesi'!AB$5,'Tabelle Tipi-pesi'!AC$5,"")&amp;IF(AE90='Tabelle Tipi-pesi'!AB$6,'Tabelle Tipi-pesi'!AC$6,"")&amp;IF(AE90='Tabelle Tipi-pesi'!AB$7,'Tabelle Tipi-pesi'!AC$7,"")&amp;IF(AE90='Tabelle Tipi-pesi'!AB$8,'Tabelle Tipi-pesi'!AC$8,"")&amp;IF(AE90='Tabelle Tipi-pesi'!AB$9,'Tabelle Tipi-pesi'!AC$9,"")&amp;IF(AE90='Tabelle Tipi-pesi'!AB$10,'Tabelle Tipi-pesi'!AC$10,"")&amp;IF(AE90='Tabelle Tipi-pesi'!AB$11,'Tabelle Tipi-pesi'!AC$11,"")&amp;IF(AE90='Tabelle Tipi-pesi'!AB$12,'Tabelle Tipi-pesi'!AC$12,"")&amp;IF(AE90='Tabelle Tipi-pesi'!AB$13,'Tabelle Tipi-pesi'!AC$13,"")&amp;IF(AE90='Tabelle Tipi-pesi'!AB$14,'Tabelle Tipi-pesi'!AC$14,"")&amp;IF(AE90='Tabelle Tipi-pesi'!AB$15,'Tabelle Tipi-pesi'!AC$15,"")&amp;IF(AD90='Tabelle Tipi-pesi'!AB$16,'Tabelle Tipi-pesi'!AC$16,"")&amp;IF(AE90='Tabelle Tipi-pesi'!AB$17,'Tabelle Tipi-pesi'!AC$17,"")&amp;IF(AE90='Tabelle Tipi-pesi'!AB$18,'Tabelle Tipi-pesi'!AC$18,"")&amp;IF(AE90='Tabelle Tipi-pesi'!AB$19,'Tabelle Tipi-pesi'!AC$19,"")&amp;IF(AE90='Tabelle Tipi-pesi'!AB$20,'Tabelle Tipi-pesi'!AC$20,"")&amp;IF(AE90='Tabelle Tipi-pesi'!AB$21,'Tabelle Tipi-pesi'!AC$21,"")&amp;IF(AE90='Tabelle Tipi-pesi'!AB$22,'Tabelle Tipi-pesi'!AC$22,"")&amp;IF(AE90='Tabelle Tipi-pesi'!AB$23,'Tabelle Tipi-pesi'!AC$23,"")))</f>
        <v>60</v>
      </c>
      <c r="AG90" s="8" t="s">
        <v>106</v>
      </c>
      <c r="AH90" s="9">
        <f>IF(AG90="",0,VALUE(IF(AG90='Tabelle Tipi-pesi'!AD$2,'Tabelle Tipi-pesi'!AE$2,"")&amp;IF(AG90='Tabelle Tipi-pesi'!AD$3,'Tabelle Tipi-pesi'!AE$3,"")&amp;IF(AG90='Tabelle Tipi-pesi'!AD$4,'Tabelle Tipi-pesi'!AE$4,"")&amp;IF(AG90='Tabelle Tipi-pesi'!AD$5,'Tabelle Tipi-pesi'!AE$5,"")&amp;IF(AG90='Tabelle Tipi-pesi'!AD$6,'Tabelle Tipi-pesi'!AE$6,"")&amp;IF(AG90='Tabelle Tipi-pesi'!AD$7,'Tabelle Tipi-pesi'!AE$7,"")&amp;IF(AG90='Tabelle Tipi-pesi'!AD$8,'Tabelle Tipi-pesi'!AE$8,"")&amp;IF(AG90='Tabelle Tipi-pesi'!AD$9,'Tabelle Tipi-pesi'!AE$9,"")&amp;IF(AG90='Tabelle Tipi-pesi'!AD$10,'Tabelle Tipi-pesi'!AE$10,"")&amp;IF(AG90='Tabelle Tipi-pesi'!AD$11,'Tabelle Tipi-pesi'!AE$11,"")&amp;IF(AG90='Tabelle Tipi-pesi'!AD$12,'Tabelle Tipi-pesi'!AE$12,"")&amp;IF(AG90='Tabelle Tipi-pesi'!AD$13,'Tabelle Tipi-pesi'!AE$13,"")&amp;IF(AG90='Tabelle Tipi-pesi'!AD$14,'Tabelle Tipi-pesi'!AE$14,"")&amp;IF(AG90='Tabelle Tipi-pesi'!AD$15,'Tabelle Tipi-pesi'!AE$15,"")&amp;IF(AF90='Tabelle Tipi-pesi'!AD$16,'Tabelle Tipi-pesi'!AE$16,"")&amp;IF(AG90='Tabelle Tipi-pesi'!AD$17,'Tabelle Tipi-pesi'!AE$17,"")&amp;IF(AG90='Tabelle Tipi-pesi'!AD$18,'Tabelle Tipi-pesi'!AE$18,"")&amp;IF(AG90='Tabelle Tipi-pesi'!AD$19,'Tabelle Tipi-pesi'!AE$19,"")&amp;IF(AG90='Tabelle Tipi-pesi'!AD$20,'Tabelle Tipi-pesi'!AE$20,"")&amp;IF(AG90='Tabelle Tipi-pesi'!AD$21,'Tabelle Tipi-pesi'!AE$21,"")&amp;IF(AG90='Tabelle Tipi-pesi'!AD$22,'Tabelle Tipi-pesi'!AE$22,"")&amp;IF(AG90='Tabelle Tipi-pesi'!AD$23,'Tabelle Tipi-pesi'!AE$23,"")))</f>
        <v>50</v>
      </c>
      <c r="AJ90" s="26">
        <f t="shared" si="7"/>
        <v>2076</v>
      </c>
      <c r="AK90" s="55">
        <v>29</v>
      </c>
      <c r="AL90" s="12">
        <v>9341</v>
      </c>
      <c r="AM90" s="18"/>
      <c r="AN90" s="11">
        <f t="shared" si="8"/>
        <v>13</v>
      </c>
      <c r="AO90" s="11" t="str">
        <f t="shared" si="9"/>
        <v>3</v>
      </c>
      <c r="AP90" s="8">
        <v>580</v>
      </c>
      <c r="AQ90" s="40">
        <f t="shared" si="10"/>
        <v>19.326206896551724</v>
      </c>
      <c r="AR90" s="15">
        <f t="shared" si="11"/>
        <v>214.52089655172415</v>
      </c>
      <c r="AS90" s="16">
        <f t="shared" si="12"/>
        <v>103.33376519832569</v>
      </c>
      <c r="AT90" s="15">
        <f t="shared" si="13"/>
        <v>9.6773789097951379</v>
      </c>
      <c r="AU90" s="39"/>
    </row>
    <row r="91" spans="1:47" s="8" customFormat="1" ht="11.25" customHeight="1" x14ac:dyDescent="0.2">
      <c r="A91" s="8">
        <v>87</v>
      </c>
      <c r="B91" s="8">
        <v>4</v>
      </c>
      <c r="C91" s="20" t="s">
        <v>127</v>
      </c>
      <c r="D91" s="21">
        <f>IF(C91="",0,VALUE(IF(C91='Tabelle Tipi-pesi'!B$2,'Tabelle Tipi-pesi'!C$2,"")&amp;IF(C91='Tabelle Tipi-pesi'!B$3,'Tabelle Tipi-pesi'!C$3,"")&amp;IF(C91='Tabelle Tipi-pesi'!B$4,'Tabelle Tipi-pesi'!C$4,"")&amp;IF(C91='Tabelle Tipi-pesi'!B$5,'Tabelle Tipi-pesi'!C$5,"")&amp;IF(C91='Tabelle Tipi-pesi'!B$6,'Tabelle Tipi-pesi'!C$6,"")&amp;IF(C91='Tabelle Tipi-pesi'!B$7,'Tabelle Tipi-pesi'!C$7,"")&amp;IF(C91='Tabelle Tipi-pesi'!B$8,'Tabelle Tipi-pesi'!C$8,"")&amp;IF(C91='Tabelle Tipi-pesi'!B$9,'Tabelle Tipi-pesi'!C$9,"")&amp;IF(C91='Tabelle Tipi-pesi'!B$10,'Tabelle Tipi-pesi'!C$10,"")&amp;IF(C91='Tabelle Tipi-pesi'!B$11,'Tabelle Tipi-pesi'!C$11,"")&amp;IF(C91='Tabelle Tipi-pesi'!B$12,'Tabelle Tipi-pesi'!C$12,"")&amp;IF(C91='Tabelle Tipi-pesi'!B$13,'Tabelle Tipi-pesi'!C$13,"")&amp;IF(C91='Tabelle Tipi-pesi'!B$14,'Tabelle Tipi-pesi'!C$14,"")&amp;IF(C91='Tabelle Tipi-pesi'!B$15,'Tabelle Tipi-pesi'!C$15,"")&amp;IF(C91='Tabelle Tipi-pesi'!B$16,'Tabelle Tipi-pesi'!C$16,"")&amp;IF(C91='Tabelle Tipi-pesi'!B$17,'Tabelle Tipi-pesi'!C$17,"")&amp;IF(C91='Tabelle Tipi-pesi'!B$18,'Tabelle Tipi-pesi'!C$18,"")&amp;IF(C91='Tabelle Tipi-pesi'!B$19,'Tabelle Tipi-pesi'!C$19,"")&amp;IF(C91='Tabelle Tipi-pesi'!B$20,'Tabelle Tipi-pesi'!C$20,"")&amp;IF(C91='Tabelle Tipi-pesi'!B$21,'Tabelle Tipi-pesi'!C$21,"")&amp;IF(C91='Tabelle Tipi-pesi'!B$22,'Tabelle Tipi-pesi'!C$22,"")&amp;IF(C91='Tabelle Tipi-pesi'!B$23,'Tabelle Tipi-pesi'!C$23,"")))</f>
        <v>265</v>
      </c>
      <c r="E91" s="8" t="s">
        <v>27</v>
      </c>
      <c r="F91" s="7">
        <f>IF(E91="",0,VALUE(IF(E91='Tabelle Tipi-pesi'!D$2,'Tabelle Tipi-pesi'!E$2,"")&amp;IF(E91='Tabelle Tipi-pesi'!D$3,'Tabelle Tipi-pesi'!E$3,"")&amp;IF(E91='Tabelle Tipi-pesi'!D$4,'Tabelle Tipi-pesi'!E$4,"")&amp;IF(E91='Tabelle Tipi-pesi'!D$5,'Tabelle Tipi-pesi'!E$5,"")&amp;IF(E91='Tabelle Tipi-pesi'!D$6,'Tabelle Tipi-pesi'!E$6,"")&amp;IF(E91='Tabelle Tipi-pesi'!D$7,'Tabelle Tipi-pesi'!E$7,"")&amp;IF(E91='Tabelle Tipi-pesi'!D$8,'Tabelle Tipi-pesi'!E$8,"")&amp;IF(E91='Tabelle Tipi-pesi'!D$9,'Tabelle Tipi-pesi'!E$9,"")&amp;IF(E91='Tabelle Tipi-pesi'!D$10,'Tabelle Tipi-pesi'!E$10,"")&amp;IF(E91='Tabelle Tipi-pesi'!D$11,'Tabelle Tipi-pesi'!E$11,"")&amp;IF(E91='Tabelle Tipi-pesi'!D$12,'Tabelle Tipi-pesi'!E$12,"")&amp;IF(E91='Tabelle Tipi-pesi'!D$13,'Tabelle Tipi-pesi'!E$13,"")&amp;IF(E91='Tabelle Tipi-pesi'!D$14,'Tabelle Tipi-pesi'!E$14,"")&amp;IF(E91='Tabelle Tipi-pesi'!D$15,'Tabelle Tipi-pesi'!E$15,"")&amp;IF(E91='Tabelle Tipi-pesi'!D$16,'Tabelle Tipi-pesi'!E$16,"")&amp;IF(E91='Tabelle Tipi-pesi'!D$17,'Tabelle Tipi-pesi'!E$17,"")&amp;IF(E91='Tabelle Tipi-pesi'!D$18,'Tabelle Tipi-pesi'!E$18,"")&amp;IF(E91='Tabelle Tipi-pesi'!D$19,'Tabelle Tipi-pesi'!E$19,"")&amp;IF(E91='Tabelle Tipi-pesi'!D$20,'Tabelle Tipi-pesi'!E$20,"")&amp;IF(E91='Tabelle Tipi-pesi'!D$21,'Tabelle Tipi-pesi'!E$21,"")&amp;IF(E91='Tabelle Tipi-pesi'!D$22,'Tabelle Tipi-pesi'!E$22,"")&amp;IF(E91='Tabelle Tipi-pesi'!D$23,'Tabelle Tipi-pesi'!E$23,"")))/4*B91</f>
        <v>72</v>
      </c>
      <c r="G91" s="22" t="s">
        <v>39</v>
      </c>
      <c r="H91" s="23">
        <f>$B91*IF(G91="",0,VALUE(IF(G91='Tabelle Tipi-pesi'!F$2,'Tabelle Tipi-pesi'!G$2,"")&amp;IF(G91='Tabelle Tipi-pesi'!F$3,'Tabelle Tipi-pesi'!G$3,"")&amp;IF(G91='Tabelle Tipi-pesi'!F$4,'Tabelle Tipi-pesi'!G$4,"")&amp;IF(G91='Tabelle Tipi-pesi'!F$5,'Tabelle Tipi-pesi'!G$5,"")&amp;IF(G91='Tabelle Tipi-pesi'!F$6,'Tabelle Tipi-pesi'!G$6,"")&amp;IF(G91='Tabelle Tipi-pesi'!F$7,'Tabelle Tipi-pesi'!G$7,"")&amp;IF(G91='Tabelle Tipi-pesi'!F$8,'Tabelle Tipi-pesi'!G$8,"")&amp;IF(G91='Tabelle Tipi-pesi'!F$9,'Tabelle Tipi-pesi'!G$9,"")&amp;IF(G91='Tabelle Tipi-pesi'!F$10,'Tabelle Tipi-pesi'!G$10,"")&amp;IF(G91='Tabelle Tipi-pesi'!F$11,'Tabelle Tipi-pesi'!G$11,"")&amp;IF(G91='Tabelle Tipi-pesi'!F$12,'Tabelle Tipi-pesi'!G$12,"")&amp;IF(G91='Tabelle Tipi-pesi'!F$13,'Tabelle Tipi-pesi'!G$13,"")&amp;IF(G91='Tabelle Tipi-pesi'!F$14,'Tabelle Tipi-pesi'!G$14,"")&amp;IF(G91='Tabelle Tipi-pesi'!F$15,'Tabelle Tipi-pesi'!G$15,"")&amp;IF(G91='Tabelle Tipi-pesi'!F$16,'Tabelle Tipi-pesi'!G$16,"")&amp;IF(G91='Tabelle Tipi-pesi'!F$17,'Tabelle Tipi-pesi'!G$17,"")&amp;IF(G91='Tabelle Tipi-pesi'!F$18,'Tabelle Tipi-pesi'!G$18,"")&amp;IF(G91='Tabelle Tipi-pesi'!F$19,'Tabelle Tipi-pesi'!G$19,"")&amp;IF(G91='Tabelle Tipi-pesi'!F$20,'Tabelle Tipi-pesi'!G$20,"")&amp;IF(G91='Tabelle Tipi-pesi'!F$21,'Tabelle Tipi-pesi'!G$21,"")&amp;IF(G91='Tabelle Tipi-pesi'!F$22,'Tabelle Tipi-pesi'!G$22,"")&amp;IF(G91='Tabelle Tipi-pesi'!F$23,'Tabelle Tipi-pesi'!G$23,"")))</f>
        <v>120</v>
      </c>
      <c r="I91" s="8" t="s">
        <v>47</v>
      </c>
      <c r="J91" s="9">
        <f>IF(I91="",0,VALUE(IF(I91='Tabelle Tipi-pesi'!H$2,'Tabelle Tipi-pesi'!I$2,"")&amp;IF(I91='Tabelle Tipi-pesi'!H$3,'Tabelle Tipi-pesi'!I$3,"")&amp;IF(I91='Tabelle Tipi-pesi'!H$4,'Tabelle Tipi-pesi'!I$4,"")&amp;IF(I91='Tabelle Tipi-pesi'!H$5,'Tabelle Tipi-pesi'!I$5,"")&amp;IF(I91='Tabelle Tipi-pesi'!H$6,'Tabelle Tipi-pesi'!I$6,"")&amp;IF(I91='Tabelle Tipi-pesi'!H$7,'Tabelle Tipi-pesi'!I$7,"")&amp;IF(I91='Tabelle Tipi-pesi'!H$8,'Tabelle Tipi-pesi'!I$8,"")&amp;IF(I91='Tabelle Tipi-pesi'!H$9,'Tabelle Tipi-pesi'!I$9,"")&amp;IF(I91='Tabelle Tipi-pesi'!H$10,'Tabelle Tipi-pesi'!I$10,"")&amp;IF(I91='Tabelle Tipi-pesi'!H$11,'Tabelle Tipi-pesi'!I$11,"")&amp;IF(I91='Tabelle Tipi-pesi'!H$12,'Tabelle Tipi-pesi'!I$12,"")&amp;IF(I91='Tabelle Tipi-pesi'!H$13,'Tabelle Tipi-pesi'!I$13,"")&amp;IF(I91='Tabelle Tipi-pesi'!H$14,'Tabelle Tipi-pesi'!I$14,"")&amp;IF(I91='Tabelle Tipi-pesi'!H$15,'Tabelle Tipi-pesi'!I$15,"")&amp;IF(I91='Tabelle Tipi-pesi'!H$16,'Tabelle Tipi-pesi'!I$16,"")&amp;IF(I91='Tabelle Tipi-pesi'!H$17,'Tabelle Tipi-pesi'!I$17,"")&amp;IF(I91='Tabelle Tipi-pesi'!H$18,'Tabelle Tipi-pesi'!I$18,"")&amp;IF(I91='Tabelle Tipi-pesi'!H$19,'Tabelle Tipi-pesi'!I$19,"")&amp;IF(I91='Tabelle Tipi-pesi'!H$20,'Tabelle Tipi-pesi'!I$20,"")&amp;IF(I91='Tabelle Tipi-pesi'!H$21,'Tabelle Tipi-pesi'!I$21,"")&amp;IF(I91='Tabelle Tipi-pesi'!H$22,'Tabelle Tipi-pesi'!I$22,"")&amp;IF(I91='Tabelle Tipi-pesi'!H$23,'Tabelle Tipi-pesi'!I$23,"")))</f>
        <v>145</v>
      </c>
      <c r="K91" s="24" t="s">
        <v>50</v>
      </c>
      <c r="L91" s="25">
        <f>IF(K91="",0,VALUE(IF(K91='Tabelle Tipi-pesi'!J$2,'Tabelle Tipi-pesi'!K$2,"")&amp;IF(K91='Tabelle Tipi-pesi'!J$3,'Tabelle Tipi-pesi'!K$3,"")&amp;IF(K91='Tabelle Tipi-pesi'!J$4,'Tabelle Tipi-pesi'!K$4,"")&amp;IF(K91='Tabelle Tipi-pesi'!J$5,'Tabelle Tipi-pesi'!K$5,"")&amp;IF(K91='Tabelle Tipi-pesi'!J$6,'Tabelle Tipi-pesi'!K$6,"")&amp;IF(K91='Tabelle Tipi-pesi'!J$7,'Tabelle Tipi-pesi'!K$7,"")&amp;IF(K91='Tabelle Tipi-pesi'!J$8,'Tabelle Tipi-pesi'!K$8,"")&amp;IF(K91='Tabelle Tipi-pesi'!J$9,'Tabelle Tipi-pesi'!K$9,"")&amp;IF(K91='Tabelle Tipi-pesi'!J$10,'Tabelle Tipi-pesi'!K$10,"")&amp;IF(K91='Tabelle Tipi-pesi'!J$11,'Tabelle Tipi-pesi'!K$11,"")&amp;IF(K91='Tabelle Tipi-pesi'!J$12,'Tabelle Tipi-pesi'!K$12,"")&amp;IF(K91='Tabelle Tipi-pesi'!J$13,'Tabelle Tipi-pesi'!K$13,"")&amp;IF(K91='Tabelle Tipi-pesi'!J$14,'Tabelle Tipi-pesi'!K$14,"")&amp;IF(K91='Tabelle Tipi-pesi'!J$15,'Tabelle Tipi-pesi'!K$15,"")&amp;IF(K91='Tabelle Tipi-pesi'!J$16,'Tabelle Tipi-pesi'!K$16,"")&amp;IF(K91='Tabelle Tipi-pesi'!J$17,'Tabelle Tipi-pesi'!K$17,"")&amp;IF(K91='Tabelle Tipi-pesi'!J$18,'Tabelle Tipi-pesi'!K$18,"")&amp;IF(K91='Tabelle Tipi-pesi'!J$19,'Tabelle Tipi-pesi'!K$19,"")&amp;IF(K91='Tabelle Tipi-pesi'!J$20,'Tabelle Tipi-pesi'!K$20,"")&amp;IF(K91='Tabelle Tipi-pesi'!J$21,'Tabelle Tipi-pesi'!K$21,"")&amp;IF(K91='Tabelle Tipi-pesi'!J$22,'Tabelle Tipi-pesi'!K$22,"")&amp;IF(K91='Tabelle Tipi-pesi'!J$23,'Tabelle Tipi-pesi'!K$23,"")))</f>
        <v>7</v>
      </c>
      <c r="M91" s="8" t="s">
        <v>178</v>
      </c>
      <c r="N91" s="9">
        <f>$B91*IF(M91="",0,VALUE(IF(M91='Tabelle Tipi-pesi'!L$2,'Tabelle Tipi-pesi'!M$2,"")&amp;IF(M91='Tabelle Tipi-pesi'!L$3,'Tabelle Tipi-pesi'!M$3,"")&amp;IF(M91='Tabelle Tipi-pesi'!L$4,'Tabelle Tipi-pesi'!M$4,"")&amp;IF(M91='Tabelle Tipi-pesi'!L$5,'Tabelle Tipi-pesi'!M$5,"")&amp;IF(M91='Tabelle Tipi-pesi'!L$6,'Tabelle Tipi-pesi'!M$6,"")&amp;IF(M91='Tabelle Tipi-pesi'!L$7,'Tabelle Tipi-pesi'!M$7,"")&amp;IF(M91='Tabelle Tipi-pesi'!L$8,'Tabelle Tipi-pesi'!M$8,"")&amp;IF(M91='Tabelle Tipi-pesi'!L$9,'Tabelle Tipi-pesi'!M$9,"")&amp;IF(M91='Tabelle Tipi-pesi'!L$10,'Tabelle Tipi-pesi'!M$10,"")&amp;IF(M91='Tabelle Tipi-pesi'!L$11,'Tabelle Tipi-pesi'!M$11,"")&amp;IF(M91='Tabelle Tipi-pesi'!L$12,'Tabelle Tipi-pesi'!M$12,"")&amp;IF(M91='Tabelle Tipi-pesi'!L$13,'Tabelle Tipi-pesi'!M$13,"")&amp;IF(M91='Tabelle Tipi-pesi'!L$14,'Tabelle Tipi-pesi'!M$14,"")&amp;IF(M91='Tabelle Tipi-pesi'!L$15,'Tabelle Tipi-pesi'!M$15,"")&amp;IF(M91='Tabelle Tipi-pesi'!L$16,'Tabelle Tipi-pesi'!M$16,"")&amp;IF(M91='Tabelle Tipi-pesi'!L$17,'Tabelle Tipi-pesi'!M$17,"")&amp;IF(M91='Tabelle Tipi-pesi'!L$18,'Tabelle Tipi-pesi'!M$18,"")&amp;IF(M91='Tabelle Tipi-pesi'!L$19,'Tabelle Tipi-pesi'!M$19,"")&amp;IF(M91='Tabelle Tipi-pesi'!L$20,'Tabelle Tipi-pesi'!M$20,"")&amp;IF(M91='Tabelle Tipi-pesi'!L$21,'Tabelle Tipi-pesi'!M$21,"")&amp;IF(M91='Tabelle Tipi-pesi'!L$22,'Tabelle Tipi-pesi'!M$22,"")&amp;IF(M91='Tabelle Tipi-pesi'!L$23,'Tabelle Tipi-pesi'!M$23,"")))</f>
        <v>340</v>
      </c>
      <c r="O91" s="27" t="s">
        <v>82</v>
      </c>
      <c r="P91" s="28">
        <f>IF(O91="",0,VALUE(IF(O91='Tabelle Tipi-pesi'!N$2,'Tabelle Tipi-pesi'!O$2,"")&amp;IF(O91='Tabelle Tipi-pesi'!N$3,'Tabelle Tipi-pesi'!O$3,"")&amp;IF(O91='Tabelle Tipi-pesi'!N$4,'Tabelle Tipi-pesi'!O$4,"")&amp;IF(O91='Tabelle Tipi-pesi'!N$5,'Tabelle Tipi-pesi'!O$5,"")&amp;IF(O91='Tabelle Tipi-pesi'!N$6,'Tabelle Tipi-pesi'!O$6,"")&amp;IF(O91='Tabelle Tipi-pesi'!N$7,'Tabelle Tipi-pesi'!O$7,"")&amp;IF(O91='Tabelle Tipi-pesi'!N$8,'Tabelle Tipi-pesi'!O$8,"")&amp;IF(O91='Tabelle Tipi-pesi'!N$9,'Tabelle Tipi-pesi'!O$9,"")&amp;IF(O91='Tabelle Tipi-pesi'!N$10,'Tabelle Tipi-pesi'!O$10,"")&amp;IF(O91='Tabelle Tipi-pesi'!N$11,'Tabelle Tipi-pesi'!O$11,"")&amp;IF(O91='Tabelle Tipi-pesi'!N$12,'Tabelle Tipi-pesi'!O$12,"")&amp;IF(O91='Tabelle Tipi-pesi'!N$13,'Tabelle Tipi-pesi'!O$13,"")&amp;IF(O91='Tabelle Tipi-pesi'!N$14,'Tabelle Tipi-pesi'!O$14,"")&amp;IF(O91='Tabelle Tipi-pesi'!N$15,'Tabelle Tipi-pesi'!O$15,"")&amp;IF(O91='Tabelle Tipi-pesi'!N$16,'Tabelle Tipi-pesi'!O$16,"")&amp;IF(O91='Tabelle Tipi-pesi'!N$17,'Tabelle Tipi-pesi'!O$17,"")&amp;IF(O91='Tabelle Tipi-pesi'!N$18,'Tabelle Tipi-pesi'!O$18,"")&amp;IF(O91='Tabelle Tipi-pesi'!N$19,'Tabelle Tipi-pesi'!O$19,"")&amp;IF(O91='Tabelle Tipi-pesi'!N$20,'Tabelle Tipi-pesi'!O$20,"")&amp;IF(O91='Tabelle Tipi-pesi'!N$21,'Tabelle Tipi-pesi'!O$21,"")&amp;IF(O91='Tabelle Tipi-pesi'!N$22,'Tabelle Tipi-pesi'!O$22,"")&amp;IF(O91='Tabelle Tipi-pesi'!N$23,'Tabelle Tipi-pesi'!O$23,"")))</f>
        <v>580</v>
      </c>
      <c r="Q91" s="8" t="s">
        <v>109</v>
      </c>
      <c r="R91" s="9">
        <f>IF(Q91="",0,VALUE(IF(Q91='Tabelle Tipi-pesi'!P$2,'Tabelle Tipi-pesi'!Q$2,"")&amp;IF(Q91='Tabelle Tipi-pesi'!P$3,'Tabelle Tipi-pesi'!Q$3,"")&amp;IF(Q91='Tabelle Tipi-pesi'!P$4,'Tabelle Tipi-pesi'!Q$4,"")&amp;IF(Q91='Tabelle Tipi-pesi'!P$5,'Tabelle Tipi-pesi'!Q$5,"")&amp;IF(Q91='Tabelle Tipi-pesi'!P$6,'Tabelle Tipi-pesi'!Q$6,"")&amp;IF(Q91='Tabelle Tipi-pesi'!P$7,'Tabelle Tipi-pesi'!Q$7,"")&amp;IF(Q91='Tabelle Tipi-pesi'!P$8,'Tabelle Tipi-pesi'!Q$8,"")&amp;IF(Q91='Tabelle Tipi-pesi'!P$9,'Tabelle Tipi-pesi'!Q$9,"")&amp;IF(Q91='Tabelle Tipi-pesi'!P$10,'Tabelle Tipi-pesi'!Q$10,"")&amp;IF(Q91='Tabelle Tipi-pesi'!P$11,'Tabelle Tipi-pesi'!Q$11,"")&amp;IF(Q91='Tabelle Tipi-pesi'!P$12,'Tabelle Tipi-pesi'!Q$12,"")&amp;IF(Q91='Tabelle Tipi-pesi'!P$13,'Tabelle Tipi-pesi'!Q$13,"")&amp;IF(Q91='Tabelle Tipi-pesi'!P$14,'Tabelle Tipi-pesi'!Q$14,"")&amp;IF(Q91='Tabelle Tipi-pesi'!P$15,'Tabelle Tipi-pesi'!Q$15,"")&amp;IF(Q91='Tabelle Tipi-pesi'!P$16,'Tabelle Tipi-pesi'!Q$16,"")&amp;IF(Q91='Tabelle Tipi-pesi'!P$17,'Tabelle Tipi-pesi'!Q$17,"")&amp;IF(Q91='Tabelle Tipi-pesi'!P$18,'Tabelle Tipi-pesi'!Q$18,"")&amp;IF(Q91='Tabelle Tipi-pesi'!P$19,'Tabelle Tipi-pesi'!Q$19,"")&amp;IF(Q91='Tabelle Tipi-pesi'!P$20,'Tabelle Tipi-pesi'!Q$20,"")&amp;IF(Q91='Tabelle Tipi-pesi'!P$21,'Tabelle Tipi-pesi'!Q$21,"")&amp;IF(Q91='Tabelle Tipi-pesi'!P$22,'Tabelle Tipi-pesi'!Q$22,"")&amp;IF(Q91='Tabelle Tipi-pesi'!P$23,'Tabelle Tipi-pesi'!Q$23,"")))</f>
        <v>60</v>
      </c>
      <c r="S91" s="29" t="s">
        <v>130</v>
      </c>
      <c r="T91" s="30">
        <f>IF(S91="",0,VALUE(IF(S91='Tabelle Tipi-pesi'!R$2,'Tabelle Tipi-pesi'!S$2,"")&amp;IF(S91='Tabelle Tipi-pesi'!R$3,'Tabelle Tipi-pesi'!S$3,"")&amp;IF(S91='Tabelle Tipi-pesi'!R$4,'Tabelle Tipi-pesi'!S$4,"")&amp;IF(S91='Tabelle Tipi-pesi'!R$5,'Tabelle Tipi-pesi'!S$5,"")&amp;IF(S91='Tabelle Tipi-pesi'!R$6,'Tabelle Tipi-pesi'!S$6,"")&amp;IF(S91='Tabelle Tipi-pesi'!R$7,'Tabelle Tipi-pesi'!S$7,"")&amp;IF(S91='Tabelle Tipi-pesi'!R$8,'Tabelle Tipi-pesi'!S$8,"")&amp;IF(S91='Tabelle Tipi-pesi'!R$9,'Tabelle Tipi-pesi'!S$9,"")&amp;IF(S91='Tabelle Tipi-pesi'!R$10,'Tabelle Tipi-pesi'!S$10,"")&amp;IF(S91='Tabelle Tipi-pesi'!R$11,'Tabelle Tipi-pesi'!S$11,"")&amp;IF(S91='Tabelle Tipi-pesi'!R$12,'Tabelle Tipi-pesi'!S$12,"")&amp;IF(S91='Tabelle Tipi-pesi'!R$13,'Tabelle Tipi-pesi'!S$13,"")&amp;IF(S91='Tabelle Tipi-pesi'!R$14,'Tabelle Tipi-pesi'!S$14,"")&amp;IF(S91='Tabelle Tipi-pesi'!R$15,'Tabelle Tipi-pesi'!S$15,"")&amp;IF(S91='Tabelle Tipi-pesi'!R$16,'Tabelle Tipi-pesi'!S$16,"")&amp;IF(S91='Tabelle Tipi-pesi'!R$17,'Tabelle Tipi-pesi'!S$17,"")&amp;IF(S91='Tabelle Tipi-pesi'!R$18,'Tabelle Tipi-pesi'!S$18,"")&amp;IF(S91='Tabelle Tipi-pesi'!R$19,'Tabelle Tipi-pesi'!S$19,"")&amp;IF(S91='Tabelle Tipi-pesi'!R$20,'Tabelle Tipi-pesi'!S$20,"")&amp;IF(S91='Tabelle Tipi-pesi'!R$21,'Tabelle Tipi-pesi'!S$21,"")&amp;IF(S91='Tabelle Tipi-pesi'!R$22,'Tabelle Tipi-pesi'!S$22,"")&amp;IF(S91='Tabelle Tipi-pesi'!R$23,'Tabelle Tipi-pesi'!S$23,"")))</f>
        <v>15</v>
      </c>
      <c r="U91" s="8" t="s">
        <v>94</v>
      </c>
      <c r="V91" s="9">
        <f>IF(U91="",0,VALUE(IF(U91='Tabelle Tipi-pesi'!T$2,'Tabelle Tipi-pesi'!U$2,"")&amp;IF(U91='Tabelle Tipi-pesi'!T$3,'Tabelle Tipi-pesi'!U$3,"")&amp;IF(U91='Tabelle Tipi-pesi'!T$4,'Tabelle Tipi-pesi'!U$4,"")&amp;IF(U91='Tabelle Tipi-pesi'!T$5,'Tabelle Tipi-pesi'!U$5,"")&amp;IF(U91='Tabelle Tipi-pesi'!T$6,'Tabelle Tipi-pesi'!U$6,"")&amp;IF(U91='Tabelle Tipi-pesi'!T$7,'Tabelle Tipi-pesi'!U$7,"")&amp;IF(U91='Tabelle Tipi-pesi'!T$8,'Tabelle Tipi-pesi'!U$8,"")&amp;IF(U91='Tabelle Tipi-pesi'!T$9,'Tabelle Tipi-pesi'!U$9,"")&amp;IF(U91='Tabelle Tipi-pesi'!T$10,'Tabelle Tipi-pesi'!U$10,"")&amp;IF(U91='Tabelle Tipi-pesi'!T$11,'Tabelle Tipi-pesi'!U$11,"")&amp;IF(U91='Tabelle Tipi-pesi'!T$12,'Tabelle Tipi-pesi'!U$12,"")&amp;IF(U91='Tabelle Tipi-pesi'!T$13,'Tabelle Tipi-pesi'!U$13,"")&amp;IF(U91='Tabelle Tipi-pesi'!T$14,'Tabelle Tipi-pesi'!U$14,"")&amp;IF(U91='Tabelle Tipi-pesi'!T$15,'Tabelle Tipi-pesi'!U$15,"")&amp;IF(U91='Tabelle Tipi-pesi'!T$16,'Tabelle Tipi-pesi'!U$16,"")&amp;IF(U91='Tabelle Tipi-pesi'!T$17,'Tabelle Tipi-pesi'!U$17,"")&amp;IF(U91='Tabelle Tipi-pesi'!T$18,'Tabelle Tipi-pesi'!U$18,"")&amp;IF(U91='Tabelle Tipi-pesi'!T$19,'Tabelle Tipi-pesi'!U$19,"")&amp;IF(U91='Tabelle Tipi-pesi'!T$20,'Tabelle Tipi-pesi'!U$20,"")&amp;IF(U91='Tabelle Tipi-pesi'!T$21,'Tabelle Tipi-pesi'!U$21,"")&amp;IF(U91='Tabelle Tipi-pesi'!T$22,'Tabelle Tipi-pesi'!U$22,"")&amp;IF(U91='Tabelle Tipi-pesi'!T$23,'Tabelle Tipi-pesi'!U$23,"")))</f>
        <v>85</v>
      </c>
      <c r="W91" s="31" t="s">
        <v>98</v>
      </c>
      <c r="X91" s="32">
        <f>IF(W91="",0,VALUE(IF(W91='Tabelle Tipi-pesi'!V$2,'Tabelle Tipi-pesi'!W$2,"")&amp;IF(W91='Tabelle Tipi-pesi'!V$3,'Tabelle Tipi-pesi'!W$3,"")&amp;IF(W91='Tabelle Tipi-pesi'!V$4,'Tabelle Tipi-pesi'!W$4,"")&amp;IF(W91='Tabelle Tipi-pesi'!V$5,'Tabelle Tipi-pesi'!W$5,"")&amp;IF(W91='Tabelle Tipi-pesi'!V$6,'Tabelle Tipi-pesi'!W$6,"")&amp;IF(W91='Tabelle Tipi-pesi'!V$7,'Tabelle Tipi-pesi'!W$7,"")&amp;IF(W91='Tabelle Tipi-pesi'!V$8,'Tabelle Tipi-pesi'!W$8,"")&amp;IF(W91='Tabelle Tipi-pesi'!V$9,'Tabelle Tipi-pesi'!W$9,"")&amp;IF(W91='Tabelle Tipi-pesi'!V$10,'Tabelle Tipi-pesi'!W$10,"")&amp;IF(W91='Tabelle Tipi-pesi'!V$11,'Tabelle Tipi-pesi'!W$11,"")&amp;IF(W91='Tabelle Tipi-pesi'!V$12,'Tabelle Tipi-pesi'!W$12,"")&amp;IF(W91='Tabelle Tipi-pesi'!V$13,'Tabelle Tipi-pesi'!W$13,"")&amp;IF(W91='Tabelle Tipi-pesi'!V$14,'Tabelle Tipi-pesi'!W$14,"")&amp;IF(W91='Tabelle Tipi-pesi'!V$15,'Tabelle Tipi-pesi'!W$15,"")&amp;IF(W91='Tabelle Tipi-pesi'!V$16,'Tabelle Tipi-pesi'!W$16,"")&amp;IF(W91='Tabelle Tipi-pesi'!V$17,'Tabelle Tipi-pesi'!W$17,"")&amp;IF(W91='Tabelle Tipi-pesi'!V$18,'Tabelle Tipi-pesi'!W$18,"")&amp;IF(W91='Tabelle Tipi-pesi'!V$19,'Tabelle Tipi-pesi'!W$19,"")&amp;IF(W91='Tabelle Tipi-pesi'!V$20,'Tabelle Tipi-pesi'!W$20,"")&amp;IF(W91='Tabelle Tipi-pesi'!V$21,'Tabelle Tipi-pesi'!W$21,"")&amp;IF(W91='Tabelle Tipi-pesi'!V$22,'Tabelle Tipi-pesi'!W$22,"")&amp;IF(W91='Tabelle Tipi-pesi'!V$23,'Tabelle Tipi-pesi'!W$23,"")))</f>
        <v>56</v>
      </c>
      <c r="Y91" s="8" t="s">
        <v>100</v>
      </c>
      <c r="Z91" s="9">
        <f>IF(Y91="",0,VALUE(IF(Y91='Tabelle Tipi-pesi'!X$2,'Tabelle Tipi-pesi'!Y$2,"")&amp;IF(Y91='Tabelle Tipi-pesi'!X$3,'Tabelle Tipi-pesi'!Y$3,"")&amp;IF(Y91='Tabelle Tipi-pesi'!X$4,'Tabelle Tipi-pesi'!Y$4,"")&amp;IF(Y91='Tabelle Tipi-pesi'!X$5,'Tabelle Tipi-pesi'!Y$5,"")&amp;IF(Y91='Tabelle Tipi-pesi'!X$6,'Tabelle Tipi-pesi'!Y$6,"")&amp;IF(Y91='Tabelle Tipi-pesi'!X$7,'Tabelle Tipi-pesi'!Y$7,"")&amp;IF(Y91='Tabelle Tipi-pesi'!X$8,'Tabelle Tipi-pesi'!Y$8,"")&amp;IF(Y91='Tabelle Tipi-pesi'!X$9,'Tabelle Tipi-pesi'!Y$9,"")&amp;IF(Y91='Tabelle Tipi-pesi'!X$10,'Tabelle Tipi-pesi'!Y$10,"")&amp;IF(Y91='Tabelle Tipi-pesi'!X$11,'Tabelle Tipi-pesi'!Y$11,"")&amp;IF(Y91='Tabelle Tipi-pesi'!X$12,'Tabelle Tipi-pesi'!Y$12,"")&amp;IF(Y91='Tabelle Tipi-pesi'!X$13,'Tabelle Tipi-pesi'!Y$13,"")&amp;IF(Y91='Tabelle Tipi-pesi'!X$14,'Tabelle Tipi-pesi'!Y$14,"")&amp;IF(Y91='Tabelle Tipi-pesi'!X$15,'Tabelle Tipi-pesi'!Y$15,"")&amp;IF(Y91='Tabelle Tipi-pesi'!X$16,'Tabelle Tipi-pesi'!Y$16,"")&amp;IF(Y91='Tabelle Tipi-pesi'!X$17,'Tabelle Tipi-pesi'!Y$17,"")&amp;IF(Y91='Tabelle Tipi-pesi'!X$18,'Tabelle Tipi-pesi'!Y$18,"")&amp;IF(Y91='Tabelle Tipi-pesi'!X$19,'Tabelle Tipi-pesi'!Y$19,"")&amp;IF(Y91='Tabelle Tipi-pesi'!X$20,'Tabelle Tipi-pesi'!Y$20,"")&amp;IF(Y91='Tabelle Tipi-pesi'!X$21,'Tabelle Tipi-pesi'!Y$21,"")&amp;IF(Y91='Tabelle Tipi-pesi'!X$22,'Tabelle Tipi-pesi'!Y$22,"")&amp;IF(Y91='Tabelle Tipi-pesi'!X$23,'Tabelle Tipi-pesi'!Y$23,"")))</f>
        <v>190</v>
      </c>
      <c r="AA91" s="36" t="s">
        <v>105</v>
      </c>
      <c r="AB91" s="37">
        <f>IF(AA91="",0,VALUE(IF(AA91='Tabelle Tipi-pesi'!Z$2,'Tabelle Tipi-pesi'!AA$2,"")&amp;IF(AA91='Tabelle Tipi-pesi'!Z$3,'Tabelle Tipi-pesi'!AA$3,"")&amp;IF(AA91='Tabelle Tipi-pesi'!Z$4,'Tabelle Tipi-pesi'!AA$4,"")&amp;IF(AA91='Tabelle Tipi-pesi'!Z$5,'Tabelle Tipi-pesi'!AA$5,"")&amp;IF(AA91='Tabelle Tipi-pesi'!Z$6,'Tabelle Tipi-pesi'!AA$6,"")&amp;IF(AA91='Tabelle Tipi-pesi'!Z$7,'Tabelle Tipi-pesi'!AA$7,"")&amp;IF(AA91='Tabelle Tipi-pesi'!Z$8,'Tabelle Tipi-pesi'!AA$8,"")&amp;IF(AA91='Tabelle Tipi-pesi'!Z$9,'Tabelle Tipi-pesi'!AA$9,"")&amp;IF(AA91='Tabelle Tipi-pesi'!Z$10,'Tabelle Tipi-pesi'!AA$10,"")&amp;IF(AA91='Tabelle Tipi-pesi'!Z$11,'Tabelle Tipi-pesi'!AA$11,"")&amp;IF(AA91='Tabelle Tipi-pesi'!Z$12,'Tabelle Tipi-pesi'!AA$12,"")&amp;IF(AA91='Tabelle Tipi-pesi'!Z$13,'Tabelle Tipi-pesi'!AA$13,"")&amp;IF(AA91='Tabelle Tipi-pesi'!Z$14,'Tabelle Tipi-pesi'!AA$14,"")&amp;IF(AA91='Tabelle Tipi-pesi'!Z$15,'Tabelle Tipi-pesi'!AA$15,"")&amp;IF(AA91='Tabelle Tipi-pesi'!Z$16,'Tabelle Tipi-pesi'!AA$16,"")&amp;IF(AA91='Tabelle Tipi-pesi'!Z$17,'Tabelle Tipi-pesi'!AA$17,"")&amp;IF(AA91='Tabelle Tipi-pesi'!Z$18,'Tabelle Tipi-pesi'!AA$18,"")&amp;IF(AA91='Tabelle Tipi-pesi'!Z$19,'Tabelle Tipi-pesi'!AA$19,"")&amp;IF(AA91='Tabelle Tipi-pesi'!Z$20,'Tabelle Tipi-pesi'!AA$20,"")&amp;IF(AA91='Tabelle Tipi-pesi'!Z$21,'Tabelle Tipi-pesi'!AA$21,"")&amp;IF(AA91='Tabelle Tipi-pesi'!Z$22,'Tabelle Tipi-pesi'!AA$22,"")&amp;IF(AA91='Tabelle Tipi-pesi'!Z$23,'Tabelle Tipi-pesi'!AA$23,"")))</f>
        <v>75</v>
      </c>
      <c r="AD91" s="9">
        <f>IF(AC91="",0,VALUE(IF(AC91='Tabelle Tipi-pesi'!Z$2,'Tabelle Tipi-pesi'!AA$2,"")&amp;IF(AC91='Tabelle Tipi-pesi'!Z$3,'Tabelle Tipi-pesi'!AA$3,"")&amp;IF(AC91='Tabelle Tipi-pesi'!Z$4,'Tabelle Tipi-pesi'!AA$4,"")&amp;IF(AC91='Tabelle Tipi-pesi'!Z$5,'Tabelle Tipi-pesi'!AA$5,"")&amp;IF(AC91='Tabelle Tipi-pesi'!Z$6,'Tabelle Tipi-pesi'!AA$6,"")&amp;IF(AC91='Tabelle Tipi-pesi'!Z$7,'Tabelle Tipi-pesi'!AA$7,"")&amp;IF(AC91='Tabelle Tipi-pesi'!Z$8,'Tabelle Tipi-pesi'!AA$8,"")&amp;IF(AC91='Tabelle Tipi-pesi'!Z$9,'Tabelle Tipi-pesi'!AA$9,"")&amp;IF(AC91='Tabelle Tipi-pesi'!Z$10,'Tabelle Tipi-pesi'!AA$10,"")&amp;IF(AC91='Tabelle Tipi-pesi'!Z$11,'Tabelle Tipi-pesi'!AA$11,"")&amp;IF(AC91='Tabelle Tipi-pesi'!Z$12,'Tabelle Tipi-pesi'!AA$12,"")&amp;IF(AC91='Tabelle Tipi-pesi'!Z$13,'Tabelle Tipi-pesi'!AA$13,"")&amp;IF(AC91='Tabelle Tipi-pesi'!Z$14,'Tabelle Tipi-pesi'!AA$14,"")&amp;IF(AC91='Tabelle Tipi-pesi'!Z$15,'Tabelle Tipi-pesi'!AA$15,"")&amp;IF(AC91='Tabelle Tipi-pesi'!Z$16,'Tabelle Tipi-pesi'!AA$16,"")&amp;IF(AC91='Tabelle Tipi-pesi'!Z$17,'Tabelle Tipi-pesi'!AA$17,"")&amp;IF(AC91='Tabelle Tipi-pesi'!Z$18,'Tabelle Tipi-pesi'!AA$18,"")&amp;IF(AC91='Tabelle Tipi-pesi'!Z$19,'Tabelle Tipi-pesi'!AA$19,"")&amp;IF(AC91='Tabelle Tipi-pesi'!Z$20,'Tabelle Tipi-pesi'!AA$20,"")&amp;IF(AC91='Tabelle Tipi-pesi'!Z$21,'Tabelle Tipi-pesi'!AA$21,"")&amp;IF(AC91='Tabelle Tipi-pesi'!Z$22,'Tabelle Tipi-pesi'!AA$22,"")&amp;IF(AC91='Tabelle Tipi-pesi'!Z$23,'Tabelle Tipi-pesi'!AA$23,"")))</f>
        <v>0</v>
      </c>
      <c r="AE91" s="34" t="s">
        <v>115</v>
      </c>
      <c r="AF91" s="35">
        <f>IF(AE91="",0,VALUE(IF(AE91='Tabelle Tipi-pesi'!AB$2,'Tabelle Tipi-pesi'!AC$2,"")&amp;IF(AE91='Tabelle Tipi-pesi'!AB$3,'Tabelle Tipi-pesi'!AC$3,"")&amp;IF(AE91='Tabelle Tipi-pesi'!AB$4,'Tabelle Tipi-pesi'!AC$4,"")&amp;IF(AE91='Tabelle Tipi-pesi'!AB$5,'Tabelle Tipi-pesi'!AC$5,"")&amp;IF(AE91='Tabelle Tipi-pesi'!AB$6,'Tabelle Tipi-pesi'!AC$6,"")&amp;IF(AE91='Tabelle Tipi-pesi'!AB$7,'Tabelle Tipi-pesi'!AC$7,"")&amp;IF(AE91='Tabelle Tipi-pesi'!AB$8,'Tabelle Tipi-pesi'!AC$8,"")&amp;IF(AE91='Tabelle Tipi-pesi'!AB$9,'Tabelle Tipi-pesi'!AC$9,"")&amp;IF(AE91='Tabelle Tipi-pesi'!AB$10,'Tabelle Tipi-pesi'!AC$10,"")&amp;IF(AE91='Tabelle Tipi-pesi'!AB$11,'Tabelle Tipi-pesi'!AC$11,"")&amp;IF(AE91='Tabelle Tipi-pesi'!AB$12,'Tabelle Tipi-pesi'!AC$12,"")&amp;IF(AE91='Tabelle Tipi-pesi'!AB$13,'Tabelle Tipi-pesi'!AC$13,"")&amp;IF(AE91='Tabelle Tipi-pesi'!AB$14,'Tabelle Tipi-pesi'!AC$14,"")&amp;IF(AE91='Tabelle Tipi-pesi'!AB$15,'Tabelle Tipi-pesi'!AC$15,"")&amp;IF(AD91='Tabelle Tipi-pesi'!AB$16,'Tabelle Tipi-pesi'!AC$16,"")&amp;IF(AE91='Tabelle Tipi-pesi'!AB$17,'Tabelle Tipi-pesi'!AC$17,"")&amp;IF(AE91='Tabelle Tipi-pesi'!AB$18,'Tabelle Tipi-pesi'!AC$18,"")&amp;IF(AE91='Tabelle Tipi-pesi'!AB$19,'Tabelle Tipi-pesi'!AC$19,"")&amp;IF(AE91='Tabelle Tipi-pesi'!AB$20,'Tabelle Tipi-pesi'!AC$20,"")&amp;IF(AE91='Tabelle Tipi-pesi'!AB$21,'Tabelle Tipi-pesi'!AC$21,"")&amp;IF(AE91='Tabelle Tipi-pesi'!AB$22,'Tabelle Tipi-pesi'!AC$22,"")&amp;IF(AE91='Tabelle Tipi-pesi'!AB$23,'Tabelle Tipi-pesi'!AC$23,"")))</f>
        <v>60</v>
      </c>
      <c r="AG91" s="8" t="s">
        <v>106</v>
      </c>
      <c r="AH91" s="9">
        <f>IF(AG91="",0,VALUE(IF(AG91='Tabelle Tipi-pesi'!AD$2,'Tabelle Tipi-pesi'!AE$2,"")&amp;IF(AG91='Tabelle Tipi-pesi'!AD$3,'Tabelle Tipi-pesi'!AE$3,"")&amp;IF(AG91='Tabelle Tipi-pesi'!AD$4,'Tabelle Tipi-pesi'!AE$4,"")&amp;IF(AG91='Tabelle Tipi-pesi'!AD$5,'Tabelle Tipi-pesi'!AE$5,"")&amp;IF(AG91='Tabelle Tipi-pesi'!AD$6,'Tabelle Tipi-pesi'!AE$6,"")&amp;IF(AG91='Tabelle Tipi-pesi'!AD$7,'Tabelle Tipi-pesi'!AE$7,"")&amp;IF(AG91='Tabelle Tipi-pesi'!AD$8,'Tabelle Tipi-pesi'!AE$8,"")&amp;IF(AG91='Tabelle Tipi-pesi'!AD$9,'Tabelle Tipi-pesi'!AE$9,"")&amp;IF(AG91='Tabelle Tipi-pesi'!AD$10,'Tabelle Tipi-pesi'!AE$10,"")&amp;IF(AG91='Tabelle Tipi-pesi'!AD$11,'Tabelle Tipi-pesi'!AE$11,"")&amp;IF(AG91='Tabelle Tipi-pesi'!AD$12,'Tabelle Tipi-pesi'!AE$12,"")&amp;IF(AG91='Tabelle Tipi-pesi'!AD$13,'Tabelle Tipi-pesi'!AE$13,"")&amp;IF(AG91='Tabelle Tipi-pesi'!AD$14,'Tabelle Tipi-pesi'!AE$14,"")&amp;IF(AG91='Tabelle Tipi-pesi'!AD$15,'Tabelle Tipi-pesi'!AE$15,"")&amp;IF(AF91='Tabelle Tipi-pesi'!AD$16,'Tabelle Tipi-pesi'!AE$16,"")&amp;IF(AG91='Tabelle Tipi-pesi'!AD$17,'Tabelle Tipi-pesi'!AE$17,"")&amp;IF(AG91='Tabelle Tipi-pesi'!AD$18,'Tabelle Tipi-pesi'!AE$18,"")&amp;IF(AG91='Tabelle Tipi-pesi'!AD$19,'Tabelle Tipi-pesi'!AE$19,"")&amp;IF(AG91='Tabelle Tipi-pesi'!AD$20,'Tabelle Tipi-pesi'!AE$20,"")&amp;IF(AG91='Tabelle Tipi-pesi'!AD$21,'Tabelle Tipi-pesi'!AE$21,"")&amp;IF(AG91='Tabelle Tipi-pesi'!AD$22,'Tabelle Tipi-pesi'!AE$22,"")&amp;IF(AG91='Tabelle Tipi-pesi'!AD$23,'Tabelle Tipi-pesi'!AE$23,"")))</f>
        <v>50</v>
      </c>
      <c r="AJ91" s="26">
        <f t="shared" si="7"/>
        <v>2120</v>
      </c>
      <c r="AK91" s="55">
        <v>27.6</v>
      </c>
      <c r="AL91" s="12">
        <v>9380</v>
      </c>
      <c r="AM91" s="18"/>
      <c r="AN91" s="11">
        <f t="shared" si="8"/>
        <v>13</v>
      </c>
      <c r="AO91" s="11" t="str">
        <f t="shared" si="9"/>
        <v>3</v>
      </c>
      <c r="AP91" s="8">
        <v>580</v>
      </c>
      <c r="AQ91" s="40">
        <f t="shared" si="10"/>
        <v>20.391304347826086</v>
      </c>
      <c r="AR91" s="15">
        <f t="shared" si="11"/>
        <v>226.34347826086957</v>
      </c>
      <c r="AS91" s="16">
        <f t="shared" si="12"/>
        <v>106.76579163248564</v>
      </c>
      <c r="AT91" s="15">
        <f t="shared" si="13"/>
        <v>9.3662959334601119</v>
      </c>
      <c r="AU91" s="39"/>
    </row>
    <row r="92" spans="1:47" s="8" customFormat="1" ht="11.25" customHeight="1" x14ac:dyDescent="0.2">
      <c r="A92" s="8">
        <v>88</v>
      </c>
      <c r="B92" s="8">
        <v>4</v>
      </c>
      <c r="C92" s="20" t="s">
        <v>127</v>
      </c>
      <c r="D92" s="21">
        <f>IF(C92="",0,VALUE(IF(C92='Tabelle Tipi-pesi'!B$2,'Tabelle Tipi-pesi'!C$2,"")&amp;IF(C92='Tabelle Tipi-pesi'!B$3,'Tabelle Tipi-pesi'!C$3,"")&amp;IF(C92='Tabelle Tipi-pesi'!B$4,'Tabelle Tipi-pesi'!C$4,"")&amp;IF(C92='Tabelle Tipi-pesi'!B$5,'Tabelle Tipi-pesi'!C$5,"")&amp;IF(C92='Tabelle Tipi-pesi'!B$6,'Tabelle Tipi-pesi'!C$6,"")&amp;IF(C92='Tabelle Tipi-pesi'!B$7,'Tabelle Tipi-pesi'!C$7,"")&amp;IF(C92='Tabelle Tipi-pesi'!B$8,'Tabelle Tipi-pesi'!C$8,"")&amp;IF(C92='Tabelle Tipi-pesi'!B$9,'Tabelle Tipi-pesi'!C$9,"")&amp;IF(C92='Tabelle Tipi-pesi'!B$10,'Tabelle Tipi-pesi'!C$10,"")&amp;IF(C92='Tabelle Tipi-pesi'!B$11,'Tabelle Tipi-pesi'!C$11,"")&amp;IF(C92='Tabelle Tipi-pesi'!B$12,'Tabelle Tipi-pesi'!C$12,"")&amp;IF(C92='Tabelle Tipi-pesi'!B$13,'Tabelle Tipi-pesi'!C$13,"")&amp;IF(C92='Tabelle Tipi-pesi'!B$14,'Tabelle Tipi-pesi'!C$14,"")&amp;IF(C92='Tabelle Tipi-pesi'!B$15,'Tabelle Tipi-pesi'!C$15,"")&amp;IF(C92='Tabelle Tipi-pesi'!B$16,'Tabelle Tipi-pesi'!C$16,"")&amp;IF(C92='Tabelle Tipi-pesi'!B$17,'Tabelle Tipi-pesi'!C$17,"")&amp;IF(C92='Tabelle Tipi-pesi'!B$18,'Tabelle Tipi-pesi'!C$18,"")&amp;IF(C92='Tabelle Tipi-pesi'!B$19,'Tabelle Tipi-pesi'!C$19,"")&amp;IF(C92='Tabelle Tipi-pesi'!B$20,'Tabelle Tipi-pesi'!C$20,"")&amp;IF(C92='Tabelle Tipi-pesi'!B$21,'Tabelle Tipi-pesi'!C$21,"")&amp;IF(C92='Tabelle Tipi-pesi'!B$22,'Tabelle Tipi-pesi'!C$22,"")&amp;IF(C92='Tabelle Tipi-pesi'!B$23,'Tabelle Tipi-pesi'!C$23,"")))</f>
        <v>265</v>
      </c>
      <c r="E92" s="8" t="s">
        <v>29</v>
      </c>
      <c r="F92" s="7">
        <f>IF(E92="",0,VALUE(IF(E92='Tabelle Tipi-pesi'!D$2,'Tabelle Tipi-pesi'!E$2,"")&amp;IF(E92='Tabelle Tipi-pesi'!D$3,'Tabelle Tipi-pesi'!E$3,"")&amp;IF(E92='Tabelle Tipi-pesi'!D$4,'Tabelle Tipi-pesi'!E$4,"")&amp;IF(E92='Tabelle Tipi-pesi'!D$5,'Tabelle Tipi-pesi'!E$5,"")&amp;IF(E92='Tabelle Tipi-pesi'!D$6,'Tabelle Tipi-pesi'!E$6,"")&amp;IF(E92='Tabelle Tipi-pesi'!D$7,'Tabelle Tipi-pesi'!E$7,"")&amp;IF(E92='Tabelle Tipi-pesi'!D$8,'Tabelle Tipi-pesi'!E$8,"")&amp;IF(E92='Tabelle Tipi-pesi'!D$9,'Tabelle Tipi-pesi'!E$9,"")&amp;IF(E92='Tabelle Tipi-pesi'!D$10,'Tabelle Tipi-pesi'!E$10,"")&amp;IF(E92='Tabelle Tipi-pesi'!D$11,'Tabelle Tipi-pesi'!E$11,"")&amp;IF(E92='Tabelle Tipi-pesi'!D$12,'Tabelle Tipi-pesi'!E$12,"")&amp;IF(E92='Tabelle Tipi-pesi'!D$13,'Tabelle Tipi-pesi'!E$13,"")&amp;IF(E92='Tabelle Tipi-pesi'!D$14,'Tabelle Tipi-pesi'!E$14,"")&amp;IF(E92='Tabelle Tipi-pesi'!D$15,'Tabelle Tipi-pesi'!E$15,"")&amp;IF(E92='Tabelle Tipi-pesi'!D$16,'Tabelle Tipi-pesi'!E$16,"")&amp;IF(E92='Tabelle Tipi-pesi'!D$17,'Tabelle Tipi-pesi'!E$17,"")&amp;IF(E92='Tabelle Tipi-pesi'!D$18,'Tabelle Tipi-pesi'!E$18,"")&amp;IF(E92='Tabelle Tipi-pesi'!D$19,'Tabelle Tipi-pesi'!E$19,"")&amp;IF(E92='Tabelle Tipi-pesi'!D$20,'Tabelle Tipi-pesi'!E$20,"")&amp;IF(E92='Tabelle Tipi-pesi'!D$21,'Tabelle Tipi-pesi'!E$21,"")&amp;IF(E92='Tabelle Tipi-pesi'!D$22,'Tabelle Tipi-pesi'!E$22,"")&amp;IF(E92='Tabelle Tipi-pesi'!D$23,'Tabelle Tipi-pesi'!E$23,"")))/4*B92</f>
        <v>80</v>
      </c>
      <c r="G92" s="22" t="s">
        <v>39</v>
      </c>
      <c r="H92" s="23">
        <f>$B92*IF(G92="",0,VALUE(IF(G92='Tabelle Tipi-pesi'!F$2,'Tabelle Tipi-pesi'!G$2,"")&amp;IF(G92='Tabelle Tipi-pesi'!F$3,'Tabelle Tipi-pesi'!G$3,"")&amp;IF(G92='Tabelle Tipi-pesi'!F$4,'Tabelle Tipi-pesi'!G$4,"")&amp;IF(G92='Tabelle Tipi-pesi'!F$5,'Tabelle Tipi-pesi'!G$5,"")&amp;IF(G92='Tabelle Tipi-pesi'!F$6,'Tabelle Tipi-pesi'!G$6,"")&amp;IF(G92='Tabelle Tipi-pesi'!F$7,'Tabelle Tipi-pesi'!G$7,"")&amp;IF(G92='Tabelle Tipi-pesi'!F$8,'Tabelle Tipi-pesi'!G$8,"")&amp;IF(G92='Tabelle Tipi-pesi'!F$9,'Tabelle Tipi-pesi'!G$9,"")&amp;IF(G92='Tabelle Tipi-pesi'!F$10,'Tabelle Tipi-pesi'!G$10,"")&amp;IF(G92='Tabelle Tipi-pesi'!F$11,'Tabelle Tipi-pesi'!G$11,"")&amp;IF(G92='Tabelle Tipi-pesi'!F$12,'Tabelle Tipi-pesi'!G$12,"")&amp;IF(G92='Tabelle Tipi-pesi'!F$13,'Tabelle Tipi-pesi'!G$13,"")&amp;IF(G92='Tabelle Tipi-pesi'!F$14,'Tabelle Tipi-pesi'!G$14,"")&amp;IF(G92='Tabelle Tipi-pesi'!F$15,'Tabelle Tipi-pesi'!G$15,"")&amp;IF(G92='Tabelle Tipi-pesi'!F$16,'Tabelle Tipi-pesi'!G$16,"")&amp;IF(G92='Tabelle Tipi-pesi'!F$17,'Tabelle Tipi-pesi'!G$17,"")&amp;IF(G92='Tabelle Tipi-pesi'!F$18,'Tabelle Tipi-pesi'!G$18,"")&amp;IF(G92='Tabelle Tipi-pesi'!F$19,'Tabelle Tipi-pesi'!G$19,"")&amp;IF(G92='Tabelle Tipi-pesi'!F$20,'Tabelle Tipi-pesi'!G$20,"")&amp;IF(G92='Tabelle Tipi-pesi'!F$21,'Tabelle Tipi-pesi'!G$21,"")&amp;IF(G92='Tabelle Tipi-pesi'!F$22,'Tabelle Tipi-pesi'!G$22,"")&amp;IF(G92='Tabelle Tipi-pesi'!F$23,'Tabelle Tipi-pesi'!G$23,"")))</f>
        <v>120</v>
      </c>
      <c r="I92" s="8" t="s">
        <v>47</v>
      </c>
      <c r="J92" s="9">
        <f>IF(I92="",0,VALUE(IF(I92='Tabelle Tipi-pesi'!H$2,'Tabelle Tipi-pesi'!I$2,"")&amp;IF(I92='Tabelle Tipi-pesi'!H$3,'Tabelle Tipi-pesi'!I$3,"")&amp;IF(I92='Tabelle Tipi-pesi'!H$4,'Tabelle Tipi-pesi'!I$4,"")&amp;IF(I92='Tabelle Tipi-pesi'!H$5,'Tabelle Tipi-pesi'!I$5,"")&amp;IF(I92='Tabelle Tipi-pesi'!H$6,'Tabelle Tipi-pesi'!I$6,"")&amp;IF(I92='Tabelle Tipi-pesi'!H$7,'Tabelle Tipi-pesi'!I$7,"")&amp;IF(I92='Tabelle Tipi-pesi'!H$8,'Tabelle Tipi-pesi'!I$8,"")&amp;IF(I92='Tabelle Tipi-pesi'!H$9,'Tabelle Tipi-pesi'!I$9,"")&amp;IF(I92='Tabelle Tipi-pesi'!H$10,'Tabelle Tipi-pesi'!I$10,"")&amp;IF(I92='Tabelle Tipi-pesi'!H$11,'Tabelle Tipi-pesi'!I$11,"")&amp;IF(I92='Tabelle Tipi-pesi'!H$12,'Tabelle Tipi-pesi'!I$12,"")&amp;IF(I92='Tabelle Tipi-pesi'!H$13,'Tabelle Tipi-pesi'!I$13,"")&amp;IF(I92='Tabelle Tipi-pesi'!H$14,'Tabelle Tipi-pesi'!I$14,"")&amp;IF(I92='Tabelle Tipi-pesi'!H$15,'Tabelle Tipi-pesi'!I$15,"")&amp;IF(I92='Tabelle Tipi-pesi'!H$16,'Tabelle Tipi-pesi'!I$16,"")&amp;IF(I92='Tabelle Tipi-pesi'!H$17,'Tabelle Tipi-pesi'!I$17,"")&amp;IF(I92='Tabelle Tipi-pesi'!H$18,'Tabelle Tipi-pesi'!I$18,"")&amp;IF(I92='Tabelle Tipi-pesi'!H$19,'Tabelle Tipi-pesi'!I$19,"")&amp;IF(I92='Tabelle Tipi-pesi'!H$20,'Tabelle Tipi-pesi'!I$20,"")&amp;IF(I92='Tabelle Tipi-pesi'!H$21,'Tabelle Tipi-pesi'!I$21,"")&amp;IF(I92='Tabelle Tipi-pesi'!H$22,'Tabelle Tipi-pesi'!I$22,"")&amp;IF(I92='Tabelle Tipi-pesi'!H$23,'Tabelle Tipi-pesi'!I$23,"")))</f>
        <v>145</v>
      </c>
      <c r="K92" s="24" t="s">
        <v>50</v>
      </c>
      <c r="L92" s="25">
        <f>IF(K92="",0,VALUE(IF(K92='Tabelle Tipi-pesi'!J$2,'Tabelle Tipi-pesi'!K$2,"")&amp;IF(K92='Tabelle Tipi-pesi'!J$3,'Tabelle Tipi-pesi'!K$3,"")&amp;IF(K92='Tabelle Tipi-pesi'!J$4,'Tabelle Tipi-pesi'!K$4,"")&amp;IF(K92='Tabelle Tipi-pesi'!J$5,'Tabelle Tipi-pesi'!K$5,"")&amp;IF(K92='Tabelle Tipi-pesi'!J$6,'Tabelle Tipi-pesi'!K$6,"")&amp;IF(K92='Tabelle Tipi-pesi'!J$7,'Tabelle Tipi-pesi'!K$7,"")&amp;IF(K92='Tabelle Tipi-pesi'!J$8,'Tabelle Tipi-pesi'!K$8,"")&amp;IF(K92='Tabelle Tipi-pesi'!J$9,'Tabelle Tipi-pesi'!K$9,"")&amp;IF(K92='Tabelle Tipi-pesi'!J$10,'Tabelle Tipi-pesi'!K$10,"")&amp;IF(K92='Tabelle Tipi-pesi'!J$11,'Tabelle Tipi-pesi'!K$11,"")&amp;IF(K92='Tabelle Tipi-pesi'!J$12,'Tabelle Tipi-pesi'!K$12,"")&amp;IF(K92='Tabelle Tipi-pesi'!J$13,'Tabelle Tipi-pesi'!K$13,"")&amp;IF(K92='Tabelle Tipi-pesi'!J$14,'Tabelle Tipi-pesi'!K$14,"")&amp;IF(K92='Tabelle Tipi-pesi'!J$15,'Tabelle Tipi-pesi'!K$15,"")&amp;IF(K92='Tabelle Tipi-pesi'!J$16,'Tabelle Tipi-pesi'!K$16,"")&amp;IF(K92='Tabelle Tipi-pesi'!J$17,'Tabelle Tipi-pesi'!K$17,"")&amp;IF(K92='Tabelle Tipi-pesi'!J$18,'Tabelle Tipi-pesi'!K$18,"")&amp;IF(K92='Tabelle Tipi-pesi'!J$19,'Tabelle Tipi-pesi'!K$19,"")&amp;IF(K92='Tabelle Tipi-pesi'!J$20,'Tabelle Tipi-pesi'!K$20,"")&amp;IF(K92='Tabelle Tipi-pesi'!J$21,'Tabelle Tipi-pesi'!K$21,"")&amp;IF(K92='Tabelle Tipi-pesi'!J$22,'Tabelle Tipi-pesi'!K$22,"")&amp;IF(K92='Tabelle Tipi-pesi'!J$23,'Tabelle Tipi-pesi'!K$23,"")))</f>
        <v>7</v>
      </c>
      <c r="M92" s="8" t="s">
        <v>178</v>
      </c>
      <c r="N92" s="9">
        <f>$B92*IF(M92="",0,VALUE(IF(M92='Tabelle Tipi-pesi'!L$2,'Tabelle Tipi-pesi'!M$2,"")&amp;IF(M92='Tabelle Tipi-pesi'!L$3,'Tabelle Tipi-pesi'!M$3,"")&amp;IF(M92='Tabelle Tipi-pesi'!L$4,'Tabelle Tipi-pesi'!M$4,"")&amp;IF(M92='Tabelle Tipi-pesi'!L$5,'Tabelle Tipi-pesi'!M$5,"")&amp;IF(M92='Tabelle Tipi-pesi'!L$6,'Tabelle Tipi-pesi'!M$6,"")&amp;IF(M92='Tabelle Tipi-pesi'!L$7,'Tabelle Tipi-pesi'!M$7,"")&amp;IF(M92='Tabelle Tipi-pesi'!L$8,'Tabelle Tipi-pesi'!M$8,"")&amp;IF(M92='Tabelle Tipi-pesi'!L$9,'Tabelle Tipi-pesi'!M$9,"")&amp;IF(M92='Tabelle Tipi-pesi'!L$10,'Tabelle Tipi-pesi'!M$10,"")&amp;IF(M92='Tabelle Tipi-pesi'!L$11,'Tabelle Tipi-pesi'!M$11,"")&amp;IF(M92='Tabelle Tipi-pesi'!L$12,'Tabelle Tipi-pesi'!M$12,"")&amp;IF(M92='Tabelle Tipi-pesi'!L$13,'Tabelle Tipi-pesi'!M$13,"")&amp;IF(M92='Tabelle Tipi-pesi'!L$14,'Tabelle Tipi-pesi'!M$14,"")&amp;IF(M92='Tabelle Tipi-pesi'!L$15,'Tabelle Tipi-pesi'!M$15,"")&amp;IF(M92='Tabelle Tipi-pesi'!L$16,'Tabelle Tipi-pesi'!M$16,"")&amp;IF(M92='Tabelle Tipi-pesi'!L$17,'Tabelle Tipi-pesi'!M$17,"")&amp;IF(M92='Tabelle Tipi-pesi'!L$18,'Tabelle Tipi-pesi'!M$18,"")&amp;IF(M92='Tabelle Tipi-pesi'!L$19,'Tabelle Tipi-pesi'!M$19,"")&amp;IF(M92='Tabelle Tipi-pesi'!L$20,'Tabelle Tipi-pesi'!M$20,"")&amp;IF(M92='Tabelle Tipi-pesi'!L$21,'Tabelle Tipi-pesi'!M$21,"")&amp;IF(M92='Tabelle Tipi-pesi'!L$22,'Tabelle Tipi-pesi'!M$22,"")&amp;IF(M92='Tabelle Tipi-pesi'!L$23,'Tabelle Tipi-pesi'!M$23,"")))</f>
        <v>340</v>
      </c>
      <c r="O92" s="27" t="s">
        <v>82</v>
      </c>
      <c r="P92" s="28">
        <f>IF(O92="",0,VALUE(IF(O92='Tabelle Tipi-pesi'!N$2,'Tabelle Tipi-pesi'!O$2,"")&amp;IF(O92='Tabelle Tipi-pesi'!N$3,'Tabelle Tipi-pesi'!O$3,"")&amp;IF(O92='Tabelle Tipi-pesi'!N$4,'Tabelle Tipi-pesi'!O$4,"")&amp;IF(O92='Tabelle Tipi-pesi'!N$5,'Tabelle Tipi-pesi'!O$5,"")&amp;IF(O92='Tabelle Tipi-pesi'!N$6,'Tabelle Tipi-pesi'!O$6,"")&amp;IF(O92='Tabelle Tipi-pesi'!N$7,'Tabelle Tipi-pesi'!O$7,"")&amp;IF(O92='Tabelle Tipi-pesi'!N$8,'Tabelle Tipi-pesi'!O$8,"")&amp;IF(O92='Tabelle Tipi-pesi'!N$9,'Tabelle Tipi-pesi'!O$9,"")&amp;IF(O92='Tabelle Tipi-pesi'!N$10,'Tabelle Tipi-pesi'!O$10,"")&amp;IF(O92='Tabelle Tipi-pesi'!N$11,'Tabelle Tipi-pesi'!O$11,"")&amp;IF(O92='Tabelle Tipi-pesi'!N$12,'Tabelle Tipi-pesi'!O$12,"")&amp;IF(O92='Tabelle Tipi-pesi'!N$13,'Tabelle Tipi-pesi'!O$13,"")&amp;IF(O92='Tabelle Tipi-pesi'!N$14,'Tabelle Tipi-pesi'!O$14,"")&amp;IF(O92='Tabelle Tipi-pesi'!N$15,'Tabelle Tipi-pesi'!O$15,"")&amp;IF(O92='Tabelle Tipi-pesi'!N$16,'Tabelle Tipi-pesi'!O$16,"")&amp;IF(O92='Tabelle Tipi-pesi'!N$17,'Tabelle Tipi-pesi'!O$17,"")&amp;IF(O92='Tabelle Tipi-pesi'!N$18,'Tabelle Tipi-pesi'!O$18,"")&amp;IF(O92='Tabelle Tipi-pesi'!N$19,'Tabelle Tipi-pesi'!O$19,"")&amp;IF(O92='Tabelle Tipi-pesi'!N$20,'Tabelle Tipi-pesi'!O$20,"")&amp;IF(O92='Tabelle Tipi-pesi'!N$21,'Tabelle Tipi-pesi'!O$21,"")&amp;IF(O92='Tabelle Tipi-pesi'!N$22,'Tabelle Tipi-pesi'!O$22,"")&amp;IF(O92='Tabelle Tipi-pesi'!N$23,'Tabelle Tipi-pesi'!O$23,"")))</f>
        <v>580</v>
      </c>
      <c r="Q92" s="8" t="s">
        <v>108</v>
      </c>
      <c r="R92" s="9">
        <f>IF(Q92="",0,VALUE(IF(Q92='Tabelle Tipi-pesi'!P$2,'Tabelle Tipi-pesi'!Q$2,"")&amp;IF(Q92='Tabelle Tipi-pesi'!P$3,'Tabelle Tipi-pesi'!Q$3,"")&amp;IF(Q92='Tabelle Tipi-pesi'!P$4,'Tabelle Tipi-pesi'!Q$4,"")&amp;IF(Q92='Tabelle Tipi-pesi'!P$5,'Tabelle Tipi-pesi'!Q$5,"")&amp;IF(Q92='Tabelle Tipi-pesi'!P$6,'Tabelle Tipi-pesi'!Q$6,"")&amp;IF(Q92='Tabelle Tipi-pesi'!P$7,'Tabelle Tipi-pesi'!Q$7,"")&amp;IF(Q92='Tabelle Tipi-pesi'!P$8,'Tabelle Tipi-pesi'!Q$8,"")&amp;IF(Q92='Tabelle Tipi-pesi'!P$9,'Tabelle Tipi-pesi'!Q$9,"")&amp;IF(Q92='Tabelle Tipi-pesi'!P$10,'Tabelle Tipi-pesi'!Q$10,"")&amp;IF(Q92='Tabelle Tipi-pesi'!P$11,'Tabelle Tipi-pesi'!Q$11,"")&amp;IF(Q92='Tabelle Tipi-pesi'!P$12,'Tabelle Tipi-pesi'!Q$12,"")&amp;IF(Q92='Tabelle Tipi-pesi'!P$13,'Tabelle Tipi-pesi'!Q$13,"")&amp;IF(Q92='Tabelle Tipi-pesi'!P$14,'Tabelle Tipi-pesi'!Q$14,"")&amp;IF(Q92='Tabelle Tipi-pesi'!P$15,'Tabelle Tipi-pesi'!Q$15,"")&amp;IF(Q92='Tabelle Tipi-pesi'!P$16,'Tabelle Tipi-pesi'!Q$16,"")&amp;IF(Q92='Tabelle Tipi-pesi'!P$17,'Tabelle Tipi-pesi'!Q$17,"")&amp;IF(Q92='Tabelle Tipi-pesi'!P$18,'Tabelle Tipi-pesi'!Q$18,"")&amp;IF(Q92='Tabelle Tipi-pesi'!P$19,'Tabelle Tipi-pesi'!Q$19,"")&amp;IF(Q92='Tabelle Tipi-pesi'!P$20,'Tabelle Tipi-pesi'!Q$20,"")&amp;IF(Q92='Tabelle Tipi-pesi'!P$21,'Tabelle Tipi-pesi'!Q$21,"")&amp;IF(Q92='Tabelle Tipi-pesi'!P$22,'Tabelle Tipi-pesi'!Q$22,"")&amp;IF(Q92='Tabelle Tipi-pesi'!P$23,'Tabelle Tipi-pesi'!Q$23,"")))</f>
        <v>30</v>
      </c>
      <c r="S92" s="29" t="s">
        <v>114</v>
      </c>
      <c r="T92" s="30">
        <f>IF(S92="",0,VALUE(IF(S92='Tabelle Tipi-pesi'!R$2,'Tabelle Tipi-pesi'!S$2,"")&amp;IF(S92='Tabelle Tipi-pesi'!R$3,'Tabelle Tipi-pesi'!S$3,"")&amp;IF(S92='Tabelle Tipi-pesi'!R$4,'Tabelle Tipi-pesi'!S$4,"")&amp;IF(S92='Tabelle Tipi-pesi'!R$5,'Tabelle Tipi-pesi'!S$5,"")&amp;IF(S92='Tabelle Tipi-pesi'!R$6,'Tabelle Tipi-pesi'!S$6,"")&amp;IF(S92='Tabelle Tipi-pesi'!R$7,'Tabelle Tipi-pesi'!S$7,"")&amp;IF(S92='Tabelle Tipi-pesi'!R$8,'Tabelle Tipi-pesi'!S$8,"")&amp;IF(S92='Tabelle Tipi-pesi'!R$9,'Tabelle Tipi-pesi'!S$9,"")&amp;IF(S92='Tabelle Tipi-pesi'!R$10,'Tabelle Tipi-pesi'!S$10,"")&amp;IF(S92='Tabelle Tipi-pesi'!R$11,'Tabelle Tipi-pesi'!S$11,"")&amp;IF(S92='Tabelle Tipi-pesi'!R$12,'Tabelle Tipi-pesi'!S$12,"")&amp;IF(S92='Tabelle Tipi-pesi'!R$13,'Tabelle Tipi-pesi'!S$13,"")&amp;IF(S92='Tabelle Tipi-pesi'!R$14,'Tabelle Tipi-pesi'!S$14,"")&amp;IF(S92='Tabelle Tipi-pesi'!R$15,'Tabelle Tipi-pesi'!S$15,"")&amp;IF(S92='Tabelle Tipi-pesi'!R$16,'Tabelle Tipi-pesi'!S$16,"")&amp;IF(S92='Tabelle Tipi-pesi'!R$17,'Tabelle Tipi-pesi'!S$17,"")&amp;IF(S92='Tabelle Tipi-pesi'!R$18,'Tabelle Tipi-pesi'!S$18,"")&amp;IF(S92='Tabelle Tipi-pesi'!R$19,'Tabelle Tipi-pesi'!S$19,"")&amp;IF(S92='Tabelle Tipi-pesi'!R$20,'Tabelle Tipi-pesi'!S$20,"")&amp;IF(S92='Tabelle Tipi-pesi'!R$21,'Tabelle Tipi-pesi'!S$21,"")&amp;IF(S92='Tabelle Tipi-pesi'!R$22,'Tabelle Tipi-pesi'!S$22,"")&amp;IF(S92='Tabelle Tipi-pesi'!R$23,'Tabelle Tipi-pesi'!S$23,"")))</f>
        <v>25</v>
      </c>
      <c r="V92" s="9">
        <f>IF(U92="",0,VALUE(IF(U92='Tabelle Tipi-pesi'!T$2,'Tabelle Tipi-pesi'!U$2,"")&amp;IF(U92='Tabelle Tipi-pesi'!T$3,'Tabelle Tipi-pesi'!U$3,"")&amp;IF(U92='Tabelle Tipi-pesi'!T$4,'Tabelle Tipi-pesi'!U$4,"")&amp;IF(U92='Tabelle Tipi-pesi'!T$5,'Tabelle Tipi-pesi'!U$5,"")&amp;IF(U92='Tabelle Tipi-pesi'!T$6,'Tabelle Tipi-pesi'!U$6,"")&amp;IF(U92='Tabelle Tipi-pesi'!T$7,'Tabelle Tipi-pesi'!U$7,"")&amp;IF(U92='Tabelle Tipi-pesi'!T$8,'Tabelle Tipi-pesi'!U$8,"")&amp;IF(U92='Tabelle Tipi-pesi'!T$9,'Tabelle Tipi-pesi'!U$9,"")&amp;IF(U92='Tabelle Tipi-pesi'!T$10,'Tabelle Tipi-pesi'!U$10,"")&amp;IF(U92='Tabelle Tipi-pesi'!T$11,'Tabelle Tipi-pesi'!U$11,"")&amp;IF(U92='Tabelle Tipi-pesi'!T$12,'Tabelle Tipi-pesi'!U$12,"")&amp;IF(U92='Tabelle Tipi-pesi'!T$13,'Tabelle Tipi-pesi'!U$13,"")&amp;IF(U92='Tabelle Tipi-pesi'!T$14,'Tabelle Tipi-pesi'!U$14,"")&amp;IF(U92='Tabelle Tipi-pesi'!T$15,'Tabelle Tipi-pesi'!U$15,"")&amp;IF(U92='Tabelle Tipi-pesi'!T$16,'Tabelle Tipi-pesi'!U$16,"")&amp;IF(U92='Tabelle Tipi-pesi'!T$17,'Tabelle Tipi-pesi'!U$17,"")&amp;IF(U92='Tabelle Tipi-pesi'!T$18,'Tabelle Tipi-pesi'!U$18,"")&amp;IF(U92='Tabelle Tipi-pesi'!T$19,'Tabelle Tipi-pesi'!U$19,"")&amp;IF(U92='Tabelle Tipi-pesi'!T$20,'Tabelle Tipi-pesi'!U$20,"")&amp;IF(U92='Tabelle Tipi-pesi'!T$21,'Tabelle Tipi-pesi'!U$21,"")&amp;IF(U92='Tabelle Tipi-pesi'!T$22,'Tabelle Tipi-pesi'!U$22,"")&amp;IF(U92='Tabelle Tipi-pesi'!T$23,'Tabelle Tipi-pesi'!U$23,"")))</f>
        <v>0</v>
      </c>
      <c r="W92" s="31" t="s">
        <v>99</v>
      </c>
      <c r="X92" s="32">
        <f>IF(W92="",0,VALUE(IF(W92='Tabelle Tipi-pesi'!V$2,'Tabelle Tipi-pesi'!W$2,"")&amp;IF(W92='Tabelle Tipi-pesi'!V$3,'Tabelle Tipi-pesi'!W$3,"")&amp;IF(W92='Tabelle Tipi-pesi'!V$4,'Tabelle Tipi-pesi'!W$4,"")&amp;IF(W92='Tabelle Tipi-pesi'!V$5,'Tabelle Tipi-pesi'!W$5,"")&amp;IF(W92='Tabelle Tipi-pesi'!V$6,'Tabelle Tipi-pesi'!W$6,"")&amp;IF(W92='Tabelle Tipi-pesi'!V$7,'Tabelle Tipi-pesi'!W$7,"")&amp;IF(W92='Tabelle Tipi-pesi'!V$8,'Tabelle Tipi-pesi'!W$8,"")&amp;IF(W92='Tabelle Tipi-pesi'!V$9,'Tabelle Tipi-pesi'!W$9,"")&amp;IF(W92='Tabelle Tipi-pesi'!V$10,'Tabelle Tipi-pesi'!W$10,"")&amp;IF(W92='Tabelle Tipi-pesi'!V$11,'Tabelle Tipi-pesi'!W$11,"")&amp;IF(W92='Tabelle Tipi-pesi'!V$12,'Tabelle Tipi-pesi'!W$12,"")&amp;IF(W92='Tabelle Tipi-pesi'!V$13,'Tabelle Tipi-pesi'!W$13,"")&amp;IF(W92='Tabelle Tipi-pesi'!V$14,'Tabelle Tipi-pesi'!W$14,"")&amp;IF(W92='Tabelle Tipi-pesi'!V$15,'Tabelle Tipi-pesi'!W$15,"")&amp;IF(W92='Tabelle Tipi-pesi'!V$16,'Tabelle Tipi-pesi'!W$16,"")&amp;IF(W92='Tabelle Tipi-pesi'!V$17,'Tabelle Tipi-pesi'!W$17,"")&amp;IF(W92='Tabelle Tipi-pesi'!V$18,'Tabelle Tipi-pesi'!W$18,"")&amp;IF(W92='Tabelle Tipi-pesi'!V$19,'Tabelle Tipi-pesi'!W$19,"")&amp;IF(W92='Tabelle Tipi-pesi'!V$20,'Tabelle Tipi-pesi'!W$20,"")&amp;IF(W92='Tabelle Tipi-pesi'!V$21,'Tabelle Tipi-pesi'!W$21,"")&amp;IF(W92='Tabelle Tipi-pesi'!V$22,'Tabelle Tipi-pesi'!W$22,"")&amp;IF(W92='Tabelle Tipi-pesi'!V$23,'Tabelle Tipi-pesi'!W$23,"")))</f>
        <v>14</v>
      </c>
      <c r="Z92" s="9">
        <f>IF(Y92="",0,VALUE(IF(Y92='Tabelle Tipi-pesi'!X$2,'Tabelle Tipi-pesi'!Y$2,"")&amp;IF(Y92='Tabelle Tipi-pesi'!X$3,'Tabelle Tipi-pesi'!Y$3,"")&amp;IF(Y92='Tabelle Tipi-pesi'!X$4,'Tabelle Tipi-pesi'!Y$4,"")&amp;IF(Y92='Tabelle Tipi-pesi'!X$5,'Tabelle Tipi-pesi'!Y$5,"")&amp;IF(Y92='Tabelle Tipi-pesi'!X$6,'Tabelle Tipi-pesi'!Y$6,"")&amp;IF(Y92='Tabelle Tipi-pesi'!X$7,'Tabelle Tipi-pesi'!Y$7,"")&amp;IF(Y92='Tabelle Tipi-pesi'!X$8,'Tabelle Tipi-pesi'!Y$8,"")&amp;IF(Y92='Tabelle Tipi-pesi'!X$9,'Tabelle Tipi-pesi'!Y$9,"")&amp;IF(Y92='Tabelle Tipi-pesi'!X$10,'Tabelle Tipi-pesi'!Y$10,"")&amp;IF(Y92='Tabelle Tipi-pesi'!X$11,'Tabelle Tipi-pesi'!Y$11,"")&amp;IF(Y92='Tabelle Tipi-pesi'!X$12,'Tabelle Tipi-pesi'!Y$12,"")&amp;IF(Y92='Tabelle Tipi-pesi'!X$13,'Tabelle Tipi-pesi'!Y$13,"")&amp;IF(Y92='Tabelle Tipi-pesi'!X$14,'Tabelle Tipi-pesi'!Y$14,"")&amp;IF(Y92='Tabelle Tipi-pesi'!X$15,'Tabelle Tipi-pesi'!Y$15,"")&amp;IF(Y92='Tabelle Tipi-pesi'!X$16,'Tabelle Tipi-pesi'!Y$16,"")&amp;IF(Y92='Tabelle Tipi-pesi'!X$17,'Tabelle Tipi-pesi'!Y$17,"")&amp;IF(Y92='Tabelle Tipi-pesi'!X$18,'Tabelle Tipi-pesi'!Y$18,"")&amp;IF(Y92='Tabelle Tipi-pesi'!X$19,'Tabelle Tipi-pesi'!Y$19,"")&amp;IF(Y92='Tabelle Tipi-pesi'!X$20,'Tabelle Tipi-pesi'!Y$20,"")&amp;IF(Y92='Tabelle Tipi-pesi'!X$21,'Tabelle Tipi-pesi'!Y$21,"")&amp;IF(Y92='Tabelle Tipi-pesi'!X$22,'Tabelle Tipi-pesi'!Y$22,"")&amp;IF(Y92='Tabelle Tipi-pesi'!X$23,'Tabelle Tipi-pesi'!Y$23,"")))</f>
        <v>0</v>
      </c>
      <c r="AA92" s="36" t="s">
        <v>102</v>
      </c>
      <c r="AB92" s="37">
        <f>IF(AA92="",0,VALUE(IF(AA92='Tabelle Tipi-pesi'!Z$2,'Tabelle Tipi-pesi'!AA$2,"")&amp;IF(AA92='Tabelle Tipi-pesi'!Z$3,'Tabelle Tipi-pesi'!AA$3,"")&amp;IF(AA92='Tabelle Tipi-pesi'!Z$4,'Tabelle Tipi-pesi'!AA$4,"")&amp;IF(AA92='Tabelle Tipi-pesi'!Z$5,'Tabelle Tipi-pesi'!AA$5,"")&amp;IF(AA92='Tabelle Tipi-pesi'!Z$6,'Tabelle Tipi-pesi'!AA$6,"")&amp;IF(AA92='Tabelle Tipi-pesi'!Z$7,'Tabelle Tipi-pesi'!AA$7,"")&amp;IF(AA92='Tabelle Tipi-pesi'!Z$8,'Tabelle Tipi-pesi'!AA$8,"")&amp;IF(AA92='Tabelle Tipi-pesi'!Z$9,'Tabelle Tipi-pesi'!AA$9,"")&amp;IF(AA92='Tabelle Tipi-pesi'!Z$10,'Tabelle Tipi-pesi'!AA$10,"")&amp;IF(AA92='Tabelle Tipi-pesi'!Z$11,'Tabelle Tipi-pesi'!AA$11,"")&amp;IF(AA92='Tabelle Tipi-pesi'!Z$12,'Tabelle Tipi-pesi'!AA$12,"")&amp;IF(AA92='Tabelle Tipi-pesi'!Z$13,'Tabelle Tipi-pesi'!AA$13,"")&amp;IF(AA92='Tabelle Tipi-pesi'!Z$14,'Tabelle Tipi-pesi'!AA$14,"")&amp;IF(AA92='Tabelle Tipi-pesi'!Z$15,'Tabelle Tipi-pesi'!AA$15,"")&amp;IF(AA92='Tabelle Tipi-pesi'!Z$16,'Tabelle Tipi-pesi'!AA$16,"")&amp;IF(AA92='Tabelle Tipi-pesi'!Z$17,'Tabelle Tipi-pesi'!AA$17,"")&amp;IF(AA92='Tabelle Tipi-pesi'!Z$18,'Tabelle Tipi-pesi'!AA$18,"")&amp;IF(AA92='Tabelle Tipi-pesi'!Z$19,'Tabelle Tipi-pesi'!AA$19,"")&amp;IF(AA92='Tabelle Tipi-pesi'!Z$20,'Tabelle Tipi-pesi'!AA$20,"")&amp;IF(AA92='Tabelle Tipi-pesi'!Z$21,'Tabelle Tipi-pesi'!AA$21,"")&amp;IF(AA92='Tabelle Tipi-pesi'!Z$22,'Tabelle Tipi-pesi'!AA$22,"")&amp;IF(AA92='Tabelle Tipi-pesi'!Z$23,'Tabelle Tipi-pesi'!AA$23,"")))</f>
        <v>40</v>
      </c>
      <c r="AD92" s="9">
        <f>IF(AC92="",0,VALUE(IF(AC92='Tabelle Tipi-pesi'!Z$2,'Tabelle Tipi-pesi'!AA$2,"")&amp;IF(AC92='Tabelle Tipi-pesi'!Z$3,'Tabelle Tipi-pesi'!AA$3,"")&amp;IF(AC92='Tabelle Tipi-pesi'!Z$4,'Tabelle Tipi-pesi'!AA$4,"")&amp;IF(AC92='Tabelle Tipi-pesi'!Z$5,'Tabelle Tipi-pesi'!AA$5,"")&amp;IF(AC92='Tabelle Tipi-pesi'!Z$6,'Tabelle Tipi-pesi'!AA$6,"")&amp;IF(AC92='Tabelle Tipi-pesi'!Z$7,'Tabelle Tipi-pesi'!AA$7,"")&amp;IF(AC92='Tabelle Tipi-pesi'!Z$8,'Tabelle Tipi-pesi'!AA$8,"")&amp;IF(AC92='Tabelle Tipi-pesi'!Z$9,'Tabelle Tipi-pesi'!AA$9,"")&amp;IF(AC92='Tabelle Tipi-pesi'!Z$10,'Tabelle Tipi-pesi'!AA$10,"")&amp;IF(AC92='Tabelle Tipi-pesi'!Z$11,'Tabelle Tipi-pesi'!AA$11,"")&amp;IF(AC92='Tabelle Tipi-pesi'!Z$12,'Tabelle Tipi-pesi'!AA$12,"")&amp;IF(AC92='Tabelle Tipi-pesi'!Z$13,'Tabelle Tipi-pesi'!AA$13,"")&amp;IF(AC92='Tabelle Tipi-pesi'!Z$14,'Tabelle Tipi-pesi'!AA$14,"")&amp;IF(AC92='Tabelle Tipi-pesi'!Z$15,'Tabelle Tipi-pesi'!AA$15,"")&amp;IF(AC92='Tabelle Tipi-pesi'!Z$16,'Tabelle Tipi-pesi'!AA$16,"")&amp;IF(AC92='Tabelle Tipi-pesi'!Z$17,'Tabelle Tipi-pesi'!AA$17,"")&amp;IF(AC92='Tabelle Tipi-pesi'!Z$18,'Tabelle Tipi-pesi'!AA$18,"")&amp;IF(AC92='Tabelle Tipi-pesi'!Z$19,'Tabelle Tipi-pesi'!AA$19,"")&amp;IF(AC92='Tabelle Tipi-pesi'!Z$20,'Tabelle Tipi-pesi'!AA$20,"")&amp;IF(AC92='Tabelle Tipi-pesi'!Z$21,'Tabelle Tipi-pesi'!AA$21,"")&amp;IF(AC92='Tabelle Tipi-pesi'!Z$22,'Tabelle Tipi-pesi'!AA$22,"")&amp;IF(AC92='Tabelle Tipi-pesi'!Z$23,'Tabelle Tipi-pesi'!AA$23,"")))</f>
        <v>0</v>
      </c>
      <c r="AE92" s="34" t="s">
        <v>118</v>
      </c>
      <c r="AF92" s="35">
        <f>IF(AE92="",0,VALUE(IF(AE92='Tabelle Tipi-pesi'!AB$2,'Tabelle Tipi-pesi'!AC$2,"")&amp;IF(AE92='Tabelle Tipi-pesi'!AB$3,'Tabelle Tipi-pesi'!AC$3,"")&amp;IF(AE92='Tabelle Tipi-pesi'!AB$4,'Tabelle Tipi-pesi'!AC$4,"")&amp;IF(AE92='Tabelle Tipi-pesi'!AB$5,'Tabelle Tipi-pesi'!AC$5,"")&amp;IF(AE92='Tabelle Tipi-pesi'!AB$6,'Tabelle Tipi-pesi'!AC$6,"")&amp;IF(AE92='Tabelle Tipi-pesi'!AB$7,'Tabelle Tipi-pesi'!AC$7,"")&amp;IF(AE92='Tabelle Tipi-pesi'!AB$8,'Tabelle Tipi-pesi'!AC$8,"")&amp;IF(AE92='Tabelle Tipi-pesi'!AB$9,'Tabelle Tipi-pesi'!AC$9,"")&amp;IF(AE92='Tabelle Tipi-pesi'!AB$10,'Tabelle Tipi-pesi'!AC$10,"")&amp;IF(AE92='Tabelle Tipi-pesi'!AB$11,'Tabelle Tipi-pesi'!AC$11,"")&amp;IF(AE92='Tabelle Tipi-pesi'!AB$12,'Tabelle Tipi-pesi'!AC$12,"")&amp;IF(AE92='Tabelle Tipi-pesi'!AB$13,'Tabelle Tipi-pesi'!AC$13,"")&amp;IF(AE92='Tabelle Tipi-pesi'!AB$14,'Tabelle Tipi-pesi'!AC$14,"")&amp;IF(AE92='Tabelle Tipi-pesi'!AB$15,'Tabelle Tipi-pesi'!AC$15,"")&amp;IF(AD92='Tabelle Tipi-pesi'!AB$16,'Tabelle Tipi-pesi'!AC$16,"")&amp;IF(AE92='Tabelle Tipi-pesi'!AB$17,'Tabelle Tipi-pesi'!AC$17,"")&amp;IF(AE92='Tabelle Tipi-pesi'!AB$18,'Tabelle Tipi-pesi'!AC$18,"")&amp;IF(AE92='Tabelle Tipi-pesi'!AB$19,'Tabelle Tipi-pesi'!AC$19,"")&amp;IF(AE92='Tabelle Tipi-pesi'!AB$20,'Tabelle Tipi-pesi'!AC$20,"")&amp;IF(AE92='Tabelle Tipi-pesi'!AB$21,'Tabelle Tipi-pesi'!AC$21,"")&amp;IF(AE92='Tabelle Tipi-pesi'!AB$22,'Tabelle Tipi-pesi'!AC$22,"")&amp;IF(AE92='Tabelle Tipi-pesi'!AB$23,'Tabelle Tipi-pesi'!AC$23,"")))</f>
        <v>10</v>
      </c>
      <c r="AG92" s="8" t="s">
        <v>112</v>
      </c>
      <c r="AH92" s="9">
        <f>IF(AG92="",0,VALUE(IF(AG92='Tabelle Tipi-pesi'!AD$2,'Tabelle Tipi-pesi'!AE$2,"")&amp;IF(AG92='Tabelle Tipi-pesi'!AD$3,'Tabelle Tipi-pesi'!AE$3,"")&amp;IF(AG92='Tabelle Tipi-pesi'!AD$4,'Tabelle Tipi-pesi'!AE$4,"")&amp;IF(AG92='Tabelle Tipi-pesi'!AD$5,'Tabelle Tipi-pesi'!AE$5,"")&amp;IF(AG92='Tabelle Tipi-pesi'!AD$6,'Tabelle Tipi-pesi'!AE$6,"")&amp;IF(AG92='Tabelle Tipi-pesi'!AD$7,'Tabelle Tipi-pesi'!AE$7,"")&amp;IF(AG92='Tabelle Tipi-pesi'!AD$8,'Tabelle Tipi-pesi'!AE$8,"")&amp;IF(AG92='Tabelle Tipi-pesi'!AD$9,'Tabelle Tipi-pesi'!AE$9,"")&amp;IF(AG92='Tabelle Tipi-pesi'!AD$10,'Tabelle Tipi-pesi'!AE$10,"")&amp;IF(AG92='Tabelle Tipi-pesi'!AD$11,'Tabelle Tipi-pesi'!AE$11,"")&amp;IF(AG92='Tabelle Tipi-pesi'!AD$12,'Tabelle Tipi-pesi'!AE$12,"")&amp;IF(AG92='Tabelle Tipi-pesi'!AD$13,'Tabelle Tipi-pesi'!AE$13,"")&amp;IF(AG92='Tabelle Tipi-pesi'!AD$14,'Tabelle Tipi-pesi'!AE$14,"")&amp;IF(AG92='Tabelle Tipi-pesi'!AD$15,'Tabelle Tipi-pesi'!AE$15,"")&amp;IF(AF92='Tabelle Tipi-pesi'!AD$16,'Tabelle Tipi-pesi'!AE$16,"")&amp;IF(AG92='Tabelle Tipi-pesi'!AD$17,'Tabelle Tipi-pesi'!AE$17,"")&amp;IF(AG92='Tabelle Tipi-pesi'!AD$18,'Tabelle Tipi-pesi'!AE$18,"")&amp;IF(AG92='Tabelle Tipi-pesi'!AD$19,'Tabelle Tipi-pesi'!AE$19,"")&amp;IF(AG92='Tabelle Tipi-pesi'!AD$20,'Tabelle Tipi-pesi'!AE$20,"")&amp;IF(AG92='Tabelle Tipi-pesi'!AD$21,'Tabelle Tipi-pesi'!AE$21,"")&amp;IF(AG92='Tabelle Tipi-pesi'!AD$22,'Tabelle Tipi-pesi'!AE$22,"")&amp;IF(AG92='Tabelle Tipi-pesi'!AD$23,'Tabelle Tipi-pesi'!AE$23,"")))</f>
        <v>60</v>
      </c>
      <c r="AJ92" s="26">
        <f t="shared" si="7"/>
        <v>1716</v>
      </c>
      <c r="AK92" s="55">
        <v>37</v>
      </c>
      <c r="AL92" s="12">
        <v>9435</v>
      </c>
      <c r="AM92" s="18"/>
      <c r="AN92" s="11">
        <f t="shared" si="8"/>
        <v>15</v>
      </c>
      <c r="AO92" s="11" t="str">
        <f t="shared" si="9"/>
        <v>3</v>
      </c>
      <c r="AP92" s="8">
        <v>580</v>
      </c>
      <c r="AQ92" s="40">
        <f t="shared" si="10"/>
        <v>15.3</v>
      </c>
      <c r="AR92" s="15">
        <f t="shared" si="11"/>
        <v>169.83000000000004</v>
      </c>
      <c r="AS92" s="16">
        <f t="shared" si="12"/>
        <v>98.968531468531495</v>
      </c>
      <c r="AT92" s="15">
        <f t="shared" si="13"/>
        <v>10.104221868927748</v>
      </c>
      <c r="AU92" s="39"/>
    </row>
    <row r="93" spans="1:47" s="8" customFormat="1" ht="11.25" customHeight="1" x14ac:dyDescent="0.2">
      <c r="A93" s="8">
        <v>89</v>
      </c>
      <c r="B93" s="8">
        <v>4</v>
      </c>
      <c r="C93" s="20" t="s">
        <v>127</v>
      </c>
      <c r="D93" s="21">
        <f>IF(C93="",0,VALUE(IF(C93='Tabelle Tipi-pesi'!B$2,'Tabelle Tipi-pesi'!C$2,"")&amp;IF(C93='Tabelle Tipi-pesi'!B$3,'Tabelle Tipi-pesi'!C$3,"")&amp;IF(C93='Tabelle Tipi-pesi'!B$4,'Tabelle Tipi-pesi'!C$4,"")&amp;IF(C93='Tabelle Tipi-pesi'!B$5,'Tabelle Tipi-pesi'!C$5,"")&amp;IF(C93='Tabelle Tipi-pesi'!B$6,'Tabelle Tipi-pesi'!C$6,"")&amp;IF(C93='Tabelle Tipi-pesi'!B$7,'Tabelle Tipi-pesi'!C$7,"")&amp;IF(C93='Tabelle Tipi-pesi'!B$8,'Tabelle Tipi-pesi'!C$8,"")&amp;IF(C93='Tabelle Tipi-pesi'!B$9,'Tabelle Tipi-pesi'!C$9,"")&amp;IF(C93='Tabelle Tipi-pesi'!B$10,'Tabelle Tipi-pesi'!C$10,"")&amp;IF(C93='Tabelle Tipi-pesi'!B$11,'Tabelle Tipi-pesi'!C$11,"")&amp;IF(C93='Tabelle Tipi-pesi'!B$12,'Tabelle Tipi-pesi'!C$12,"")&amp;IF(C93='Tabelle Tipi-pesi'!B$13,'Tabelle Tipi-pesi'!C$13,"")&amp;IF(C93='Tabelle Tipi-pesi'!B$14,'Tabelle Tipi-pesi'!C$14,"")&amp;IF(C93='Tabelle Tipi-pesi'!B$15,'Tabelle Tipi-pesi'!C$15,"")&amp;IF(C93='Tabelle Tipi-pesi'!B$16,'Tabelle Tipi-pesi'!C$16,"")&amp;IF(C93='Tabelle Tipi-pesi'!B$17,'Tabelle Tipi-pesi'!C$17,"")&amp;IF(C93='Tabelle Tipi-pesi'!B$18,'Tabelle Tipi-pesi'!C$18,"")&amp;IF(C93='Tabelle Tipi-pesi'!B$19,'Tabelle Tipi-pesi'!C$19,"")&amp;IF(C93='Tabelle Tipi-pesi'!B$20,'Tabelle Tipi-pesi'!C$20,"")&amp;IF(C93='Tabelle Tipi-pesi'!B$21,'Tabelle Tipi-pesi'!C$21,"")&amp;IF(C93='Tabelle Tipi-pesi'!B$22,'Tabelle Tipi-pesi'!C$22,"")&amp;IF(C93='Tabelle Tipi-pesi'!B$23,'Tabelle Tipi-pesi'!C$23,"")))</f>
        <v>265</v>
      </c>
      <c r="E93" s="8" t="s">
        <v>27</v>
      </c>
      <c r="F93" s="7">
        <f>IF(E93="",0,VALUE(IF(E93='Tabelle Tipi-pesi'!D$2,'Tabelle Tipi-pesi'!E$2,"")&amp;IF(E93='Tabelle Tipi-pesi'!D$3,'Tabelle Tipi-pesi'!E$3,"")&amp;IF(E93='Tabelle Tipi-pesi'!D$4,'Tabelle Tipi-pesi'!E$4,"")&amp;IF(E93='Tabelle Tipi-pesi'!D$5,'Tabelle Tipi-pesi'!E$5,"")&amp;IF(E93='Tabelle Tipi-pesi'!D$6,'Tabelle Tipi-pesi'!E$6,"")&amp;IF(E93='Tabelle Tipi-pesi'!D$7,'Tabelle Tipi-pesi'!E$7,"")&amp;IF(E93='Tabelle Tipi-pesi'!D$8,'Tabelle Tipi-pesi'!E$8,"")&amp;IF(E93='Tabelle Tipi-pesi'!D$9,'Tabelle Tipi-pesi'!E$9,"")&amp;IF(E93='Tabelle Tipi-pesi'!D$10,'Tabelle Tipi-pesi'!E$10,"")&amp;IF(E93='Tabelle Tipi-pesi'!D$11,'Tabelle Tipi-pesi'!E$11,"")&amp;IF(E93='Tabelle Tipi-pesi'!D$12,'Tabelle Tipi-pesi'!E$12,"")&amp;IF(E93='Tabelle Tipi-pesi'!D$13,'Tabelle Tipi-pesi'!E$13,"")&amp;IF(E93='Tabelle Tipi-pesi'!D$14,'Tabelle Tipi-pesi'!E$14,"")&amp;IF(E93='Tabelle Tipi-pesi'!D$15,'Tabelle Tipi-pesi'!E$15,"")&amp;IF(E93='Tabelle Tipi-pesi'!D$16,'Tabelle Tipi-pesi'!E$16,"")&amp;IF(E93='Tabelle Tipi-pesi'!D$17,'Tabelle Tipi-pesi'!E$17,"")&amp;IF(E93='Tabelle Tipi-pesi'!D$18,'Tabelle Tipi-pesi'!E$18,"")&amp;IF(E93='Tabelle Tipi-pesi'!D$19,'Tabelle Tipi-pesi'!E$19,"")&amp;IF(E93='Tabelle Tipi-pesi'!D$20,'Tabelle Tipi-pesi'!E$20,"")&amp;IF(E93='Tabelle Tipi-pesi'!D$21,'Tabelle Tipi-pesi'!E$21,"")&amp;IF(E93='Tabelle Tipi-pesi'!D$22,'Tabelle Tipi-pesi'!E$22,"")&amp;IF(E93='Tabelle Tipi-pesi'!D$23,'Tabelle Tipi-pesi'!E$23,"")))/4*B93</f>
        <v>72</v>
      </c>
      <c r="G93" s="22" t="s">
        <v>39</v>
      </c>
      <c r="H93" s="23">
        <f>$B93*IF(G93="",0,VALUE(IF(G93='Tabelle Tipi-pesi'!F$2,'Tabelle Tipi-pesi'!G$2,"")&amp;IF(G93='Tabelle Tipi-pesi'!F$3,'Tabelle Tipi-pesi'!G$3,"")&amp;IF(G93='Tabelle Tipi-pesi'!F$4,'Tabelle Tipi-pesi'!G$4,"")&amp;IF(G93='Tabelle Tipi-pesi'!F$5,'Tabelle Tipi-pesi'!G$5,"")&amp;IF(G93='Tabelle Tipi-pesi'!F$6,'Tabelle Tipi-pesi'!G$6,"")&amp;IF(G93='Tabelle Tipi-pesi'!F$7,'Tabelle Tipi-pesi'!G$7,"")&amp;IF(G93='Tabelle Tipi-pesi'!F$8,'Tabelle Tipi-pesi'!G$8,"")&amp;IF(G93='Tabelle Tipi-pesi'!F$9,'Tabelle Tipi-pesi'!G$9,"")&amp;IF(G93='Tabelle Tipi-pesi'!F$10,'Tabelle Tipi-pesi'!G$10,"")&amp;IF(G93='Tabelle Tipi-pesi'!F$11,'Tabelle Tipi-pesi'!G$11,"")&amp;IF(G93='Tabelle Tipi-pesi'!F$12,'Tabelle Tipi-pesi'!G$12,"")&amp;IF(G93='Tabelle Tipi-pesi'!F$13,'Tabelle Tipi-pesi'!G$13,"")&amp;IF(G93='Tabelle Tipi-pesi'!F$14,'Tabelle Tipi-pesi'!G$14,"")&amp;IF(G93='Tabelle Tipi-pesi'!F$15,'Tabelle Tipi-pesi'!G$15,"")&amp;IF(G93='Tabelle Tipi-pesi'!F$16,'Tabelle Tipi-pesi'!G$16,"")&amp;IF(G93='Tabelle Tipi-pesi'!F$17,'Tabelle Tipi-pesi'!G$17,"")&amp;IF(G93='Tabelle Tipi-pesi'!F$18,'Tabelle Tipi-pesi'!G$18,"")&amp;IF(G93='Tabelle Tipi-pesi'!F$19,'Tabelle Tipi-pesi'!G$19,"")&amp;IF(G93='Tabelle Tipi-pesi'!F$20,'Tabelle Tipi-pesi'!G$20,"")&amp;IF(G93='Tabelle Tipi-pesi'!F$21,'Tabelle Tipi-pesi'!G$21,"")&amp;IF(G93='Tabelle Tipi-pesi'!F$22,'Tabelle Tipi-pesi'!G$22,"")&amp;IF(G93='Tabelle Tipi-pesi'!F$23,'Tabelle Tipi-pesi'!G$23,"")))</f>
        <v>120</v>
      </c>
      <c r="I93" s="8" t="s">
        <v>44</v>
      </c>
      <c r="J93" s="9">
        <f>IF(I93="",0,VALUE(IF(I93='Tabelle Tipi-pesi'!H$2,'Tabelle Tipi-pesi'!I$2,"")&amp;IF(I93='Tabelle Tipi-pesi'!H$3,'Tabelle Tipi-pesi'!I$3,"")&amp;IF(I93='Tabelle Tipi-pesi'!H$4,'Tabelle Tipi-pesi'!I$4,"")&amp;IF(I93='Tabelle Tipi-pesi'!H$5,'Tabelle Tipi-pesi'!I$5,"")&amp;IF(I93='Tabelle Tipi-pesi'!H$6,'Tabelle Tipi-pesi'!I$6,"")&amp;IF(I93='Tabelle Tipi-pesi'!H$7,'Tabelle Tipi-pesi'!I$7,"")&amp;IF(I93='Tabelle Tipi-pesi'!H$8,'Tabelle Tipi-pesi'!I$8,"")&amp;IF(I93='Tabelle Tipi-pesi'!H$9,'Tabelle Tipi-pesi'!I$9,"")&amp;IF(I93='Tabelle Tipi-pesi'!H$10,'Tabelle Tipi-pesi'!I$10,"")&amp;IF(I93='Tabelle Tipi-pesi'!H$11,'Tabelle Tipi-pesi'!I$11,"")&amp;IF(I93='Tabelle Tipi-pesi'!H$12,'Tabelle Tipi-pesi'!I$12,"")&amp;IF(I93='Tabelle Tipi-pesi'!H$13,'Tabelle Tipi-pesi'!I$13,"")&amp;IF(I93='Tabelle Tipi-pesi'!H$14,'Tabelle Tipi-pesi'!I$14,"")&amp;IF(I93='Tabelle Tipi-pesi'!H$15,'Tabelle Tipi-pesi'!I$15,"")&amp;IF(I93='Tabelle Tipi-pesi'!H$16,'Tabelle Tipi-pesi'!I$16,"")&amp;IF(I93='Tabelle Tipi-pesi'!H$17,'Tabelle Tipi-pesi'!I$17,"")&amp;IF(I93='Tabelle Tipi-pesi'!H$18,'Tabelle Tipi-pesi'!I$18,"")&amp;IF(I93='Tabelle Tipi-pesi'!H$19,'Tabelle Tipi-pesi'!I$19,"")&amp;IF(I93='Tabelle Tipi-pesi'!H$20,'Tabelle Tipi-pesi'!I$20,"")&amp;IF(I93='Tabelle Tipi-pesi'!H$21,'Tabelle Tipi-pesi'!I$21,"")&amp;IF(I93='Tabelle Tipi-pesi'!H$22,'Tabelle Tipi-pesi'!I$22,"")&amp;IF(I93='Tabelle Tipi-pesi'!H$23,'Tabelle Tipi-pesi'!I$23,"")))</f>
        <v>80</v>
      </c>
      <c r="K93" s="24" t="s">
        <v>50</v>
      </c>
      <c r="L93" s="25">
        <f>IF(K93="",0,VALUE(IF(K93='Tabelle Tipi-pesi'!J$2,'Tabelle Tipi-pesi'!K$2,"")&amp;IF(K93='Tabelle Tipi-pesi'!J$3,'Tabelle Tipi-pesi'!K$3,"")&amp;IF(K93='Tabelle Tipi-pesi'!J$4,'Tabelle Tipi-pesi'!K$4,"")&amp;IF(K93='Tabelle Tipi-pesi'!J$5,'Tabelle Tipi-pesi'!K$5,"")&amp;IF(K93='Tabelle Tipi-pesi'!J$6,'Tabelle Tipi-pesi'!K$6,"")&amp;IF(K93='Tabelle Tipi-pesi'!J$7,'Tabelle Tipi-pesi'!K$7,"")&amp;IF(K93='Tabelle Tipi-pesi'!J$8,'Tabelle Tipi-pesi'!K$8,"")&amp;IF(K93='Tabelle Tipi-pesi'!J$9,'Tabelle Tipi-pesi'!K$9,"")&amp;IF(K93='Tabelle Tipi-pesi'!J$10,'Tabelle Tipi-pesi'!K$10,"")&amp;IF(K93='Tabelle Tipi-pesi'!J$11,'Tabelle Tipi-pesi'!K$11,"")&amp;IF(K93='Tabelle Tipi-pesi'!J$12,'Tabelle Tipi-pesi'!K$12,"")&amp;IF(K93='Tabelle Tipi-pesi'!J$13,'Tabelle Tipi-pesi'!K$13,"")&amp;IF(K93='Tabelle Tipi-pesi'!J$14,'Tabelle Tipi-pesi'!K$14,"")&amp;IF(K93='Tabelle Tipi-pesi'!J$15,'Tabelle Tipi-pesi'!K$15,"")&amp;IF(K93='Tabelle Tipi-pesi'!J$16,'Tabelle Tipi-pesi'!K$16,"")&amp;IF(K93='Tabelle Tipi-pesi'!J$17,'Tabelle Tipi-pesi'!K$17,"")&amp;IF(K93='Tabelle Tipi-pesi'!J$18,'Tabelle Tipi-pesi'!K$18,"")&amp;IF(K93='Tabelle Tipi-pesi'!J$19,'Tabelle Tipi-pesi'!K$19,"")&amp;IF(K93='Tabelle Tipi-pesi'!J$20,'Tabelle Tipi-pesi'!K$20,"")&amp;IF(K93='Tabelle Tipi-pesi'!J$21,'Tabelle Tipi-pesi'!K$21,"")&amp;IF(K93='Tabelle Tipi-pesi'!J$22,'Tabelle Tipi-pesi'!K$22,"")&amp;IF(K93='Tabelle Tipi-pesi'!J$23,'Tabelle Tipi-pesi'!K$23,"")))</f>
        <v>7</v>
      </c>
      <c r="M93" s="8" t="s">
        <v>178</v>
      </c>
      <c r="N93" s="9">
        <f>$B93*IF(M93="",0,VALUE(IF(M93='Tabelle Tipi-pesi'!L$2,'Tabelle Tipi-pesi'!M$2,"")&amp;IF(M93='Tabelle Tipi-pesi'!L$3,'Tabelle Tipi-pesi'!M$3,"")&amp;IF(M93='Tabelle Tipi-pesi'!L$4,'Tabelle Tipi-pesi'!M$4,"")&amp;IF(M93='Tabelle Tipi-pesi'!L$5,'Tabelle Tipi-pesi'!M$5,"")&amp;IF(M93='Tabelle Tipi-pesi'!L$6,'Tabelle Tipi-pesi'!M$6,"")&amp;IF(M93='Tabelle Tipi-pesi'!L$7,'Tabelle Tipi-pesi'!M$7,"")&amp;IF(M93='Tabelle Tipi-pesi'!L$8,'Tabelle Tipi-pesi'!M$8,"")&amp;IF(M93='Tabelle Tipi-pesi'!L$9,'Tabelle Tipi-pesi'!M$9,"")&amp;IF(M93='Tabelle Tipi-pesi'!L$10,'Tabelle Tipi-pesi'!M$10,"")&amp;IF(M93='Tabelle Tipi-pesi'!L$11,'Tabelle Tipi-pesi'!M$11,"")&amp;IF(M93='Tabelle Tipi-pesi'!L$12,'Tabelle Tipi-pesi'!M$12,"")&amp;IF(M93='Tabelle Tipi-pesi'!L$13,'Tabelle Tipi-pesi'!M$13,"")&amp;IF(M93='Tabelle Tipi-pesi'!L$14,'Tabelle Tipi-pesi'!M$14,"")&amp;IF(M93='Tabelle Tipi-pesi'!L$15,'Tabelle Tipi-pesi'!M$15,"")&amp;IF(M93='Tabelle Tipi-pesi'!L$16,'Tabelle Tipi-pesi'!M$16,"")&amp;IF(M93='Tabelle Tipi-pesi'!L$17,'Tabelle Tipi-pesi'!M$17,"")&amp;IF(M93='Tabelle Tipi-pesi'!L$18,'Tabelle Tipi-pesi'!M$18,"")&amp;IF(M93='Tabelle Tipi-pesi'!L$19,'Tabelle Tipi-pesi'!M$19,"")&amp;IF(M93='Tabelle Tipi-pesi'!L$20,'Tabelle Tipi-pesi'!M$20,"")&amp;IF(M93='Tabelle Tipi-pesi'!L$21,'Tabelle Tipi-pesi'!M$21,"")&amp;IF(M93='Tabelle Tipi-pesi'!L$22,'Tabelle Tipi-pesi'!M$22,"")&amp;IF(M93='Tabelle Tipi-pesi'!L$23,'Tabelle Tipi-pesi'!M$23,"")))</f>
        <v>340</v>
      </c>
      <c r="O93" s="27" t="s">
        <v>82</v>
      </c>
      <c r="P93" s="28">
        <f>IF(O93="",0,VALUE(IF(O93='Tabelle Tipi-pesi'!N$2,'Tabelle Tipi-pesi'!O$2,"")&amp;IF(O93='Tabelle Tipi-pesi'!N$3,'Tabelle Tipi-pesi'!O$3,"")&amp;IF(O93='Tabelle Tipi-pesi'!N$4,'Tabelle Tipi-pesi'!O$4,"")&amp;IF(O93='Tabelle Tipi-pesi'!N$5,'Tabelle Tipi-pesi'!O$5,"")&amp;IF(O93='Tabelle Tipi-pesi'!N$6,'Tabelle Tipi-pesi'!O$6,"")&amp;IF(O93='Tabelle Tipi-pesi'!N$7,'Tabelle Tipi-pesi'!O$7,"")&amp;IF(O93='Tabelle Tipi-pesi'!N$8,'Tabelle Tipi-pesi'!O$8,"")&amp;IF(O93='Tabelle Tipi-pesi'!N$9,'Tabelle Tipi-pesi'!O$9,"")&amp;IF(O93='Tabelle Tipi-pesi'!N$10,'Tabelle Tipi-pesi'!O$10,"")&amp;IF(O93='Tabelle Tipi-pesi'!N$11,'Tabelle Tipi-pesi'!O$11,"")&amp;IF(O93='Tabelle Tipi-pesi'!N$12,'Tabelle Tipi-pesi'!O$12,"")&amp;IF(O93='Tabelle Tipi-pesi'!N$13,'Tabelle Tipi-pesi'!O$13,"")&amp;IF(O93='Tabelle Tipi-pesi'!N$14,'Tabelle Tipi-pesi'!O$14,"")&amp;IF(O93='Tabelle Tipi-pesi'!N$15,'Tabelle Tipi-pesi'!O$15,"")&amp;IF(O93='Tabelle Tipi-pesi'!N$16,'Tabelle Tipi-pesi'!O$16,"")&amp;IF(O93='Tabelle Tipi-pesi'!N$17,'Tabelle Tipi-pesi'!O$17,"")&amp;IF(O93='Tabelle Tipi-pesi'!N$18,'Tabelle Tipi-pesi'!O$18,"")&amp;IF(O93='Tabelle Tipi-pesi'!N$19,'Tabelle Tipi-pesi'!O$19,"")&amp;IF(O93='Tabelle Tipi-pesi'!N$20,'Tabelle Tipi-pesi'!O$20,"")&amp;IF(O93='Tabelle Tipi-pesi'!N$21,'Tabelle Tipi-pesi'!O$21,"")&amp;IF(O93='Tabelle Tipi-pesi'!N$22,'Tabelle Tipi-pesi'!O$22,"")&amp;IF(O93='Tabelle Tipi-pesi'!N$23,'Tabelle Tipi-pesi'!O$23,"")))</f>
        <v>580</v>
      </c>
      <c r="Q93" s="8" t="s">
        <v>108</v>
      </c>
      <c r="R93" s="9">
        <f>IF(Q93="",0,VALUE(IF(Q93='Tabelle Tipi-pesi'!P$2,'Tabelle Tipi-pesi'!Q$2,"")&amp;IF(Q93='Tabelle Tipi-pesi'!P$3,'Tabelle Tipi-pesi'!Q$3,"")&amp;IF(Q93='Tabelle Tipi-pesi'!P$4,'Tabelle Tipi-pesi'!Q$4,"")&amp;IF(Q93='Tabelle Tipi-pesi'!P$5,'Tabelle Tipi-pesi'!Q$5,"")&amp;IF(Q93='Tabelle Tipi-pesi'!P$6,'Tabelle Tipi-pesi'!Q$6,"")&amp;IF(Q93='Tabelle Tipi-pesi'!P$7,'Tabelle Tipi-pesi'!Q$7,"")&amp;IF(Q93='Tabelle Tipi-pesi'!P$8,'Tabelle Tipi-pesi'!Q$8,"")&amp;IF(Q93='Tabelle Tipi-pesi'!P$9,'Tabelle Tipi-pesi'!Q$9,"")&amp;IF(Q93='Tabelle Tipi-pesi'!P$10,'Tabelle Tipi-pesi'!Q$10,"")&amp;IF(Q93='Tabelle Tipi-pesi'!P$11,'Tabelle Tipi-pesi'!Q$11,"")&amp;IF(Q93='Tabelle Tipi-pesi'!P$12,'Tabelle Tipi-pesi'!Q$12,"")&amp;IF(Q93='Tabelle Tipi-pesi'!P$13,'Tabelle Tipi-pesi'!Q$13,"")&amp;IF(Q93='Tabelle Tipi-pesi'!P$14,'Tabelle Tipi-pesi'!Q$14,"")&amp;IF(Q93='Tabelle Tipi-pesi'!P$15,'Tabelle Tipi-pesi'!Q$15,"")&amp;IF(Q93='Tabelle Tipi-pesi'!P$16,'Tabelle Tipi-pesi'!Q$16,"")&amp;IF(Q93='Tabelle Tipi-pesi'!P$17,'Tabelle Tipi-pesi'!Q$17,"")&amp;IF(Q93='Tabelle Tipi-pesi'!P$18,'Tabelle Tipi-pesi'!Q$18,"")&amp;IF(Q93='Tabelle Tipi-pesi'!P$19,'Tabelle Tipi-pesi'!Q$19,"")&amp;IF(Q93='Tabelle Tipi-pesi'!P$20,'Tabelle Tipi-pesi'!Q$20,"")&amp;IF(Q93='Tabelle Tipi-pesi'!P$21,'Tabelle Tipi-pesi'!Q$21,"")&amp;IF(Q93='Tabelle Tipi-pesi'!P$22,'Tabelle Tipi-pesi'!Q$22,"")&amp;IF(Q93='Tabelle Tipi-pesi'!P$23,'Tabelle Tipi-pesi'!Q$23,"")))</f>
        <v>30</v>
      </c>
      <c r="S93" s="29" t="s">
        <v>113</v>
      </c>
      <c r="T93" s="30">
        <f>IF(S93="",0,VALUE(IF(S93='Tabelle Tipi-pesi'!R$2,'Tabelle Tipi-pesi'!S$2,"")&amp;IF(S93='Tabelle Tipi-pesi'!R$3,'Tabelle Tipi-pesi'!S$3,"")&amp;IF(S93='Tabelle Tipi-pesi'!R$4,'Tabelle Tipi-pesi'!S$4,"")&amp;IF(S93='Tabelle Tipi-pesi'!R$5,'Tabelle Tipi-pesi'!S$5,"")&amp;IF(S93='Tabelle Tipi-pesi'!R$6,'Tabelle Tipi-pesi'!S$6,"")&amp;IF(S93='Tabelle Tipi-pesi'!R$7,'Tabelle Tipi-pesi'!S$7,"")&amp;IF(S93='Tabelle Tipi-pesi'!R$8,'Tabelle Tipi-pesi'!S$8,"")&amp;IF(S93='Tabelle Tipi-pesi'!R$9,'Tabelle Tipi-pesi'!S$9,"")&amp;IF(S93='Tabelle Tipi-pesi'!R$10,'Tabelle Tipi-pesi'!S$10,"")&amp;IF(S93='Tabelle Tipi-pesi'!R$11,'Tabelle Tipi-pesi'!S$11,"")&amp;IF(S93='Tabelle Tipi-pesi'!R$12,'Tabelle Tipi-pesi'!S$12,"")&amp;IF(S93='Tabelle Tipi-pesi'!R$13,'Tabelle Tipi-pesi'!S$13,"")&amp;IF(S93='Tabelle Tipi-pesi'!R$14,'Tabelle Tipi-pesi'!S$14,"")&amp;IF(S93='Tabelle Tipi-pesi'!R$15,'Tabelle Tipi-pesi'!S$15,"")&amp;IF(S93='Tabelle Tipi-pesi'!R$16,'Tabelle Tipi-pesi'!S$16,"")&amp;IF(S93='Tabelle Tipi-pesi'!R$17,'Tabelle Tipi-pesi'!S$17,"")&amp;IF(S93='Tabelle Tipi-pesi'!R$18,'Tabelle Tipi-pesi'!S$18,"")&amp;IF(S93='Tabelle Tipi-pesi'!R$19,'Tabelle Tipi-pesi'!S$19,"")&amp;IF(S93='Tabelle Tipi-pesi'!R$20,'Tabelle Tipi-pesi'!S$20,"")&amp;IF(S93='Tabelle Tipi-pesi'!R$21,'Tabelle Tipi-pesi'!S$21,"")&amp;IF(S93='Tabelle Tipi-pesi'!R$22,'Tabelle Tipi-pesi'!S$22,"")&amp;IF(S93='Tabelle Tipi-pesi'!R$23,'Tabelle Tipi-pesi'!S$23,"")))</f>
        <v>30</v>
      </c>
      <c r="U93" s="8" t="s">
        <v>94</v>
      </c>
      <c r="V93" s="9">
        <f>IF(U93="",0,VALUE(IF(U93='Tabelle Tipi-pesi'!T$2,'Tabelle Tipi-pesi'!U$2,"")&amp;IF(U93='Tabelle Tipi-pesi'!T$3,'Tabelle Tipi-pesi'!U$3,"")&amp;IF(U93='Tabelle Tipi-pesi'!T$4,'Tabelle Tipi-pesi'!U$4,"")&amp;IF(U93='Tabelle Tipi-pesi'!T$5,'Tabelle Tipi-pesi'!U$5,"")&amp;IF(U93='Tabelle Tipi-pesi'!T$6,'Tabelle Tipi-pesi'!U$6,"")&amp;IF(U93='Tabelle Tipi-pesi'!T$7,'Tabelle Tipi-pesi'!U$7,"")&amp;IF(U93='Tabelle Tipi-pesi'!T$8,'Tabelle Tipi-pesi'!U$8,"")&amp;IF(U93='Tabelle Tipi-pesi'!T$9,'Tabelle Tipi-pesi'!U$9,"")&amp;IF(U93='Tabelle Tipi-pesi'!T$10,'Tabelle Tipi-pesi'!U$10,"")&amp;IF(U93='Tabelle Tipi-pesi'!T$11,'Tabelle Tipi-pesi'!U$11,"")&amp;IF(U93='Tabelle Tipi-pesi'!T$12,'Tabelle Tipi-pesi'!U$12,"")&amp;IF(U93='Tabelle Tipi-pesi'!T$13,'Tabelle Tipi-pesi'!U$13,"")&amp;IF(U93='Tabelle Tipi-pesi'!T$14,'Tabelle Tipi-pesi'!U$14,"")&amp;IF(U93='Tabelle Tipi-pesi'!T$15,'Tabelle Tipi-pesi'!U$15,"")&amp;IF(U93='Tabelle Tipi-pesi'!T$16,'Tabelle Tipi-pesi'!U$16,"")&amp;IF(U93='Tabelle Tipi-pesi'!T$17,'Tabelle Tipi-pesi'!U$17,"")&amp;IF(U93='Tabelle Tipi-pesi'!T$18,'Tabelle Tipi-pesi'!U$18,"")&amp;IF(U93='Tabelle Tipi-pesi'!T$19,'Tabelle Tipi-pesi'!U$19,"")&amp;IF(U93='Tabelle Tipi-pesi'!T$20,'Tabelle Tipi-pesi'!U$20,"")&amp;IF(U93='Tabelle Tipi-pesi'!T$21,'Tabelle Tipi-pesi'!U$21,"")&amp;IF(U93='Tabelle Tipi-pesi'!T$22,'Tabelle Tipi-pesi'!U$22,"")&amp;IF(U93='Tabelle Tipi-pesi'!T$23,'Tabelle Tipi-pesi'!U$23,"")))</f>
        <v>85</v>
      </c>
      <c r="W93" s="31"/>
      <c r="X93" s="32">
        <f>IF(W93="",0,VALUE(IF(W93='Tabelle Tipi-pesi'!V$2,'Tabelle Tipi-pesi'!W$2,"")&amp;IF(W93='Tabelle Tipi-pesi'!V$3,'Tabelle Tipi-pesi'!W$3,"")&amp;IF(W93='Tabelle Tipi-pesi'!V$4,'Tabelle Tipi-pesi'!W$4,"")&amp;IF(W93='Tabelle Tipi-pesi'!V$5,'Tabelle Tipi-pesi'!W$5,"")&amp;IF(W93='Tabelle Tipi-pesi'!V$6,'Tabelle Tipi-pesi'!W$6,"")&amp;IF(W93='Tabelle Tipi-pesi'!V$7,'Tabelle Tipi-pesi'!W$7,"")&amp;IF(W93='Tabelle Tipi-pesi'!V$8,'Tabelle Tipi-pesi'!W$8,"")&amp;IF(W93='Tabelle Tipi-pesi'!V$9,'Tabelle Tipi-pesi'!W$9,"")&amp;IF(W93='Tabelle Tipi-pesi'!V$10,'Tabelle Tipi-pesi'!W$10,"")&amp;IF(W93='Tabelle Tipi-pesi'!V$11,'Tabelle Tipi-pesi'!W$11,"")&amp;IF(W93='Tabelle Tipi-pesi'!V$12,'Tabelle Tipi-pesi'!W$12,"")&amp;IF(W93='Tabelle Tipi-pesi'!V$13,'Tabelle Tipi-pesi'!W$13,"")&amp;IF(W93='Tabelle Tipi-pesi'!V$14,'Tabelle Tipi-pesi'!W$14,"")&amp;IF(W93='Tabelle Tipi-pesi'!V$15,'Tabelle Tipi-pesi'!W$15,"")&amp;IF(W93='Tabelle Tipi-pesi'!V$16,'Tabelle Tipi-pesi'!W$16,"")&amp;IF(W93='Tabelle Tipi-pesi'!V$17,'Tabelle Tipi-pesi'!W$17,"")&amp;IF(W93='Tabelle Tipi-pesi'!V$18,'Tabelle Tipi-pesi'!W$18,"")&amp;IF(W93='Tabelle Tipi-pesi'!V$19,'Tabelle Tipi-pesi'!W$19,"")&amp;IF(W93='Tabelle Tipi-pesi'!V$20,'Tabelle Tipi-pesi'!W$20,"")&amp;IF(W93='Tabelle Tipi-pesi'!V$21,'Tabelle Tipi-pesi'!W$21,"")&amp;IF(W93='Tabelle Tipi-pesi'!V$22,'Tabelle Tipi-pesi'!W$22,"")&amp;IF(W93='Tabelle Tipi-pesi'!V$23,'Tabelle Tipi-pesi'!W$23,"")))</f>
        <v>0</v>
      </c>
      <c r="Z93" s="9">
        <f>IF(Y93="",0,VALUE(IF(Y93='Tabelle Tipi-pesi'!X$2,'Tabelle Tipi-pesi'!Y$2,"")&amp;IF(Y93='Tabelle Tipi-pesi'!X$3,'Tabelle Tipi-pesi'!Y$3,"")&amp;IF(Y93='Tabelle Tipi-pesi'!X$4,'Tabelle Tipi-pesi'!Y$4,"")&amp;IF(Y93='Tabelle Tipi-pesi'!X$5,'Tabelle Tipi-pesi'!Y$5,"")&amp;IF(Y93='Tabelle Tipi-pesi'!X$6,'Tabelle Tipi-pesi'!Y$6,"")&amp;IF(Y93='Tabelle Tipi-pesi'!X$7,'Tabelle Tipi-pesi'!Y$7,"")&amp;IF(Y93='Tabelle Tipi-pesi'!X$8,'Tabelle Tipi-pesi'!Y$8,"")&amp;IF(Y93='Tabelle Tipi-pesi'!X$9,'Tabelle Tipi-pesi'!Y$9,"")&amp;IF(Y93='Tabelle Tipi-pesi'!X$10,'Tabelle Tipi-pesi'!Y$10,"")&amp;IF(Y93='Tabelle Tipi-pesi'!X$11,'Tabelle Tipi-pesi'!Y$11,"")&amp;IF(Y93='Tabelle Tipi-pesi'!X$12,'Tabelle Tipi-pesi'!Y$12,"")&amp;IF(Y93='Tabelle Tipi-pesi'!X$13,'Tabelle Tipi-pesi'!Y$13,"")&amp;IF(Y93='Tabelle Tipi-pesi'!X$14,'Tabelle Tipi-pesi'!Y$14,"")&amp;IF(Y93='Tabelle Tipi-pesi'!X$15,'Tabelle Tipi-pesi'!Y$15,"")&amp;IF(Y93='Tabelle Tipi-pesi'!X$16,'Tabelle Tipi-pesi'!Y$16,"")&amp;IF(Y93='Tabelle Tipi-pesi'!X$17,'Tabelle Tipi-pesi'!Y$17,"")&amp;IF(Y93='Tabelle Tipi-pesi'!X$18,'Tabelle Tipi-pesi'!Y$18,"")&amp;IF(Y93='Tabelle Tipi-pesi'!X$19,'Tabelle Tipi-pesi'!Y$19,"")&amp;IF(Y93='Tabelle Tipi-pesi'!X$20,'Tabelle Tipi-pesi'!Y$20,"")&amp;IF(Y93='Tabelle Tipi-pesi'!X$21,'Tabelle Tipi-pesi'!Y$21,"")&amp;IF(Y93='Tabelle Tipi-pesi'!X$22,'Tabelle Tipi-pesi'!Y$22,"")&amp;IF(Y93='Tabelle Tipi-pesi'!X$23,'Tabelle Tipi-pesi'!Y$23,"")))</f>
        <v>0</v>
      </c>
      <c r="AA93" s="36"/>
      <c r="AB93" s="37">
        <f>IF(AA93="",0,VALUE(IF(AA93='Tabelle Tipi-pesi'!Z$2,'Tabelle Tipi-pesi'!AA$2,"")&amp;IF(AA93='Tabelle Tipi-pesi'!Z$3,'Tabelle Tipi-pesi'!AA$3,"")&amp;IF(AA93='Tabelle Tipi-pesi'!Z$4,'Tabelle Tipi-pesi'!AA$4,"")&amp;IF(AA93='Tabelle Tipi-pesi'!Z$5,'Tabelle Tipi-pesi'!AA$5,"")&amp;IF(AA93='Tabelle Tipi-pesi'!Z$6,'Tabelle Tipi-pesi'!AA$6,"")&amp;IF(AA93='Tabelle Tipi-pesi'!Z$7,'Tabelle Tipi-pesi'!AA$7,"")&amp;IF(AA93='Tabelle Tipi-pesi'!Z$8,'Tabelle Tipi-pesi'!AA$8,"")&amp;IF(AA93='Tabelle Tipi-pesi'!Z$9,'Tabelle Tipi-pesi'!AA$9,"")&amp;IF(AA93='Tabelle Tipi-pesi'!Z$10,'Tabelle Tipi-pesi'!AA$10,"")&amp;IF(AA93='Tabelle Tipi-pesi'!Z$11,'Tabelle Tipi-pesi'!AA$11,"")&amp;IF(AA93='Tabelle Tipi-pesi'!Z$12,'Tabelle Tipi-pesi'!AA$12,"")&amp;IF(AA93='Tabelle Tipi-pesi'!Z$13,'Tabelle Tipi-pesi'!AA$13,"")&amp;IF(AA93='Tabelle Tipi-pesi'!Z$14,'Tabelle Tipi-pesi'!AA$14,"")&amp;IF(AA93='Tabelle Tipi-pesi'!Z$15,'Tabelle Tipi-pesi'!AA$15,"")&amp;IF(AA93='Tabelle Tipi-pesi'!Z$16,'Tabelle Tipi-pesi'!AA$16,"")&amp;IF(AA93='Tabelle Tipi-pesi'!Z$17,'Tabelle Tipi-pesi'!AA$17,"")&amp;IF(AA93='Tabelle Tipi-pesi'!Z$18,'Tabelle Tipi-pesi'!AA$18,"")&amp;IF(AA93='Tabelle Tipi-pesi'!Z$19,'Tabelle Tipi-pesi'!AA$19,"")&amp;IF(AA93='Tabelle Tipi-pesi'!Z$20,'Tabelle Tipi-pesi'!AA$20,"")&amp;IF(AA93='Tabelle Tipi-pesi'!Z$21,'Tabelle Tipi-pesi'!AA$21,"")&amp;IF(AA93='Tabelle Tipi-pesi'!Z$22,'Tabelle Tipi-pesi'!AA$22,"")&amp;IF(AA93='Tabelle Tipi-pesi'!Z$23,'Tabelle Tipi-pesi'!AA$23,"")))</f>
        <v>0</v>
      </c>
      <c r="AD93" s="9">
        <f>IF(AC93="",0,VALUE(IF(AC93='Tabelle Tipi-pesi'!Z$2,'Tabelle Tipi-pesi'!AA$2,"")&amp;IF(AC93='Tabelle Tipi-pesi'!Z$3,'Tabelle Tipi-pesi'!AA$3,"")&amp;IF(AC93='Tabelle Tipi-pesi'!Z$4,'Tabelle Tipi-pesi'!AA$4,"")&amp;IF(AC93='Tabelle Tipi-pesi'!Z$5,'Tabelle Tipi-pesi'!AA$5,"")&amp;IF(AC93='Tabelle Tipi-pesi'!Z$6,'Tabelle Tipi-pesi'!AA$6,"")&amp;IF(AC93='Tabelle Tipi-pesi'!Z$7,'Tabelle Tipi-pesi'!AA$7,"")&amp;IF(AC93='Tabelle Tipi-pesi'!Z$8,'Tabelle Tipi-pesi'!AA$8,"")&amp;IF(AC93='Tabelle Tipi-pesi'!Z$9,'Tabelle Tipi-pesi'!AA$9,"")&amp;IF(AC93='Tabelle Tipi-pesi'!Z$10,'Tabelle Tipi-pesi'!AA$10,"")&amp;IF(AC93='Tabelle Tipi-pesi'!Z$11,'Tabelle Tipi-pesi'!AA$11,"")&amp;IF(AC93='Tabelle Tipi-pesi'!Z$12,'Tabelle Tipi-pesi'!AA$12,"")&amp;IF(AC93='Tabelle Tipi-pesi'!Z$13,'Tabelle Tipi-pesi'!AA$13,"")&amp;IF(AC93='Tabelle Tipi-pesi'!Z$14,'Tabelle Tipi-pesi'!AA$14,"")&amp;IF(AC93='Tabelle Tipi-pesi'!Z$15,'Tabelle Tipi-pesi'!AA$15,"")&amp;IF(AC93='Tabelle Tipi-pesi'!Z$16,'Tabelle Tipi-pesi'!AA$16,"")&amp;IF(AC93='Tabelle Tipi-pesi'!Z$17,'Tabelle Tipi-pesi'!AA$17,"")&amp;IF(AC93='Tabelle Tipi-pesi'!Z$18,'Tabelle Tipi-pesi'!AA$18,"")&amp;IF(AC93='Tabelle Tipi-pesi'!Z$19,'Tabelle Tipi-pesi'!AA$19,"")&amp;IF(AC93='Tabelle Tipi-pesi'!Z$20,'Tabelle Tipi-pesi'!AA$20,"")&amp;IF(AC93='Tabelle Tipi-pesi'!Z$21,'Tabelle Tipi-pesi'!AA$21,"")&amp;IF(AC93='Tabelle Tipi-pesi'!Z$22,'Tabelle Tipi-pesi'!AA$22,"")&amp;IF(AC93='Tabelle Tipi-pesi'!Z$23,'Tabelle Tipi-pesi'!AA$23,"")))</f>
        <v>0</v>
      </c>
      <c r="AE93" s="34" t="s">
        <v>118</v>
      </c>
      <c r="AF93" s="35">
        <f>IF(AE93="",0,VALUE(IF(AE93='Tabelle Tipi-pesi'!AB$2,'Tabelle Tipi-pesi'!AC$2,"")&amp;IF(AE93='Tabelle Tipi-pesi'!AB$3,'Tabelle Tipi-pesi'!AC$3,"")&amp;IF(AE93='Tabelle Tipi-pesi'!AB$4,'Tabelle Tipi-pesi'!AC$4,"")&amp;IF(AE93='Tabelle Tipi-pesi'!AB$5,'Tabelle Tipi-pesi'!AC$5,"")&amp;IF(AE93='Tabelle Tipi-pesi'!AB$6,'Tabelle Tipi-pesi'!AC$6,"")&amp;IF(AE93='Tabelle Tipi-pesi'!AB$7,'Tabelle Tipi-pesi'!AC$7,"")&amp;IF(AE93='Tabelle Tipi-pesi'!AB$8,'Tabelle Tipi-pesi'!AC$8,"")&amp;IF(AE93='Tabelle Tipi-pesi'!AB$9,'Tabelle Tipi-pesi'!AC$9,"")&amp;IF(AE93='Tabelle Tipi-pesi'!AB$10,'Tabelle Tipi-pesi'!AC$10,"")&amp;IF(AE93='Tabelle Tipi-pesi'!AB$11,'Tabelle Tipi-pesi'!AC$11,"")&amp;IF(AE93='Tabelle Tipi-pesi'!AB$12,'Tabelle Tipi-pesi'!AC$12,"")&amp;IF(AE93='Tabelle Tipi-pesi'!AB$13,'Tabelle Tipi-pesi'!AC$13,"")&amp;IF(AE93='Tabelle Tipi-pesi'!AB$14,'Tabelle Tipi-pesi'!AC$14,"")&amp;IF(AE93='Tabelle Tipi-pesi'!AB$15,'Tabelle Tipi-pesi'!AC$15,"")&amp;IF(AD93='Tabelle Tipi-pesi'!AB$16,'Tabelle Tipi-pesi'!AC$16,"")&amp;IF(AE93='Tabelle Tipi-pesi'!AB$17,'Tabelle Tipi-pesi'!AC$17,"")&amp;IF(AE93='Tabelle Tipi-pesi'!AB$18,'Tabelle Tipi-pesi'!AC$18,"")&amp;IF(AE93='Tabelle Tipi-pesi'!AB$19,'Tabelle Tipi-pesi'!AC$19,"")&amp;IF(AE93='Tabelle Tipi-pesi'!AB$20,'Tabelle Tipi-pesi'!AC$20,"")&amp;IF(AE93='Tabelle Tipi-pesi'!AB$21,'Tabelle Tipi-pesi'!AC$21,"")&amp;IF(AE93='Tabelle Tipi-pesi'!AB$22,'Tabelle Tipi-pesi'!AC$22,"")&amp;IF(AE93='Tabelle Tipi-pesi'!AB$23,'Tabelle Tipi-pesi'!AC$23,"")))</f>
        <v>10</v>
      </c>
      <c r="AH93" s="9">
        <f>IF(AG93="",0,VALUE(IF(AG93='Tabelle Tipi-pesi'!AD$2,'Tabelle Tipi-pesi'!AE$2,"")&amp;IF(AG93='Tabelle Tipi-pesi'!AD$3,'Tabelle Tipi-pesi'!AE$3,"")&amp;IF(AG93='Tabelle Tipi-pesi'!AD$4,'Tabelle Tipi-pesi'!AE$4,"")&amp;IF(AG93='Tabelle Tipi-pesi'!AD$5,'Tabelle Tipi-pesi'!AE$5,"")&amp;IF(AG93='Tabelle Tipi-pesi'!AD$6,'Tabelle Tipi-pesi'!AE$6,"")&amp;IF(AG93='Tabelle Tipi-pesi'!AD$7,'Tabelle Tipi-pesi'!AE$7,"")&amp;IF(AG93='Tabelle Tipi-pesi'!AD$8,'Tabelle Tipi-pesi'!AE$8,"")&amp;IF(AG93='Tabelle Tipi-pesi'!AD$9,'Tabelle Tipi-pesi'!AE$9,"")&amp;IF(AG93='Tabelle Tipi-pesi'!AD$10,'Tabelle Tipi-pesi'!AE$10,"")&amp;IF(AG93='Tabelle Tipi-pesi'!AD$11,'Tabelle Tipi-pesi'!AE$11,"")&amp;IF(AG93='Tabelle Tipi-pesi'!AD$12,'Tabelle Tipi-pesi'!AE$12,"")&amp;IF(AG93='Tabelle Tipi-pesi'!AD$13,'Tabelle Tipi-pesi'!AE$13,"")&amp;IF(AG93='Tabelle Tipi-pesi'!AD$14,'Tabelle Tipi-pesi'!AE$14,"")&amp;IF(AG93='Tabelle Tipi-pesi'!AD$15,'Tabelle Tipi-pesi'!AE$15,"")&amp;IF(AF93='Tabelle Tipi-pesi'!AD$16,'Tabelle Tipi-pesi'!AE$16,"")&amp;IF(AG93='Tabelle Tipi-pesi'!AD$17,'Tabelle Tipi-pesi'!AE$17,"")&amp;IF(AG93='Tabelle Tipi-pesi'!AD$18,'Tabelle Tipi-pesi'!AE$18,"")&amp;IF(AG93='Tabelle Tipi-pesi'!AD$19,'Tabelle Tipi-pesi'!AE$19,"")&amp;IF(AG93='Tabelle Tipi-pesi'!AD$20,'Tabelle Tipi-pesi'!AE$20,"")&amp;IF(AG93='Tabelle Tipi-pesi'!AD$21,'Tabelle Tipi-pesi'!AE$21,"")&amp;IF(AG93='Tabelle Tipi-pesi'!AD$22,'Tabelle Tipi-pesi'!AE$22,"")&amp;IF(AG93='Tabelle Tipi-pesi'!AD$23,'Tabelle Tipi-pesi'!AE$23,"")))</f>
        <v>0</v>
      </c>
      <c r="AJ93" s="26">
        <f t="shared" si="7"/>
        <v>1619</v>
      </c>
      <c r="AK93" s="55">
        <v>39.200000000000003</v>
      </c>
      <c r="AL93" s="12">
        <v>9566</v>
      </c>
      <c r="AM93" s="18"/>
      <c r="AN93" s="11">
        <f t="shared" si="8"/>
        <v>13</v>
      </c>
      <c r="AO93" s="11" t="str">
        <f t="shared" si="9"/>
        <v>3</v>
      </c>
      <c r="AP93" s="8">
        <v>580</v>
      </c>
      <c r="AQ93" s="40">
        <f t="shared" si="10"/>
        <v>14.641836734693875</v>
      </c>
      <c r="AR93" s="15">
        <f t="shared" si="11"/>
        <v>162.52438775510203</v>
      </c>
      <c r="AS93" s="16">
        <f t="shared" si="12"/>
        <v>100.38566260352194</v>
      </c>
      <c r="AT93" s="15">
        <f t="shared" si="13"/>
        <v>9.9615819038775353</v>
      </c>
      <c r="AU93" s="39"/>
    </row>
    <row r="94" spans="1:47" s="8" customFormat="1" ht="11.25" customHeight="1" x14ac:dyDescent="0.2">
      <c r="A94" s="8">
        <v>90</v>
      </c>
      <c r="B94" s="8">
        <v>4</v>
      </c>
      <c r="C94" s="20" t="s">
        <v>127</v>
      </c>
      <c r="D94" s="21">
        <f>IF(C94="",0,VALUE(IF(C94='Tabelle Tipi-pesi'!B$2,'Tabelle Tipi-pesi'!C$2,"")&amp;IF(C94='Tabelle Tipi-pesi'!B$3,'Tabelle Tipi-pesi'!C$3,"")&amp;IF(C94='Tabelle Tipi-pesi'!B$4,'Tabelle Tipi-pesi'!C$4,"")&amp;IF(C94='Tabelle Tipi-pesi'!B$5,'Tabelle Tipi-pesi'!C$5,"")&amp;IF(C94='Tabelle Tipi-pesi'!B$6,'Tabelle Tipi-pesi'!C$6,"")&amp;IF(C94='Tabelle Tipi-pesi'!B$7,'Tabelle Tipi-pesi'!C$7,"")&amp;IF(C94='Tabelle Tipi-pesi'!B$8,'Tabelle Tipi-pesi'!C$8,"")&amp;IF(C94='Tabelle Tipi-pesi'!B$9,'Tabelle Tipi-pesi'!C$9,"")&amp;IF(C94='Tabelle Tipi-pesi'!B$10,'Tabelle Tipi-pesi'!C$10,"")&amp;IF(C94='Tabelle Tipi-pesi'!B$11,'Tabelle Tipi-pesi'!C$11,"")&amp;IF(C94='Tabelle Tipi-pesi'!B$12,'Tabelle Tipi-pesi'!C$12,"")&amp;IF(C94='Tabelle Tipi-pesi'!B$13,'Tabelle Tipi-pesi'!C$13,"")&amp;IF(C94='Tabelle Tipi-pesi'!B$14,'Tabelle Tipi-pesi'!C$14,"")&amp;IF(C94='Tabelle Tipi-pesi'!B$15,'Tabelle Tipi-pesi'!C$15,"")&amp;IF(C94='Tabelle Tipi-pesi'!B$16,'Tabelle Tipi-pesi'!C$16,"")&amp;IF(C94='Tabelle Tipi-pesi'!B$17,'Tabelle Tipi-pesi'!C$17,"")&amp;IF(C94='Tabelle Tipi-pesi'!B$18,'Tabelle Tipi-pesi'!C$18,"")&amp;IF(C94='Tabelle Tipi-pesi'!B$19,'Tabelle Tipi-pesi'!C$19,"")&amp;IF(C94='Tabelle Tipi-pesi'!B$20,'Tabelle Tipi-pesi'!C$20,"")&amp;IF(C94='Tabelle Tipi-pesi'!B$21,'Tabelle Tipi-pesi'!C$21,"")&amp;IF(C94='Tabelle Tipi-pesi'!B$22,'Tabelle Tipi-pesi'!C$22,"")&amp;IF(C94='Tabelle Tipi-pesi'!B$23,'Tabelle Tipi-pesi'!C$23,"")))</f>
        <v>265</v>
      </c>
      <c r="E94" s="8" t="s">
        <v>28</v>
      </c>
      <c r="F94" s="7">
        <f>IF(E94="",0,VALUE(IF(E94='Tabelle Tipi-pesi'!D$2,'Tabelle Tipi-pesi'!E$2,"")&amp;IF(E94='Tabelle Tipi-pesi'!D$3,'Tabelle Tipi-pesi'!E$3,"")&amp;IF(E94='Tabelle Tipi-pesi'!D$4,'Tabelle Tipi-pesi'!E$4,"")&amp;IF(E94='Tabelle Tipi-pesi'!D$5,'Tabelle Tipi-pesi'!E$5,"")&amp;IF(E94='Tabelle Tipi-pesi'!D$6,'Tabelle Tipi-pesi'!E$6,"")&amp;IF(E94='Tabelle Tipi-pesi'!D$7,'Tabelle Tipi-pesi'!E$7,"")&amp;IF(E94='Tabelle Tipi-pesi'!D$8,'Tabelle Tipi-pesi'!E$8,"")&amp;IF(E94='Tabelle Tipi-pesi'!D$9,'Tabelle Tipi-pesi'!E$9,"")&amp;IF(E94='Tabelle Tipi-pesi'!D$10,'Tabelle Tipi-pesi'!E$10,"")&amp;IF(E94='Tabelle Tipi-pesi'!D$11,'Tabelle Tipi-pesi'!E$11,"")&amp;IF(E94='Tabelle Tipi-pesi'!D$12,'Tabelle Tipi-pesi'!E$12,"")&amp;IF(E94='Tabelle Tipi-pesi'!D$13,'Tabelle Tipi-pesi'!E$13,"")&amp;IF(E94='Tabelle Tipi-pesi'!D$14,'Tabelle Tipi-pesi'!E$14,"")&amp;IF(E94='Tabelle Tipi-pesi'!D$15,'Tabelle Tipi-pesi'!E$15,"")&amp;IF(E94='Tabelle Tipi-pesi'!D$16,'Tabelle Tipi-pesi'!E$16,"")&amp;IF(E94='Tabelle Tipi-pesi'!D$17,'Tabelle Tipi-pesi'!E$17,"")&amp;IF(E94='Tabelle Tipi-pesi'!D$18,'Tabelle Tipi-pesi'!E$18,"")&amp;IF(E94='Tabelle Tipi-pesi'!D$19,'Tabelle Tipi-pesi'!E$19,"")&amp;IF(E94='Tabelle Tipi-pesi'!D$20,'Tabelle Tipi-pesi'!E$20,"")&amp;IF(E94='Tabelle Tipi-pesi'!D$21,'Tabelle Tipi-pesi'!E$21,"")&amp;IF(E94='Tabelle Tipi-pesi'!D$22,'Tabelle Tipi-pesi'!E$22,"")&amp;IF(E94='Tabelle Tipi-pesi'!D$23,'Tabelle Tipi-pesi'!E$23,"")))/4*B94</f>
        <v>76</v>
      </c>
      <c r="G94" s="22" t="s">
        <v>39</v>
      </c>
      <c r="H94" s="23">
        <f>$B94*IF(G94="",0,VALUE(IF(G94='Tabelle Tipi-pesi'!F$2,'Tabelle Tipi-pesi'!G$2,"")&amp;IF(G94='Tabelle Tipi-pesi'!F$3,'Tabelle Tipi-pesi'!G$3,"")&amp;IF(G94='Tabelle Tipi-pesi'!F$4,'Tabelle Tipi-pesi'!G$4,"")&amp;IF(G94='Tabelle Tipi-pesi'!F$5,'Tabelle Tipi-pesi'!G$5,"")&amp;IF(G94='Tabelle Tipi-pesi'!F$6,'Tabelle Tipi-pesi'!G$6,"")&amp;IF(G94='Tabelle Tipi-pesi'!F$7,'Tabelle Tipi-pesi'!G$7,"")&amp;IF(G94='Tabelle Tipi-pesi'!F$8,'Tabelle Tipi-pesi'!G$8,"")&amp;IF(G94='Tabelle Tipi-pesi'!F$9,'Tabelle Tipi-pesi'!G$9,"")&amp;IF(G94='Tabelle Tipi-pesi'!F$10,'Tabelle Tipi-pesi'!G$10,"")&amp;IF(G94='Tabelle Tipi-pesi'!F$11,'Tabelle Tipi-pesi'!G$11,"")&amp;IF(G94='Tabelle Tipi-pesi'!F$12,'Tabelle Tipi-pesi'!G$12,"")&amp;IF(G94='Tabelle Tipi-pesi'!F$13,'Tabelle Tipi-pesi'!G$13,"")&amp;IF(G94='Tabelle Tipi-pesi'!F$14,'Tabelle Tipi-pesi'!G$14,"")&amp;IF(G94='Tabelle Tipi-pesi'!F$15,'Tabelle Tipi-pesi'!G$15,"")&amp;IF(G94='Tabelle Tipi-pesi'!F$16,'Tabelle Tipi-pesi'!G$16,"")&amp;IF(G94='Tabelle Tipi-pesi'!F$17,'Tabelle Tipi-pesi'!G$17,"")&amp;IF(G94='Tabelle Tipi-pesi'!F$18,'Tabelle Tipi-pesi'!G$18,"")&amp;IF(G94='Tabelle Tipi-pesi'!F$19,'Tabelle Tipi-pesi'!G$19,"")&amp;IF(G94='Tabelle Tipi-pesi'!F$20,'Tabelle Tipi-pesi'!G$20,"")&amp;IF(G94='Tabelle Tipi-pesi'!F$21,'Tabelle Tipi-pesi'!G$21,"")&amp;IF(G94='Tabelle Tipi-pesi'!F$22,'Tabelle Tipi-pesi'!G$22,"")&amp;IF(G94='Tabelle Tipi-pesi'!F$23,'Tabelle Tipi-pesi'!G$23,"")))</f>
        <v>120</v>
      </c>
      <c r="I94" s="8" t="s">
        <v>44</v>
      </c>
      <c r="J94" s="9">
        <f>IF(I94="",0,VALUE(IF(I94='Tabelle Tipi-pesi'!H$2,'Tabelle Tipi-pesi'!I$2,"")&amp;IF(I94='Tabelle Tipi-pesi'!H$3,'Tabelle Tipi-pesi'!I$3,"")&amp;IF(I94='Tabelle Tipi-pesi'!H$4,'Tabelle Tipi-pesi'!I$4,"")&amp;IF(I94='Tabelle Tipi-pesi'!H$5,'Tabelle Tipi-pesi'!I$5,"")&amp;IF(I94='Tabelle Tipi-pesi'!H$6,'Tabelle Tipi-pesi'!I$6,"")&amp;IF(I94='Tabelle Tipi-pesi'!H$7,'Tabelle Tipi-pesi'!I$7,"")&amp;IF(I94='Tabelle Tipi-pesi'!H$8,'Tabelle Tipi-pesi'!I$8,"")&amp;IF(I94='Tabelle Tipi-pesi'!H$9,'Tabelle Tipi-pesi'!I$9,"")&amp;IF(I94='Tabelle Tipi-pesi'!H$10,'Tabelle Tipi-pesi'!I$10,"")&amp;IF(I94='Tabelle Tipi-pesi'!H$11,'Tabelle Tipi-pesi'!I$11,"")&amp;IF(I94='Tabelle Tipi-pesi'!H$12,'Tabelle Tipi-pesi'!I$12,"")&amp;IF(I94='Tabelle Tipi-pesi'!H$13,'Tabelle Tipi-pesi'!I$13,"")&amp;IF(I94='Tabelle Tipi-pesi'!H$14,'Tabelle Tipi-pesi'!I$14,"")&amp;IF(I94='Tabelle Tipi-pesi'!H$15,'Tabelle Tipi-pesi'!I$15,"")&amp;IF(I94='Tabelle Tipi-pesi'!H$16,'Tabelle Tipi-pesi'!I$16,"")&amp;IF(I94='Tabelle Tipi-pesi'!H$17,'Tabelle Tipi-pesi'!I$17,"")&amp;IF(I94='Tabelle Tipi-pesi'!H$18,'Tabelle Tipi-pesi'!I$18,"")&amp;IF(I94='Tabelle Tipi-pesi'!H$19,'Tabelle Tipi-pesi'!I$19,"")&amp;IF(I94='Tabelle Tipi-pesi'!H$20,'Tabelle Tipi-pesi'!I$20,"")&amp;IF(I94='Tabelle Tipi-pesi'!H$21,'Tabelle Tipi-pesi'!I$21,"")&amp;IF(I94='Tabelle Tipi-pesi'!H$22,'Tabelle Tipi-pesi'!I$22,"")&amp;IF(I94='Tabelle Tipi-pesi'!H$23,'Tabelle Tipi-pesi'!I$23,"")))</f>
        <v>80</v>
      </c>
      <c r="K94" s="24" t="s">
        <v>50</v>
      </c>
      <c r="L94" s="25">
        <f>IF(K94="",0,VALUE(IF(K94='Tabelle Tipi-pesi'!J$2,'Tabelle Tipi-pesi'!K$2,"")&amp;IF(K94='Tabelle Tipi-pesi'!J$3,'Tabelle Tipi-pesi'!K$3,"")&amp;IF(K94='Tabelle Tipi-pesi'!J$4,'Tabelle Tipi-pesi'!K$4,"")&amp;IF(K94='Tabelle Tipi-pesi'!J$5,'Tabelle Tipi-pesi'!K$5,"")&amp;IF(K94='Tabelle Tipi-pesi'!J$6,'Tabelle Tipi-pesi'!K$6,"")&amp;IF(K94='Tabelle Tipi-pesi'!J$7,'Tabelle Tipi-pesi'!K$7,"")&amp;IF(K94='Tabelle Tipi-pesi'!J$8,'Tabelle Tipi-pesi'!K$8,"")&amp;IF(K94='Tabelle Tipi-pesi'!J$9,'Tabelle Tipi-pesi'!K$9,"")&amp;IF(K94='Tabelle Tipi-pesi'!J$10,'Tabelle Tipi-pesi'!K$10,"")&amp;IF(K94='Tabelle Tipi-pesi'!J$11,'Tabelle Tipi-pesi'!K$11,"")&amp;IF(K94='Tabelle Tipi-pesi'!J$12,'Tabelle Tipi-pesi'!K$12,"")&amp;IF(K94='Tabelle Tipi-pesi'!J$13,'Tabelle Tipi-pesi'!K$13,"")&amp;IF(K94='Tabelle Tipi-pesi'!J$14,'Tabelle Tipi-pesi'!K$14,"")&amp;IF(K94='Tabelle Tipi-pesi'!J$15,'Tabelle Tipi-pesi'!K$15,"")&amp;IF(K94='Tabelle Tipi-pesi'!J$16,'Tabelle Tipi-pesi'!K$16,"")&amp;IF(K94='Tabelle Tipi-pesi'!J$17,'Tabelle Tipi-pesi'!K$17,"")&amp;IF(K94='Tabelle Tipi-pesi'!J$18,'Tabelle Tipi-pesi'!K$18,"")&amp;IF(K94='Tabelle Tipi-pesi'!J$19,'Tabelle Tipi-pesi'!K$19,"")&amp;IF(K94='Tabelle Tipi-pesi'!J$20,'Tabelle Tipi-pesi'!K$20,"")&amp;IF(K94='Tabelle Tipi-pesi'!J$21,'Tabelle Tipi-pesi'!K$21,"")&amp;IF(K94='Tabelle Tipi-pesi'!J$22,'Tabelle Tipi-pesi'!K$22,"")&amp;IF(K94='Tabelle Tipi-pesi'!J$23,'Tabelle Tipi-pesi'!K$23,"")))</f>
        <v>7</v>
      </c>
      <c r="M94" s="8" t="s">
        <v>178</v>
      </c>
      <c r="N94" s="9">
        <f>$B94*IF(M94="",0,VALUE(IF(M94='Tabelle Tipi-pesi'!L$2,'Tabelle Tipi-pesi'!M$2,"")&amp;IF(M94='Tabelle Tipi-pesi'!L$3,'Tabelle Tipi-pesi'!M$3,"")&amp;IF(M94='Tabelle Tipi-pesi'!L$4,'Tabelle Tipi-pesi'!M$4,"")&amp;IF(M94='Tabelle Tipi-pesi'!L$5,'Tabelle Tipi-pesi'!M$5,"")&amp;IF(M94='Tabelle Tipi-pesi'!L$6,'Tabelle Tipi-pesi'!M$6,"")&amp;IF(M94='Tabelle Tipi-pesi'!L$7,'Tabelle Tipi-pesi'!M$7,"")&amp;IF(M94='Tabelle Tipi-pesi'!L$8,'Tabelle Tipi-pesi'!M$8,"")&amp;IF(M94='Tabelle Tipi-pesi'!L$9,'Tabelle Tipi-pesi'!M$9,"")&amp;IF(M94='Tabelle Tipi-pesi'!L$10,'Tabelle Tipi-pesi'!M$10,"")&amp;IF(M94='Tabelle Tipi-pesi'!L$11,'Tabelle Tipi-pesi'!M$11,"")&amp;IF(M94='Tabelle Tipi-pesi'!L$12,'Tabelle Tipi-pesi'!M$12,"")&amp;IF(M94='Tabelle Tipi-pesi'!L$13,'Tabelle Tipi-pesi'!M$13,"")&amp;IF(M94='Tabelle Tipi-pesi'!L$14,'Tabelle Tipi-pesi'!M$14,"")&amp;IF(M94='Tabelle Tipi-pesi'!L$15,'Tabelle Tipi-pesi'!M$15,"")&amp;IF(M94='Tabelle Tipi-pesi'!L$16,'Tabelle Tipi-pesi'!M$16,"")&amp;IF(M94='Tabelle Tipi-pesi'!L$17,'Tabelle Tipi-pesi'!M$17,"")&amp;IF(M94='Tabelle Tipi-pesi'!L$18,'Tabelle Tipi-pesi'!M$18,"")&amp;IF(M94='Tabelle Tipi-pesi'!L$19,'Tabelle Tipi-pesi'!M$19,"")&amp;IF(M94='Tabelle Tipi-pesi'!L$20,'Tabelle Tipi-pesi'!M$20,"")&amp;IF(M94='Tabelle Tipi-pesi'!L$21,'Tabelle Tipi-pesi'!M$21,"")&amp;IF(M94='Tabelle Tipi-pesi'!L$22,'Tabelle Tipi-pesi'!M$22,"")&amp;IF(M94='Tabelle Tipi-pesi'!L$23,'Tabelle Tipi-pesi'!M$23,"")))</f>
        <v>340</v>
      </c>
      <c r="O94" s="27" t="s">
        <v>82</v>
      </c>
      <c r="P94" s="28">
        <f>IF(O94="",0,VALUE(IF(O94='Tabelle Tipi-pesi'!N$2,'Tabelle Tipi-pesi'!O$2,"")&amp;IF(O94='Tabelle Tipi-pesi'!N$3,'Tabelle Tipi-pesi'!O$3,"")&amp;IF(O94='Tabelle Tipi-pesi'!N$4,'Tabelle Tipi-pesi'!O$4,"")&amp;IF(O94='Tabelle Tipi-pesi'!N$5,'Tabelle Tipi-pesi'!O$5,"")&amp;IF(O94='Tabelle Tipi-pesi'!N$6,'Tabelle Tipi-pesi'!O$6,"")&amp;IF(O94='Tabelle Tipi-pesi'!N$7,'Tabelle Tipi-pesi'!O$7,"")&amp;IF(O94='Tabelle Tipi-pesi'!N$8,'Tabelle Tipi-pesi'!O$8,"")&amp;IF(O94='Tabelle Tipi-pesi'!N$9,'Tabelle Tipi-pesi'!O$9,"")&amp;IF(O94='Tabelle Tipi-pesi'!N$10,'Tabelle Tipi-pesi'!O$10,"")&amp;IF(O94='Tabelle Tipi-pesi'!N$11,'Tabelle Tipi-pesi'!O$11,"")&amp;IF(O94='Tabelle Tipi-pesi'!N$12,'Tabelle Tipi-pesi'!O$12,"")&amp;IF(O94='Tabelle Tipi-pesi'!N$13,'Tabelle Tipi-pesi'!O$13,"")&amp;IF(O94='Tabelle Tipi-pesi'!N$14,'Tabelle Tipi-pesi'!O$14,"")&amp;IF(O94='Tabelle Tipi-pesi'!N$15,'Tabelle Tipi-pesi'!O$15,"")&amp;IF(O94='Tabelle Tipi-pesi'!N$16,'Tabelle Tipi-pesi'!O$16,"")&amp;IF(O94='Tabelle Tipi-pesi'!N$17,'Tabelle Tipi-pesi'!O$17,"")&amp;IF(O94='Tabelle Tipi-pesi'!N$18,'Tabelle Tipi-pesi'!O$18,"")&amp;IF(O94='Tabelle Tipi-pesi'!N$19,'Tabelle Tipi-pesi'!O$19,"")&amp;IF(O94='Tabelle Tipi-pesi'!N$20,'Tabelle Tipi-pesi'!O$20,"")&amp;IF(O94='Tabelle Tipi-pesi'!N$21,'Tabelle Tipi-pesi'!O$21,"")&amp;IF(O94='Tabelle Tipi-pesi'!N$22,'Tabelle Tipi-pesi'!O$22,"")&amp;IF(O94='Tabelle Tipi-pesi'!N$23,'Tabelle Tipi-pesi'!O$23,"")))</f>
        <v>580</v>
      </c>
      <c r="Q94" s="8" t="s">
        <v>108</v>
      </c>
      <c r="R94" s="9">
        <f>IF(Q94="",0,VALUE(IF(Q94='Tabelle Tipi-pesi'!P$2,'Tabelle Tipi-pesi'!Q$2,"")&amp;IF(Q94='Tabelle Tipi-pesi'!P$3,'Tabelle Tipi-pesi'!Q$3,"")&amp;IF(Q94='Tabelle Tipi-pesi'!P$4,'Tabelle Tipi-pesi'!Q$4,"")&amp;IF(Q94='Tabelle Tipi-pesi'!P$5,'Tabelle Tipi-pesi'!Q$5,"")&amp;IF(Q94='Tabelle Tipi-pesi'!P$6,'Tabelle Tipi-pesi'!Q$6,"")&amp;IF(Q94='Tabelle Tipi-pesi'!P$7,'Tabelle Tipi-pesi'!Q$7,"")&amp;IF(Q94='Tabelle Tipi-pesi'!P$8,'Tabelle Tipi-pesi'!Q$8,"")&amp;IF(Q94='Tabelle Tipi-pesi'!P$9,'Tabelle Tipi-pesi'!Q$9,"")&amp;IF(Q94='Tabelle Tipi-pesi'!P$10,'Tabelle Tipi-pesi'!Q$10,"")&amp;IF(Q94='Tabelle Tipi-pesi'!P$11,'Tabelle Tipi-pesi'!Q$11,"")&amp;IF(Q94='Tabelle Tipi-pesi'!P$12,'Tabelle Tipi-pesi'!Q$12,"")&amp;IF(Q94='Tabelle Tipi-pesi'!P$13,'Tabelle Tipi-pesi'!Q$13,"")&amp;IF(Q94='Tabelle Tipi-pesi'!P$14,'Tabelle Tipi-pesi'!Q$14,"")&amp;IF(Q94='Tabelle Tipi-pesi'!P$15,'Tabelle Tipi-pesi'!Q$15,"")&amp;IF(Q94='Tabelle Tipi-pesi'!P$16,'Tabelle Tipi-pesi'!Q$16,"")&amp;IF(Q94='Tabelle Tipi-pesi'!P$17,'Tabelle Tipi-pesi'!Q$17,"")&amp;IF(Q94='Tabelle Tipi-pesi'!P$18,'Tabelle Tipi-pesi'!Q$18,"")&amp;IF(Q94='Tabelle Tipi-pesi'!P$19,'Tabelle Tipi-pesi'!Q$19,"")&amp;IF(Q94='Tabelle Tipi-pesi'!P$20,'Tabelle Tipi-pesi'!Q$20,"")&amp;IF(Q94='Tabelle Tipi-pesi'!P$21,'Tabelle Tipi-pesi'!Q$21,"")&amp;IF(Q94='Tabelle Tipi-pesi'!P$22,'Tabelle Tipi-pesi'!Q$22,"")&amp;IF(Q94='Tabelle Tipi-pesi'!P$23,'Tabelle Tipi-pesi'!Q$23,"")))</f>
        <v>30</v>
      </c>
      <c r="S94" s="29" t="s">
        <v>113</v>
      </c>
      <c r="T94" s="30">
        <f>IF(S94="",0,VALUE(IF(S94='Tabelle Tipi-pesi'!R$2,'Tabelle Tipi-pesi'!S$2,"")&amp;IF(S94='Tabelle Tipi-pesi'!R$3,'Tabelle Tipi-pesi'!S$3,"")&amp;IF(S94='Tabelle Tipi-pesi'!R$4,'Tabelle Tipi-pesi'!S$4,"")&amp;IF(S94='Tabelle Tipi-pesi'!R$5,'Tabelle Tipi-pesi'!S$5,"")&amp;IF(S94='Tabelle Tipi-pesi'!R$6,'Tabelle Tipi-pesi'!S$6,"")&amp;IF(S94='Tabelle Tipi-pesi'!R$7,'Tabelle Tipi-pesi'!S$7,"")&amp;IF(S94='Tabelle Tipi-pesi'!R$8,'Tabelle Tipi-pesi'!S$8,"")&amp;IF(S94='Tabelle Tipi-pesi'!R$9,'Tabelle Tipi-pesi'!S$9,"")&amp;IF(S94='Tabelle Tipi-pesi'!R$10,'Tabelle Tipi-pesi'!S$10,"")&amp;IF(S94='Tabelle Tipi-pesi'!R$11,'Tabelle Tipi-pesi'!S$11,"")&amp;IF(S94='Tabelle Tipi-pesi'!R$12,'Tabelle Tipi-pesi'!S$12,"")&amp;IF(S94='Tabelle Tipi-pesi'!R$13,'Tabelle Tipi-pesi'!S$13,"")&amp;IF(S94='Tabelle Tipi-pesi'!R$14,'Tabelle Tipi-pesi'!S$14,"")&amp;IF(S94='Tabelle Tipi-pesi'!R$15,'Tabelle Tipi-pesi'!S$15,"")&amp;IF(S94='Tabelle Tipi-pesi'!R$16,'Tabelle Tipi-pesi'!S$16,"")&amp;IF(S94='Tabelle Tipi-pesi'!R$17,'Tabelle Tipi-pesi'!S$17,"")&amp;IF(S94='Tabelle Tipi-pesi'!R$18,'Tabelle Tipi-pesi'!S$18,"")&amp;IF(S94='Tabelle Tipi-pesi'!R$19,'Tabelle Tipi-pesi'!S$19,"")&amp;IF(S94='Tabelle Tipi-pesi'!R$20,'Tabelle Tipi-pesi'!S$20,"")&amp;IF(S94='Tabelle Tipi-pesi'!R$21,'Tabelle Tipi-pesi'!S$21,"")&amp;IF(S94='Tabelle Tipi-pesi'!R$22,'Tabelle Tipi-pesi'!S$22,"")&amp;IF(S94='Tabelle Tipi-pesi'!R$23,'Tabelle Tipi-pesi'!S$23,"")))</f>
        <v>30</v>
      </c>
      <c r="U94" s="8" t="s">
        <v>94</v>
      </c>
      <c r="V94" s="9">
        <f>IF(U94="",0,VALUE(IF(U94='Tabelle Tipi-pesi'!T$2,'Tabelle Tipi-pesi'!U$2,"")&amp;IF(U94='Tabelle Tipi-pesi'!T$3,'Tabelle Tipi-pesi'!U$3,"")&amp;IF(U94='Tabelle Tipi-pesi'!T$4,'Tabelle Tipi-pesi'!U$4,"")&amp;IF(U94='Tabelle Tipi-pesi'!T$5,'Tabelle Tipi-pesi'!U$5,"")&amp;IF(U94='Tabelle Tipi-pesi'!T$6,'Tabelle Tipi-pesi'!U$6,"")&amp;IF(U94='Tabelle Tipi-pesi'!T$7,'Tabelle Tipi-pesi'!U$7,"")&amp;IF(U94='Tabelle Tipi-pesi'!T$8,'Tabelle Tipi-pesi'!U$8,"")&amp;IF(U94='Tabelle Tipi-pesi'!T$9,'Tabelle Tipi-pesi'!U$9,"")&amp;IF(U94='Tabelle Tipi-pesi'!T$10,'Tabelle Tipi-pesi'!U$10,"")&amp;IF(U94='Tabelle Tipi-pesi'!T$11,'Tabelle Tipi-pesi'!U$11,"")&amp;IF(U94='Tabelle Tipi-pesi'!T$12,'Tabelle Tipi-pesi'!U$12,"")&amp;IF(U94='Tabelle Tipi-pesi'!T$13,'Tabelle Tipi-pesi'!U$13,"")&amp;IF(U94='Tabelle Tipi-pesi'!T$14,'Tabelle Tipi-pesi'!U$14,"")&amp;IF(U94='Tabelle Tipi-pesi'!T$15,'Tabelle Tipi-pesi'!U$15,"")&amp;IF(U94='Tabelle Tipi-pesi'!T$16,'Tabelle Tipi-pesi'!U$16,"")&amp;IF(U94='Tabelle Tipi-pesi'!T$17,'Tabelle Tipi-pesi'!U$17,"")&amp;IF(U94='Tabelle Tipi-pesi'!T$18,'Tabelle Tipi-pesi'!U$18,"")&amp;IF(U94='Tabelle Tipi-pesi'!T$19,'Tabelle Tipi-pesi'!U$19,"")&amp;IF(U94='Tabelle Tipi-pesi'!T$20,'Tabelle Tipi-pesi'!U$20,"")&amp;IF(U94='Tabelle Tipi-pesi'!T$21,'Tabelle Tipi-pesi'!U$21,"")&amp;IF(U94='Tabelle Tipi-pesi'!T$22,'Tabelle Tipi-pesi'!U$22,"")&amp;IF(U94='Tabelle Tipi-pesi'!T$23,'Tabelle Tipi-pesi'!U$23,"")))</f>
        <v>85</v>
      </c>
      <c r="W94" s="31"/>
      <c r="X94" s="32">
        <f>IF(W94="",0,VALUE(IF(W94='Tabelle Tipi-pesi'!V$2,'Tabelle Tipi-pesi'!W$2,"")&amp;IF(W94='Tabelle Tipi-pesi'!V$3,'Tabelle Tipi-pesi'!W$3,"")&amp;IF(W94='Tabelle Tipi-pesi'!V$4,'Tabelle Tipi-pesi'!W$4,"")&amp;IF(W94='Tabelle Tipi-pesi'!V$5,'Tabelle Tipi-pesi'!W$5,"")&amp;IF(W94='Tabelle Tipi-pesi'!V$6,'Tabelle Tipi-pesi'!W$6,"")&amp;IF(W94='Tabelle Tipi-pesi'!V$7,'Tabelle Tipi-pesi'!W$7,"")&amp;IF(W94='Tabelle Tipi-pesi'!V$8,'Tabelle Tipi-pesi'!W$8,"")&amp;IF(W94='Tabelle Tipi-pesi'!V$9,'Tabelle Tipi-pesi'!W$9,"")&amp;IF(W94='Tabelle Tipi-pesi'!V$10,'Tabelle Tipi-pesi'!W$10,"")&amp;IF(W94='Tabelle Tipi-pesi'!V$11,'Tabelle Tipi-pesi'!W$11,"")&amp;IF(W94='Tabelle Tipi-pesi'!V$12,'Tabelle Tipi-pesi'!W$12,"")&amp;IF(W94='Tabelle Tipi-pesi'!V$13,'Tabelle Tipi-pesi'!W$13,"")&amp;IF(W94='Tabelle Tipi-pesi'!V$14,'Tabelle Tipi-pesi'!W$14,"")&amp;IF(W94='Tabelle Tipi-pesi'!V$15,'Tabelle Tipi-pesi'!W$15,"")&amp;IF(W94='Tabelle Tipi-pesi'!V$16,'Tabelle Tipi-pesi'!W$16,"")&amp;IF(W94='Tabelle Tipi-pesi'!V$17,'Tabelle Tipi-pesi'!W$17,"")&amp;IF(W94='Tabelle Tipi-pesi'!V$18,'Tabelle Tipi-pesi'!W$18,"")&amp;IF(W94='Tabelle Tipi-pesi'!V$19,'Tabelle Tipi-pesi'!W$19,"")&amp;IF(W94='Tabelle Tipi-pesi'!V$20,'Tabelle Tipi-pesi'!W$20,"")&amp;IF(W94='Tabelle Tipi-pesi'!V$21,'Tabelle Tipi-pesi'!W$21,"")&amp;IF(W94='Tabelle Tipi-pesi'!V$22,'Tabelle Tipi-pesi'!W$22,"")&amp;IF(W94='Tabelle Tipi-pesi'!V$23,'Tabelle Tipi-pesi'!W$23,"")))</f>
        <v>0</v>
      </c>
      <c r="Z94" s="9">
        <f>IF(Y94="",0,VALUE(IF(Y94='Tabelle Tipi-pesi'!X$2,'Tabelle Tipi-pesi'!Y$2,"")&amp;IF(Y94='Tabelle Tipi-pesi'!X$3,'Tabelle Tipi-pesi'!Y$3,"")&amp;IF(Y94='Tabelle Tipi-pesi'!X$4,'Tabelle Tipi-pesi'!Y$4,"")&amp;IF(Y94='Tabelle Tipi-pesi'!X$5,'Tabelle Tipi-pesi'!Y$5,"")&amp;IF(Y94='Tabelle Tipi-pesi'!X$6,'Tabelle Tipi-pesi'!Y$6,"")&amp;IF(Y94='Tabelle Tipi-pesi'!X$7,'Tabelle Tipi-pesi'!Y$7,"")&amp;IF(Y94='Tabelle Tipi-pesi'!X$8,'Tabelle Tipi-pesi'!Y$8,"")&amp;IF(Y94='Tabelle Tipi-pesi'!X$9,'Tabelle Tipi-pesi'!Y$9,"")&amp;IF(Y94='Tabelle Tipi-pesi'!X$10,'Tabelle Tipi-pesi'!Y$10,"")&amp;IF(Y94='Tabelle Tipi-pesi'!X$11,'Tabelle Tipi-pesi'!Y$11,"")&amp;IF(Y94='Tabelle Tipi-pesi'!X$12,'Tabelle Tipi-pesi'!Y$12,"")&amp;IF(Y94='Tabelle Tipi-pesi'!X$13,'Tabelle Tipi-pesi'!Y$13,"")&amp;IF(Y94='Tabelle Tipi-pesi'!X$14,'Tabelle Tipi-pesi'!Y$14,"")&amp;IF(Y94='Tabelle Tipi-pesi'!X$15,'Tabelle Tipi-pesi'!Y$15,"")&amp;IF(Y94='Tabelle Tipi-pesi'!X$16,'Tabelle Tipi-pesi'!Y$16,"")&amp;IF(Y94='Tabelle Tipi-pesi'!X$17,'Tabelle Tipi-pesi'!Y$17,"")&amp;IF(Y94='Tabelle Tipi-pesi'!X$18,'Tabelle Tipi-pesi'!Y$18,"")&amp;IF(Y94='Tabelle Tipi-pesi'!X$19,'Tabelle Tipi-pesi'!Y$19,"")&amp;IF(Y94='Tabelle Tipi-pesi'!X$20,'Tabelle Tipi-pesi'!Y$20,"")&amp;IF(Y94='Tabelle Tipi-pesi'!X$21,'Tabelle Tipi-pesi'!Y$21,"")&amp;IF(Y94='Tabelle Tipi-pesi'!X$22,'Tabelle Tipi-pesi'!Y$22,"")&amp;IF(Y94='Tabelle Tipi-pesi'!X$23,'Tabelle Tipi-pesi'!Y$23,"")))</f>
        <v>0</v>
      </c>
      <c r="AA94" s="36"/>
      <c r="AB94" s="37">
        <f>IF(AA94="",0,VALUE(IF(AA94='Tabelle Tipi-pesi'!Z$2,'Tabelle Tipi-pesi'!AA$2,"")&amp;IF(AA94='Tabelle Tipi-pesi'!Z$3,'Tabelle Tipi-pesi'!AA$3,"")&amp;IF(AA94='Tabelle Tipi-pesi'!Z$4,'Tabelle Tipi-pesi'!AA$4,"")&amp;IF(AA94='Tabelle Tipi-pesi'!Z$5,'Tabelle Tipi-pesi'!AA$5,"")&amp;IF(AA94='Tabelle Tipi-pesi'!Z$6,'Tabelle Tipi-pesi'!AA$6,"")&amp;IF(AA94='Tabelle Tipi-pesi'!Z$7,'Tabelle Tipi-pesi'!AA$7,"")&amp;IF(AA94='Tabelle Tipi-pesi'!Z$8,'Tabelle Tipi-pesi'!AA$8,"")&amp;IF(AA94='Tabelle Tipi-pesi'!Z$9,'Tabelle Tipi-pesi'!AA$9,"")&amp;IF(AA94='Tabelle Tipi-pesi'!Z$10,'Tabelle Tipi-pesi'!AA$10,"")&amp;IF(AA94='Tabelle Tipi-pesi'!Z$11,'Tabelle Tipi-pesi'!AA$11,"")&amp;IF(AA94='Tabelle Tipi-pesi'!Z$12,'Tabelle Tipi-pesi'!AA$12,"")&amp;IF(AA94='Tabelle Tipi-pesi'!Z$13,'Tabelle Tipi-pesi'!AA$13,"")&amp;IF(AA94='Tabelle Tipi-pesi'!Z$14,'Tabelle Tipi-pesi'!AA$14,"")&amp;IF(AA94='Tabelle Tipi-pesi'!Z$15,'Tabelle Tipi-pesi'!AA$15,"")&amp;IF(AA94='Tabelle Tipi-pesi'!Z$16,'Tabelle Tipi-pesi'!AA$16,"")&amp;IF(AA94='Tabelle Tipi-pesi'!Z$17,'Tabelle Tipi-pesi'!AA$17,"")&amp;IF(AA94='Tabelle Tipi-pesi'!Z$18,'Tabelle Tipi-pesi'!AA$18,"")&amp;IF(AA94='Tabelle Tipi-pesi'!Z$19,'Tabelle Tipi-pesi'!AA$19,"")&amp;IF(AA94='Tabelle Tipi-pesi'!Z$20,'Tabelle Tipi-pesi'!AA$20,"")&amp;IF(AA94='Tabelle Tipi-pesi'!Z$21,'Tabelle Tipi-pesi'!AA$21,"")&amp;IF(AA94='Tabelle Tipi-pesi'!Z$22,'Tabelle Tipi-pesi'!AA$22,"")&amp;IF(AA94='Tabelle Tipi-pesi'!Z$23,'Tabelle Tipi-pesi'!AA$23,"")))</f>
        <v>0</v>
      </c>
      <c r="AD94" s="9">
        <f>IF(AC94="",0,VALUE(IF(AC94='Tabelle Tipi-pesi'!Z$2,'Tabelle Tipi-pesi'!AA$2,"")&amp;IF(AC94='Tabelle Tipi-pesi'!Z$3,'Tabelle Tipi-pesi'!AA$3,"")&amp;IF(AC94='Tabelle Tipi-pesi'!Z$4,'Tabelle Tipi-pesi'!AA$4,"")&amp;IF(AC94='Tabelle Tipi-pesi'!Z$5,'Tabelle Tipi-pesi'!AA$5,"")&amp;IF(AC94='Tabelle Tipi-pesi'!Z$6,'Tabelle Tipi-pesi'!AA$6,"")&amp;IF(AC94='Tabelle Tipi-pesi'!Z$7,'Tabelle Tipi-pesi'!AA$7,"")&amp;IF(AC94='Tabelle Tipi-pesi'!Z$8,'Tabelle Tipi-pesi'!AA$8,"")&amp;IF(AC94='Tabelle Tipi-pesi'!Z$9,'Tabelle Tipi-pesi'!AA$9,"")&amp;IF(AC94='Tabelle Tipi-pesi'!Z$10,'Tabelle Tipi-pesi'!AA$10,"")&amp;IF(AC94='Tabelle Tipi-pesi'!Z$11,'Tabelle Tipi-pesi'!AA$11,"")&amp;IF(AC94='Tabelle Tipi-pesi'!Z$12,'Tabelle Tipi-pesi'!AA$12,"")&amp;IF(AC94='Tabelle Tipi-pesi'!Z$13,'Tabelle Tipi-pesi'!AA$13,"")&amp;IF(AC94='Tabelle Tipi-pesi'!Z$14,'Tabelle Tipi-pesi'!AA$14,"")&amp;IF(AC94='Tabelle Tipi-pesi'!Z$15,'Tabelle Tipi-pesi'!AA$15,"")&amp;IF(AC94='Tabelle Tipi-pesi'!Z$16,'Tabelle Tipi-pesi'!AA$16,"")&amp;IF(AC94='Tabelle Tipi-pesi'!Z$17,'Tabelle Tipi-pesi'!AA$17,"")&amp;IF(AC94='Tabelle Tipi-pesi'!Z$18,'Tabelle Tipi-pesi'!AA$18,"")&amp;IF(AC94='Tabelle Tipi-pesi'!Z$19,'Tabelle Tipi-pesi'!AA$19,"")&amp;IF(AC94='Tabelle Tipi-pesi'!Z$20,'Tabelle Tipi-pesi'!AA$20,"")&amp;IF(AC94='Tabelle Tipi-pesi'!Z$21,'Tabelle Tipi-pesi'!AA$21,"")&amp;IF(AC94='Tabelle Tipi-pesi'!Z$22,'Tabelle Tipi-pesi'!AA$22,"")&amp;IF(AC94='Tabelle Tipi-pesi'!Z$23,'Tabelle Tipi-pesi'!AA$23,"")))</f>
        <v>0</v>
      </c>
      <c r="AE94" s="34" t="s">
        <v>118</v>
      </c>
      <c r="AF94" s="35">
        <f>IF(AE94="",0,VALUE(IF(AE94='Tabelle Tipi-pesi'!AB$2,'Tabelle Tipi-pesi'!AC$2,"")&amp;IF(AE94='Tabelle Tipi-pesi'!AB$3,'Tabelle Tipi-pesi'!AC$3,"")&amp;IF(AE94='Tabelle Tipi-pesi'!AB$4,'Tabelle Tipi-pesi'!AC$4,"")&amp;IF(AE94='Tabelle Tipi-pesi'!AB$5,'Tabelle Tipi-pesi'!AC$5,"")&amp;IF(AE94='Tabelle Tipi-pesi'!AB$6,'Tabelle Tipi-pesi'!AC$6,"")&amp;IF(AE94='Tabelle Tipi-pesi'!AB$7,'Tabelle Tipi-pesi'!AC$7,"")&amp;IF(AE94='Tabelle Tipi-pesi'!AB$8,'Tabelle Tipi-pesi'!AC$8,"")&amp;IF(AE94='Tabelle Tipi-pesi'!AB$9,'Tabelle Tipi-pesi'!AC$9,"")&amp;IF(AE94='Tabelle Tipi-pesi'!AB$10,'Tabelle Tipi-pesi'!AC$10,"")&amp;IF(AE94='Tabelle Tipi-pesi'!AB$11,'Tabelle Tipi-pesi'!AC$11,"")&amp;IF(AE94='Tabelle Tipi-pesi'!AB$12,'Tabelle Tipi-pesi'!AC$12,"")&amp;IF(AE94='Tabelle Tipi-pesi'!AB$13,'Tabelle Tipi-pesi'!AC$13,"")&amp;IF(AE94='Tabelle Tipi-pesi'!AB$14,'Tabelle Tipi-pesi'!AC$14,"")&amp;IF(AE94='Tabelle Tipi-pesi'!AB$15,'Tabelle Tipi-pesi'!AC$15,"")&amp;IF(AD94='Tabelle Tipi-pesi'!AB$16,'Tabelle Tipi-pesi'!AC$16,"")&amp;IF(AE94='Tabelle Tipi-pesi'!AB$17,'Tabelle Tipi-pesi'!AC$17,"")&amp;IF(AE94='Tabelle Tipi-pesi'!AB$18,'Tabelle Tipi-pesi'!AC$18,"")&amp;IF(AE94='Tabelle Tipi-pesi'!AB$19,'Tabelle Tipi-pesi'!AC$19,"")&amp;IF(AE94='Tabelle Tipi-pesi'!AB$20,'Tabelle Tipi-pesi'!AC$20,"")&amp;IF(AE94='Tabelle Tipi-pesi'!AB$21,'Tabelle Tipi-pesi'!AC$21,"")&amp;IF(AE94='Tabelle Tipi-pesi'!AB$22,'Tabelle Tipi-pesi'!AC$22,"")&amp;IF(AE94='Tabelle Tipi-pesi'!AB$23,'Tabelle Tipi-pesi'!AC$23,"")))</f>
        <v>10</v>
      </c>
      <c r="AH94" s="9">
        <f>IF(AG94="",0,VALUE(IF(AG94='Tabelle Tipi-pesi'!AD$2,'Tabelle Tipi-pesi'!AE$2,"")&amp;IF(AG94='Tabelle Tipi-pesi'!AD$3,'Tabelle Tipi-pesi'!AE$3,"")&amp;IF(AG94='Tabelle Tipi-pesi'!AD$4,'Tabelle Tipi-pesi'!AE$4,"")&amp;IF(AG94='Tabelle Tipi-pesi'!AD$5,'Tabelle Tipi-pesi'!AE$5,"")&amp;IF(AG94='Tabelle Tipi-pesi'!AD$6,'Tabelle Tipi-pesi'!AE$6,"")&amp;IF(AG94='Tabelle Tipi-pesi'!AD$7,'Tabelle Tipi-pesi'!AE$7,"")&amp;IF(AG94='Tabelle Tipi-pesi'!AD$8,'Tabelle Tipi-pesi'!AE$8,"")&amp;IF(AG94='Tabelle Tipi-pesi'!AD$9,'Tabelle Tipi-pesi'!AE$9,"")&amp;IF(AG94='Tabelle Tipi-pesi'!AD$10,'Tabelle Tipi-pesi'!AE$10,"")&amp;IF(AG94='Tabelle Tipi-pesi'!AD$11,'Tabelle Tipi-pesi'!AE$11,"")&amp;IF(AG94='Tabelle Tipi-pesi'!AD$12,'Tabelle Tipi-pesi'!AE$12,"")&amp;IF(AG94='Tabelle Tipi-pesi'!AD$13,'Tabelle Tipi-pesi'!AE$13,"")&amp;IF(AG94='Tabelle Tipi-pesi'!AD$14,'Tabelle Tipi-pesi'!AE$14,"")&amp;IF(AG94='Tabelle Tipi-pesi'!AD$15,'Tabelle Tipi-pesi'!AE$15,"")&amp;IF(AF94='Tabelle Tipi-pesi'!AD$16,'Tabelle Tipi-pesi'!AE$16,"")&amp;IF(AG94='Tabelle Tipi-pesi'!AD$17,'Tabelle Tipi-pesi'!AE$17,"")&amp;IF(AG94='Tabelle Tipi-pesi'!AD$18,'Tabelle Tipi-pesi'!AE$18,"")&amp;IF(AG94='Tabelle Tipi-pesi'!AD$19,'Tabelle Tipi-pesi'!AE$19,"")&amp;IF(AG94='Tabelle Tipi-pesi'!AD$20,'Tabelle Tipi-pesi'!AE$20,"")&amp;IF(AG94='Tabelle Tipi-pesi'!AD$21,'Tabelle Tipi-pesi'!AE$21,"")&amp;IF(AG94='Tabelle Tipi-pesi'!AD$22,'Tabelle Tipi-pesi'!AE$22,"")&amp;IF(AG94='Tabelle Tipi-pesi'!AD$23,'Tabelle Tipi-pesi'!AE$23,"")))</f>
        <v>0</v>
      </c>
      <c r="AJ94" s="26">
        <f t="shared" si="7"/>
        <v>1623</v>
      </c>
      <c r="AK94" s="55">
        <v>41</v>
      </c>
      <c r="AL94" s="12">
        <v>9514</v>
      </c>
      <c r="AM94" s="18"/>
      <c r="AN94" s="11">
        <f t="shared" si="8"/>
        <v>14</v>
      </c>
      <c r="AO94" s="11" t="str">
        <f t="shared" si="9"/>
        <v>3</v>
      </c>
      <c r="AP94" s="8">
        <v>580</v>
      </c>
      <c r="AQ94" s="40">
        <f t="shared" si="10"/>
        <v>13.922926829268292</v>
      </c>
      <c r="AR94" s="15">
        <f t="shared" si="11"/>
        <v>154.54448780487806</v>
      </c>
      <c r="AS94" s="16">
        <f t="shared" si="12"/>
        <v>95.221495874847847</v>
      </c>
      <c r="AT94" s="15">
        <f t="shared" si="13"/>
        <v>10.501830398824302</v>
      </c>
      <c r="AU94" s="39"/>
    </row>
    <row r="95" spans="1:47" s="8" customFormat="1" ht="11.25" customHeight="1" x14ac:dyDescent="0.2">
      <c r="A95" s="8">
        <v>91</v>
      </c>
      <c r="B95" s="8">
        <v>4</v>
      </c>
      <c r="C95" s="20" t="s">
        <v>127</v>
      </c>
      <c r="D95" s="21">
        <f>IF(C95="",0,VALUE(IF(C95='Tabelle Tipi-pesi'!B$2,'Tabelle Tipi-pesi'!C$2,"")&amp;IF(C95='Tabelle Tipi-pesi'!B$3,'Tabelle Tipi-pesi'!C$3,"")&amp;IF(C95='Tabelle Tipi-pesi'!B$4,'Tabelle Tipi-pesi'!C$4,"")&amp;IF(C95='Tabelle Tipi-pesi'!B$5,'Tabelle Tipi-pesi'!C$5,"")&amp;IF(C95='Tabelle Tipi-pesi'!B$6,'Tabelle Tipi-pesi'!C$6,"")&amp;IF(C95='Tabelle Tipi-pesi'!B$7,'Tabelle Tipi-pesi'!C$7,"")&amp;IF(C95='Tabelle Tipi-pesi'!B$8,'Tabelle Tipi-pesi'!C$8,"")&amp;IF(C95='Tabelle Tipi-pesi'!B$9,'Tabelle Tipi-pesi'!C$9,"")&amp;IF(C95='Tabelle Tipi-pesi'!B$10,'Tabelle Tipi-pesi'!C$10,"")&amp;IF(C95='Tabelle Tipi-pesi'!B$11,'Tabelle Tipi-pesi'!C$11,"")&amp;IF(C95='Tabelle Tipi-pesi'!B$12,'Tabelle Tipi-pesi'!C$12,"")&amp;IF(C95='Tabelle Tipi-pesi'!B$13,'Tabelle Tipi-pesi'!C$13,"")&amp;IF(C95='Tabelle Tipi-pesi'!B$14,'Tabelle Tipi-pesi'!C$14,"")&amp;IF(C95='Tabelle Tipi-pesi'!B$15,'Tabelle Tipi-pesi'!C$15,"")&amp;IF(C95='Tabelle Tipi-pesi'!B$16,'Tabelle Tipi-pesi'!C$16,"")&amp;IF(C95='Tabelle Tipi-pesi'!B$17,'Tabelle Tipi-pesi'!C$17,"")&amp;IF(C95='Tabelle Tipi-pesi'!B$18,'Tabelle Tipi-pesi'!C$18,"")&amp;IF(C95='Tabelle Tipi-pesi'!B$19,'Tabelle Tipi-pesi'!C$19,"")&amp;IF(C95='Tabelle Tipi-pesi'!B$20,'Tabelle Tipi-pesi'!C$20,"")&amp;IF(C95='Tabelle Tipi-pesi'!B$21,'Tabelle Tipi-pesi'!C$21,"")&amp;IF(C95='Tabelle Tipi-pesi'!B$22,'Tabelle Tipi-pesi'!C$22,"")&amp;IF(C95='Tabelle Tipi-pesi'!B$23,'Tabelle Tipi-pesi'!C$23,"")))</f>
        <v>265</v>
      </c>
      <c r="E95" s="8" t="s">
        <v>27</v>
      </c>
      <c r="F95" s="7">
        <f>IF(E95="",0,VALUE(IF(E95='Tabelle Tipi-pesi'!D$2,'Tabelle Tipi-pesi'!E$2,"")&amp;IF(E95='Tabelle Tipi-pesi'!D$3,'Tabelle Tipi-pesi'!E$3,"")&amp;IF(E95='Tabelle Tipi-pesi'!D$4,'Tabelle Tipi-pesi'!E$4,"")&amp;IF(E95='Tabelle Tipi-pesi'!D$5,'Tabelle Tipi-pesi'!E$5,"")&amp;IF(E95='Tabelle Tipi-pesi'!D$6,'Tabelle Tipi-pesi'!E$6,"")&amp;IF(E95='Tabelle Tipi-pesi'!D$7,'Tabelle Tipi-pesi'!E$7,"")&amp;IF(E95='Tabelle Tipi-pesi'!D$8,'Tabelle Tipi-pesi'!E$8,"")&amp;IF(E95='Tabelle Tipi-pesi'!D$9,'Tabelle Tipi-pesi'!E$9,"")&amp;IF(E95='Tabelle Tipi-pesi'!D$10,'Tabelle Tipi-pesi'!E$10,"")&amp;IF(E95='Tabelle Tipi-pesi'!D$11,'Tabelle Tipi-pesi'!E$11,"")&amp;IF(E95='Tabelle Tipi-pesi'!D$12,'Tabelle Tipi-pesi'!E$12,"")&amp;IF(E95='Tabelle Tipi-pesi'!D$13,'Tabelle Tipi-pesi'!E$13,"")&amp;IF(E95='Tabelle Tipi-pesi'!D$14,'Tabelle Tipi-pesi'!E$14,"")&amp;IF(E95='Tabelle Tipi-pesi'!D$15,'Tabelle Tipi-pesi'!E$15,"")&amp;IF(E95='Tabelle Tipi-pesi'!D$16,'Tabelle Tipi-pesi'!E$16,"")&amp;IF(E95='Tabelle Tipi-pesi'!D$17,'Tabelle Tipi-pesi'!E$17,"")&amp;IF(E95='Tabelle Tipi-pesi'!D$18,'Tabelle Tipi-pesi'!E$18,"")&amp;IF(E95='Tabelle Tipi-pesi'!D$19,'Tabelle Tipi-pesi'!E$19,"")&amp;IF(E95='Tabelle Tipi-pesi'!D$20,'Tabelle Tipi-pesi'!E$20,"")&amp;IF(E95='Tabelle Tipi-pesi'!D$21,'Tabelle Tipi-pesi'!E$21,"")&amp;IF(E95='Tabelle Tipi-pesi'!D$22,'Tabelle Tipi-pesi'!E$22,"")&amp;IF(E95='Tabelle Tipi-pesi'!D$23,'Tabelle Tipi-pesi'!E$23,"")))/4*B95</f>
        <v>72</v>
      </c>
      <c r="G95" s="22" t="s">
        <v>39</v>
      </c>
      <c r="H95" s="23">
        <f>$B95*IF(G95="",0,VALUE(IF(G95='Tabelle Tipi-pesi'!F$2,'Tabelle Tipi-pesi'!G$2,"")&amp;IF(G95='Tabelle Tipi-pesi'!F$3,'Tabelle Tipi-pesi'!G$3,"")&amp;IF(G95='Tabelle Tipi-pesi'!F$4,'Tabelle Tipi-pesi'!G$4,"")&amp;IF(G95='Tabelle Tipi-pesi'!F$5,'Tabelle Tipi-pesi'!G$5,"")&amp;IF(G95='Tabelle Tipi-pesi'!F$6,'Tabelle Tipi-pesi'!G$6,"")&amp;IF(G95='Tabelle Tipi-pesi'!F$7,'Tabelle Tipi-pesi'!G$7,"")&amp;IF(G95='Tabelle Tipi-pesi'!F$8,'Tabelle Tipi-pesi'!G$8,"")&amp;IF(G95='Tabelle Tipi-pesi'!F$9,'Tabelle Tipi-pesi'!G$9,"")&amp;IF(G95='Tabelle Tipi-pesi'!F$10,'Tabelle Tipi-pesi'!G$10,"")&amp;IF(G95='Tabelle Tipi-pesi'!F$11,'Tabelle Tipi-pesi'!G$11,"")&amp;IF(G95='Tabelle Tipi-pesi'!F$12,'Tabelle Tipi-pesi'!G$12,"")&amp;IF(G95='Tabelle Tipi-pesi'!F$13,'Tabelle Tipi-pesi'!G$13,"")&amp;IF(G95='Tabelle Tipi-pesi'!F$14,'Tabelle Tipi-pesi'!G$14,"")&amp;IF(G95='Tabelle Tipi-pesi'!F$15,'Tabelle Tipi-pesi'!G$15,"")&amp;IF(G95='Tabelle Tipi-pesi'!F$16,'Tabelle Tipi-pesi'!G$16,"")&amp;IF(G95='Tabelle Tipi-pesi'!F$17,'Tabelle Tipi-pesi'!G$17,"")&amp;IF(G95='Tabelle Tipi-pesi'!F$18,'Tabelle Tipi-pesi'!G$18,"")&amp;IF(G95='Tabelle Tipi-pesi'!F$19,'Tabelle Tipi-pesi'!G$19,"")&amp;IF(G95='Tabelle Tipi-pesi'!F$20,'Tabelle Tipi-pesi'!G$20,"")&amp;IF(G95='Tabelle Tipi-pesi'!F$21,'Tabelle Tipi-pesi'!G$21,"")&amp;IF(G95='Tabelle Tipi-pesi'!F$22,'Tabelle Tipi-pesi'!G$22,"")&amp;IF(G95='Tabelle Tipi-pesi'!F$23,'Tabelle Tipi-pesi'!G$23,"")))</f>
        <v>120</v>
      </c>
      <c r="I95" s="8" t="s">
        <v>44</v>
      </c>
      <c r="J95" s="9">
        <f>IF(I95="",0,VALUE(IF(I95='Tabelle Tipi-pesi'!H$2,'Tabelle Tipi-pesi'!I$2,"")&amp;IF(I95='Tabelle Tipi-pesi'!H$3,'Tabelle Tipi-pesi'!I$3,"")&amp;IF(I95='Tabelle Tipi-pesi'!H$4,'Tabelle Tipi-pesi'!I$4,"")&amp;IF(I95='Tabelle Tipi-pesi'!H$5,'Tabelle Tipi-pesi'!I$5,"")&amp;IF(I95='Tabelle Tipi-pesi'!H$6,'Tabelle Tipi-pesi'!I$6,"")&amp;IF(I95='Tabelle Tipi-pesi'!H$7,'Tabelle Tipi-pesi'!I$7,"")&amp;IF(I95='Tabelle Tipi-pesi'!H$8,'Tabelle Tipi-pesi'!I$8,"")&amp;IF(I95='Tabelle Tipi-pesi'!H$9,'Tabelle Tipi-pesi'!I$9,"")&amp;IF(I95='Tabelle Tipi-pesi'!H$10,'Tabelle Tipi-pesi'!I$10,"")&amp;IF(I95='Tabelle Tipi-pesi'!H$11,'Tabelle Tipi-pesi'!I$11,"")&amp;IF(I95='Tabelle Tipi-pesi'!H$12,'Tabelle Tipi-pesi'!I$12,"")&amp;IF(I95='Tabelle Tipi-pesi'!H$13,'Tabelle Tipi-pesi'!I$13,"")&amp;IF(I95='Tabelle Tipi-pesi'!H$14,'Tabelle Tipi-pesi'!I$14,"")&amp;IF(I95='Tabelle Tipi-pesi'!H$15,'Tabelle Tipi-pesi'!I$15,"")&amp;IF(I95='Tabelle Tipi-pesi'!H$16,'Tabelle Tipi-pesi'!I$16,"")&amp;IF(I95='Tabelle Tipi-pesi'!H$17,'Tabelle Tipi-pesi'!I$17,"")&amp;IF(I95='Tabelle Tipi-pesi'!H$18,'Tabelle Tipi-pesi'!I$18,"")&amp;IF(I95='Tabelle Tipi-pesi'!H$19,'Tabelle Tipi-pesi'!I$19,"")&amp;IF(I95='Tabelle Tipi-pesi'!H$20,'Tabelle Tipi-pesi'!I$20,"")&amp;IF(I95='Tabelle Tipi-pesi'!H$21,'Tabelle Tipi-pesi'!I$21,"")&amp;IF(I95='Tabelle Tipi-pesi'!H$22,'Tabelle Tipi-pesi'!I$22,"")&amp;IF(I95='Tabelle Tipi-pesi'!H$23,'Tabelle Tipi-pesi'!I$23,"")))</f>
        <v>80</v>
      </c>
      <c r="K95" s="24" t="s">
        <v>50</v>
      </c>
      <c r="L95" s="25">
        <f>IF(K95="",0,VALUE(IF(K95='Tabelle Tipi-pesi'!J$2,'Tabelle Tipi-pesi'!K$2,"")&amp;IF(K95='Tabelle Tipi-pesi'!J$3,'Tabelle Tipi-pesi'!K$3,"")&amp;IF(K95='Tabelle Tipi-pesi'!J$4,'Tabelle Tipi-pesi'!K$4,"")&amp;IF(K95='Tabelle Tipi-pesi'!J$5,'Tabelle Tipi-pesi'!K$5,"")&amp;IF(K95='Tabelle Tipi-pesi'!J$6,'Tabelle Tipi-pesi'!K$6,"")&amp;IF(K95='Tabelle Tipi-pesi'!J$7,'Tabelle Tipi-pesi'!K$7,"")&amp;IF(K95='Tabelle Tipi-pesi'!J$8,'Tabelle Tipi-pesi'!K$8,"")&amp;IF(K95='Tabelle Tipi-pesi'!J$9,'Tabelle Tipi-pesi'!K$9,"")&amp;IF(K95='Tabelle Tipi-pesi'!J$10,'Tabelle Tipi-pesi'!K$10,"")&amp;IF(K95='Tabelle Tipi-pesi'!J$11,'Tabelle Tipi-pesi'!K$11,"")&amp;IF(K95='Tabelle Tipi-pesi'!J$12,'Tabelle Tipi-pesi'!K$12,"")&amp;IF(K95='Tabelle Tipi-pesi'!J$13,'Tabelle Tipi-pesi'!K$13,"")&amp;IF(K95='Tabelle Tipi-pesi'!J$14,'Tabelle Tipi-pesi'!K$14,"")&amp;IF(K95='Tabelle Tipi-pesi'!J$15,'Tabelle Tipi-pesi'!K$15,"")&amp;IF(K95='Tabelle Tipi-pesi'!J$16,'Tabelle Tipi-pesi'!K$16,"")&amp;IF(K95='Tabelle Tipi-pesi'!J$17,'Tabelle Tipi-pesi'!K$17,"")&amp;IF(K95='Tabelle Tipi-pesi'!J$18,'Tabelle Tipi-pesi'!K$18,"")&amp;IF(K95='Tabelle Tipi-pesi'!J$19,'Tabelle Tipi-pesi'!K$19,"")&amp;IF(K95='Tabelle Tipi-pesi'!J$20,'Tabelle Tipi-pesi'!K$20,"")&amp;IF(K95='Tabelle Tipi-pesi'!J$21,'Tabelle Tipi-pesi'!K$21,"")&amp;IF(K95='Tabelle Tipi-pesi'!J$22,'Tabelle Tipi-pesi'!K$22,"")&amp;IF(K95='Tabelle Tipi-pesi'!J$23,'Tabelle Tipi-pesi'!K$23,"")))</f>
        <v>7</v>
      </c>
      <c r="M95" s="8" t="s">
        <v>178</v>
      </c>
      <c r="N95" s="9">
        <f>$B95*IF(M95="",0,VALUE(IF(M95='Tabelle Tipi-pesi'!L$2,'Tabelle Tipi-pesi'!M$2,"")&amp;IF(M95='Tabelle Tipi-pesi'!L$3,'Tabelle Tipi-pesi'!M$3,"")&amp;IF(M95='Tabelle Tipi-pesi'!L$4,'Tabelle Tipi-pesi'!M$4,"")&amp;IF(M95='Tabelle Tipi-pesi'!L$5,'Tabelle Tipi-pesi'!M$5,"")&amp;IF(M95='Tabelle Tipi-pesi'!L$6,'Tabelle Tipi-pesi'!M$6,"")&amp;IF(M95='Tabelle Tipi-pesi'!L$7,'Tabelle Tipi-pesi'!M$7,"")&amp;IF(M95='Tabelle Tipi-pesi'!L$8,'Tabelle Tipi-pesi'!M$8,"")&amp;IF(M95='Tabelle Tipi-pesi'!L$9,'Tabelle Tipi-pesi'!M$9,"")&amp;IF(M95='Tabelle Tipi-pesi'!L$10,'Tabelle Tipi-pesi'!M$10,"")&amp;IF(M95='Tabelle Tipi-pesi'!L$11,'Tabelle Tipi-pesi'!M$11,"")&amp;IF(M95='Tabelle Tipi-pesi'!L$12,'Tabelle Tipi-pesi'!M$12,"")&amp;IF(M95='Tabelle Tipi-pesi'!L$13,'Tabelle Tipi-pesi'!M$13,"")&amp;IF(M95='Tabelle Tipi-pesi'!L$14,'Tabelle Tipi-pesi'!M$14,"")&amp;IF(M95='Tabelle Tipi-pesi'!L$15,'Tabelle Tipi-pesi'!M$15,"")&amp;IF(M95='Tabelle Tipi-pesi'!L$16,'Tabelle Tipi-pesi'!M$16,"")&amp;IF(M95='Tabelle Tipi-pesi'!L$17,'Tabelle Tipi-pesi'!M$17,"")&amp;IF(M95='Tabelle Tipi-pesi'!L$18,'Tabelle Tipi-pesi'!M$18,"")&amp;IF(M95='Tabelle Tipi-pesi'!L$19,'Tabelle Tipi-pesi'!M$19,"")&amp;IF(M95='Tabelle Tipi-pesi'!L$20,'Tabelle Tipi-pesi'!M$20,"")&amp;IF(M95='Tabelle Tipi-pesi'!L$21,'Tabelle Tipi-pesi'!M$21,"")&amp;IF(M95='Tabelle Tipi-pesi'!L$22,'Tabelle Tipi-pesi'!M$22,"")&amp;IF(M95='Tabelle Tipi-pesi'!L$23,'Tabelle Tipi-pesi'!M$23,"")))</f>
        <v>340</v>
      </c>
      <c r="O95" s="27" t="s">
        <v>82</v>
      </c>
      <c r="P95" s="28">
        <f>IF(O95="",0,VALUE(IF(O95='Tabelle Tipi-pesi'!N$2,'Tabelle Tipi-pesi'!O$2,"")&amp;IF(O95='Tabelle Tipi-pesi'!N$3,'Tabelle Tipi-pesi'!O$3,"")&amp;IF(O95='Tabelle Tipi-pesi'!N$4,'Tabelle Tipi-pesi'!O$4,"")&amp;IF(O95='Tabelle Tipi-pesi'!N$5,'Tabelle Tipi-pesi'!O$5,"")&amp;IF(O95='Tabelle Tipi-pesi'!N$6,'Tabelle Tipi-pesi'!O$6,"")&amp;IF(O95='Tabelle Tipi-pesi'!N$7,'Tabelle Tipi-pesi'!O$7,"")&amp;IF(O95='Tabelle Tipi-pesi'!N$8,'Tabelle Tipi-pesi'!O$8,"")&amp;IF(O95='Tabelle Tipi-pesi'!N$9,'Tabelle Tipi-pesi'!O$9,"")&amp;IF(O95='Tabelle Tipi-pesi'!N$10,'Tabelle Tipi-pesi'!O$10,"")&amp;IF(O95='Tabelle Tipi-pesi'!N$11,'Tabelle Tipi-pesi'!O$11,"")&amp;IF(O95='Tabelle Tipi-pesi'!N$12,'Tabelle Tipi-pesi'!O$12,"")&amp;IF(O95='Tabelle Tipi-pesi'!N$13,'Tabelle Tipi-pesi'!O$13,"")&amp;IF(O95='Tabelle Tipi-pesi'!N$14,'Tabelle Tipi-pesi'!O$14,"")&amp;IF(O95='Tabelle Tipi-pesi'!N$15,'Tabelle Tipi-pesi'!O$15,"")&amp;IF(O95='Tabelle Tipi-pesi'!N$16,'Tabelle Tipi-pesi'!O$16,"")&amp;IF(O95='Tabelle Tipi-pesi'!N$17,'Tabelle Tipi-pesi'!O$17,"")&amp;IF(O95='Tabelle Tipi-pesi'!N$18,'Tabelle Tipi-pesi'!O$18,"")&amp;IF(O95='Tabelle Tipi-pesi'!N$19,'Tabelle Tipi-pesi'!O$19,"")&amp;IF(O95='Tabelle Tipi-pesi'!N$20,'Tabelle Tipi-pesi'!O$20,"")&amp;IF(O95='Tabelle Tipi-pesi'!N$21,'Tabelle Tipi-pesi'!O$21,"")&amp;IF(O95='Tabelle Tipi-pesi'!N$22,'Tabelle Tipi-pesi'!O$22,"")&amp;IF(O95='Tabelle Tipi-pesi'!N$23,'Tabelle Tipi-pesi'!O$23,"")))</f>
        <v>580</v>
      </c>
      <c r="Q95" s="8" t="s">
        <v>108</v>
      </c>
      <c r="R95" s="9">
        <f>IF(Q95="",0,VALUE(IF(Q95='Tabelle Tipi-pesi'!P$2,'Tabelle Tipi-pesi'!Q$2,"")&amp;IF(Q95='Tabelle Tipi-pesi'!P$3,'Tabelle Tipi-pesi'!Q$3,"")&amp;IF(Q95='Tabelle Tipi-pesi'!P$4,'Tabelle Tipi-pesi'!Q$4,"")&amp;IF(Q95='Tabelle Tipi-pesi'!P$5,'Tabelle Tipi-pesi'!Q$5,"")&amp;IF(Q95='Tabelle Tipi-pesi'!P$6,'Tabelle Tipi-pesi'!Q$6,"")&amp;IF(Q95='Tabelle Tipi-pesi'!P$7,'Tabelle Tipi-pesi'!Q$7,"")&amp;IF(Q95='Tabelle Tipi-pesi'!P$8,'Tabelle Tipi-pesi'!Q$8,"")&amp;IF(Q95='Tabelle Tipi-pesi'!P$9,'Tabelle Tipi-pesi'!Q$9,"")&amp;IF(Q95='Tabelle Tipi-pesi'!P$10,'Tabelle Tipi-pesi'!Q$10,"")&amp;IF(Q95='Tabelle Tipi-pesi'!P$11,'Tabelle Tipi-pesi'!Q$11,"")&amp;IF(Q95='Tabelle Tipi-pesi'!P$12,'Tabelle Tipi-pesi'!Q$12,"")&amp;IF(Q95='Tabelle Tipi-pesi'!P$13,'Tabelle Tipi-pesi'!Q$13,"")&amp;IF(Q95='Tabelle Tipi-pesi'!P$14,'Tabelle Tipi-pesi'!Q$14,"")&amp;IF(Q95='Tabelle Tipi-pesi'!P$15,'Tabelle Tipi-pesi'!Q$15,"")&amp;IF(Q95='Tabelle Tipi-pesi'!P$16,'Tabelle Tipi-pesi'!Q$16,"")&amp;IF(Q95='Tabelle Tipi-pesi'!P$17,'Tabelle Tipi-pesi'!Q$17,"")&amp;IF(Q95='Tabelle Tipi-pesi'!P$18,'Tabelle Tipi-pesi'!Q$18,"")&amp;IF(Q95='Tabelle Tipi-pesi'!P$19,'Tabelle Tipi-pesi'!Q$19,"")&amp;IF(Q95='Tabelle Tipi-pesi'!P$20,'Tabelle Tipi-pesi'!Q$20,"")&amp;IF(Q95='Tabelle Tipi-pesi'!P$21,'Tabelle Tipi-pesi'!Q$21,"")&amp;IF(Q95='Tabelle Tipi-pesi'!P$22,'Tabelle Tipi-pesi'!Q$22,"")&amp;IF(Q95='Tabelle Tipi-pesi'!P$23,'Tabelle Tipi-pesi'!Q$23,"")))</f>
        <v>30</v>
      </c>
      <c r="S95" s="29" t="s">
        <v>114</v>
      </c>
      <c r="T95" s="30">
        <f>IF(S95="",0,VALUE(IF(S95='Tabelle Tipi-pesi'!R$2,'Tabelle Tipi-pesi'!S$2,"")&amp;IF(S95='Tabelle Tipi-pesi'!R$3,'Tabelle Tipi-pesi'!S$3,"")&amp;IF(S95='Tabelle Tipi-pesi'!R$4,'Tabelle Tipi-pesi'!S$4,"")&amp;IF(S95='Tabelle Tipi-pesi'!R$5,'Tabelle Tipi-pesi'!S$5,"")&amp;IF(S95='Tabelle Tipi-pesi'!R$6,'Tabelle Tipi-pesi'!S$6,"")&amp;IF(S95='Tabelle Tipi-pesi'!R$7,'Tabelle Tipi-pesi'!S$7,"")&amp;IF(S95='Tabelle Tipi-pesi'!R$8,'Tabelle Tipi-pesi'!S$8,"")&amp;IF(S95='Tabelle Tipi-pesi'!R$9,'Tabelle Tipi-pesi'!S$9,"")&amp;IF(S95='Tabelle Tipi-pesi'!R$10,'Tabelle Tipi-pesi'!S$10,"")&amp;IF(S95='Tabelle Tipi-pesi'!R$11,'Tabelle Tipi-pesi'!S$11,"")&amp;IF(S95='Tabelle Tipi-pesi'!R$12,'Tabelle Tipi-pesi'!S$12,"")&amp;IF(S95='Tabelle Tipi-pesi'!R$13,'Tabelle Tipi-pesi'!S$13,"")&amp;IF(S95='Tabelle Tipi-pesi'!R$14,'Tabelle Tipi-pesi'!S$14,"")&amp;IF(S95='Tabelle Tipi-pesi'!R$15,'Tabelle Tipi-pesi'!S$15,"")&amp;IF(S95='Tabelle Tipi-pesi'!R$16,'Tabelle Tipi-pesi'!S$16,"")&amp;IF(S95='Tabelle Tipi-pesi'!R$17,'Tabelle Tipi-pesi'!S$17,"")&amp;IF(S95='Tabelle Tipi-pesi'!R$18,'Tabelle Tipi-pesi'!S$18,"")&amp;IF(S95='Tabelle Tipi-pesi'!R$19,'Tabelle Tipi-pesi'!S$19,"")&amp;IF(S95='Tabelle Tipi-pesi'!R$20,'Tabelle Tipi-pesi'!S$20,"")&amp;IF(S95='Tabelle Tipi-pesi'!R$21,'Tabelle Tipi-pesi'!S$21,"")&amp;IF(S95='Tabelle Tipi-pesi'!R$22,'Tabelle Tipi-pesi'!S$22,"")&amp;IF(S95='Tabelle Tipi-pesi'!R$23,'Tabelle Tipi-pesi'!S$23,"")))</f>
        <v>25</v>
      </c>
      <c r="U95" s="8" t="s">
        <v>94</v>
      </c>
      <c r="V95" s="9">
        <f>IF(U95="",0,VALUE(IF(U95='Tabelle Tipi-pesi'!T$2,'Tabelle Tipi-pesi'!U$2,"")&amp;IF(U95='Tabelle Tipi-pesi'!T$3,'Tabelle Tipi-pesi'!U$3,"")&amp;IF(U95='Tabelle Tipi-pesi'!T$4,'Tabelle Tipi-pesi'!U$4,"")&amp;IF(U95='Tabelle Tipi-pesi'!T$5,'Tabelle Tipi-pesi'!U$5,"")&amp;IF(U95='Tabelle Tipi-pesi'!T$6,'Tabelle Tipi-pesi'!U$6,"")&amp;IF(U95='Tabelle Tipi-pesi'!T$7,'Tabelle Tipi-pesi'!U$7,"")&amp;IF(U95='Tabelle Tipi-pesi'!T$8,'Tabelle Tipi-pesi'!U$8,"")&amp;IF(U95='Tabelle Tipi-pesi'!T$9,'Tabelle Tipi-pesi'!U$9,"")&amp;IF(U95='Tabelle Tipi-pesi'!T$10,'Tabelle Tipi-pesi'!U$10,"")&amp;IF(U95='Tabelle Tipi-pesi'!T$11,'Tabelle Tipi-pesi'!U$11,"")&amp;IF(U95='Tabelle Tipi-pesi'!T$12,'Tabelle Tipi-pesi'!U$12,"")&amp;IF(U95='Tabelle Tipi-pesi'!T$13,'Tabelle Tipi-pesi'!U$13,"")&amp;IF(U95='Tabelle Tipi-pesi'!T$14,'Tabelle Tipi-pesi'!U$14,"")&amp;IF(U95='Tabelle Tipi-pesi'!T$15,'Tabelle Tipi-pesi'!U$15,"")&amp;IF(U95='Tabelle Tipi-pesi'!T$16,'Tabelle Tipi-pesi'!U$16,"")&amp;IF(U95='Tabelle Tipi-pesi'!T$17,'Tabelle Tipi-pesi'!U$17,"")&amp;IF(U95='Tabelle Tipi-pesi'!T$18,'Tabelle Tipi-pesi'!U$18,"")&amp;IF(U95='Tabelle Tipi-pesi'!T$19,'Tabelle Tipi-pesi'!U$19,"")&amp;IF(U95='Tabelle Tipi-pesi'!T$20,'Tabelle Tipi-pesi'!U$20,"")&amp;IF(U95='Tabelle Tipi-pesi'!T$21,'Tabelle Tipi-pesi'!U$21,"")&amp;IF(U95='Tabelle Tipi-pesi'!T$22,'Tabelle Tipi-pesi'!U$22,"")&amp;IF(U95='Tabelle Tipi-pesi'!T$23,'Tabelle Tipi-pesi'!U$23,"")))</f>
        <v>85</v>
      </c>
      <c r="W95" s="31" t="s">
        <v>98</v>
      </c>
      <c r="X95" s="32">
        <f>IF(W95="",0,VALUE(IF(W95='Tabelle Tipi-pesi'!V$2,'Tabelle Tipi-pesi'!W$2,"")&amp;IF(W95='Tabelle Tipi-pesi'!V$3,'Tabelle Tipi-pesi'!W$3,"")&amp;IF(W95='Tabelle Tipi-pesi'!V$4,'Tabelle Tipi-pesi'!W$4,"")&amp;IF(W95='Tabelle Tipi-pesi'!V$5,'Tabelle Tipi-pesi'!W$5,"")&amp;IF(W95='Tabelle Tipi-pesi'!V$6,'Tabelle Tipi-pesi'!W$6,"")&amp;IF(W95='Tabelle Tipi-pesi'!V$7,'Tabelle Tipi-pesi'!W$7,"")&amp;IF(W95='Tabelle Tipi-pesi'!V$8,'Tabelle Tipi-pesi'!W$8,"")&amp;IF(W95='Tabelle Tipi-pesi'!V$9,'Tabelle Tipi-pesi'!W$9,"")&amp;IF(W95='Tabelle Tipi-pesi'!V$10,'Tabelle Tipi-pesi'!W$10,"")&amp;IF(W95='Tabelle Tipi-pesi'!V$11,'Tabelle Tipi-pesi'!W$11,"")&amp;IF(W95='Tabelle Tipi-pesi'!V$12,'Tabelle Tipi-pesi'!W$12,"")&amp;IF(W95='Tabelle Tipi-pesi'!V$13,'Tabelle Tipi-pesi'!W$13,"")&amp;IF(W95='Tabelle Tipi-pesi'!V$14,'Tabelle Tipi-pesi'!W$14,"")&amp;IF(W95='Tabelle Tipi-pesi'!V$15,'Tabelle Tipi-pesi'!W$15,"")&amp;IF(W95='Tabelle Tipi-pesi'!V$16,'Tabelle Tipi-pesi'!W$16,"")&amp;IF(W95='Tabelle Tipi-pesi'!V$17,'Tabelle Tipi-pesi'!W$17,"")&amp;IF(W95='Tabelle Tipi-pesi'!V$18,'Tabelle Tipi-pesi'!W$18,"")&amp;IF(W95='Tabelle Tipi-pesi'!V$19,'Tabelle Tipi-pesi'!W$19,"")&amp;IF(W95='Tabelle Tipi-pesi'!V$20,'Tabelle Tipi-pesi'!W$20,"")&amp;IF(W95='Tabelle Tipi-pesi'!V$21,'Tabelle Tipi-pesi'!W$21,"")&amp;IF(W95='Tabelle Tipi-pesi'!V$22,'Tabelle Tipi-pesi'!W$22,"")&amp;IF(W95='Tabelle Tipi-pesi'!V$23,'Tabelle Tipi-pesi'!W$23,"")))</f>
        <v>56</v>
      </c>
      <c r="Y95" s="8" t="s">
        <v>100</v>
      </c>
      <c r="Z95" s="9">
        <f>IF(Y95="",0,VALUE(IF(Y95='Tabelle Tipi-pesi'!X$2,'Tabelle Tipi-pesi'!Y$2,"")&amp;IF(Y95='Tabelle Tipi-pesi'!X$3,'Tabelle Tipi-pesi'!Y$3,"")&amp;IF(Y95='Tabelle Tipi-pesi'!X$4,'Tabelle Tipi-pesi'!Y$4,"")&amp;IF(Y95='Tabelle Tipi-pesi'!X$5,'Tabelle Tipi-pesi'!Y$5,"")&amp;IF(Y95='Tabelle Tipi-pesi'!X$6,'Tabelle Tipi-pesi'!Y$6,"")&amp;IF(Y95='Tabelle Tipi-pesi'!X$7,'Tabelle Tipi-pesi'!Y$7,"")&amp;IF(Y95='Tabelle Tipi-pesi'!X$8,'Tabelle Tipi-pesi'!Y$8,"")&amp;IF(Y95='Tabelle Tipi-pesi'!X$9,'Tabelle Tipi-pesi'!Y$9,"")&amp;IF(Y95='Tabelle Tipi-pesi'!X$10,'Tabelle Tipi-pesi'!Y$10,"")&amp;IF(Y95='Tabelle Tipi-pesi'!X$11,'Tabelle Tipi-pesi'!Y$11,"")&amp;IF(Y95='Tabelle Tipi-pesi'!X$12,'Tabelle Tipi-pesi'!Y$12,"")&amp;IF(Y95='Tabelle Tipi-pesi'!X$13,'Tabelle Tipi-pesi'!Y$13,"")&amp;IF(Y95='Tabelle Tipi-pesi'!X$14,'Tabelle Tipi-pesi'!Y$14,"")&amp;IF(Y95='Tabelle Tipi-pesi'!X$15,'Tabelle Tipi-pesi'!Y$15,"")&amp;IF(Y95='Tabelle Tipi-pesi'!X$16,'Tabelle Tipi-pesi'!Y$16,"")&amp;IF(Y95='Tabelle Tipi-pesi'!X$17,'Tabelle Tipi-pesi'!Y$17,"")&amp;IF(Y95='Tabelle Tipi-pesi'!X$18,'Tabelle Tipi-pesi'!Y$18,"")&amp;IF(Y95='Tabelle Tipi-pesi'!X$19,'Tabelle Tipi-pesi'!Y$19,"")&amp;IF(Y95='Tabelle Tipi-pesi'!X$20,'Tabelle Tipi-pesi'!Y$20,"")&amp;IF(Y95='Tabelle Tipi-pesi'!X$21,'Tabelle Tipi-pesi'!Y$21,"")&amp;IF(Y95='Tabelle Tipi-pesi'!X$22,'Tabelle Tipi-pesi'!Y$22,"")&amp;IF(Y95='Tabelle Tipi-pesi'!X$23,'Tabelle Tipi-pesi'!Y$23,"")))</f>
        <v>190</v>
      </c>
      <c r="AA95" s="36" t="s">
        <v>105</v>
      </c>
      <c r="AB95" s="37">
        <f>IF(AA95="",0,VALUE(IF(AA95='Tabelle Tipi-pesi'!Z$2,'Tabelle Tipi-pesi'!AA$2,"")&amp;IF(AA95='Tabelle Tipi-pesi'!Z$3,'Tabelle Tipi-pesi'!AA$3,"")&amp;IF(AA95='Tabelle Tipi-pesi'!Z$4,'Tabelle Tipi-pesi'!AA$4,"")&amp;IF(AA95='Tabelle Tipi-pesi'!Z$5,'Tabelle Tipi-pesi'!AA$5,"")&amp;IF(AA95='Tabelle Tipi-pesi'!Z$6,'Tabelle Tipi-pesi'!AA$6,"")&amp;IF(AA95='Tabelle Tipi-pesi'!Z$7,'Tabelle Tipi-pesi'!AA$7,"")&amp;IF(AA95='Tabelle Tipi-pesi'!Z$8,'Tabelle Tipi-pesi'!AA$8,"")&amp;IF(AA95='Tabelle Tipi-pesi'!Z$9,'Tabelle Tipi-pesi'!AA$9,"")&amp;IF(AA95='Tabelle Tipi-pesi'!Z$10,'Tabelle Tipi-pesi'!AA$10,"")&amp;IF(AA95='Tabelle Tipi-pesi'!Z$11,'Tabelle Tipi-pesi'!AA$11,"")&amp;IF(AA95='Tabelle Tipi-pesi'!Z$12,'Tabelle Tipi-pesi'!AA$12,"")&amp;IF(AA95='Tabelle Tipi-pesi'!Z$13,'Tabelle Tipi-pesi'!AA$13,"")&amp;IF(AA95='Tabelle Tipi-pesi'!Z$14,'Tabelle Tipi-pesi'!AA$14,"")&amp;IF(AA95='Tabelle Tipi-pesi'!Z$15,'Tabelle Tipi-pesi'!AA$15,"")&amp;IF(AA95='Tabelle Tipi-pesi'!Z$16,'Tabelle Tipi-pesi'!AA$16,"")&amp;IF(AA95='Tabelle Tipi-pesi'!Z$17,'Tabelle Tipi-pesi'!AA$17,"")&amp;IF(AA95='Tabelle Tipi-pesi'!Z$18,'Tabelle Tipi-pesi'!AA$18,"")&amp;IF(AA95='Tabelle Tipi-pesi'!Z$19,'Tabelle Tipi-pesi'!AA$19,"")&amp;IF(AA95='Tabelle Tipi-pesi'!Z$20,'Tabelle Tipi-pesi'!AA$20,"")&amp;IF(AA95='Tabelle Tipi-pesi'!Z$21,'Tabelle Tipi-pesi'!AA$21,"")&amp;IF(AA95='Tabelle Tipi-pesi'!Z$22,'Tabelle Tipi-pesi'!AA$22,"")&amp;IF(AA95='Tabelle Tipi-pesi'!Z$23,'Tabelle Tipi-pesi'!AA$23,"")))</f>
        <v>75</v>
      </c>
      <c r="AC95" s="8" t="s">
        <v>102</v>
      </c>
      <c r="AD95" s="9">
        <f>IF(AC95="",0,VALUE(IF(AC95='Tabelle Tipi-pesi'!Z$2,'Tabelle Tipi-pesi'!AA$2,"")&amp;IF(AC95='Tabelle Tipi-pesi'!Z$3,'Tabelle Tipi-pesi'!AA$3,"")&amp;IF(AC95='Tabelle Tipi-pesi'!Z$4,'Tabelle Tipi-pesi'!AA$4,"")&amp;IF(AC95='Tabelle Tipi-pesi'!Z$5,'Tabelle Tipi-pesi'!AA$5,"")&amp;IF(AC95='Tabelle Tipi-pesi'!Z$6,'Tabelle Tipi-pesi'!AA$6,"")&amp;IF(AC95='Tabelle Tipi-pesi'!Z$7,'Tabelle Tipi-pesi'!AA$7,"")&amp;IF(AC95='Tabelle Tipi-pesi'!Z$8,'Tabelle Tipi-pesi'!AA$8,"")&amp;IF(AC95='Tabelle Tipi-pesi'!Z$9,'Tabelle Tipi-pesi'!AA$9,"")&amp;IF(AC95='Tabelle Tipi-pesi'!Z$10,'Tabelle Tipi-pesi'!AA$10,"")&amp;IF(AC95='Tabelle Tipi-pesi'!Z$11,'Tabelle Tipi-pesi'!AA$11,"")&amp;IF(AC95='Tabelle Tipi-pesi'!Z$12,'Tabelle Tipi-pesi'!AA$12,"")&amp;IF(AC95='Tabelle Tipi-pesi'!Z$13,'Tabelle Tipi-pesi'!AA$13,"")&amp;IF(AC95='Tabelle Tipi-pesi'!Z$14,'Tabelle Tipi-pesi'!AA$14,"")&amp;IF(AC95='Tabelle Tipi-pesi'!Z$15,'Tabelle Tipi-pesi'!AA$15,"")&amp;IF(AC95='Tabelle Tipi-pesi'!Z$16,'Tabelle Tipi-pesi'!AA$16,"")&amp;IF(AC95='Tabelle Tipi-pesi'!Z$17,'Tabelle Tipi-pesi'!AA$17,"")&amp;IF(AC95='Tabelle Tipi-pesi'!Z$18,'Tabelle Tipi-pesi'!AA$18,"")&amp;IF(AC95='Tabelle Tipi-pesi'!Z$19,'Tabelle Tipi-pesi'!AA$19,"")&amp;IF(AC95='Tabelle Tipi-pesi'!Z$20,'Tabelle Tipi-pesi'!AA$20,"")&amp;IF(AC95='Tabelle Tipi-pesi'!Z$21,'Tabelle Tipi-pesi'!AA$21,"")&amp;IF(AC95='Tabelle Tipi-pesi'!Z$22,'Tabelle Tipi-pesi'!AA$22,"")&amp;IF(AC95='Tabelle Tipi-pesi'!Z$23,'Tabelle Tipi-pesi'!AA$23,"")))</f>
        <v>40</v>
      </c>
      <c r="AE95" s="34" t="s">
        <v>115</v>
      </c>
      <c r="AF95" s="35">
        <f>IF(AE95="",0,VALUE(IF(AE95='Tabelle Tipi-pesi'!AB$2,'Tabelle Tipi-pesi'!AC$2,"")&amp;IF(AE95='Tabelle Tipi-pesi'!AB$3,'Tabelle Tipi-pesi'!AC$3,"")&amp;IF(AE95='Tabelle Tipi-pesi'!AB$4,'Tabelle Tipi-pesi'!AC$4,"")&amp;IF(AE95='Tabelle Tipi-pesi'!AB$5,'Tabelle Tipi-pesi'!AC$5,"")&amp;IF(AE95='Tabelle Tipi-pesi'!AB$6,'Tabelle Tipi-pesi'!AC$6,"")&amp;IF(AE95='Tabelle Tipi-pesi'!AB$7,'Tabelle Tipi-pesi'!AC$7,"")&amp;IF(AE95='Tabelle Tipi-pesi'!AB$8,'Tabelle Tipi-pesi'!AC$8,"")&amp;IF(AE95='Tabelle Tipi-pesi'!AB$9,'Tabelle Tipi-pesi'!AC$9,"")&amp;IF(AE95='Tabelle Tipi-pesi'!AB$10,'Tabelle Tipi-pesi'!AC$10,"")&amp;IF(AE95='Tabelle Tipi-pesi'!AB$11,'Tabelle Tipi-pesi'!AC$11,"")&amp;IF(AE95='Tabelle Tipi-pesi'!AB$12,'Tabelle Tipi-pesi'!AC$12,"")&amp;IF(AE95='Tabelle Tipi-pesi'!AB$13,'Tabelle Tipi-pesi'!AC$13,"")&amp;IF(AE95='Tabelle Tipi-pesi'!AB$14,'Tabelle Tipi-pesi'!AC$14,"")&amp;IF(AE95='Tabelle Tipi-pesi'!AB$15,'Tabelle Tipi-pesi'!AC$15,"")&amp;IF(AD95='Tabelle Tipi-pesi'!AB$16,'Tabelle Tipi-pesi'!AC$16,"")&amp;IF(AE95='Tabelle Tipi-pesi'!AB$17,'Tabelle Tipi-pesi'!AC$17,"")&amp;IF(AE95='Tabelle Tipi-pesi'!AB$18,'Tabelle Tipi-pesi'!AC$18,"")&amp;IF(AE95='Tabelle Tipi-pesi'!AB$19,'Tabelle Tipi-pesi'!AC$19,"")&amp;IF(AE95='Tabelle Tipi-pesi'!AB$20,'Tabelle Tipi-pesi'!AC$20,"")&amp;IF(AE95='Tabelle Tipi-pesi'!AB$21,'Tabelle Tipi-pesi'!AC$21,"")&amp;IF(AE95='Tabelle Tipi-pesi'!AB$22,'Tabelle Tipi-pesi'!AC$22,"")&amp;IF(AE95='Tabelle Tipi-pesi'!AB$23,'Tabelle Tipi-pesi'!AC$23,"")))</f>
        <v>60</v>
      </c>
      <c r="AG95" s="8" t="s">
        <v>106</v>
      </c>
      <c r="AH95" s="9">
        <f>IF(AG95="",0,VALUE(IF(AG95='Tabelle Tipi-pesi'!AD$2,'Tabelle Tipi-pesi'!AE$2,"")&amp;IF(AG95='Tabelle Tipi-pesi'!AD$3,'Tabelle Tipi-pesi'!AE$3,"")&amp;IF(AG95='Tabelle Tipi-pesi'!AD$4,'Tabelle Tipi-pesi'!AE$4,"")&amp;IF(AG95='Tabelle Tipi-pesi'!AD$5,'Tabelle Tipi-pesi'!AE$5,"")&amp;IF(AG95='Tabelle Tipi-pesi'!AD$6,'Tabelle Tipi-pesi'!AE$6,"")&amp;IF(AG95='Tabelle Tipi-pesi'!AD$7,'Tabelle Tipi-pesi'!AE$7,"")&amp;IF(AG95='Tabelle Tipi-pesi'!AD$8,'Tabelle Tipi-pesi'!AE$8,"")&amp;IF(AG95='Tabelle Tipi-pesi'!AD$9,'Tabelle Tipi-pesi'!AE$9,"")&amp;IF(AG95='Tabelle Tipi-pesi'!AD$10,'Tabelle Tipi-pesi'!AE$10,"")&amp;IF(AG95='Tabelle Tipi-pesi'!AD$11,'Tabelle Tipi-pesi'!AE$11,"")&amp;IF(AG95='Tabelle Tipi-pesi'!AD$12,'Tabelle Tipi-pesi'!AE$12,"")&amp;IF(AG95='Tabelle Tipi-pesi'!AD$13,'Tabelle Tipi-pesi'!AE$13,"")&amp;IF(AG95='Tabelle Tipi-pesi'!AD$14,'Tabelle Tipi-pesi'!AE$14,"")&amp;IF(AG95='Tabelle Tipi-pesi'!AD$15,'Tabelle Tipi-pesi'!AE$15,"")&amp;IF(AF95='Tabelle Tipi-pesi'!AD$16,'Tabelle Tipi-pesi'!AE$16,"")&amp;IF(AG95='Tabelle Tipi-pesi'!AD$17,'Tabelle Tipi-pesi'!AE$17,"")&amp;IF(AG95='Tabelle Tipi-pesi'!AD$18,'Tabelle Tipi-pesi'!AE$18,"")&amp;IF(AG95='Tabelle Tipi-pesi'!AD$19,'Tabelle Tipi-pesi'!AE$19,"")&amp;IF(AG95='Tabelle Tipi-pesi'!AD$20,'Tabelle Tipi-pesi'!AE$20,"")&amp;IF(AG95='Tabelle Tipi-pesi'!AD$21,'Tabelle Tipi-pesi'!AE$21,"")&amp;IF(AG95='Tabelle Tipi-pesi'!AD$22,'Tabelle Tipi-pesi'!AE$22,"")&amp;IF(AG95='Tabelle Tipi-pesi'!AD$23,'Tabelle Tipi-pesi'!AE$23,"")))</f>
        <v>50</v>
      </c>
      <c r="AJ95" s="26">
        <f t="shared" si="7"/>
        <v>2075</v>
      </c>
      <c r="AK95" s="55">
        <v>26</v>
      </c>
      <c r="AL95" s="12">
        <v>9460</v>
      </c>
      <c r="AM95" s="18"/>
      <c r="AN95" s="11">
        <f t="shared" si="8"/>
        <v>13</v>
      </c>
      <c r="AO95" s="11" t="str">
        <f t="shared" si="9"/>
        <v>3</v>
      </c>
      <c r="AP95" s="8">
        <v>580</v>
      </c>
      <c r="AQ95" s="40">
        <f t="shared" si="10"/>
        <v>21.830769230769231</v>
      </c>
      <c r="AR95" s="15">
        <f t="shared" si="11"/>
        <v>242.32153846153847</v>
      </c>
      <c r="AS95" s="16">
        <f t="shared" si="12"/>
        <v>116.78146431881372</v>
      </c>
      <c r="AT95" s="15">
        <f t="shared" si="13"/>
        <v>8.5630027490492608</v>
      </c>
      <c r="AU95" s="39"/>
    </row>
    <row r="96" spans="1:47" s="8" customFormat="1" ht="11.25" customHeight="1" x14ac:dyDescent="0.2">
      <c r="A96" s="8">
        <v>92</v>
      </c>
      <c r="B96" s="8">
        <v>4</v>
      </c>
      <c r="C96" s="20" t="s">
        <v>127</v>
      </c>
      <c r="D96" s="21">
        <f>IF(C96="",0,VALUE(IF(C96='Tabelle Tipi-pesi'!B$2,'Tabelle Tipi-pesi'!C$2,"")&amp;IF(C96='Tabelle Tipi-pesi'!B$3,'Tabelle Tipi-pesi'!C$3,"")&amp;IF(C96='Tabelle Tipi-pesi'!B$4,'Tabelle Tipi-pesi'!C$4,"")&amp;IF(C96='Tabelle Tipi-pesi'!B$5,'Tabelle Tipi-pesi'!C$5,"")&amp;IF(C96='Tabelle Tipi-pesi'!B$6,'Tabelle Tipi-pesi'!C$6,"")&amp;IF(C96='Tabelle Tipi-pesi'!B$7,'Tabelle Tipi-pesi'!C$7,"")&amp;IF(C96='Tabelle Tipi-pesi'!B$8,'Tabelle Tipi-pesi'!C$8,"")&amp;IF(C96='Tabelle Tipi-pesi'!B$9,'Tabelle Tipi-pesi'!C$9,"")&amp;IF(C96='Tabelle Tipi-pesi'!B$10,'Tabelle Tipi-pesi'!C$10,"")&amp;IF(C96='Tabelle Tipi-pesi'!B$11,'Tabelle Tipi-pesi'!C$11,"")&amp;IF(C96='Tabelle Tipi-pesi'!B$12,'Tabelle Tipi-pesi'!C$12,"")&amp;IF(C96='Tabelle Tipi-pesi'!B$13,'Tabelle Tipi-pesi'!C$13,"")&amp;IF(C96='Tabelle Tipi-pesi'!B$14,'Tabelle Tipi-pesi'!C$14,"")&amp;IF(C96='Tabelle Tipi-pesi'!B$15,'Tabelle Tipi-pesi'!C$15,"")&amp;IF(C96='Tabelle Tipi-pesi'!B$16,'Tabelle Tipi-pesi'!C$16,"")&amp;IF(C96='Tabelle Tipi-pesi'!B$17,'Tabelle Tipi-pesi'!C$17,"")&amp;IF(C96='Tabelle Tipi-pesi'!B$18,'Tabelle Tipi-pesi'!C$18,"")&amp;IF(C96='Tabelle Tipi-pesi'!B$19,'Tabelle Tipi-pesi'!C$19,"")&amp;IF(C96='Tabelle Tipi-pesi'!B$20,'Tabelle Tipi-pesi'!C$20,"")&amp;IF(C96='Tabelle Tipi-pesi'!B$21,'Tabelle Tipi-pesi'!C$21,"")&amp;IF(C96='Tabelle Tipi-pesi'!B$22,'Tabelle Tipi-pesi'!C$22,"")&amp;IF(C96='Tabelle Tipi-pesi'!B$23,'Tabelle Tipi-pesi'!C$23,"")))</f>
        <v>265</v>
      </c>
      <c r="E96" s="8" t="s">
        <v>32</v>
      </c>
      <c r="F96" s="7">
        <f>IF(E96="",0,VALUE(IF(E96='Tabelle Tipi-pesi'!D$2,'Tabelle Tipi-pesi'!E$2,"")&amp;IF(E96='Tabelle Tipi-pesi'!D$3,'Tabelle Tipi-pesi'!E$3,"")&amp;IF(E96='Tabelle Tipi-pesi'!D$4,'Tabelle Tipi-pesi'!E$4,"")&amp;IF(E96='Tabelle Tipi-pesi'!D$5,'Tabelle Tipi-pesi'!E$5,"")&amp;IF(E96='Tabelle Tipi-pesi'!D$6,'Tabelle Tipi-pesi'!E$6,"")&amp;IF(E96='Tabelle Tipi-pesi'!D$7,'Tabelle Tipi-pesi'!E$7,"")&amp;IF(E96='Tabelle Tipi-pesi'!D$8,'Tabelle Tipi-pesi'!E$8,"")&amp;IF(E96='Tabelle Tipi-pesi'!D$9,'Tabelle Tipi-pesi'!E$9,"")&amp;IF(E96='Tabelle Tipi-pesi'!D$10,'Tabelle Tipi-pesi'!E$10,"")&amp;IF(E96='Tabelle Tipi-pesi'!D$11,'Tabelle Tipi-pesi'!E$11,"")&amp;IF(E96='Tabelle Tipi-pesi'!D$12,'Tabelle Tipi-pesi'!E$12,"")&amp;IF(E96='Tabelle Tipi-pesi'!D$13,'Tabelle Tipi-pesi'!E$13,"")&amp;IF(E96='Tabelle Tipi-pesi'!D$14,'Tabelle Tipi-pesi'!E$14,"")&amp;IF(E96='Tabelle Tipi-pesi'!D$15,'Tabelle Tipi-pesi'!E$15,"")&amp;IF(E96='Tabelle Tipi-pesi'!D$16,'Tabelle Tipi-pesi'!E$16,"")&amp;IF(E96='Tabelle Tipi-pesi'!D$17,'Tabelle Tipi-pesi'!E$17,"")&amp;IF(E96='Tabelle Tipi-pesi'!D$18,'Tabelle Tipi-pesi'!E$18,"")&amp;IF(E96='Tabelle Tipi-pesi'!D$19,'Tabelle Tipi-pesi'!E$19,"")&amp;IF(E96='Tabelle Tipi-pesi'!D$20,'Tabelle Tipi-pesi'!E$20,"")&amp;IF(E96='Tabelle Tipi-pesi'!D$21,'Tabelle Tipi-pesi'!E$21,"")&amp;IF(E96='Tabelle Tipi-pesi'!D$22,'Tabelle Tipi-pesi'!E$22,"")&amp;IF(E96='Tabelle Tipi-pesi'!D$23,'Tabelle Tipi-pesi'!E$23,"")))/4*B96</f>
        <v>100</v>
      </c>
      <c r="G96" s="22" t="s">
        <v>39</v>
      </c>
      <c r="H96" s="23">
        <f>$B96*IF(G96="",0,VALUE(IF(G96='Tabelle Tipi-pesi'!F$2,'Tabelle Tipi-pesi'!G$2,"")&amp;IF(G96='Tabelle Tipi-pesi'!F$3,'Tabelle Tipi-pesi'!G$3,"")&amp;IF(G96='Tabelle Tipi-pesi'!F$4,'Tabelle Tipi-pesi'!G$4,"")&amp;IF(G96='Tabelle Tipi-pesi'!F$5,'Tabelle Tipi-pesi'!G$5,"")&amp;IF(G96='Tabelle Tipi-pesi'!F$6,'Tabelle Tipi-pesi'!G$6,"")&amp;IF(G96='Tabelle Tipi-pesi'!F$7,'Tabelle Tipi-pesi'!G$7,"")&amp;IF(G96='Tabelle Tipi-pesi'!F$8,'Tabelle Tipi-pesi'!G$8,"")&amp;IF(G96='Tabelle Tipi-pesi'!F$9,'Tabelle Tipi-pesi'!G$9,"")&amp;IF(G96='Tabelle Tipi-pesi'!F$10,'Tabelle Tipi-pesi'!G$10,"")&amp;IF(G96='Tabelle Tipi-pesi'!F$11,'Tabelle Tipi-pesi'!G$11,"")&amp;IF(G96='Tabelle Tipi-pesi'!F$12,'Tabelle Tipi-pesi'!G$12,"")&amp;IF(G96='Tabelle Tipi-pesi'!F$13,'Tabelle Tipi-pesi'!G$13,"")&amp;IF(G96='Tabelle Tipi-pesi'!F$14,'Tabelle Tipi-pesi'!G$14,"")&amp;IF(G96='Tabelle Tipi-pesi'!F$15,'Tabelle Tipi-pesi'!G$15,"")&amp;IF(G96='Tabelle Tipi-pesi'!F$16,'Tabelle Tipi-pesi'!G$16,"")&amp;IF(G96='Tabelle Tipi-pesi'!F$17,'Tabelle Tipi-pesi'!G$17,"")&amp;IF(G96='Tabelle Tipi-pesi'!F$18,'Tabelle Tipi-pesi'!G$18,"")&amp;IF(G96='Tabelle Tipi-pesi'!F$19,'Tabelle Tipi-pesi'!G$19,"")&amp;IF(G96='Tabelle Tipi-pesi'!F$20,'Tabelle Tipi-pesi'!G$20,"")&amp;IF(G96='Tabelle Tipi-pesi'!F$21,'Tabelle Tipi-pesi'!G$21,"")&amp;IF(G96='Tabelle Tipi-pesi'!F$22,'Tabelle Tipi-pesi'!G$22,"")&amp;IF(G96='Tabelle Tipi-pesi'!F$23,'Tabelle Tipi-pesi'!G$23,"")))</f>
        <v>120</v>
      </c>
      <c r="I96" s="8" t="s">
        <v>44</v>
      </c>
      <c r="J96" s="9">
        <f>IF(I96="",0,VALUE(IF(I96='Tabelle Tipi-pesi'!H$2,'Tabelle Tipi-pesi'!I$2,"")&amp;IF(I96='Tabelle Tipi-pesi'!H$3,'Tabelle Tipi-pesi'!I$3,"")&amp;IF(I96='Tabelle Tipi-pesi'!H$4,'Tabelle Tipi-pesi'!I$4,"")&amp;IF(I96='Tabelle Tipi-pesi'!H$5,'Tabelle Tipi-pesi'!I$5,"")&amp;IF(I96='Tabelle Tipi-pesi'!H$6,'Tabelle Tipi-pesi'!I$6,"")&amp;IF(I96='Tabelle Tipi-pesi'!H$7,'Tabelle Tipi-pesi'!I$7,"")&amp;IF(I96='Tabelle Tipi-pesi'!H$8,'Tabelle Tipi-pesi'!I$8,"")&amp;IF(I96='Tabelle Tipi-pesi'!H$9,'Tabelle Tipi-pesi'!I$9,"")&amp;IF(I96='Tabelle Tipi-pesi'!H$10,'Tabelle Tipi-pesi'!I$10,"")&amp;IF(I96='Tabelle Tipi-pesi'!H$11,'Tabelle Tipi-pesi'!I$11,"")&amp;IF(I96='Tabelle Tipi-pesi'!H$12,'Tabelle Tipi-pesi'!I$12,"")&amp;IF(I96='Tabelle Tipi-pesi'!H$13,'Tabelle Tipi-pesi'!I$13,"")&amp;IF(I96='Tabelle Tipi-pesi'!H$14,'Tabelle Tipi-pesi'!I$14,"")&amp;IF(I96='Tabelle Tipi-pesi'!H$15,'Tabelle Tipi-pesi'!I$15,"")&amp;IF(I96='Tabelle Tipi-pesi'!H$16,'Tabelle Tipi-pesi'!I$16,"")&amp;IF(I96='Tabelle Tipi-pesi'!H$17,'Tabelle Tipi-pesi'!I$17,"")&amp;IF(I96='Tabelle Tipi-pesi'!H$18,'Tabelle Tipi-pesi'!I$18,"")&amp;IF(I96='Tabelle Tipi-pesi'!H$19,'Tabelle Tipi-pesi'!I$19,"")&amp;IF(I96='Tabelle Tipi-pesi'!H$20,'Tabelle Tipi-pesi'!I$20,"")&amp;IF(I96='Tabelle Tipi-pesi'!H$21,'Tabelle Tipi-pesi'!I$21,"")&amp;IF(I96='Tabelle Tipi-pesi'!H$22,'Tabelle Tipi-pesi'!I$22,"")&amp;IF(I96='Tabelle Tipi-pesi'!H$23,'Tabelle Tipi-pesi'!I$23,"")))</f>
        <v>80</v>
      </c>
      <c r="K96" s="24" t="s">
        <v>50</v>
      </c>
      <c r="L96" s="25">
        <f>IF(K96="",0,VALUE(IF(K96='Tabelle Tipi-pesi'!J$2,'Tabelle Tipi-pesi'!K$2,"")&amp;IF(K96='Tabelle Tipi-pesi'!J$3,'Tabelle Tipi-pesi'!K$3,"")&amp;IF(K96='Tabelle Tipi-pesi'!J$4,'Tabelle Tipi-pesi'!K$4,"")&amp;IF(K96='Tabelle Tipi-pesi'!J$5,'Tabelle Tipi-pesi'!K$5,"")&amp;IF(K96='Tabelle Tipi-pesi'!J$6,'Tabelle Tipi-pesi'!K$6,"")&amp;IF(K96='Tabelle Tipi-pesi'!J$7,'Tabelle Tipi-pesi'!K$7,"")&amp;IF(K96='Tabelle Tipi-pesi'!J$8,'Tabelle Tipi-pesi'!K$8,"")&amp;IF(K96='Tabelle Tipi-pesi'!J$9,'Tabelle Tipi-pesi'!K$9,"")&amp;IF(K96='Tabelle Tipi-pesi'!J$10,'Tabelle Tipi-pesi'!K$10,"")&amp;IF(K96='Tabelle Tipi-pesi'!J$11,'Tabelle Tipi-pesi'!K$11,"")&amp;IF(K96='Tabelle Tipi-pesi'!J$12,'Tabelle Tipi-pesi'!K$12,"")&amp;IF(K96='Tabelle Tipi-pesi'!J$13,'Tabelle Tipi-pesi'!K$13,"")&amp;IF(K96='Tabelle Tipi-pesi'!J$14,'Tabelle Tipi-pesi'!K$14,"")&amp;IF(K96='Tabelle Tipi-pesi'!J$15,'Tabelle Tipi-pesi'!K$15,"")&amp;IF(K96='Tabelle Tipi-pesi'!J$16,'Tabelle Tipi-pesi'!K$16,"")&amp;IF(K96='Tabelle Tipi-pesi'!J$17,'Tabelle Tipi-pesi'!K$17,"")&amp;IF(K96='Tabelle Tipi-pesi'!J$18,'Tabelle Tipi-pesi'!K$18,"")&amp;IF(K96='Tabelle Tipi-pesi'!J$19,'Tabelle Tipi-pesi'!K$19,"")&amp;IF(K96='Tabelle Tipi-pesi'!J$20,'Tabelle Tipi-pesi'!K$20,"")&amp;IF(K96='Tabelle Tipi-pesi'!J$21,'Tabelle Tipi-pesi'!K$21,"")&amp;IF(K96='Tabelle Tipi-pesi'!J$22,'Tabelle Tipi-pesi'!K$22,"")&amp;IF(K96='Tabelle Tipi-pesi'!J$23,'Tabelle Tipi-pesi'!K$23,"")))</f>
        <v>7</v>
      </c>
      <c r="M96" s="8" t="s">
        <v>178</v>
      </c>
      <c r="N96" s="9">
        <f>$B96*IF(M96="",0,VALUE(IF(M96='Tabelle Tipi-pesi'!L$2,'Tabelle Tipi-pesi'!M$2,"")&amp;IF(M96='Tabelle Tipi-pesi'!L$3,'Tabelle Tipi-pesi'!M$3,"")&amp;IF(M96='Tabelle Tipi-pesi'!L$4,'Tabelle Tipi-pesi'!M$4,"")&amp;IF(M96='Tabelle Tipi-pesi'!L$5,'Tabelle Tipi-pesi'!M$5,"")&amp;IF(M96='Tabelle Tipi-pesi'!L$6,'Tabelle Tipi-pesi'!M$6,"")&amp;IF(M96='Tabelle Tipi-pesi'!L$7,'Tabelle Tipi-pesi'!M$7,"")&amp;IF(M96='Tabelle Tipi-pesi'!L$8,'Tabelle Tipi-pesi'!M$8,"")&amp;IF(M96='Tabelle Tipi-pesi'!L$9,'Tabelle Tipi-pesi'!M$9,"")&amp;IF(M96='Tabelle Tipi-pesi'!L$10,'Tabelle Tipi-pesi'!M$10,"")&amp;IF(M96='Tabelle Tipi-pesi'!L$11,'Tabelle Tipi-pesi'!M$11,"")&amp;IF(M96='Tabelle Tipi-pesi'!L$12,'Tabelle Tipi-pesi'!M$12,"")&amp;IF(M96='Tabelle Tipi-pesi'!L$13,'Tabelle Tipi-pesi'!M$13,"")&amp;IF(M96='Tabelle Tipi-pesi'!L$14,'Tabelle Tipi-pesi'!M$14,"")&amp;IF(M96='Tabelle Tipi-pesi'!L$15,'Tabelle Tipi-pesi'!M$15,"")&amp;IF(M96='Tabelle Tipi-pesi'!L$16,'Tabelle Tipi-pesi'!M$16,"")&amp;IF(M96='Tabelle Tipi-pesi'!L$17,'Tabelle Tipi-pesi'!M$17,"")&amp;IF(M96='Tabelle Tipi-pesi'!L$18,'Tabelle Tipi-pesi'!M$18,"")&amp;IF(M96='Tabelle Tipi-pesi'!L$19,'Tabelle Tipi-pesi'!M$19,"")&amp;IF(M96='Tabelle Tipi-pesi'!L$20,'Tabelle Tipi-pesi'!M$20,"")&amp;IF(M96='Tabelle Tipi-pesi'!L$21,'Tabelle Tipi-pesi'!M$21,"")&amp;IF(M96='Tabelle Tipi-pesi'!L$22,'Tabelle Tipi-pesi'!M$22,"")&amp;IF(M96='Tabelle Tipi-pesi'!L$23,'Tabelle Tipi-pesi'!M$23,"")))</f>
        <v>340</v>
      </c>
      <c r="O96" s="27" t="s">
        <v>82</v>
      </c>
      <c r="P96" s="28">
        <f>IF(O96="",0,VALUE(IF(O96='Tabelle Tipi-pesi'!N$2,'Tabelle Tipi-pesi'!O$2,"")&amp;IF(O96='Tabelle Tipi-pesi'!N$3,'Tabelle Tipi-pesi'!O$3,"")&amp;IF(O96='Tabelle Tipi-pesi'!N$4,'Tabelle Tipi-pesi'!O$4,"")&amp;IF(O96='Tabelle Tipi-pesi'!N$5,'Tabelle Tipi-pesi'!O$5,"")&amp;IF(O96='Tabelle Tipi-pesi'!N$6,'Tabelle Tipi-pesi'!O$6,"")&amp;IF(O96='Tabelle Tipi-pesi'!N$7,'Tabelle Tipi-pesi'!O$7,"")&amp;IF(O96='Tabelle Tipi-pesi'!N$8,'Tabelle Tipi-pesi'!O$8,"")&amp;IF(O96='Tabelle Tipi-pesi'!N$9,'Tabelle Tipi-pesi'!O$9,"")&amp;IF(O96='Tabelle Tipi-pesi'!N$10,'Tabelle Tipi-pesi'!O$10,"")&amp;IF(O96='Tabelle Tipi-pesi'!N$11,'Tabelle Tipi-pesi'!O$11,"")&amp;IF(O96='Tabelle Tipi-pesi'!N$12,'Tabelle Tipi-pesi'!O$12,"")&amp;IF(O96='Tabelle Tipi-pesi'!N$13,'Tabelle Tipi-pesi'!O$13,"")&amp;IF(O96='Tabelle Tipi-pesi'!N$14,'Tabelle Tipi-pesi'!O$14,"")&amp;IF(O96='Tabelle Tipi-pesi'!N$15,'Tabelle Tipi-pesi'!O$15,"")&amp;IF(O96='Tabelle Tipi-pesi'!N$16,'Tabelle Tipi-pesi'!O$16,"")&amp;IF(O96='Tabelle Tipi-pesi'!N$17,'Tabelle Tipi-pesi'!O$17,"")&amp;IF(O96='Tabelle Tipi-pesi'!N$18,'Tabelle Tipi-pesi'!O$18,"")&amp;IF(O96='Tabelle Tipi-pesi'!N$19,'Tabelle Tipi-pesi'!O$19,"")&amp;IF(O96='Tabelle Tipi-pesi'!N$20,'Tabelle Tipi-pesi'!O$20,"")&amp;IF(O96='Tabelle Tipi-pesi'!N$21,'Tabelle Tipi-pesi'!O$21,"")&amp;IF(O96='Tabelle Tipi-pesi'!N$22,'Tabelle Tipi-pesi'!O$22,"")&amp;IF(O96='Tabelle Tipi-pesi'!N$23,'Tabelle Tipi-pesi'!O$23,"")))</f>
        <v>580</v>
      </c>
      <c r="Q96" s="8" t="s">
        <v>108</v>
      </c>
      <c r="R96" s="9">
        <f>IF(Q96="",0,VALUE(IF(Q96='Tabelle Tipi-pesi'!P$2,'Tabelle Tipi-pesi'!Q$2,"")&amp;IF(Q96='Tabelle Tipi-pesi'!P$3,'Tabelle Tipi-pesi'!Q$3,"")&amp;IF(Q96='Tabelle Tipi-pesi'!P$4,'Tabelle Tipi-pesi'!Q$4,"")&amp;IF(Q96='Tabelle Tipi-pesi'!P$5,'Tabelle Tipi-pesi'!Q$5,"")&amp;IF(Q96='Tabelle Tipi-pesi'!P$6,'Tabelle Tipi-pesi'!Q$6,"")&amp;IF(Q96='Tabelle Tipi-pesi'!P$7,'Tabelle Tipi-pesi'!Q$7,"")&amp;IF(Q96='Tabelle Tipi-pesi'!P$8,'Tabelle Tipi-pesi'!Q$8,"")&amp;IF(Q96='Tabelle Tipi-pesi'!P$9,'Tabelle Tipi-pesi'!Q$9,"")&amp;IF(Q96='Tabelle Tipi-pesi'!P$10,'Tabelle Tipi-pesi'!Q$10,"")&amp;IF(Q96='Tabelle Tipi-pesi'!P$11,'Tabelle Tipi-pesi'!Q$11,"")&amp;IF(Q96='Tabelle Tipi-pesi'!P$12,'Tabelle Tipi-pesi'!Q$12,"")&amp;IF(Q96='Tabelle Tipi-pesi'!P$13,'Tabelle Tipi-pesi'!Q$13,"")&amp;IF(Q96='Tabelle Tipi-pesi'!P$14,'Tabelle Tipi-pesi'!Q$14,"")&amp;IF(Q96='Tabelle Tipi-pesi'!P$15,'Tabelle Tipi-pesi'!Q$15,"")&amp;IF(Q96='Tabelle Tipi-pesi'!P$16,'Tabelle Tipi-pesi'!Q$16,"")&amp;IF(Q96='Tabelle Tipi-pesi'!P$17,'Tabelle Tipi-pesi'!Q$17,"")&amp;IF(Q96='Tabelle Tipi-pesi'!P$18,'Tabelle Tipi-pesi'!Q$18,"")&amp;IF(Q96='Tabelle Tipi-pesi'!P$19,'Tabelle Tipi-pesi'!Q$19,"")&amp;IF(Q96='Tabelle Tipi-pesi'!P$20,'Tabelle Tipi-pesi'!Q$20,"")&amp;IF(Q96='Tabelle Tipi-pesi'!P$21,'Tabelle Tipi-pesi'!Q$21,"")&amp;IF(Q96='Tabelle Tipi-pesi'!P$22,'Tabelle Tipi-pesi'!Q$22,"")&amp;IF(Q96='Tabelle Tipi-pesi'!P$23,'Tabelle Tipi-pesi'!Q$23,"")))</f>
        <v>30</v>
      </c>
      <c r="S96" s="29" t="s">
        <v>114</v>
      </c>
      <c r="T96" s="30">
        <f>IF(S96="",0,VALUE(IF(S96='Tabelle Tipi-pesi'!R$2,'Tabelle Tipi-pesi'!S$2,"")&amp;IF(S96='Tabelle Tipi-pesi'!R$3,'Tabelle Tipi-pesi'!S$3,"")&amp;IF(S96='Tabelle Tipi-pesi'!R$4,'Tabelle Tipi-pesi'!S$4,"")&amp;IF(S96='Tabelle Tipi-pesi'!R$5,'Tabelle Tipi-pesi'!S$5,"")&amp;IF(S96='Tabelle Tipi-pesi'!R$6,'Tabelle Tipi-pesi'!S$6,"")&amp;IF(S96='Tabelle Tipi-pesi'!R$7,'Tabelle Tipi-pesi'!S$7,"")&amp;IF(S96='Tabelle Tipi-pesi'!R$8,'Tabelle Tipi-pesi'!S$8,"")&amp;IF(S96='Tabelle Tipi-pesi'!R$9,'Tabelle Tipi-pesi'!S$9,"")&amp;IF(S96='Tabelle Tipi-pesi'!R$10,'Tabelle Tipi-pesi'!S$10,"")&amp;IF(S96='Tabelle Tipi-pesi'!R$11,'Tabelle Tipi-pesi'!S$11,"")&amp;IF(S96='Tabelle Tipi-pesi'!R$12,'Tabelle Tipi-pesi'!S$12,"")&amp;IF(S96='Tabelle Tipi-pesi'!R$13,'Tabelle Tipi-pesi'!S$13,"")&amp;IF(S96='Tabelle Tipi-pesi'!R$14,'Tabelle Tipi-pesi'!S$14,"")&amp;IF(S96='Tabelle Tipi-pesi'!R$15,'Tabelle Tipi-pesi'!S$15,"")&amp;IF(S96='Tabelle Tipi-pesi'!R$16,'Tabelle Tipi-pesi'!S$16,"")&amp;IF(S96='Tabelle Tipi-pesi'!R$17,'Tabelle Tipi-pesi'!S$17,"")&amp;IF(S96='Tabelle Tipi-pesi'!R$18,'Tabelle Tipi-pesi'!S$18,"")&amp;IF(S96='Tabelle Tipi-pesi'!R$19,'Tabelle Tipi-pesi'!S$19,"")&amp;IF(S96='Tabelle Tipi-pesi'!R$20,'Tabelle Tipi-pesi'!S$20,"")&amp;IF(S96='Tabelle Tipi-pesi'!R$21,'Tabelle Tipi-pesi'!S$21,"")&amp;IF(S96='Tabelle Tipi-pesi'!R$22,'Tabelle Tipi-pesi'!S$22,"")&amp;IF(S96='Tabelle Tipi-pesi'!R$23,'Tabelle Tipi-pesi'!S$23,"")))</f>
        <v>25</v>
      </c>
      <c r="U96" s="8" t="s">
        <v>94</v>
      </c>
      <c r="V96" s="9">
        <f>IF(U96="",0,VALUE(IF(U96='Tabelle Tipi-pesi'!T$2,'Tabelle Tipi-pesi'!U$2,"")&amp;IF(U96='Tabelle Tipi-pesi'!T$3,'Tabelle Tipi-pesi'!U$3,"")&amp;IF(U96='Tabelle Tipi-pesi'!T$4,'Tabelle Tipi-pesi'!U$4,"")&amp;IF(U96='Tabelle Tipi-pesi'!T$5,'Tabelle Tipi-pesi'!U$5,"")&amp;IF(U96='Tabelle Tipi-pesi'!T$6,'Tabelle Tipi-pesi'!U$6,"")&amp;IF(U96='Tabelle Tipi-pesi'!T$7,'Tabelle Tipi-pesi'!U$7,"")&amp;IF(U96='Tabelle Tipi-pesi'!T$8,'Tabelle Tipi-pesi'!U$8,"")&amp;IF(U96='Tabelle Tipi-pesi'!T$9,'Tabelle Tipi-pesi'!U$9,"")&amp;IF(U96='Tabelle Tipi-pesi'!T$10,'Tabelle Tipi-pesi'!U$10,"")&amp;IF(U96='Tabelle Tipi-pesi'!T$11,'Tabelle Tipi-pesi'!U$11,"")&amp;IF(U96='Tabelle Tipi-pesi'!T$12,'Tabelle Tipi-pesi'!U$12,"")&amp;IF(U96='Tabelle Tipi-pesi'!T$13,'Tabelle Tipi-pesi'!U$13,"")&amp;IF(U96='Tabelle Tipi-pesi'!T$14,'Tabelle Tipi-pesi'!U$14,"")&amp;IF(U96='Tabelle Tipi-pesi'!T$15,'Tabelle Tipi-pesi'!U$15,"")&amp;IF(U96='Tabelle Tipi-pesi'!T$16,'Tabelle Tipi-pesi'!U$16,"")&amp;IF(U96='Tabelle Tipi-pesi'!T$17,'Tabelle Tipi-pesi'!U$17,"")&amp;IF(U96='Tabelle Tipi-pesi'!T$18,'Tabelle Tipi-pesi'!U$18,"")&amp;IF(U96='Tabelle Tipi-pesi'!T$19,'Tabelle Tipi-pesi'!U$19,"")&amp;IF(U96='Tabelle Tipi-pesi'!T$20,'Tabelle Tipi-pesi'!U$20,"")&amp;IF(U96='Tabelle Tipi-pesi'!T$21,'Tabelle Tipi-pesi'!U$21,"")&amp;IF(U96='Tabelle Tipi-pesi'!T$22,'Tabelle Tipi-pesi'!U$22,"")&amp;IF(U96='Tabelle Tipi-pesi'!T$23,'Tabelle Tipi-pesi'!U$23,"")))</f>
        <v>85</v>
      </c>
      <c r="W96" s="31" t="s">
        <v>98</v>
      </c>
      <c r="X96" s="32">
        <f>IF(W96="",0,VALUE(IF(W96='Tabelle Tipi-pesi'!V$2,'Tabelle Tipi-pesi'!W$2,"")&amp;IF(W96='Tabelle Tipi-pesi'!V$3,'Tabelle Tipi-pesi'!W$3,"")&amp;IF(W96='Tabelle Tipi-pesi'!V$4,'Tabelle Tipi-pesi'!W$4,"")&amp;IF(W96='Tabelle Tipi-pesi'!V$5,'Tabelle Tipi-pesi'!W$5,"")&amp;IF(W96='Tabelle Tipi-pesi'!V$6,'Tabelle Tipi-pesi'!W$6,"")&amp;IF(W96='Tabelle Tipi-pesi'!V$7,'Tabelle Tipi-pesi'!W$7,"")&amp;IF(W96='Tabelle Tipi-pesi'!V$8,'Tabelle Tipi-pesi'!W$8,"")&amp;IF(W96='Tabelle Tipi-pesi'!V$9,'Tabelle Tipi-pesi'!W$9,"")&amp;IF(W96='Tabelle Tipi-pesi'!V$10,'Tabelle Tipi-pesi'!W$10,"")&amp;IF(W96='Tabelle Tipi-pesi'!V$11,'Tabelle Tipi-pesi'!W$11,"")&amp;IF(W96='Tabelle Tipi-pesi'!V$12,'Tabelle Tipi-pesi'!W$12,"")&amp;IF(W96='Tabelle Tipi-pesi'!V$13,'Tabelle Tipi-pesi'!W$13,"")&amp;IF(W96='Tabelle Tipi-pesi'!V$14,'Tabelle Tipi-pesi'!W$14,"")&amp;IF(W96='Tabelle Tipi-pesi'!V$15,'Tabelle Tipi-pesi'!W$15,"")&amp;IF(W96='Tabelle Tipi-pesi'!V$16,'Tabelle Tipi-pesi'!W$16,"")&amp;IF(W96='Tabelle Tipi-pesi'!V$17,'Tabelle Tipi-pesi'!W$17,"")&amp;IF(W96='Tabelle Tipi-pesi'!V$18,'Tabelle Tipi-pesi'!W$18,"")&amp;IF(W96='Tabelle Tipi-pesi'!V$19,'Tabelle Tipi-pesi'!W$19,"")&amp;IF(W96='Tabelle Tipi-pesi'!V$20,'Tabelle Tipi-pesi'!W$20,"")&amp;IF(W96='Tabelle Tipi-pesi'!V$21,'Tabelle Tipi-pesi'!W$21,"")&amp;IF(W96='Tabelle Tipi-pesi'!V$22,'Tabelle Tipi-pesi'!W$22,"")&amp;IF(W96='Tabelle Tipi-pesi'!V$23,'Tabelle Tipi-pesi'!W$23,"")))</f>
        <v>56</v>
      </c>
      <c r="Y96" s="8" t="s">
        <v>100</v>
      </c>
      <c r="Z96" s="9">
        <f>IF(Y96="",0,VALUE(IF(Y96='Tabelle Tipi-pesi'!X$2,'Tabelle Tipi-pesi'!Y$2,"")&amp;IF(Y96='Tabelle Tipi-pesi'!X$3,'Tabelle Tipi-pesi'!Y$3,"")&amp;IF(Y96='Tabelle Tipi-pesi'!X$4,'Tabelle Tipi-pesi'!Y$4,"")&amp;IF(Y96='Tabelle Tipi-pesi'!X$5,'Tabelle Tipi-pesi'!Y$5,"")&amp;IF(Y96='Tabelle Tipi-pesi'!X$6,'Tabelle Tipi-pesi'!Y$6,"")&amp;IF(Y96='Tabelle Tipi-pesi'!X$7,'Tabelle Tipi-pesi'!Y$7,"")&amp;IF(Y96='Tabelle Tipi-pesi'!X$8,'Tabelle Tipi-pesi'!Y$8,"")&amp;IF(Y96='Tabelle Tipi-pesi'!X$9,'Tabelle Tipi-pesi'!Y$9,"")&amp;IF(Y96='Tabelle Tipi-pesi'!X$10,'Tabelle Tipi-pesi'!Y$10,"")&amp;IF(Y96='Tabelle Tipi-pesi'!X$11,'Tabelle Tipi-pesi'!Y$11,"")&amp;IF(Y96='Tabelle Tipi-pesi'!X$12,'Tabelle Tipi-pesi'!Y$12,"")&amp;IF(Y96='Tabelle Tipi-pesi'!X$13,'Tabelle Tipi-pesi'!Y$13,"")&amp;IF(Y96='Tabelle Tipi-pesi'!X$14,'Tabelle Tipi-pesi'!Y$14,"")&amp;IF(Y96='Tabelle Tipi-pesi'!X$15,'Tabelle Tipi-pesi'!Y$15,"")&amp;IF(Y96='Tabelle Tipi-pesi'!X$16,'Tabelle Tipi-pesi'!Y$16,"")&amp;IF(Y96='Tabelle Tipi-pesi'!X$17,'Tabelle Tipi-pesi'!Y$17,"")&amp;IF(Y96='Tabelle Tipi-pesi'!X$18,'Tabelle Tipi-pesi'!Y$18,"")&amp;IF(Y96='Tabelle Tipi-pesi'!X$19,'Tabelle Tipi-pesi'!Y$19,"")&amp;IF(Y96='Tabelle Tipi-pesi'!X$20,'Tabelle Tipi-pesi'!Y$20,"")&amp;IF(Y96='Tabelle Tipi-pesi'!X$21,'Tabelle Tipi-pesi'!Y$21,"")&amp;IF(Y96='Tabelle Tipi-pesi'!X$22,'Tabelle Tipi-pesi'!Y$22,"")&amp;IF(Y96='Tabelle Tipi-pesi'!X$23,'Tabelle Tipi-pesi'!Y$23,"")))</f>
        <v>190</v>
      </c>
      <c r="AA96" s="36" t="s">
        <v>105</v>
      </c>
      <c r="AB96" s="37">
        <f>IF(AA96="",0,VALUE(IF(AA96='Tabelle Tipi-pesi'!Z$2,'Tabelle Tipi-pesi'!AA$2,"")&amp;IF(AA96='Tabelle Tipi-pesi'!Z$3,'Tabelle Tipi-pesi'!AA$3,"")&amp;IF(AA96='Tabelle Tipi-pesi'!Z$4,'Tabelle Tipi-pesi'!AA$4,"")&amp;IF(AA96='Tabelle Tipi-pesi'!Z$5,'Tabelle Tipi-pesi'!AA$5,"")&amp;IF(AA96='Tabelle Tipi-pesi'!Z$6,'Tabelle Tipi-pesi'!AA$6,"")&amp;IF(AA96='Tabelle Tipi-pesi'!Z$7,'Tabelle Tipi-pesi'!AA$7,"")&amp;IF(AA96='Tabelle Tipi-pesi'!Z$8,'Tabelle Tipi-pesi'!AA$8,"")&amp;IF(AA96='Tabelle Tipi-pesi'!Z$9,'Tabelle Tipi-pesi'!AA$9,"")&amp;IF(AA96='Tabelle Tipi-pesi'!Z$10,'Tabelle Tipi-pesi'!AA$10,"")&amp;IF(AA96='Tabelle Tipi-pesi'!Z$11,'Tabelle Tipi-pesi'!AA$11,"")&amp;IF(AA96='Tabelle Tipi-pesi'!Z$12,'Tabelle Tipi-pesi'!AA$12,"")&amp;IF(AA96='Tabelle Tipi-pesi'!Z$13,'Tabelle Tipi-pesi'!AA$13,"")&amp;IF(AA96='Tabelle Tipi-pesi'!Z$14,'Tabelle Tipi-pesi'!AA$14,"")&amp;IF(AA96='Tabelle Tipi-pesi'!Z$15,'Tabelle Tipi-pesi'!AA$15,"")&amp;IF(AA96='Tabelle Tipi-pesi'!Z$16,'Tabelle Tipi-pesi'!AA$16,"")&amp;IF(AA96='Tabelle Tipi-pesi'!Z$17,'Tabelle Tipi-pesi'!AA$17,"")&amp;IF(AA96='Tabelle Tipi-pesi'!Z$18,'Tabelle Tipi-pesi'!AA$18,"")&amp;IF(AA96='Tabelle Tipi-pesi'!Z$19,'Tabelle Tipi-pesi'!AA$19,"")&amp;IF(AA96='Tabelle Tipi-pesi'!Z$20,'Tabelle Tipi-pesi'!AA$20,"")&amp;IF(AA96='Tabelle Tipi-pesi'!Z$21,'Tabelle Tipi-pesi'!AA$21,"")&amp;IF(AA96='Tabelle Tipi-pesi'!Z$22,'Tabelle Tipi-pesi'!AA$22,"")&amp;IF(AA96='Tabelle Tipi-pesi'!Z$23,'Tabelle Tipi-pesi'!AA$23,"")))</f>
        <v>75</v>
      </c>
      <c r="AC96" s="8" t="s">
        <v>102</v>
      </c>
      <c r="AD96" s="9">
        <f>IF(AC96="",0,VALUE(IF(AC96='Tabelle Tipi-pesi'!Z$2,'Tabelle Tipi-pesi'!AA$2,"")&amp;IF(AC96='Tabelle Tipi-pesi'!Z$3,'Tabelle Tipi-pesi'!AA$3,"")&amp;IF(AC96='Tabelle Tipi-pesi'!Z$4,'Tabelle Tipi-pesi'!AA$4,"")&amp;IF(AC96='Tabelle Tipi-pesi'!Z$5,'Tabelle Tipi-pesi'!AA$5,"")&amp;IF(AC96='Tabelle Tipi-pesi'!Z$6,'Tabelle Tipi-pesi'!AA$6,"")&amp;IF(AC96='Tabelle Tipi-pesi'!Z$7,'Tabelle Tipi-pesi'!AA$7,"")&amp;IF(AC96='Tabelle Tipi-pesi'!Z$8,'Tabelle Tipi-pesi'!AA$8,"")&amp;IF(AC96='Tabelle Tipi-pesi'!Z$9,'Tabelle Tipi-pesi'!AA$9,"")&amp;IF(AC96='Tabelle Tipi-pesi'!Z$10,'Tabelle Tipi-pesi'!AA$10,"")&amp;IF(AC96='Tabelle Tipi-pesi'!Z$11,'Tabelle Tipi-pesi'!AA$11,"")&amp;IF(AC96='Tabelle Tipi-pesi'!Z$12,'Tabelle Tipi-pesi'!AA$12,"")&amp;IF(AC96='Tabelle Tipi-pesi'!Z$13,'Tabelle Tipi-pesi'!AA$13,"")&amp;IF(AC96='Tabelle Tipi-pesi'!Z$14,'Tabelle Tipi-pesi'!AA$14,"")&amp;IF(AC96='Tabelle Tipi-pesi'!Z$15,'Tabelle Tipi-pesi'!AA$15,"")&amp;IF(AC96='Tabelle Tipi-pesi'!Z$16,'Tabelle Tipi-pesi'!AA$16,"")&amp;IF(AC96='Tabelle Tipi-pesi'!Z$17,'Tabelle Tipi-pesi'!AA$17,"")&amp;IF(AC96='Tabelle Tipi-pesi'!Z$18,'Tabelle Tipi-pesi'!AA$18,"")&amp;IF(AC96='Tabelle Tipi-pesi'!Z$19,'Tabelle Tipi-pesi'!AA$19,"")&amp;IF(AC96='Tabelle Tipi-pesi'!Z$20,'Tabelle Tipi-pesi'!AA$20,"")&amp;IF(AC96='Tabelle Tipi-pesi'!Z$21,'Tabelle Tipi-pesi'!AA$21,"")&amp;IF(AC96='Tabelle Tipi-pesi'!Z$22,'Tabelle Tipi-pesi'!AA$22,"")&amp;IF(AC96='Tabelle Tipi-pesi'!Z$23,'Tabelle Tipi-pesi'!AA$23,"")))</f>
        <v>40</v>
      </c>
      <c r="AE96" s="34" t="s">
        <v>115</v>
      </c>
      <c r="AF96" s="35">
        <f>IF(AE96="",0,VALUE(IF(AE96='Tabelle Tipi-pesi'!AB$2,'Tabelle Tipi-pesi'!AC$2,"")&amp;IF(AE96='Tabelle Tipi-pesi'!AB$3,'Tabelle Tipi-pesi'!AC$3,"")&amp;IF(AE96='Tabelle Tipi-pesi'!AB$4,'Tabelle Tipi-pesi'!AC$4,"")&amp;IF(AE96='Tabelle Tipi-pesi'!AB$5,'Tabelle Tipi-pesi'!AC$5,"")&amp;IF(AE96='Tabelle Tipi-pesi'!AB$6,'Tabelle Tipi-pesi'!AC$6,"")&amp;IF(AE96='Tabelle Tipi-pesi'!AB$7,'Tabelle Tipi-pesi'!AC$7,"")&amp;IF(AE96='Tabelle Tipi-pesi'!AB$8,'Tabelle Tipi-pesi'!AC$8,"")&amp;IF(AE96='Tabelle Tipi-pesi'!AB$9,'Tabelle Tipi-pesi'!AC$9,"")&amp;IF(AE96='Tabelle Tipi-pesi'!AB$10,'Tabelle Tipi-pesi'!AC$10,"")&amp;IF(AE96='Tabelle Tipi-pesi'!AB$11,'Tabelle Tipi-pesi'!AC$11,"")&amp;IF(AE96='Tabelle Tipi-pesi'!AB$12,'Tabelle Tipi-pesi'!AC$12,"")&amp;IF(AE96='Tabelle Tipi-pesi'!AB$13,'Tabelle Tipi-pesi'!AC$13,"")&amp;IF(AE96='Tabelle Tipi-pesi'!AB$14,'Tabelle Tipi-pesi'!AC$14,"")&amp;IF(AE96='Tabelle Tipi-pesi'!AB$15,'Tabelle Tipi-pesi'!AC$15,"")&amp;IF(AD96='Tabelle Tipi-pesi'!AB$16,'Tabelle Tipi-pesi'!AC$16,"")&amp;IF(AE96='Tabelle Tipi-pesi'!AB$17,'Tabelle Tipi-pesi'!AC$17,"")&amp;IF(AE96='Tabelle Tipi-pesi'!AB$18,'Tabelle Tipi-pesi'!AC$18,"")&amp;IF(AE96='Tabelle Tipi-pesi'!AB$19,'Tabelle Tipi-pesi'!AC$19,"")&amp;IF(AE96='Tabelle Tipi-pesi'!AB$20,'Tabelle Tipi-pesi'!AC$20,"")&amp;IF(AE96='Tabelle Tipi-pesi'!AB$21,'Tabelle Tipi-pesi'!AC$21,"")&amp;IF(AE96='Tabelle Tipi-pesi'!AB$22,'Tabelle Tipi-pesi'!AC$22,"")&amp;IF(AE96='Tabelle Tipi-pesi'!AB$23,'Tabelle Tipi-pesi'!AC$23,"")))</f>
        <v>60</v>
      </c>
      <c r="AG96" s="8" t="s">
        <v>106</v>
      </c>
      <c r="AH96" s="9">
        <f>IF(AG96="",0,VALUE(IF(AG96='Tabelle Tipi-pesi'!AD$2,'Tabelle Tipi-pesi'!AE$2,"")&amp;IF(AG96='Tabelle Tipi-pesi'!AD$3,'Tabelle Tipi-pesi'!AE$3,"")&amp;IF(AG96='Tabelle Tipi-pesi'!AD$4,'Tabelle Tipi-pesi'!AE$4,"")&amp;IF(AG96='Tabelle Tipi-pesi'!AD$5,'Tabelle Tipi-pesi'!AE$5,"")&amp;IF(AG96='Tabelle Tipi-pesi'!AD$6,'Tabelle Tipi-pesi'!AE$6,"")&amp;IF(AG96='Tabelle Tipi-pesi'!AD$7,'Tabelle Tipi-pesi'!AE$7,"")&amp;IF(AG96='Tabelle Tipi-pesi'!AD$8,'Tabelle Tipi-pesi'!AE$8,"")&amp;IF(AG96='Tabelle Tipi-pesi'!AD$9,'Tabelle Tipi-pesi'!AE$9,"")&amp;IF(AG96='Tabelle Tipi-pesi'!AD$10,'Tabelle Tipi-pesi'!AE$10,"")&amp;IF(AG96='Tabelle Tipi-pesi'!AD$11,'Tabelle Tipi-pesi'!AE$11,"")&amp;IF(AG96='Tabelle Tipi-pesi'!AD$12,'Tabelle Tipi-pesi'!AE$12,"")&amp;IF(AG96='Tabelle Tipi-pesi'!AD$13,'Tabelle Tipi-pesi'!AE$13,"")&amp;IF(AG96='Tabelle Tipi-pesi'!AD$14,'Tabelle Tipi-pesi'!AE$14,"")&amp;IF(AG96='Tabelle Tipi-pesi'!AD$15,'Tabelle Tipi-pesi'!AE$15,"")&amp;IF(AF96='Tabelle Tipi-pesi'!AD$16,'Tabelle Tipi-pesi'!AE$16,"")&amp;IF(AG96='Tabelle Tipi-pesi'!AD$17,'Tabelle Tipi-pesi'!AE$17,"")&amp;IF(AG96='Tabelle Tipi-pesi'!AD$18,'Tabelle Tipi-pesi'!AE$18,"")&amp;IF(AG96='Tabelle Tipi-pesi'!AD$19,'Tabelle Tipi-pesi'!AE$19,"")&amp;IF(AG96='Tabelle Tipi-pesi'!AD$20,'Tabelle Tipi-pesi'!AE$20,"")&amp;IF(AG96='Tabelle Tipi-pesi'!AD$21,'Tabelle Tipi-pesi'!AE$21,"")&amp;IF(AG96='Tabelle Tipi-pesi'!AD$22,'Tabelle Tipi-pesi'!AE$22,"")&amp;IF(AG96='Tabelle Tipi-pesi'!AD$23,'Tabelle Tipi-pesi'!AE$23,"")))</f>
        <v>50</v>
      </c>
      <c r="AJ96" s="26">
        <f t="shared" si="7"/>
        <v>2103</v>
      </c>
      <c r="AK96" s="55">
        <v>27</v>
      </c>
      <c r="AL96" s="12">
        <v>9431</v>
      </c>
      <c r="AM96" s="18"/>
      <c r="AN96" s="11">
        <f t="shared" si="8"/>
        <v>17</v>
      </c>
      <c r="AO96" s="11" t="str">
        <f t="shared" si="9"/>
        <v>3</v>
      </c>
      <c r="AP96" s="8">
        <v>580</v>
      </c>
      <c r="AQ96" s="40">
        <f t="shared" si="10"/>
        <v>20.957777777777778</v>
      </c>
      <c r="AR96" s="15">
        <f t="shared" si="11"/>
        <v>232.63133333333334</v>
      </c>
      <c r="AS96" s="16">
        <f t="shared" si="12"/>
        <v>110.61879854176573</v>
      </c>
      <c r="AT96" s="15">
        <f t="shared" si="13"/>
        <v>9.0400547934213495</v>
      </c>
      <c r="AU96" s="39"/>
    </row>
    <row r="97" spans="1:47" s="8" customFormat="1" ht="11.25" customHeight="1" x14ac:dyDescent="0.2">
      <c r="A97" s="8">
        <v>93</v>
      </c>
      <c r="B97" s="8">
        <v>4</v>
      </c>
      <c r="C97" s="20" t="s">
        <v>127</v>
      </c>
      <c r="D97" s="21">
        <f>IF(C97="",0,VALUE(IF(C97='Tabelle Tipi-pesi'!B$2,'Tabelle Tipi-pesi'!C$2,"")&amp;IF(C97='Tabelle Tipi-pesi'!B$3,'Tabelle Tipi-pesi'!C$3,"")&amp;IF(C97='Tabelle Tipi-pesi'!B$4,'Tabelle Tipi-pesi'!C$4,"")&amp;IF(C97='Tabelle Tipi-pesi'!B$5,'Tabelle Tipi-pesi'!C$5,"")&amp;IF(C97='Tabelle Tipi-pesi'!B$6,'Tabelle Tipi-pesi'!C$6,"")&amp;IF(C97='Tabelle Tipi-pesi'!B$7,'Tabelle Tipi-pesi'!C$7,"")&amp;IF(C97='Tabelle Tipi-pesi'!B$8,'Tabelle Tipi-pesi'!C$8,"")&amp;IF(C97='Tabelle Tipi-pesi'!B$9,'Tabelle Tipi-pesi'!C$9,"")&amp;IF(C97='Tabelle Tipi-pesi'!B$10,'Tabelle Tipi-pesi'!C$10,"")&amp;IF(C97='Tabelle Tipi-pesi'!B$11,'Tabelle Tipi-pesi'!C$11,"")&amp;IF(C97='Tabelle Tipi-pesi'!B$12,'Tabelle Tipi-pesi'!C$12,"")&amp;IF(C97='Tabelle Tipi-pesi'!B$13,'Tabelle Tipi-pesi'!C$13,"")&amp;IF(C97='Tabelle Tipi-pesi'!B$14,'Tabelle Tipi-pesi'!C$14,"")&amp;IF(C97='Tabelle Tipi-pesi'!B$15,'Tabelle Tipi-pesi'!C$15,"")&amp;IF(C97='Tabelle Tipi-pesi'!B$16,'Tabelle Tipi-pesi'!C$16,"")&amp;IF(C97='Tabelle Tipi-pesi'!B$17,'Tabelle Tipi-pesi'!C$17,"")&amp;IF(C97='Tabelle Tipi-pesi'!B$18,'Tabelle Tipi-pesi'!C$18,"")&amp;IF(C97='Tabelle Tipi-pesi'!B$19,'Tabelle Tipi-pesi'!C$19,"")&amp;IF(C97='Tabelle Tipi-pesi'!B$20,'Tabelle Tipi-pesi'!C$20,"")&amp;IF(C97='Tabelle Tipi-pesi'!B$21,'Tabelle Tipi-pesi'!C$21,"")&amp;IF(C97='Tabelle Tipi-pesi'!B$22,'Tabelle Tipi-pesi'!C$22,"")&amp;IF(C97='Tabelle Tipi-pesi'!B$23,'Tabelle Tipi-pesi'!C$23,"")))</f>
        <v>265</v>
      </c>
      <c r="E97" s="8" t="s">
        <v>28</v>
      </c>
      <c r="F97" s="7">
        <f>IF(E97="",0,VALUE(IF(E97='Tabelle Tipi-pesi'!D$2,'Tabelle Tipi-pesi'!E$2,"")&amp;IF(E97='Tabelle Tipi-pesi'!D$3,'Tabelle Tipi-pesi'!E$3,"")&amp;IF(E97='Tabelle Tipi-pesi'!D$4,'Tabelle Tipi-pesi'!E$4,"")&amp;IF(E97='Tabelle Tipi-pesi'!D$5,'Tabelle Tipi-pesi'!E$5,"")&amp;IF(E97='Tabelle Tipi-pesi'!D$6,'Tabelle Tipi-pesi'!E$6,"")&amp;IF(E97='Tabelle Tipi-pesi'!D$7,'Tabelle Tipi-pesi'!E$7,"")&amp;IF(E97='Tabelle Tipi-pesi'!D$8,'Tabelle Tipi-pesi'!E$8,"")&amp;IF(E97='Tabelle Tipi-pesi'!D$9,'Tabelle Tipi-pesi'!E$9,"")&amp;IF(E97='Tabelle Tipi-pesi'!D$10,'Tabelle Tipi-pesi'!E$10,"")&amp;IF(E97='Tabelle Tipi-pesi'!D$11,'Tabelle Tipi-pesi'!E$11,"")&amp;IF(E97='Tabelle Tipi-pesi'!D$12,'Tabelle Tipi-pesi'!E$12,"")&amp;IF(E97='Tabelle Tipi-pesi'!D$13,'Tabelle Tipi-pesi'!E$13,"")&amp;IF(E97='Tabelle Tipi-pesi'!D$14,'Tabelle Tipi-pesi'!E$14,"")&amp;IF(E97='Tabelle Tipi-pesi'!D$15,'Tabelle Tipi-pesi'!E$15,"")&amp;IF(E97='Tabelle Tipi-pesi'!D$16,'Tabelle Tipi-pesi'!E$16,"")&amp;IF(E97='Tabelle Tipi-pesi'!D$17,'Tabelle Tipi-pesi'!E$17,"")&amp;IF(E97='Tabelle Tipi-pesi'!D$18,'Tabelle Tipi-pesi'!E$18,"")&amp;IF(E97='Tabelle Tipi-pesi'!D$19,'Tabelle Tipi-pesi'!E$19,"")&amp;IF(E97='Tabelle Tipi-pesi'!D$20,'Tabelle Tipi-pesi'!E$20,"")&amp;IF(E97='Tabelle Tipi-pesi'!D$21,'Tabelle Tipi-pesi'!E$21,"")&amp;IF(E97='Tabelle Tipi-pesi'!D$22,'Tabelle Tipi-pesi'!E$22,"")&amp;IF(E97='Tabelle Tipi-pesi'!D$23,'Tabelle Tipi-pesi'!E$23,"")))/4*B97</f>
        <v>76</v>
      </c>
      <c r="G97" s="22" t="s">
        <v>39</v>
      </c>
      <c r="H97" s="23">
        <f>$B97*IF(G97="",0,VALUE(IF(G97='Tabelle Tipi-pesi'!F$2,'Tabelle Tipi-pesi'!G$2,"")&amp;IF(G97='Tabelle Tipi-pesi'!F$3,'Tabelle Tipi-pesi'!G$3,"")&amp;IF(G97='Tabelle Tipi-pesi'!F$4,'Tabelle Tipi-pesi'!G$4,"")&amp;IF(G97='Tabelle Tipi-pesi'!F$5,'Tabelle Tipi-pesi'!G$5,"")&amp;IF(G97='Tabelle Tipi-pesi'!F$6,'Tabelle Tipi-pesi'!G$6,"")&amp;IF(G97='Tabelle Tipi-pesi'!F$7,'Tabelle Tipi-pesi'!G$7,"")&amp;IF(G97='Tabelle Tipi-pesi'!F$8,'Tabelle Tipi-pesi'!G$8,"")&amp;IF(G97='Tabelle Tipi-pesi'!F$9,'Tabelle Tipi-pesi'!G$9,"")&amp;IF(G97='Tabelle Tipi-pesi'!F$10,'Tabelle Tipi-pesi'!G$10,"")&amp;IF(G97='Tabelle Tipi-pesi'!F$11,'Tabelle Tipi-pesi'!G$11,"")&amp;IF(G97='Tabelle Tipi-pesi'!F$12,'Tabelle Tipi-pesi'!G$12,"")&amp;IF(G97='Tabelle Tipi-pesi'!F$13,'Tabelle Tipi-pesi'!G$13,"")&amp;IF(G97='Tabelle Tipi-pesi'!F$14,'Tabelle Tipi-pesi'!G$14,"")&amp;IF(G97='Tabelle Tipi-pesi'!F$15,'Tabelle Tipi-pesi'!G$15,"")&amp;IF(G97='Tabelle Tipi-pesi'!F$16,'Tabelle Tipi-pesi'!G$16,"")&amp;IF(G97='Tabelle Tipi-pesi'!F$17,'Tabelle Tipi-pesi'!G$17,"")&amp;IF(G97='Tabelle Tipi-pesi'!F$18,'Tabelle Tipi-pesi'!G$18,"")&amp;IF(G97='Tabelle Tipi-pesi'!F$19,'Tabelle Tipi-pesi'!G$19,"")&amp;IF(G97='Tabelle Tipi-pesi'!F$20,'Tabelle Tipi-pesi'!G$20,"")&amp;IF(G97='Tabelle Tipi-pesi'!F$21,'Tabelle Tipi-pesi'!G$21,"")&amp;IF(G97='Tabelle Tipi-pesi'!F$22,'Tabelle Tipi-pesi'!G$22,"")&amp;IF(G97='Tabelle Tipi-pesi'!F$23,'Tabelle Tipi-pesi'!G$23,"")))</f>
        <v>120</v>
      </c>
      <c r="I97" s="8" t="s">
        <v>44</v>
      </c>
      <c r="J97" s="9">
        <f>IF(I97="",0,VALUE(IF(I97='Tabelle Tipi-pesi'!H$2,'Tabelle Tipi-pesi'!I$2,"")&amp;IF(I97='Tabelle Tipi-pesi'!H$3,'Tabelle Tipi-pesi'!I$3,"")&amp;IF(I97='Tabelle Tipi-pesi'!H$4,'Tabelle Tipi-pesi'!I$4,"")&amp;IF(I97='Tabelle Tipi-pesi'!H$5,'Tabelle Tipi-pesi'!I$5,"")&amp;IF(I97='Tabelle Tipi-pesi'!H$6,'Tabelle Tipi-pesi'!I$6,"")&amp;IF(I97='Tabelle Tipi-pesi'!H$7,'Tabelle Tipi-pesi'!I$7,"")&amp;IF(I97='Tabelle Tipi-pesi'!H$8,'Tabelle Tipi-pesi'!I$8,"")&amp;IF(I97='Tabelle Tipi-pesi'!H$9,'Tabelle Tipi-pesi'!I$9,"")&amp;IF(I97='Tabelle Tipi-pesi'!H$10,'Tabelle Tipi-pesi'!I$10,"")&amp;IF(I97='Tabelle Tipi-pesi'!H$11,'Tabelle Tipi-pesi'!I$11,"")&amp;IF(I97='Tabelle Tipi-pesi'!H$12,'Tabelle Tipi-pesi'!I$12,"")&amp;IF(I97='Tabelle Tipi-pesi'!H$13,'Tabelle Tipi-pesi'!I$13,"")&amp;IF(I97='Tabelle Tipi-pesi'!H$14,'Tabelle Tipi-pesi'!I$14,"")&amp;IF(I97='Tabelle Tipi-pesi'!H$15,'Tabelle Tipi-pesi'!I$15,"")&amp;IF(I97='Tabelle Tipi-pesi'!H$16,'Tabelle Tipi-pesi'!I$16,"")&amp;IF(I97='Tabelle Tipi-pesi'!H$17,'Tabelle Tipi-pesi'!I$17,"")&amp;IF(I97='Tabelle Tipi-pesi'!H$18,'Tabelle Tipi-pesi'!I$18,"")&amp;IF(I97='Tabelle Tipi-pesi'!H$19,'Tabelle Tipi-pesi'!I$19,"")&amp;IF(I97='Tabelle Tipi-pesi'!H$20,'Tabelle Tipi-pesi'!I$20,"")&amp;IF(I97='Tabelle Tipi-pesi'!H$21,'Tabelle Tipi-pesi'!I$21,"")&amp;IF(I97='Tabelle Tipi-pesi'!H$22,'Tabelle Tipi-pesi'!I$22,"")&amp;IF(I97='Tabelle Tipi-pesi'!H$23,'Tabelle Tipi-pesi'!I$23,"")))</f>
        <v>80</v>
      </c>
      <c r="K97" s="24" t="s">
        <v>50</v>
      </c>
      <c r="L97" s="25">
        <f>IF(K97="",0,VALUE(IF(K97='Tabelle Tipi-pesi'!J$2,'Tabelle Tipi-pesi'!K$2,"")&amp;IF(K97='Tabelle Tipi-pesi'!J$3,'Tabelle Tipi-pesi'!K$3,"")&amp;IF(K97='Tabelle Tipi-pesi'!J$4,'Tabelle Tipi-pesi'!K$4,"")&amp;IF(K97='Tabelle Tipi-pesi'!J$5,'Tabelle Tipi-pesi'!K$5,"")&amp;IF(K97='Tabelle Tipi-pesi'!J$6,'Tabelle Tipi-pesi'!K$6,"")&amp;IF(K97='Tabelle Tipi-pesi'!J$7,'Tabelle Tipi-pesi'!K$7,"")&amp;IF(K97='Tabelle Tipi-pesi'!J$8,'Tabelle Tipi-pesi'!K$8,"")&amp;IF(K97='Tabelle Tipi-pesi'!J$9,'Tabelle Tipi-pesi'!K$9,"")&amp;IF(K97='Tabelle Tipi-pesi'!J$10,'Tabelle Tipi-pesi'!K$10,"")&amp;IF(K97='Tabelle Tipi-pesi'!J$11,'Tabelle Tipi-pesi'!K$11,"")&amp;IF(K97='Tabelle Tipi-pesi'!J$12,'Tabelle Tipi-pesi'!K$12,"")&amp;IF(K97='Tabelle Tipi-pesi'!J$13,'Tabelle Tipi-pesi'!K$13,"")&amp;IF(K97='Tabelle Tipi-pesi'!J$14,'Tabelle Tipi-pesi'!K$14,"")&amp;IF(K97='Tabelle Tipi-pesi'!J$15,'Tabelle Tipi-pesi'!K$15,"")&amp;IF(K97='Tabelle Tipi-pesi'!J$16,'Tabelle Tipi-pesi'!K$16,"")&amp;IF(K97='Tabelle Tipi-pesi'!J$17,'Tabelle Tipi-pesi'!K$17,"")&amp;IF(K97='Tabelle Tipi-pesi'!J$18,'Tabelle Tipi-pesi'!K$18,"")&amp;IF(K97='Tabelle Tipi-pesi'!J$19,'Tabelle Tipi-pesi'!K$19,"")&amp;IF(K97='Tabelle Tipi-pesi'!J$20,'Tabelle Tipi-pesi'!K$20,"")&amp;IF(K97='Tabelle Tipi-pesi'!J$21,'Tabelle Tipi-pesi'!K$21,"")&amp;IF(K97='Tabelle Tipi-pesi'!J$22,'Tabelle Tipi-pesi'!K$22,"")&amp;IF(K97='Tabelle Tipi-pesi'!J$23,'Tabelle Tipi-pesi'!K$23,"")))</f>
        <v>7</v>
      </c>
      <c r="M97" s="8" t="s">
        <v>178</v>
      </c>
      <c r="N97" s="9">
        <f>$B97*IF(M97="",0,VALUE(IF(M97='Tabelle Tipi-pesi'!L$2,'Tabelle Tipi-pesi'!M$2,"")&amp;IF(M97='Tabelle Tipi-pesi'!L$3,'Tabelle Tipi-pesi'!M$3,"")&amp;IF(M97='Tabelle Tipi-pesi'!L$4,'Tabelle Tipi-pesi'!M$4,"")&amp;IF(M97='Tabelle Tipi-pesi'!L$5,'Tabelle Tipi-pesi'!M$5,"")&amp;IF(M97='Tabelle Tipi-pesi'!L$6,'Tabelle Tipi-pesi'!M$6,"")&amp;IF(M97='Tabelle Tipi-pesi'!L$7,'Tabelle Tipi-pesi'!M$7,"")&amp;IF(M97='Tabelle Tipi-pesi'!L$8,'Tabelle Tipi-pesi'!M$8,"")&amp;IF(M97='Tabelle Tipi-pesi'!L$9,'Tabelle Tipi-pesi'!M$9,"")&amp;IF(M97='Tabelle Tipi-pesi'!L$10,'Tabelle Tipi-pesi'!M$10,"")&amp;IF(M97='Tabelle Tipi-pesi'!L$11,'Tabelle Tipi-pesi'!M$11,"")&amp;IF(M97='Tabelle Tipi-pesi'!L$12,'Tabelle Tipi-pesi'!M$12,"")&amp;IF(M97='Tabelle Tipi-pesi'!L$13,'Tabelle Tipi-pesi'!M$13,"")&amp;IF(M97='Tabelle Tipi-pesi'!L$14,'Tabelle Tipi-pesi'!M$14,"")&amp;IF(M97='Tabelle Tipi-pesi'!L$15,'Tabelle Tipi-pesi'!M$15,"")&amp;IF(M97='Tabelle Tipi-pesi'!L$16,'Tabelle Tipi-pesi'!M$16,"")&amp;IF(M97='Tabelle Tipi-pesi'!L$17,'Tabelle Tipi-pesi'!M$17,"")&amp;IF(M97='Tabelle Tipi-pesi'!L$18,'Tabelle Tipi-pesi'!M$18,"")&amp;IF(M97='Tabelle Tipi-pesi'!L$19,'Tabelle Tipi-pesi'!M$19,"")&amp;IF(M97='Tabelle Tipi-pesi'!L$20,'Tabelle Tipi-pesi'!M$20,"")&amp;IF(M97='Tabelle Tipi-pesi'!L$21,'Tabelle Tipi-pesi'!M$21,"")&amp;IF(M97='Tabelle Tipi-pesi'!L$22,'Tabelle Tipi-pesi'!M$22,"")&amp;IF(M97='Tabelle Tipi-pesi'!L$23,'Tabelle Tipi-pesi'!M$23,"")))</f>
        <v>340</v>
      </c>
      <c r="O97" s="27" t="s">
        <v>82</v>
      </c>
      <c r="P97" s="28">
        <f>IF(O97="",0,VALUE(IF(O97='Tabelle Tipi-pesi'!N$2,'Tabelle Tipi-pesi'!O$2,"")&amp;IF(O97='Tabelle Tipi-pesi'!N$3,'Tabelle Tipi-pesi'!O$3,"")&amp;IF(O97='Tabelle Tipi-pesi'!N$4,'Tabelle Tipi-pesi'!O$4,"")&amp;IF(O97='Tabelle Tipi-pesi'!N$5,'Tabelle Tipi-pesi'!O$5,"")&amp;IF(O97='Tabelle Tipi-pesi'!N$6,'Tabelle Tipi-pesi'!O$6,"")&amp;IF(O97='Tabelle Tipi-pesi'!N$7,'Tabelle Tipi-pesi'!O$7,"")&amp;IF(O97='Tabelle Tipi-pesi'!N$8,'Tabelle Tipi-pesi'!O$8,"")&amp;IF(O97='Tabelle Tipi-pesi'!N$9,'Tabelle Tipi-pesi'!O$9,"")&amp;IF(O97='Tabelle Tipi-pesi'!N$10,'Tabelle Tipi-pesi'!O$10,"")&amp;IF(O97='Tabelle Tipi-pesi'!N$11,'Tabelle Tipi-pesi'!O$11,"")&amp;IF(O97='Tabelle Tipi-pesi'!N$12,'Tabelle Tipi-pesi'!O$12,"")&amp;IF(O97='Tabelle Tipi-pesi'!N$13,'Tabelle Tipi-pesi'!O$13,"")&amp;IF(O97='Tabelle Tipi-pesi'!N$14,'Tabelle Tipi-pesi'!O$14,"")&amp;IF(O97='Tabelle Tipi-pesi'!N$15,'Tabelle Tipi-pesi'!O$15,"")&amp;IF(O97='Tabelle Tipi-pesi'!N$16,'Tabelle Tipi-pesi'!O$16,"")&amp;IF(O97='Tabelle Tipi-pesi'!N$17,'Tabelle Tipi-pesi'!O$17,"")&amp;IF(O97='Tabelle Tipi-pesi'!N$18,'Tabelle Tipi-pesi'!O$18,"")&amp;IF(O97='Tabelle Tipi-pesi'!N$19,'Tabelle Tipi-pesi'!O$19,"")&amp;IF(O97='Tabelle Tipi-pesi'!N$20,'Tabelle Tipi-pesi'!O$20,"")&amp;IF(O97='Tabelle Tipi-pesi'!N$21,'Tabelle Tipi-pesi'!O$21,"")&amp;IF(O97='Tabelle Tipi-pesi'!N$22,'Tabelle Tipi-pesi'!O$22,"")&amp;IF(O97='Tabelle Tipi-pesi'!N$23,'Tabelle Tipi-pesi'!O$23,"")))</f>
        <v>580</v>
      </c>
      <c r="Q97" s="8" t="s">
        <v>108</v>
      </c>
      <c r="R97" s="9">
        <f>IF(Q97="",0,VALUE(IF(Q97='Tabelle Tipi-pesi'!P$2,'Tabelle Tipi-pesi'!Q$2,"")&amp;IF(Q97='Tabelle Tipi-pesi'!P$3,'Tabelle Tipi-pesi'!Q$3,"")&amp;IF(Q97='Tabelle Tipi-pesi'!P$4,'Tabelle Tipi-pesi'!Q$4,"")&amp;IF(Q97='Tabelle Tipi-pesi'!P$5,'Tabelle Tipi-pesi'!Q$5,"")&amp;IF(Q97='Tabelle Tipi-pesi'!P$6,'Tabelle Tipi-pesi'!Q$6,"")&amp;IF(Q97='Tabelle Tipi-pesi'!P$7,'Tabelle Tipi-pesi'!Q$7,"")&amp;IF(Q97='Tabelle Tipi-pesi'!P$8,'Tabelle Tipi-pesi'!Q$8,"")&amp;IF(Q97='Tabelle Tipi-pesi'!P$9,'Tabelle Tipi-pesi'!Q$9,"")&amp;IF(Q97='Tabelle Tipi-pesi'!P$10,'Tabelle Tipi-pesi'!Q$10,"")&amp;IF(Q97='Tabelle Tipi-pesi'!P$11,'Tabelle Tipi-pesi'!Q$11,"")&amp;IF(Q97='Tabelle Tipi-pesi'!P$12,'Tabelle Tipi-pesi'!Q$12,"")&amp;IF(Q97='Tabelle Tipi-pesi'!P$13,'Tabelle Tipi-pesi'!Q$13,"")&amp;IF(Q97='Tabelle Tipi-pesi'!P$14,'Tabelle Tipi-pesi'!Q$14,"")&amp;IF(Q97='Tabelle Tipi-pesi'!P$15,'Tabelle Tipi-pesi'!Q$15,"")&amp;IF(Q97='Tabelle Tipi-pesi'!P$16,'Tabelle Tipi-pesi'!Q$16,"")&amp;IF(Q97='Tabelle Tipi-pesi'!P$17,'Tabelle Tipi-pesi'!Q$17,"")&amp;IF(Q97='Tabelle Tipi-pesi'!P$18,'Tabelle Tipi-pesi'!Q$18,"")&amp;IF(Q97='Tabelle Tipi-pesi'!P$19,'Tabelle Tipi-pesi'!Q$19,"")&amp;IF(Q97='Tabelle Tipi-pesi'!P$20,'Tabelle Tipi-pesi'!Q$20,"")&amp;IF(Q97='Tabelle Tipi-pesi'!P$21,'Tabelle Tipi-pesi'!Q$21,"")&amp;IF(Q97='Tabelle Tipi-pesi'!P$22,'Tabelle Tipi-pesi'!Q$22,"")&amp;IF(Q97='Tabelle Tipi-pesi'!P$23,'Tabelle Tipi-pesi'!Q$23,"")))</f>
        <v>30</v>
      </c>
      <c r="S97" s="29" t="s">
        <v>114</v>
      </c>
      <c r="T97" s="30">
        <f>IF(S97="",0,VALUE(IF(S97='Tabelle Tipi-pesi'!R$2,'Tabelle Tipi-pesi'!S$2,"")&amp;IF(S97='Tabelle Tipi-pesi'!R$3,'Tabelle Tipi-pesi'!S$3,"")&amp;IF(S97='Tabelle Tipi-pesi'!R$4,'Tabelle Tipi-pesi'!S$4,"")&amp;IF(S97='Tabelle Tipi-pesi'!R$5,'Tabelle Tipi-pesi'!S$5,"")&amp;IF(S97='Tabelle Tipi-pesi'!R$6,'Tabelle Tipi-pesi'!S$6,"")&amp;IF(S97='Tabelle Tipi-pesi'!R$7,'Tabelle Tipi-pesi'!S$7,"")&amp;IF(S97='Tabelle Tipi-pesi'!R$8,'Tabelle Tipi-pesi'!S$8,"")&amp;IF(S97='Tabelle Tipi-pesi'!R$9,'Tabelle Tipi-pesi'!S$9,"")&amp;IF(S97='Tabelle Tipi-pesi'!R$10,'Tabelle Tipi-pesi'!S$10,"")&amp;IF(S97='Tabelle Tipi-pesi'!R$11,'Tabelle Tipi-pesi'!S$11,"")&amp;IF(S97='Tabelle Tipi-pesi'!R$12,'Tabelle Tipi-pesi'!S$12,"")&amp;IF(S97='Tabelle Tipi-pesi'!R$13,'Tabelle Tipi-pesi'!S$13,"")&amp;IF(S97='Tabelle Tipi-pesi'!R$14,'Tabelle Tipi-pesi'!S$14,"")&amp;IF(S97='Tabelle Tipi-pesi'!R$15,'Tabelle Tipi-pesi'!S$15,"")&amp;IF(S97='Tabelle Tipi-pesi'!R$16,'Tabelle Tipi-pesi'!S$16,"")&amp;IF(S97='Tabelle Tipi-pesi'!R$17,'Tabelle Tipi-pesi'!S$17,"")&amp;IF(S97='Tabelle Tipi-pesi'!R$18,'Tabelle Tipi-pesi'!S$18,"")&amp;IF(S97='Tabelle Tipi-pesi'!R$19,'Tabelle Tipi-pesi'!S$19,"")&amp;IF(S97='Tabelle Tipi-pesi'!R$20,'Tabelle Tipi-pesi'!S$20,"")&amp;IF(S97='Tabelle Tipi-pesi'!R$21,'Tabelle Tipi-pesi'!S$21,"")&amp;IF(S97='Tabelle Tipi-pesi'!R$22,'Tabelle Tipi-pesi'!S$22,"")&amp;IF(S97='Tabelle Tipi-pesi'!R$23,'Tabelle Tipi-pesi'!S$23,"")))</f>
        <v>25</v>
      </c>
      <c r="U97" s="8" t="s">
        <v>94</v>
      </c>
      <c r="V97" s="9">
        <f>IF(U97="",0,VALUE(IF(U97='Tabelle Tipi-pesi'!T$2,'Tabelle Tipi-pesi'!U$2,"")&amp;IF(U97='Tabelle Tipi-pesi'!T$3,'Tabelle Tipi-pesi'!U$3,"")&amp;IF(U97='Tabelle Tipi-pesi'!T$4,'Tabelle Tipi-pesi'!U$4,"")&amp;IF(U97='Tabelle Tipi-pesi'!T$5,'Tabelle Tipi-pesi'!U$5,"")&amp;IF(U97='Tabelle Tipi-pesi'!T$6,'Tabelle Tipi-pesi'!U$6,"")&amp;IF(U97='Tabelle Tipi-pesi'!T$7,'Tabelle Tipi-pesi'!U$7,"")&amp;IF(U97='Tabelle Tipi-pesi'!T$8,'Tabelle Tipi-pesi'!U$8,"")&amp;IF(U97='Tabelle Tipi-pesi'!T$9,'Tabelle Tipi-pesi'!U$9,"")&amp;IF(U97='Tabelle Tipi-pesi'!T$10,'Tabelle Tipi-pesi'!U$10,"")&amp;IF(U97='Tabelle Tipi-pesi'!T$11,'Tabelle Tipi-pesi'!U$11,"")&amp;IF(U97='Tabelle Tipi-pesi'!T$12,'Tabelle Tipi-pesi'!U$12,"")&amp;IF(U97='Tabelle Tipi-pesi'!T$13,'Tabelle Tipi-pesi'!U$13,"")&amp;IF(U97='Tabelle Tipi-pesi'!T$14,'Tabelle Tipi-pesi'!U$14,"")&amp;IF(U97='Tabelle Tipi-pesi'!T$15,'Tabelle Tipi-pesi'!U$15,"")&amp;IF(U97='Tabelle Tipi-pesi'!T$16,'Tabelle Tipi-pesi'!U$16,"")&amp;IF(U97='Tabelle Tipi-pesi'!T$17,'Tabelle Tipi-pesi'!U$17,"")&amp;IF(U97='Tabelle Tipi-pesi'!T$18,'Tabelle Tipi-pesi'!U$18,"")&amp;IF(U97='Tabelle Tipi-pesi'!T$19,'Tabelle Tipi-pesi'!U$19,"")&amp;IF(U97='Tabelle Tipi-pesi'!T$20,'Tabelle Tipi-pesi'!U$20,"")&amp;IF(U97='Tabelle Tipi-pesi'!T$21,'Tabelle Tipi-pesi'!U$21,"")&amp;IF(U97='Tabelle Tipi-pesi'!T$22,'Tabelle Tipi-pesi'!U$22,"")&amp;IF(U97='Tabelle Tipi-pesi'!T$23,'Tabelle Tipi-pesi'!U$23,"")))</f>
        <v>85</v>
      </c>
      <c r="W97" s="31" t="s">
        <v>98</v>
      </c>
      <c r="X97" s="32">
        <f>IF(W97="",0,VALUE(IF(W97='Tabelle Tipi-pesi'!V$2,'Tabelle Tipi-pesi'!W$2,"")&amp;IF(W97='Tabelle Tipi-pesi'!V$3,'Tabelle Tipi-pesi'!W$3,"")&amp;IF(W97='Tabelle Tipi-pesi'!V$4,'Tabelle Tipi-pesi'!W$4,"")&amp;IF(W97='Tabelle Tipi-pesi'!V$5,'Tabelle Tipi-pesi'!W$5,"")&amp;IF(W97='Tabelle Tipi-pesi'!V$6,'Tabelle Tipi-pesi'!W$6,"")&amp;IF(W97='Tabelle Tipi-pesi'!V$7,'Tabelle Tipi-pesi'!W$7,"")&amp;IF(W97='Tabelle Tipi-pesi'!V$8,'Tabelle Tipi-pesi'!W$8,"")&amp;IF(W97='Tabelle Tipi-pesi'!V$9,'Tabelle Tipi-pesi'!W$9,"")&amp;IF(W97='Tabelle Tipi-pesi'!V$10,'Tabelle Tipi-pesi'!W$10,"")&amp;IF(W97='Tabelle Tipi-pesi'!V$11,'Tabelle Tipi-pesi'!W$11,"")&amp;IF(W97='Tabelle Tipi-pesi'!V$12,'Tabelle Tipi-pesi'!W$12,"")&amp;IF(W97='Tabelle Tipi-pesi'!V$13,'Tabelle Tipi-pesi'!W$13,"")&amp;IF(W97='Tabelle Tipi-pesi'!V$14,'Tabelle Tipi-pesi'!W$14,"")&amp;IF(W97='Tabelle Tipi-pesi'!V$15,'Tabelle Tipi-pesi'!W$15,"")&amp;IF(W97='Tabelle Tipi-pesi'!V$16,'Tabelle Tipi-pesi'!W$16,"")&amp;IF(W97='Tabelle Tipi-pesi'!V$17,'Tabelle Tipi-pesi'!W$17,"")&amp;IF(W97='Tabelle Tipi-pesi'!V$18,'Tabelle Tipi-pesi'!W$18,"")&amp;IF(W97='Tabelle Tipi-pesi'!V$19,'Tabelle Tipi-pesi'!W$19,"")&amp;IF(W97='Tabelle Tipi-pesi'!V$20,'Tabelle Tipi-pesi'!W$20,"")&amp;IF(W97='Tabelle Tipi-pesi'!V$21,'Tabelle Tipi-pesi'!W$21,"")&amp;IF(W97='Tabelle Tipi-pesi'!V$22,'Tabelle Tipi-pesi'!W$22,"")&amp;IF(W97='Tabelle Tipi-pesi'!V$23,'Tabelle Tipi-pesi'!W$23,"")))</f>
        <v>56</v>
      </c>
      <c r="Y97" s="8" t="s">
        <v>100</v>
      </c>
      <c r="Z97" s="9">
        <f>IF(Y97="",0,VALUE(IF(Y97='Tabelle Tipi-pesi'!X$2,'Tabelle Tipi-pesi'!Y$2,"")&amp;IF(Y97='Tabelle Tipi-pesi'!X$3,'Tabelle Tipi-pesi'!Y$3,"")&amp;IF(Y97='Tabelle Tipi-pesi'!X$4,'Tabelle Tipi-pesi'!Y$4,"")&amp;IF(Y97='Tabelle Tipi-pesi'!X$5,'Tabelle Tipi-pesi'!Y$5,"")&amp;IF(Y97='Tabelle Tipi-pesi'!X$6,'Tabelle Tipi-pesi'!Y$6,"")&amp;IF(Y97='Tabelle Tipi-pesi'!X$7,'Tabelle Tipi-pesi'!Y$7,"")&amp;IF(Y97='Tabelle Tipi-pesi'!X$8,'Tabelle Tipi-pesi'!Y$8,"")&amp;IF(Y97='Tabelle Tipi-pesi'!X$9,'Tabelle Tipi-pesi'!Y$9,"")&amp;IF(Y97='Tabelle Tipi-pesi'!X$10,'Tabelle Tipi-pesi'!Y$10,"")&amp;IF(Y97='Tabelle Tipi-pesi'!X$11,'Tabelle Tipi-pesi'!Y$11,"")&amp;IF(Y97='Tabelle Tipi-pesi'!X$12,'Tabelle Tipi-pesi'!Y$12,"")&amp;IF(Y97='Tabelle Tipi-pesi'!X$13,'Tabelle Tipi-pesi'!Y$13,"")&amp;IF(Y97='Tabelle Tipi-pesi'!X$14,'Tabelle Tipi-pesi'!Y$14,"")&amp;IF(Y97='Tabelle Tipi-pesi'!X$15,'Tabelle Tipi-pesi'!Y$15,"")&amp;IF(Y97='Tabelle Tipi-pesi'!X$16,'Tabelle Tipi-pesi'!Y$16,"")&amp;IF(Y97='Tabelle Tipi-pesi'!X$17,'Tabelle Tipi-pesi'!Y$17,"")&amp;IF(Y97='Tabelle Tipi-pesi'!X$18,'Tabelle Tipi-pesi'!Y$18,"")&amp;IF(Y97='Tabelle Tipi-pesi'!X$19,'Tabelle Tipi-pesi'!Y$19,"")&amp;IF(Y97='Tabelle Tipi-pesi'!X$20,'Tabelle Tipi-pesi'!Y$20,"")&amp;IF(Y97='Tabelle Tipi-pesi'!X$21,'Tabelle Tipi-pesi'!Y$21,"")&amp;IF(Y97='Tabelle Tipi-pesi'!X$22,'Tabelle Tipi-pesi'!Y$22,"")&amp;IF(Y97='Tabelle Tipi-pesi'!X$23,'Tabelle Tipi-pesi'!Y$23,"")))</f>
        <v>190</v>
      </c>
      <c r="AA97" s="36" t="s">
        <v>105</v>
      </c>
      <c r="AB97" s="37">
        <f>IF(AA97="",0,VALUE(IF(AA97='Tabelle Tipi-pesi'!Z$2,'Tabelle Tipi-pesi'!AA$2,"")&amp;IF(AA97='Tabelle Tipi-pesi'!Z$3,'Tabelle Tipi-pesi'!AA$3,"")&amp;IF(AA97='Tabelle Tipi-pesi'!Z$4,'Tabelle Tipi-pesi'!AA$4,"")&amp;IF(AA97='Tabelle Tipi-pesi'!Z$5,'Tabelle Tipi-pesi'!AA$5,"")&amp;IF(AA97='Tabelle Tipi-pesi'!Z$6,'Tabelle Tipi-pesi'!AA$6,"")&amp;IF(AA97='Tabelle Tipi-pesi'!Z$7,'Tabelle Tipi-pesi'!AA$7,"")&amp;IF(AA97='Tabelle Tipi-pesi'!Z$8,'Tabelle Tipi-pesi'!AA$8,"")&amp;IF(AA97='Tabelle Tipi-pesi'!Z$9,'Tabelle Tipi-pesi'!AA$9,"")&amp;IF(AA97='Tabelle Tipi-pesi'!Z$10,'Tabelle Tipi-pesi'!AA$10,"")&amp;IF(AA97='Tabelle Tipi-pesi'!Z$11,'Tabelle Tipi-pesi'!AA$11,"")&amp;IF(AA97='Tabelle Tipi-pesi'!Z$12,'Tabelle Tipi-pesi'!AA$12,"")&amp;IF(AA97='Tabelle Tipi-pesi'!Z$13,'Tabelle Tipi-pesi'!AA$13,"")&amp;IF(AA97='Tabelle Tipi-pesi'!Z$14,'Tabelle Tipi-pesi'!AA$14,"")&amp;IF(AA97='Tabelle Tipi-pesi'!Z$15,'Tabelle Tipi-pesi'!AA$15,"")&amp;IF(AA97='Tabelle Tipi-pesi'!Z$16,'Tabelle Tipi-pesi'!AA$16,"")&amp;IF(AA97='Tabelle Tipi-pesi'!Z$17,'Tabelle Tipi-pesi'!AA$17,"")&amp;IF(AA97='Tabelle Tipi-pesi'!Z$18,'Tabelle Tipi-pesi'!AA$18,"")&amp;IF(AA97='Tabelle Tipi-pesi'!Z$19,'Tabelle Tipi-pesi'!AA$19,"")&amp;IF(AA97='Tabelle Tipi-pesi'!Z$20,'Tabelle Tipi-pesi'!AA$20,"")&amp;IF(AA97='Tabelle Tipi-pesi'!Z$21,'Tabelle Tipi-pesi'!AA$21,"")&amp;IF(AA97='Tabelle Tipi-pesi'!Z$22,'Tabelle Tipi-pesi'!AA$22,"")&amp;IF(AA97='Tabelle Tipi-pesi'!Z$23,'Tabelle Tipi-pesi'!AA$23,"")))</f>
        <v>75</v>
      </c>
      <c r="AC97" s="8" t="s">
        <v>102</v>
      </c>
      <c r="AD97" s="9">
        <f>IF(AC97="",0,VALUE(IF(AC97='Tabelle Tipi-pesi'!Z$2,'Tabelle Tipi-pesi'!AA$2,"")&amp;IF(AC97='Tabelle Tipi-pesi'!Z$3,'Tabelle Tipi-pesi'!AA$3,"")&amp;IF(AC97='Tabelle Tipi-pesi'!Z$4,'Tabelle Tipi-pesi'!AA$4,"")&amp;IF(AC97='Tabelle Tipi-pesi'!Z$5,'Tabelle Tipi-pesi'!AA$5,"")&amp;IF(AC97='Tabelle Tipi-pesi'!Z$6,'Tabelle Tipi-pesi'!AA$6,"")&amp;IF(AC97='Tabelle Tipi-pesi'!Z$7,'Tabelle Tipi-pesi'!AA$7,"")&amp;IF(AC97='Tabelle Tipi-pesi'!Z$8,'Tabelle Tipi-pesi'!AA$8,"")&amp;IF(AC97='Tabelle Tipi-pesi'!Z$9,'Tabelle Tipi-pesi'!AA$9,"")&amp;IF(AC97='Tabelle Tipi-pesi'!Z$10,'Tabelle Tipi-pesi'!AA$10,"")&amp;IF(AC97='Tabelle Tipi-pesi'!Z$11,'Tabelle Tipi-pesi'!AA$11,"")&amp;IF(AC97='Tabelle Tipi-pesi'!Z$12,'Tabelle Tipi-pesi'!AA$12,"")&amp;IF(AC97='Tabelle Tipi-pesi'!Z$13,'Tabelle Tipi-pesi'!AA$13,"")&amp;IF(AC97='Tabelle Tipi-pesi'!Z$14,'Tabelle Tipi-pesi'!AA$14,"")&amp;IF(AC97='Tabelle Tipi-pesi'!Z$15,'Tabelle Tipi-pesi'!AA$15,"")&amp;IF(AC97='Tabelle Tipi-pesi'!Z$16,'Tabelle Tipi-pesi'!AA$16,"")&amp;IF(AC97='Tabelle Tipi-pesi'!Z$17,'Tabelle Tipi-pesi'!AA$17,"")&amp;IF(AC97='Tabelle Tipi-pesi'!Z$18,'Tabelle Tipi-pesi'!AA$18,"")&amp;IF(AC97='Tabelle Tipi-pesi'!Z$19,'Tabelle Tipi-pesi'!AA$19,"")&amp;IF(AC97='Tabelle Tipi-pesi'!Z$20,'Tabelle Tipi-pesi'!AA$20,"")&amp;IF(AC97='Tabelle Tipi-pesi'!Z$21,'Tabelle Tipi-pesi'!AA$21,"")&amp;IF(AC97='Tabelle Tipi-pesi'!Z$22,'Tabelle Tipi-pesi'!AA$22,"")&amp;IF(AC97='Tabelle Tipi-pesi'!Z$23,'Tabelle Tipi-pesi'!AA$23,"")))</f>
        <v>40</v>
      </c>
      <c r="AE97" s="34" t="s">
        <v>115</v>
      </c>
      <c r="AF97" s="35">
        <f>IF(AE97="",0,VALUE(IF(AE97='Tabelle Tipi-pesi'!AB$2,'Tabelle Tipi-pesi'!AC$2,"")&amp;IF(AE97='Tabelle Tipi-pesi'!AB$3,'Tabelle Tipi-pesi'!AC$3,"")&amp;IF(AE97='Tabelle Tipi-pesi'!AB$4,'Tabelle Tipi-pesi'!AC$4,"")&amp;IF(AE97='Tabelle Tipi-pesi'!AB$5,'Tabelle Tipi-pesi'!AC$5,"")&amp;IF(AE97='Tabelle Tipi-pesi'!AB$6,'Tabelle Tipi-pesi'!AC$6,"")&amp;IF(AE97='Tabelle Tipi-pesi'!AB$7,'Tabelle Tipi-pesi'!AC$7,"")&amp;IF(AE97='Tabelle Tipi-pesi'!AB$8,'Tabelle Tipi-pesi'!AC$8,"")&amp;IF(AE97='Tabelle Tipi-pesi'!AB$9,'Tabelle Tipi-pesi'!AC$9,"")&amp;IF(AE97='Tabelle Tipi-pesi'!AB$10,'Tabelle Tipi-pesi'!AC$10,"")&amp;IF(AE97='Tabelle Tipi-pesi'!AB$11,'Tabelle Tipi-pesi'!AC$11,"")&amp;IF(AE97='Tabelle Tipi-pesi'!AB$12,'Tabelle Tipi-pesi'!AC$12,"")&amp;IF(AE97='Tabelle Tipi-pesi'!AB$13,'Tabelle Tipi-pesi'!AC$13,"")&amp;IF(AE97='Tabelle Tipi-pesi'!AB$14,'Tabelle Tipi-pesi'!AC$14,"")&amp;IF(AE97='Tabelle Tipi-pesi'!AB$15,'Tabelle Tipi-pesi'!AC$15,"")&amp;IF(AD97='Tabelle Tipi-pesi'!AB$16,'Tabelle Tipi-pesi'!AC$16,"")&amp;IF(AE97='Tabelle Tipi-pesi'!AB$17,'Tabelle Tipi-pesi'!AC$17,"")&amp;IF(AE97='Tabelle Tipi-pesi'!AB$18,'Tabelle Tipi-pesi'!AC$18,"")&amp;IF(AE97='Tabelle Tipi-pesi'!AB$19,'Tabelle Tipi-pesi'!AC$19,"")&amp;IF(AE97='Tabelle Tipi-pesi'!AB$20,'Tabelle Tipi-pesi'!AC$20,"")&amp;IF(AE97='Tabelle Tipi-pesi'!AB$21,'Tabelle Tipi-pesi'!AC$21,"")&amp;IF(AE97='Tabelle Tipi-pesi'!AB$22,'Tabelle Tipi-pesi'!AC$22,"")&amp;IF(AE97='Tabelle Tipi-pesi'!AB$23,'Tabelle Tipi-pesi'!AC$23,"")))</f>
        <v>60</v>
      </c>
      <c r="AG97" s="8" t="s">
        <v>106</v>
      </c>
      <c r="AH97" s="9">
        <f>IF(AG97="",0,VALUE(IF(AG97='Tabelle Tipi-pesi'!AD$2,'Tabelle Tipi-pesi'!AE$2,"")&amp;IF(AG97='Tabelle Tipi-pesi'!AD$3,'Tabelle Tipi-pesi'!AE$3,"")&amp;IF(AG97='Tabelle Tipi-pesi'!AD$4,'Tabelle Tipi-pesi'!AE$4,"")&amp;IF(AG97='Tabelle Tipi-pesi'!AD$5,'Tabelle Tipi-pesi'!AE$5,"")&amp;IF(AG97='Tabelle Tipi-pesi'!AD$6,'Tabelle Tipi-pesi'!AE$6,"")&amp;IF(AG97='Tabelle Tipi-pesi'!AD$7,'Tabelle Tipi-pesi'!AE$7,"")&amp;IF(AG97='Tabelle Tipi-pesi'!AD$8,'Tabelle Tipi-pesi'!AE$8,"")&amp;IF(AG97='Tabelle Tipi-pesi'!AD$9,'Tabelle Tipi-pesi'!AE$9,"")&amp;IF(AG97='Tabelle Tipi-pesi'!AD$10,'Tabelle Tipi-pesi'!AE$10,"")&amp;IF(AG97='Tabelle Tipi-pesi'!AD$11,'Tabelle Tipi-pesi'!AE$11,"")&amp;IF(AG97='Tabelle Tipi-pesi'!AD$12,'Tabelle Tipi-pesi'!AE$12,"")&amp;IF(AG97='Tabelle Tipi-pesi'!AD$13,'Tabelle Tipi-pesi'!AE$13,"")&amp;IF(AG97='Tabelle Tipi-pesi'!AD$14,'Tabelle Tipi-pesi'!AE$14,"")&amp;IF(AG97='Tabelle Tipi-pesi'!AD$15,'Tabelle Tipi-pesi'!AE$15,"")&amp;IF(AF97='Tabelle Tipi-pesi'!AD$16,'Tabelle Tipi-pesi'!AE$16,"")&amp;IF(AG97='Tabelle Tipi-pesi'!AD$17,'Tabelle Tipi-pesi'!AE$17,"")&amp;IF(AG97='Tabelle Tipi-pesi'!AD$18,'Tabelle Tipi-pesi'!AE$18,"")&amp;IF(AG97='Tabelle Tipi-pesi'!AD$19,'Tabelle Tipi-pesi'!AE$19,"")&amp;IF(AG97='Tabelle Tipi-pesi'!AD$20,'Tabelle Tipi-pesi'!AE$20,"")&amp;IF(AG97='Tabelle Tipi-pesi'!AD$21,'Tabelle Tipi-pesi'!AE$21,"")&amp;IF(AG97='Tabelle Tipi-pesi'!AD$22,'Tabelle Tipi-pesi'!AE$22,"")&amp;IF(AG97='Tabelle Tipi-pesi'!AD$23,'Tabelle Tipi-pesi'!AE$23,"")))</f>
        <v>50</v>
      </c>
      <c r="AJ97" s="26">
        <f t="shared" si="7"/>
        <v>2079</v>
      </c>
      <c r="AK97" s="55">
        <v>25</v>
      </c>
      <c r="AL97" s="12">
        <v>9435</v>
      </c>
      <c r="AM97" s="18"/>
      <c r="AN97" s="11">
        <f t="shared" si="8"/>
        <v>14</v>
      </c>
      <c r="AO97" s="11" t="str">
        <f t="shared" si="9"/>
        <v>3</v>
      </c>
      <c r="AP97" s="8">
        <v>580</v>
      </c>
      <c r="AQ97" s="40">
        <f t="shared" si="10"/>
        <v>22.643999999999998</v>
      </c>
      <c r="AR97" s="15">
        <f t="shared" si="11"/>
        <v>251.34839999999997</v>
      </c>
      <c r="AS97" s="16">
        <f t="shared" si="12"/>
        <v>120.89870129870128</v>
      </c>
      <c r="AT97" s="15">
        <f t="shared" si="13"/>
        <v>8.2713874446783837</v>
      </c>
      <c r="AU97" s="39"/>
    </row>
    <row r="98" spans="1:47" s="8" customFormat="1" ht="11.25" customHeight="1" x14ac:dyDescent="0.2">
      <c r="A98" s="8">
        <v>94</v>
      </c>
      <c r="B98" s="8">
        <v>4</v>
      </c>
      <c r="C98" s="20" t="s">
        <v>127</v>
      </c>
      <c r="D98" s="21">
        <f>IF(C98="",0,VALUE(IF(C98='Tabelle Tipi-pesi'!B$2,'Tabelle Tipi-pesi'!C$2,"")&amp;IF(C98='Tabelle Tipi-pesi'!B$3,'Tabelle Tipi-pesi'!C$3,"")&amp;IF(C98='Tabelle Tipi-pesi'!B$4,'Tabelle Tipi-pesi'!C$4,"")&amp;IF(C98='Tabelle Tipi-pesi'!B$5,'Tabelle Tipi-pesi'!C$5,"")&amp;IF(C98='Tabelle Tipi-pesi'!B$6,'Tabelle Tipi-pesi'!C$6,"")&amp;IF(C98='Tabelle Tipi-pesi'!B$7,'Tabelle Tipi-pesi'!C$7,"")&amp;IF(C98='Tabelle Tipi-pesi'!B$8,'Tabelle Tipi-pesi'!C$8,"")&amp;IF(C98='Tabelle Tipi-pesi'!B$9,'Tabelle Tipi-pesi'!C$9,"")&amp;IF(C98='Tabelle Tipi-pesi'!B$10,'Tabelle Tipi-pesi'!C$10,"")&amp;IF(C98='Tabelle Tipi-pesi'!B$11,'Tabelle Tipi-pesi'!C$11,"")&amp;IF(C98='Tabelle Tipi-pesi'!B$12,'Tabelle Tipi-pesi'!C$12,"")&amp;IF(C98='Tabelle Tipi-pesi'!B$13,'Tabelle Tipi-pesi'!C$13,"")&amp;IF(C98='Tabelle Tipi-pesi'!B$14,'Tabelle Tipi-pesi'!C$14,"")&amp;IF(C98='Tabelle Tipi-pesi'!B$15,'Tabelle Tipi-pesi'!C$15,"")&amp;IF(C98='Tabelle Tipi-pesi'!B$16,'Tabelle Tipi-pesi'!C$16,"")&amp;IF(C98='Tabelle Tipi-pesi'!B$17,'Tabelle Tipi-pesi'!C$17,"")&amp;IF(C98='Tabelle Tipi-pesi'!B$18,'Tabelle Tipi-pesi'!C$18,"")&amp;IF(C98='Tabelle Tipi-pesi'!B$19,'Tabelle Tipi-pesi'!C$19,"")&amp;IF(C98='Tabelle Tipi-pesi'!B$20,'Tabelle Tipi-pesi'!C$20,"")&amp;IF(C98='Tabelle Tipi-pesi'!B$21,'Tabelle Tipi-pesi'!C$21,"")&amp;IF(C98='Tabelle Tipi-pesi'!B$22,'Tabelle Tipi-pesi'!C$22,"")&amp;IF(C98='Tabelle Tipi-pesi'!B$23,'Tabelle Tipi-pesi'!C$23,"")))</f>
        <v>265</v>
      </c>
      <c r="E98" s="8" t="s">
        <v>29</v>
      </c>
      <c r="F98" s="7">
        <f>IF(E98="",0,VALUE(IF(E98='Tabelle Tipi-pesi'!D$2,'Tabelle Tipi-pesi'!E$2,"")&amp;IF(E98='Tabelle Tipi-pesi'!D$3,'Tabelle Tipi-pesi'!E$3,"")&amp;IF(E98='Tabelle Tipi-pesi'!D$4,'Tabelle Tipi-pesi'!E$4,"")&amp;IF(E98='Tabelle Tipi-pesi'!D$5,'Tabelle Tipi-pesi'!E$5,"")&amp;IF(E98='Tabelle Tipi-pesi'!D$6,'Tabelle Tipi-pesi'!E$6,"")&amp;IF(E98='Tabelle Tipi-pesi'!D$7,'Tabelle Tipi-pesi'!E$7,"")&amp;IF(E98='Tabelle Tipi-pesi'!D$8,'Tabelle Tipi-pesi'!E$8,"")&amp;IF(E98='Tabelle Tipi-pesi'!D$9,'Tabelle Tipi-pesi'!E$9,"")&amp;IF(E98='Tabelle Tipi-pesi'!D$10,'Tabelle Tipi-pesi'!E$10,"")&amp;IF(E98='Tabelle Tipi-pesi'!D$11,'Tabelle Tipi-pesi'!E$11,"")&amp;IF(E98='Tabelle Tipi-pesi'!D$12,'Tabelle Tipi-pesi'!E$12,"")&amp;IF(E98='Tabelle Tipi-pesi'!D$13,'Tabelle Tipi-pesi'!E$13,"")&amp;IF(E98='Tabelle Tipi-pesi'!D$14,'Tabelle Tipi-pesi'!E$14,"")&amp;IF(E98='Tabelle Tipi-pesi'!D$15,'Tabelle Tipi-pesi'!E$15,"")&amp;IF(E98='Tabelle Tipi-pesi'!D$16,'Tabelle Tipi-pesi'!E$16,"")&amp;IF(E98='Tabelle Tipi-pesi'!D$17,'Tabelle Tipi-pesi'!E$17,"")&amp;IF(E98='Tabelle Tipi-pesi'!D$18,'Tabelle Tipi-pesi'!E$18,"")&amp;IF(E98='Tabelle Tipi-pesi'!D$19,'Tabelle Tipi-pesi'!E$19,"")&amp;IF(E98='Tabelle Tipi-pesi'!D$20,'Tabelle Tipi-pesi'!E$20,"")&amp;IF(E98='Tabelle Tipi-pesi'!D$21,'Tabelle Tipi-pesi'!E$21,"")&amp;IF(E98='Tabelle Tipi-pesi'!D$22,'Tabelle Tipi-pesi'!E$22,"")&amp;IF(E98='Tabelle Tipi-pesi'!D$23,'Tabelle Tipi-pesi'!E$23,"")))/4*B98</f>
        <v>80</v>
      </c>
      <c r="G98" s="22" t="s">
        <v>39</v>
      </c>
      <c r="H98" s="23">
        <f>$B98*IF(G98="",0,VALUE(IF(G98='Tabelle Tipi-pesi'!F$2,'Tabelle Tipi-pesi'!G$2,"")&amp;IF(G98='Tabelle Tipi-pesi'!F$3,'Tabelle Tipi-pesi'!G$3,"")&amp;IF(G98='Tabelle Tipi-pesi'!F$4,'Tabelle Tipi-pesi'!G$4,"")&amp;IF(G98='Tabelle Tipi-pesi'!F$5,'Tabelle Tipi-pesi'!G$5,"")&amp;IF(G98='Tabelle Tipi-pesi'!F$6,'Tabelle Tipi-pesi'!G$6,"")&amp;IF(G98='Tabelle Tipi-pesi'!F$7,'Tabelle Tipi-pesi'!G$7,"")&amp;IF(G98='Tabelle Tipi-pesi'!F$8,'Tabelle Tipi-pesi'!G$8,"")&amp;IF(G98='Tabelle Tipi-pesi'!F$9,'Tabelle Tipi-pesi'!G$9,"")&amp;IF(G98='Tabelle Tipi-pesi'!F$10,'Tabelle Tipi-pesi'!G$10,"")&amp;IF(G98='Tabelle Tipi-pesi'!F$11,'Tabelle Tipi-pesi'!G$11,"")&amp;IF(G98='Tabelle Tipi-pesi'!F$12,'Tabelle Tipi-pesi'!G$12,"")&amp;IF(G98='Tabelle Tipi-pesi'!F$13,'Tabelle Tipi-pesi'!G$13,"")&amp;IF(G98='Tabelle Tipi-pesi'!F$14,'Tabelle Tipi-pesi'!G$14,"")&amp;IF(G98='Tabelle Tipi-pesi'!F$15,'Tabelle Tipi-pesi'!G$15,"")&amp;IF(G98='Tabelle Tipi-pesi'!F$16,'Tabelle Tipi-pesi'!G$16,"")&amp;IF(G98='Tabelle Tipi-pesi'!F$17,'Tabelle Tipi-pesi'!G$17,"")&amp;IF(G98='Tabelle Tipi-pesi'!F$18,'Tabelle Tipi-pesi'!G$18,"")&amp;IF(G98='Tabelle Tipi-pesi'!F$19,'Tabelle Tipi-pesi'!G$19,"")&amp;IF(G98='Tabelle Tipi-pesi'!F$20,'Tabelle Tipi-pesi'!G$20,"")&amp;IF(G98='Tabelle Tipi-pesi'!F$21,'Tabelle Tipi-pesi'!G$21,"")&amp;IF(G98='Tabelle Tipi-pesi'!F$22,'Tabelle Tipi-pesi'!G$22,"")&amp;IF(G98='Tabelle Tipi-pesi'!F$23,'Tabelle Tipi-pesi'!G$23,"")))</f>
        <v>120</v>
      </c>
      <c r="I98" s="8" t="s">
        <v>47</v>
      </c>
      <c r="J98" s="9">
        <f>IF(I98="",0,VALUE(IF(I98='Tabelle Tipi-pesi'!H$2,'Tabelle Tipi-pesi'!I$2,"")&amp;IF(I98='Tabelle Tipi-pesi'!H$3,'Tabelle Tipi-pesi'!I$3,"")&amp;IF(I98='Tabelle Tipi-pesi'!H$4,'Tabelle Tipi-pesi'!I$4,"")&amp;IF(I98='Tabelle Tipi-pesi'!H$5,'Tabelle Tipi-pesi'!I$5,"")&amp;IF(I98='Tabelle Tipi-pesi'!H$6,'Tabelle Tipi-pesi'!I$6,"")&amp;IF(I98='Tabelle Tipi-pesi'!H$7,'Tabelle Tipi-pesi'!I$7,"")&amp;IF(I98='Tabelle Tipi-pesi'!H$8,'Tabelle Tipi-pesi'!I$8,"")&amp;IF(I98='Tabelle Tipi-pesi'!H$9,'Tabelle Tipi-pesi'!I$9,"")&amp;IF(I98='Tabelle Tipi-pesi'!H$10,'Tabelle Tipi-pesi'!I$10,"")&amp;IF(I98='Tabelle Tipi-pesi'!H$11,'Tabelle Tipi-pesi'!I$11,"")&amp;IF(I98='Tabelle Tipi-pesi'!H$12,'Tabelle Tipi-pesi'!I$12,"")&amp;IF(I98='Tabelle Tipi-pesi'!H$13,'Tabelle Tipi-pesi'!I$13,"")&amp;IF(I98='Tabelle Tipi-pesi'!H$14,'Tabelle Tipi-pesi'!I$14,"")&amp;IF(I98='Tabelle Tipi-pesi'!H$15,'Tabelle Tipi-pesi'!I$15,"")&amp;IF(I98='Tabelle Tipi-pesi'!H$16,'Tabelle Tipi-pesi'!I$16,"")&amp;IF(I98='Tabelle Tipi-pesi'!H$17,'Tabelle Tipi-pesi'!I$17,"")&amp;IF(I98='Tabelle Tipi-pesi'!H$18,'Tabelle Tipi-pesi'!I$18,"")&amp;IF(I98='Tabelle Tipi-pesi'!H$19,'Tabelle Tipi-pesi'!I$19,"")&amp;IF(I98='Tabelle Tipi-pesi'!H$20,'Tabelle Tipi-pesi'!I$20,"")&amp;IF(I98='Tabelle Tipi-pesi'!H$21,'Tabelle Tipi-pesi'!I$21,"")&amp;IF(I98='Tabelle Tipi-pesi'!H$22,'Tabelle Tipi-pesi'!I$22,"")&amp;IF(I98='Tabelle Tipi-pesi'!H$23,'Tabelle Tipi-pesi'!I$23,"")))</f>
        <v>145</v>
      </c>
      <c r="K98" s="24" t="s">
        <v>50</v>
      </c>
      <c r="L98" s="25">
        <f>IF(K98="",0,VALUE(IF(K98='Tabelle Tipi-pesi'!J$2,'Tabelle Tipi-pesi'!K$2,"")&amp;IF(K98='Tabelle Tipi-pesi'!J$3,'Tabelle Tipi-pesi'!K$3,"")&amp;IF(K98='Tabelle Tipi-pesi'!J$4,'Tabelle Tipi-pesi'!K$4,"")&amp;IF(K98='Tabelle Tipi-pesi'!J$5,'Tabelle Tipi-pesi'!K$5,"")&amp;IF(K98='Tabelle Tipi-pesi'!J$6,'Tabelle Tipi-pesi'!K$6,"")&amp;IF(K98='Tabelle Tipi-pesi'!J$7,'Tabelle Tipi-pesi'!K$7,"")&amp;IF(K98='Tabelle Tipi-pesi'!J$8,'Tabelle Tipi-pesi'!K$8,"")&amp;IF(K98='Tabelle Tipi-pesi'!J$9,'Tabelle Tipi-pesi'!K$9,"")&amp;IF(K98='Tabelle Tipi-pesi'!J$10,'Tabelle Tipi-pesi'!K$10,"")&amp;IF(K98='Tabelle Tipi-pesi'!J$11,'Tabelle Tipi-pesi'!K$11,"")&amp;IF(K98='Tabelle Tipi-pesi'!J$12,'Tabelle Tipi-pesi'!K$12,"")&amp;IF(K98='Tabelle Tipi-pesi'!J$13,'Tabelle Tipi-pesi'!K$13,"")&amp;IF(K98='Tabelle Tipi-pesi'!J$14,'Tabelle Tipi-pesi'!K$14,"")&amp;IF(K98='Tabelle Tipi-pesi'!J$15,'Tabelle Tipi-pesi'!K$15,"")&amp;IF(K98='Tabelle Tipi-pesi'!J$16,'Tabelle Tipi-pesi'!K$16,"")&amp;IF(K98='Tabelle Tipi-pesi'!J$17,'Tabelle Tipi-pesi'!K$17,"")&amp;IF(K98='Tabelle Tipi-pesi'!J$18,'Tabelle Tipi-pesi'!K$18,"")&amp;IF(K98='Tabelle Tipi-pesi'!J$19,'Tabelle Tipi-pesi'!K$19,"")&amp;IF(K98='Tabelle Tipi-pesi'!J$20,'Tabelle Tipi-pesi'!K$20,"")&amp;IF(K98='Tabelle Tipi-pesi'!J$21,'Tabelle Tipi-pesi'!K$21,"")&amp;IF(K98='Tabelle Tipi-pesi'!J$22,'Tabelle Tipi-pesi'!K$22,"")&amp;IF(K98='Tabelle Tipi-pesi'!J$23,'Tabelle Tipi-pesi'!K$23,"")))</f>
        <v>7</v>
      </c>
      <c r="M98" s="8" t="s">
        <v>178</v>
      </c>
      <c r="N98" s="9">
        <f>$B98*IF(M98="",0,VALUE(IF(M98='Tabelle Tipi-pesi'!L$2,'Tabelle Tipi-pesi'!M$2,"")&amp;IF(M98='Tabelle Tipi-pesi'!L$3,'Tabelle Tipi-pesi'!M$3,"")&amp;IF(M98='Tabelle Tipi-pesi'!L$4,'Tabelle Tipi-pesi'!M$4,"")&amp;IF(M98='Tabelle Tipi-pesi'!L$5,'Tabelle Tipi-pesi'!M$5,"")&amp;IF(M98='Tabelle Tipi-pesi'!L$6,'Tabelle Tipi-pesi'!M$6,"")&amp;IF(M98='Tabelle Tipi-pesi'!L$7,'Tabelle Tipi-pesi'!M$7,"")&amp;IF(M98='Tabelle Tipi-pesi'!L$8,'Tabelle Tipi-pesi'!M$8,"")&amp;IF(M98='Tabelle Tipi-pesi'!L$9,'Tabelle Tipi-pesi'!M$9,"")&amp;IF(M98='Tabelle Tipi-pesi'!L$10,'Tabelle Tipi-pesi'!M$10,"")&amp;IF(M98='Tabelle Tipi-pesi'!L$11,'Tabelle Tipi-pesi'!M$11,"")&amp;IF(M98='Tabelle Tipi-pesi'!L$12,'Tabelle Tipi-pesi'!M$12,"")&amp;IF(M98='Tabelle Tipi-pesi'!L$13,'Tabelle Tipi-pesi'!M$13,"")&amp;IF(M98='Tabelle Tipi-pesi'!L$14,'Tabelle Tipi-pesi'!M$14,"")&amp;IF(M98='Tabelle Tipi-pesi'!L$15,'Tabelle Tipi-pesi'!M$15,"")&amp;IF(M98='Tabelle Tipi-pesi'!L$16,'Tabelle Tipi-pesi'!M$16,"")&amp;IF(M98='Tabelle Tipi-pesi'!L$17,'Tabelle Tipi-pesi'!M$17,"")&amp;IF(M98='Tabelle Tipi-pesi'!L$18,'Tabelle Tipi-pesi'!M$18,"")&amp;IF(M98='Tabelle Tipi-pesi'!L$19,'Tabelle Tipi-pesi'!M$19,"")&amp;IF(M98='Tabelle Tipi-pesi'!L$20,'Tabelle Tipi-pesi'!M$20,"")&amp;IF(M98='Tabelle Tipi-pesi'!L$21,'Tabelle Tipi-pesi'!M$21,"")&amp;IF(M98='Tabelle Tipi-pesi'!L$22,'Tabelle Tipi-pesi'!M$22,"")&amp;IF(M98='Tabelle Tipi-pesi'!L$23,'Tabelle Tipi-pesi'!M$23,"")))</f>
        <v>340</v>
      </c>
      <c r="O98" s="27" t="s">
        <v>82</v>
      </c>
      <c r="P98" s="28">
        <f>IF(O98="",0,VALUE(IF(O98='Tabelle Tipi-pesi'!N$2,'Tabelle Tipi-pesi'!O$2,"")&amp;IF(O98='Tabelle Tipi-pesi'!N$3,'Tabelle Tipi-pesi'!O$3,"")&amp;IF(O98='Tabelle Tipi-pesi'!N$4,'Tabelle Tipi-pesi'!O$4,"")&amp;IF(O98='Tabelle Tipi-pesi'!N$5,'Tabelle Tipi-pesi'!O$5,"")&amp;IF(O98='Tabelle Tipi-pesi'!N$6,'Tabelle Tipi-pesi'!O$6,"")&amp;IF(O98='Tabelle Tipi-pesi'!N$7,'Tabelle Tipi-pesi'!O$7,"")&amp;IF(O98='Tabelle Tipi-pesi'!N$8,'Tabelle Tipi-pesi'!O$8,"")&amp;IF(O98='Tabelle Tipi-pesi'!N$9,'Tabelle Tipi-pesi'!O$9,"")&amp;IF(O98='Tabelle Tipi-pesi'!N$10,'Tabelle Tipi-pesi'!O$10,"")&amp;IF(O98='Tabelle Tipi-pesi'!N$11,'Tabelle Tipi-pesi'!O$11,"")&amp;IF(O98='Tabelle Tipi-pesi'!N$12,'Tabelle Tipi-pesi'!O$12,"")&amp;IF(O98='Tabelle Tipi-pesi'!N$13,'Tabelle Tipi-pesi'!O$13,"")&amp;IF(O98='Tabelle Tipi-pesi'!N$14,'Tabelle Tipi-pesi'!O$14,"")&amp;IF(O98='Tabelle Tipi-pesi'!N$15,'Tabelle Tipi-pesi'!O$15,"")&amp;IF(O98='Tabelle Tipi-pesi'!N$16,'Tabelle Tipi-pesi'!O$16,"")&amp;IF(O98='Tabelle Tipi-pesi'!N$17,'Tabelle Tipi-pesi'!O$17,"")&amp;IF(O98='Tabelle Tipi-pesi'!N$18,'Tabelle Tipi-pesi'!O$18,"")&amp;IF(O98='Tabelle Tipi-pesi'!N$19,'Tabelle Tipi-pesi'!O$19,"")&amp;IF(O98='Tabelle Tipi-pesi'!N$20,'Tabelle Tipi-pesi'!O$20,"")&amp;IF(O98='Tabelle Tipi-pesi'!N$21,'Tabelle Tipi-pesi'!O$21,"")&amp;IF(O98='Tabelle Tipi-pesi'!N$22,'Tabelle Tipi-pesi'!O$22,"")&amp;IF(O98='Tabelle Tipi-pesi'!N$23,'Tabelle Tipi-pesi'!O$23,"")))</f>
        <v>580</v>
      </c>
      <c r="Q98" s="8" t="s">
        <v>108</v>
      </c>
      <c r="R98" s="9">
        <f>IF(Q98="",0,VALUE(IF(Q98='Tabelle Tipi-pesi'!P$2,'Tabelle Tipi-pesi'!Q$2,"")&amp;IF(Q98='Tabelle Tipi-pesi'!P$3,'Tabelle Tipi-pesi'!Q$3,"")&amp;IF(Q98='Tabelle Tipi-pesi'!P$4,'Tabelle Tipi-pesi'!Q$4,"")&amp;IF(Q98='Tabelle Tipi-pesi'!P$5,'Tabelle Tipi-pesi'!Q$5,"")&amp;IF(Q98='Tabelle Tipi-pesi'!P$6,'Tabelle Tipi-pesi'!Q$6,"")&amp;IF(Q98='Tabelle Tipi-pesi'!P$7,'Tabelle Tipi-pesi'!Q$7,"")&amp;IF(Q98='Tabelle Tipi-pesi'!P$8,'Tabelle Tipi-pesi'!Q$8,"")&amp;IF(Q98='Tabelle Tipi-pesi'!P$9,'Tabelle Tipi-pesi'!Q$9,"")&amp;IF(Q98='Tabelle Tipi-pesi'!P$10,'Tabelle Tipi-pesi'!Q$10,"")&amp;IF(Q98='Tabelle Tipi-pesi'!P$11,'Tabelle Tipi-pesi'!Q$11,"")&amp;IF(Q98='Tabelle Tipi-pesi'!P$12,'Tabelle Tipi-pesi'!Q$12,"")&amp;IF(Q98='Tabelle Tipi-pesi'!P$13,'Tabelle Tipi-pesi'!Q$13,"")&amp;IF(Q98='Tabelle Tipi-pesi'!P$14,'Tabelle Tipi-pesi'!Q$14,"")&amp;IF(Q98='Tabelle Tipi-pesi'!P$15,'Tabelle Tipi-pesi'!Q$15,"")&amp;IF(Q98='Tabelle Tipi-pesi'!P$16,'Tabelle Tipi-pesi'!Q$16,"")&amp;IF(Q98='Tabelle Tipi-pesi'!P$17,'Tabelle Tipi-pesi'!Q$17,"")&amp;IF(Q98='Tabelle Tipi-pesi'!P$18,'Tabelle Tipi-pesi'!Q$18,"")&amp;IF(Q98='Tabelle Tipi-pesi'!P$19,'Tabelle Tipi-pesi'!Q$19,"")&amp;IF(Q98='Tabelle Tipi-pesi'!P$20,'Tabelle Tipi-pesi'!Q$20,"")&amp;IF(Q98='Tabelle Tipi-pesi'!P$21,'Tabelle Tipi-pesi'!Q$21,"")&amp;IF(Q98='Tabelle Tipi-pesi'!P$22,'Tabelle Tipi-pesi'!Q$22,"")&amp;IF(Q98='Tabelle Tipi-pesi'!P$23,'Tabelle Tipi-pesi'!Q$23,"")))</f>
        <v>30</v>
      </c>
      <c r="S98" s="29" t="s">
        <v>114</v>
      </c>
      <c r="T98" s="30">
        <f>IF(S98="",0,VALUE(IF(S98='Tabelle Tipi-pesi'!R$2,'Tabelle Tipi-pesi'!S$2,"")&amp;IF(S98='Tabelle Tipi-pesi'!R$3,'Tabelle Tipi-pesi'!S$3,"")&amp;IF(S98='Tabelle Tipi-pesi'!R$4,'Tabelle Tipi-pesi'!S$4,"")&amp;IF(S98='Tabelle Tipi-pesi'!R$5,'Tabelle Tipi-pesi'!S$5,"")&amp;IF(S98='Tabelle Tipi-pesi'!R$6,'Tabelle Tipi-pesi'!S$6,"")&amp;IF(S98='Tabelle Tipi-pesi'!R$7,'Tabelle Tipi-pesi'!S$7,"")&amp;IF(S98='Tabelle Tipi-pesi'!R$8,'Tabelle Tipi-pesi'!S$8,"")&amp;IF(S98='Tabelle Tipi-pesi'!R$9,'Tabelle Tipi-pesi'!S$9,"")&amp;IF(S98='Tabelle Tipi-pesi'!R$10,'Tabelle Tipi-pesi'!S$10,"")&amp;IF(S98='Tabelle Tipi-pesi'!R$11,'Tabelle Tipi-pesi'!S$11,"")&amp;IF(S98='Tabelle Tipi-pesi'!R$12,'Tabelle Tipi-pesi'!S$12,"")&amp;IF(S98='Tabelle Tipi-pesi'!R$13,'Tabelle Tipi-pesi'!S$13,"")&amp;IF(S98='Tabelle Tipi-pesi'!R$14,'Tabelle Tipi-pesi'!S$14,"")&amp;IF(S98='Tabelle Tipi-pesi'!R$15,'Tabelle Tipi-pesi'!S$15,"")&amp;IF(S98='Tabelle Tipi-pesi'!R$16,'Tabelle Tipi-pesi'!S$16,"")&amp;IF(S98='Tabelle Tipi-pesi'!R$17,'Tabelle Tipi-pesi'!S$17,"")&amp;IF(S98='Tabelle Tipi-pesi'!R$18,'Tabelle Tipi-pesi'!S$18,"")&amp;IF(S98='Tabelle Tipi-pesi'!R$19,'Tabelle Tipi-pesi'!S$19,"")&amp;IF(S98='Tabelle Tipi-pesi'!R$20,'Tabelle Tipi-pesi'!S$20,"")&amp;IF(S98='Tabelle Tipi-pesi'!R$21,'Tabelle Tipi-pesi'!S$21,"")&amp;IF(S98='Tabelle Tipi-pesi'!R$22,'Tabelle Tipi-pesi'!S$22,"")&amp;IF(S98='Tabelle Tipi-pesi'!R$23,'Tabelle Tipi-pesi'!S$23,"")))</f>
        <v>25</v>
      </c>
      <c r="U98" s="8" t="s">
        <v>94</v>
      </c>
      <c r="V98" s="9">
        <f>IF(U98="",0,VALUE(IF(U98='Tabelle Tipi-pesi'!T$2,'Tabelle Tipi-pesi'!U$2,"")&amp;IF(U98='Tabelle Tipi-pesi'!T$3,'Tabelle Tipi-pesi'!U$3,"")&amp;IF(U98='Tabelle Tipi-pesi'!T$4,'Tabelle Tipi-pesi'!U$4,"")&amp;IF(U98='Tabelle Tipi-pesi'!T$5,'Tabelle Tipi-pesi'!U$5,"")&amp;IF(U98='Tabelle Tipi-pesi'!T$6,'Tabelle Tipi-pesi'!U$6,"")&amp;IF(U98='Tabelle Tipi-pesi'!T$7,'Tabelle Tipi-pesi'!U$7,"")&amp;IF(U98='Tabelle Tipi-pesi'!T$8,'Tabelle Tipi-pesi'!U$8,"")&amp;IF(U98='Tabelle Tipi-pesi'!T$9,'Tabelle Tipi-pesi'!U$9,"")&amp;IF(U98='Tabelle Tipi-pesi'!T$10,'Tabelle Tipi-pesi'!U$10,"")&amp;IF(U98='Tabelle Tipi-pesi'!T$11,'Tabelle Tipi-pesi'!U$11,"")&amp;IF(U98='Tabelle Tipi-pesi'!T$12,'Tabelle Tipi-pesi'!U$12,"")&amp;IF(U98='Tabelle Tipi-pesi'!T$13,'Tabelle Tipi-pesi'!U$13,"")&amp;IF(U98='Tabelle Tipi-pesi'!T$14,'Tabelle Tipi-pesi'!U$14,"")&amp;IF(U98='Tabelle Tipi-pesi'!T$15,'Tabelle Tipi-pesi'!U$15,"")&amp;IF(U98='Tabelle Tipi-pesi'!T$16,'Tabelle Tipi-pesi'!U$16,"")&amp;IF(U98='Tabelle Tipi-pesi'!T$17,'Tabelle Tipi-pesi'!U$17,"")&amp;IF(U98='Tabelle Tipi-pesi'!T$18,'Tabelle Tipi-pesi'!U$18,"")&amp;IF(U98='Tabelle Tipi-pesi'!T$19,'Tabelle Tipi-pesi'!U$19,"")&amp;IF(U98='Tabelle Tipi-pesi'!T$20,'Tabelle Tipi-pesi'!U$20,"")&amp;IF(U98='Tabelle Tipi-pesi'!T$21,'Tabelle Tipi-pesi'!U$21,"")&amp;IF(U98='Tabelle Tipi-pesi'!T$22,'Tabelle Tipi-pesi'!U$22,"")&amp;IF(U98='Tabelle Tipi-pesi'!T$23,'Tabelle Tipi-pesi'!U$23,"")))</f>
        <v>85</v>
      </c>
      <c r="W98" s="31" t="s">
        <v>99</v>
      </c>
      <c r="X98" s="32">
        <f>IF(W98="",0,VALUE(IF(W98='Tabelle Tipi-pesi'!V$2,'Tabelle Tipi-pesi'!W$2,"")&amp;IF(W98='Tabelle Tipi-pesi'!V$3,'Tabelle Tipi-pesi'!W$3,"")&amp;IF(W98='Tabelle Tipi-pesi'!V$4,'Tabelle Tipi-pesi'!W$4,"")&amp;IF(W98='Tabelle Tipi-pesi'!V$5,'Tabelle Tipi-pesi'!W$5,"")&amp;IF(W98='Tabelle Tipi-pesi'!V$6,'Tabelle Tipi-pesi'!W$6,"")&amp;IF(W98='Tabelle Tipi-pesi'!V$7,'Tabelle Tipi-pesi'!W$7,"")&amp;IF(W98='Tabelle Tipi-pesi'!V$8,'Tabelle Tipi-pesi'!W$8,"")&amp;IF(W98='Tabelle Tipi-pesi'!V$9,'Tabelle Tipi-pesi'!W$9,"")&amp;IF(W98='Tabelle Tipi-pesi'!V$10,'Tabelle Tipi-pesi'!W$10,"")&amp;IF(W98='Tabelle Tipi-pesi'!V$11,'Tabelle Tipi-pesi'!W$11,"")&amp;IF(W98='Tabelle Tipi-pesi'!V$12,'Tabelle Tipi-pesi'!W$12,"")&amp;IF(W98='Tabelle Tipi-pesi'!V$13,'Tabelle Tipi-pesi'!W$13,"")&amp;IF(W98='Tabelle Tipi-pesi'!V$14,'Tabelle Tipi-pesi'!W$14,"")&amp;IF(W98='Tabelle Tipi-pesi'!V$15,'Tabelle Tipi-pesi'!W$15,"")&amp;IF(W98='Tabelle Tipi-pesi'!V$16,'Tabelle Tipi-pesi'!W$16,"")&amp;IF(W98='Tabelle Tipi-pesi'!V$17,'Tabelle Tipi-pesi'!W$17,"")&amp;IF(W98='Tabelle Tipi-pesi'!V$18,'Tabelle Tipi-pesi'!W$18,"")&amp;IF(W98='Tabelle Tipi-pesi'!V$19,'Tabelle Tipi-pesi'!W$19,"")&amp;IF(W98='Tabelle Tipi-pesi'!V$20,'Tabelle Tipi-pesi'!W$20,"")&amp;IF(W98='Tabelle Tipi-pesi'!V$21,'Tabelle Tipi-pesi'!W$21,"")&amp;IF(W98='Tabelle Tipi-pesi'!V$22,'Tabelle Tipi-pesi'!W$22,"")&amp;IF(W98='Tabelle Tipi-pesi'!V$23,'Tabelle Tipi-pesi'!W$23,"")))</f>
        <v>14</v>
      </c>
      <c r="Y98" s="8" t="s">
        <v>100</v>
      </c>
      <c r="Z98" s="9">
        <f>IF(Y98="",0,VALUE(IF(Y98='Tabelle Tipi-pesi'!X$2,'Tabelle Tipi-pesi'!Y$2,"")&amp;IF(Y98='Tabelle Tipi-pesi'!X$3,'Tabelle Tipi-pesi'!Y$3,"")&amp;IF(Y98='Tabelle Tipi-pesi'!X$4,'Tabelle Tipi-pesi'!Y$4,"")&amp;IF(Y98='Tabelle Tipi-pesi'!X$5,'Tabelle Tipi-pesi'!Y$5,"")&amp;IF(Y98='Tabelle Tipi-pesi'!X$6,'Tabelle Tipi-pesi'!Y$6,"")&amp;IF(Y98='Tabelle Tipi-pesi'!X$7,'Tabelle Tipi-pesi'!Y$7,"")&amp;IF(Y98='Tabelle Tipi-pesi'!X$8,'Tabelle Tipi-pesi'!Y$8,"")&amp;IF(Y98='Tabelle Tipi-pesi'!X$9,'Tabelle Tipi-pesi'!Y$9,"")&amp;IF(Y98='Tabelle Tipi-pesi'!X$10,'Tabelle Tipi-pesi'!Y$10,"")&amp;IF(Y98='Tabelle Tipi-pesi'!X$11,'Tabelle Tipi-pesi'!Y$11,"")&amp;IF(Y98='Tabelle Tipi-pesi'!X$12,'Tabelle Tipi-pesi'!Y$12,"")&amp;IF(Y98='Tabelle Tipi-pesi'!X$13,'Tabelle Tipi-pesi'!Y$13,"")&amp;IF(Y98='Tabelle Tipi-pesi'!X$14,'Tabelle Tipi-pesi'!Y$14,"")&amp;IF(Y98='Tabelle Tipi-pesi'!X$15,'Tabelle Tipi-pesi'!Y$15,"")&amp;IF(Y98='Tabelle Tipi-pesi'!X$16,'Tabelle Tipi-pesi'!Y$16,"")&amp;IF(Y98='Tabelle Tipi-pesi'!X$17,'Tabelle Tipi-pesi'!Y$17,"")&amp;IF(Y98='Tabelle Tipi-pesi'!X$18,'Tabelle Tipi-pesi'!Y$18,"")&amp;IF(Y98='Tabelle Tipi-pesi'!X$19,'Tabelle Tipi-pesi'!Y$19,"")&amp;IF(Y98='Tabelle Tipi-pesi'!X$20,'Tabelle Tipi-pesi'!Y$20,"")&amp;IF(Y98='Tabelle Tipi-pesi'!X$21,'Tabelle Tipi-pesi'!Y$21,"")&amp;IF(Y98='Tabelle Tipi-pesi'!X$22,'Tabelle Tipi-pesi'!Y$22,"")&amp;IF(Y98='Tabelle Tipi-pesi'!X$23,'Tabelle Tipi-pesi'!Y$23,"")))</f>
        <v>190</v>
      </c>
      <c r="AA98" s="36" t="s">
        <v>105</v>
      </c>
      <c r="AB98" s="37">
        <f>IF(AA98="",0,VALUE(IF(AA98='Tabelle Tipi-pesi'!Z$2,'Tabelle Tipi-pesi'!AA$2,"")&amp;IF(AA98='Tabelle Tipi-pesi'!Z$3,'Tabelle Tipi-pesi'!AA$3,"")&amp;IF(AA98='Tabelle Tipi-pesi'!Z$4,'Tabelle Tipi-pesi'!AA$4,"")&amp;IF(AA98='Tabelle Tipi-pesi'!Z$5,'Tabelle Tipi-pesi'!AA$5,"")&amp;IF(AA98='Tabelle Tipi-pesi'!Z$6,'Tabelle Tipi-pesi'!AA$6,"")&amp;IF(AA98='Tabelle Tipi-pesi'!Z$7,'Tabelle Tipi-pesi'!AA$7,"")&amp;IF(AA98='Tabelle Tipi-pesi'!Z$8,'Tabelle Tipi-pesi'!AA$8,"")&amp;IF(AA98='Tabelle Tipi-pesi'!Z$9,'Tabelle Tipi-pesi'!AA$9,"")&amp;IF(AA98='Tabelle Tipi-pesi'!Z$10,'Tabelle Tipi-pesi'!AA$10,"")&amp;IF(AA98='Tabelle Tipi-pesi'!Z$11,'Tabelle Tipi-pesi'!AA$11,"")&amp;IF(AA98='Tabelle Tipi-pesi'!Z$12,'Tabelle Tipi-pesi'!AA$12,"")&amp;IF(AA98='Tabelle Tipi-pesi'!Z$13,'Tabelle Tipi-pesi'!AA$13,"")&amp;IF(AA98='Tabelle Tipi-pesi'!Z$14,'Tabelle Tipi-pesi'!AA$14,"")&amp;IF(AA98='Tabelle Tipi-pesi'!Z$15,'Tabelle Tipi-pesi'!AA$15,"")&amp;IF(AA98='Tabelle Tipi-pesi'!Z$16,'Tabelle Tipi-pesi'!AA$16,"")&amp;IF(AA98='Tabelle Tipi-pesi'!Z$17,'Tabelle Tipi-pesi'!AA$17,"")&amp;IF(AA98='Tabelle Tipi-pesi'!Z$18,'Tabelle Tipi-pesi'!AA$18,"")&amp;IF(AA98='Tabelle Tipi-pesi'!Z$19,'Tabelle Tipi-pesi'!AA$19,"")&amp;IF(AA98='Tabelle Tipi-pesi'!Z$20,'Tabelle Tipi-pesi'!AA$20,"")&amp;IF(AA98='Tabelle Tipi-pesi'!Z$21,'Tabelle Tipi-pesi'!AA$21,"")&amp;IF(AA98='Tabelle Tipi-pesi'!Z$22,'Tabelle Tipi-pesi'!AA$22,"")&amp;IF(AA98='Tabelle Tipi-pesi'!Z$23,'Tabelle Tipi-pesi'!AA$23,"")))</f>
        <v>75</v>
      </c>
      <c r="AC98" s="8" t="s">
        <v>102</v>
      </c>
      <c r="AD98" s="9">
        <f>IF(AC98="",0,VALUE(IF(AC98='Tabelle Tipi-pesi'!Z$2,'Tabelle Tipi-pesi'!AA$2,"")&amp;IF(AC98='Tabelle Tipi-pesi'!Z$3,'Tabelle Tipi-pesi'!AA$3,"")&amp;IF(AC98='Tabelle Tipi-pesi'!Z$4,'Tabelle Tipi-pesi'!AA$4,"")&amp;IF(AC98='Tabelle Tipi-pesi'!Z$5,'Tabelle Tipi-pesi'!AA$5,"")&amp;IF(AC98='Tabelle Tipi-pesi'!Z$6,'Tabelle Tipi-pesi'!AA$6,"")&amp;IF(AC98='Tabelle Tipi-pesi'!Z$7,'Tabelle Tipi-pesi'!AA$7,"")&amp;IF(AC98='Tabelle Tipi-pesi'!Z$8,'Tabelle Tipi-pesi'!AA$8,"")&amp;IF(AC98='Tabelle Tipi-pesi'!Z$9,'Tabelle Tipi-pesi'!AA$9,"")&amp;IF(AC98='Tabelle Tipi-pesi'!Z$10,'Tabelle Tipi-pesi'!AA$10,"")&amp;IF(AC98='Tabelle Tipi-pesi'!Z$11,'Tabelle Tipi-pesi'!AA$11,"")&amp;IF(AC98='Tabelle Tipi-pesi'!Z$12,'Tabelle Tipi-pesi'!AA$12,"")&amp;IF(AC98='Tabelle Tipi-pesi'!Z$13,'Tabelle Tipi-pesi'!AA$13,"")&amp;IF(AC98='Tabelle Tipi-pesi'!Z$14,'Tabelle Tipi-pesi'!AA$14,"")&amp;IF(AC98='Tabelle Tipi-pesi'!Z$15,'Tabelle Tipi-pesi'!AA$15,"")&amp;IF(AC98='Tabelle Tipi-pesi'!Z$16,'Tabelle Tipi-pesi'!AA$16,"")&amp;IF(AC98='Tabelle Tipi-pesi'!Z$17,'Tabelle Tipi-pesi'!AA$17,"")&amp;IF(AC98='Tabelle Tipi-pesi'!Z$18,'Tabelle Tipi-pesi'!AA$18,"")&amp;IF(AC98='Tabelle Tipi-pesi'!Z$19,'Tabelle Tipi-pesi'!AA$19,"")&amp;IF(AC98='Tabelle Tipi-pesi'!Z$20,'Tabelle Tipi-pesi'!AA$20,"")&amp;IF(AC98='Tabelle Tipi-pesi'!Z$21,'Tabelle Tipi-pesi'!AA$21,"")&amp;IF(AC98='Tabelle Tipi-pesi'!Z$22,'Tabelle Tipi-pesi'!AA$22,"")&amp;IF(AC98='Tabelle Tipi-pesi'!Z$23,'Tabelle Tipi-pesi'!AA$23,"")))</f>
        <v>40</v>
      </c>
      <c r="AE98" s="34" t="s">
        <v>116</v>
      </c>
      <c r="AF98" s="35">
        <f>IF(AE98="",0,VALUE(IF(AE98='Tabelle Tipi-pesi'!AB$2,'Tabelle Tipi-pesi'!AC$2,"")&amp;IF(AE98='Tabelle Tipi-pesi'!AB$3,'Tabelle Tipi-pesi'!AC$3,"")&amp;IF(AE98='Tabelle Tipi-pesi'!AB$4,'Tabelle Tipi-pesi'!AC$4,"")&amp;IF(AE98='Tabelle Tipi-pesi'!AB$5,'Tabelle Tipi-pesi'!AC$5,"")&amp;IF(AE98='Tabelle Tipi-pesi'!AB$6,'Tabelle Tipi-pesi'!AC$6,"")&amp;IF(AE98='Tabelle Tipi-pesi'!AB$7,'Tabelle Tipi-pesi'!AC$7,"")&amp;IF(AE98='Tabelle Tipi-pesi'!AB$8,'Tabelle Tipi-pesi'!AC$8,"")&amp;IF(AE98='Tabelle Tipi-pesi'!AB$9,'Tabelle Tipi-pesi'!AC$9,"")&amp;IF(AE98='Tabelle Tipi-pesi'!AB$10,'Tabelle Tipi-pesi'!AC$10,"")&amp;IF(AE98='Tabelle Tipi-pesi'!AB$11,'Tabelle Tipi-pesi'!AC$11,"")&amp;IF(AE98='Tabelle Tipi-pesi'!AB$12,'Tabelle Tipi-pesi'!AC$12,"")&amp;IF(AE98='Tabelle Tipi-pesi'!AB$13,'Tabelle Tipi-pesi'!AC$13,"")&amp;IF(AE98='Tabelle Tipi-pesi'!AB$14,'Tabelle Tipi-pesi'!AC$14,"")&amp;IF(AE98='Tabelle Tipi-pesi'!AB$15,'Tabelle Tipi-pesi'!AC$15,"")&amp;IF(AD98='Tabelle Tipi-pesi'!AB$16,'Tabelle Tipi-pesi'!AC$16,"")&amp;IF(AE98='Tabelle Tipi-pesi'!AB$17,'Tabelle Tipi-pesi'!AC$17,"")&amp;IF(AE98='Tabelle Tipi-pesi'!AB$18,'Tabelle Tipi-pesi'!AC$18,"")&amp;IF(AE98='Tabelle Tipi-pesi'!AB$19,'Tabelle Tipi-pesi'!AC$19,"")&amp;IF(AE98='Tabelle Tipi-pesi'!AB$20,'Tabelle Tipi-pesi'!AC$20,"")&amp;IF(AE98='Tabelle Tipi-pesi'!AB$21,'Tabelle Tipi-pesi'!AC$21,"")&amp;IF(AE98='Tabelle Tipi-pesi'!AB$22,'Tabelle Tipi-pesi'!AC$22,"")&amp;IF(AE98='Tabelle Tipi-pesi'!AB$23,'Tabelle Tipi-pesi'!AC$23,"")))</f>
        <v>20</v>
      </c>
      <c r="AG98" s="8" t="s">
        <v>106</v>
      </c>
      <c r="AH98" s="9">
        <f>IF(AG98="",0,VALUE(IF(AG98='Tabelle Tipi-pesi'!AD$2,'Tabelle Tipi-pesi'!AE$2,"")&amp;IF(AG98='Tabelle Tipi-pesi'!AD$3,'Tabelle Tipi-pesi'!AE$3,"")&amp;IF(AG98='Tabelle Tipi-pesi'!AD$4,'Tabelle Tipi-pesi'!AE$4,"")&amp;IF(AG98='Tabelle Tipi-pesi'!AD$5,'Tabelle Tipi-pesi'!AE$5,"")&amp;IF(AG98='Tabelle Tipi-pesi'!AD$6,'Tabelle Tipi-pesi'!AE$6,"")&amp;IF(AG98='Tabelle Tipi-pesi'!AD$7,'Tabelle Tipi-pesi'!AE$7,"")&amp;IF(AG98='Tabelle Tipi-pesi'!AD$8,'Tabelle Tipi-pesi'!AE$8,"")&amp;IF(AG98='Tabelle Tipi-pesi'!AD$9,'Tabelle Tipi-pesi'!AE$9,"")&amp;IF(AG98='Tabelle Tipi-pesi'!AD$10,'Tabelle Tipi-pesi'!AE$10,"")&amp;IF(AG98='Tabelle Tipi-pesi'!AD$11,'Tabelle Tipi-pesi'!AE$11,"")&amp;IF(AG98='Tabelle Tipi-pesi'!AD$12,'Tabelle Tipi-pesi'!AE$12,"")&amp;IF(AG98='Tabelle Tipi-pesi'!AD$13,'Tabelle Tipi-pesi'!AE$13,"")&amp;IF(AG98='Tabelle Tipi-pesi'!AD$14,'Tabelle Tipi-pesi'!AE$14,"")&amp;IF(AG98='Tabelle Tipi-pesi'!AD$15,'Tabelle Tipi-pesi'!AE$15,"")&amp;IF(AF98='Tabelle Tipi-pesi'!AD$16,'Tabelle Tipi-pesi'!AE$16,"")&amp;IF(AG98='Tabelle Tipi-pesi'!AD$17,'Tabelle Tipi-pesi'!AE$17,"")&amp;IF(AG98='Tabelle Tipi-pesi'!AD$18,'Tabelle Tipi-pesi'!AE$18,"")&amp;IF(AG98='Tabelle Tipi-pesi'!AD$19,'Tabelle Tipi-pesi'!AE$19,"")&amp;IF(AG98='Tabelle Tipi-pesi'!AD$20,'Tabelle Tipi-pesi'!AE$20,"")&amp;IF(AG98='Tabelle Tipi-pesi'!AD$21,'Tabelle Tipi-pesi'!AE$21,"")&amp;IF(AG98='Tabelle Tipi-pesi'!AD$22,'Tabelle Tipi-pesi'!AE$22,"")&amp;IF(AG98='Tabelle Tipi-pesi'!AD$23,'Tabelle Tipi-pesi'!AE$23,"")))</f>
        <v>50</v>
      </c>
      <c r="AJ98" s="26">
        <f t="shared" si="7"/>
        <v>2066</v>
      </c>
      <c r="AK98" s="55">
        <v>31.6</v>
      </c>
      <c r="AL98" s="12">
        <v>9435</v>
      </c>
      <c r="AM98" s="18"/>
      <c r="AN98" s="11">
        <f t="shared" si="8"/>
        <v>15</v>
      </c>
      <c r="AO98" s="11" t="str">
        <f t="shared" si="9"/>
        <v>3</v>
      </c>
      <c r="AP98" s="8">
        <v>580</v>
      </c>
      <c r="AQ98" s="40">
        <f t="shared" si="10"/>
        <v>17.914556962025316</v>
      </c>
      <c r="AR98" s="15">
        <f t="shared" si="11"/>
        <v>198.851582278481</v>
      </c>
      <c r="AS98" s="16">
        <f t="shared" si="12"/>
        <v>96.249555797909494</v>
      </c>
      <c r="AT98" s="15">
        <f t="shared" si="13"/>
        <v>10.389658338783935</v>
      </c>
      <c r="AU98" s="39"/>
    </row>
    <row r="99" spans="1:47" s="8" customFormat="1" ht="11.25" customHeight="1" x14ac:dyDescent="0.2">
      <c r="A99" s="8">
        <v>95</v>
      </c>
      <c r="B99" s="8">
        <v>4</v>
      </c>
      <c r="C99" s="20" t="s">
        <v>18</v>
      </c>
      <c r="D99" s="21">
        <f>IF(C99="",0,VALUE(IF(C99='Tabelle Tipi-pesi'!B$2,'Tabelle Tipi-pesi'!C$2,"")&amp;IF(C99='Tabelle Tipi-pesi'!B$3,'Tabelle Tipi-pesi'!C$3,"")&amp;IF(C99='Tabelle Tipi-pesi'!B$4,'Tabelle Tipi-pesi'!C$4,"")&amp;IF(C99='Tabelle Tipi-pesi'!B$5,'Tabelle Tipi-pesi'!C$5,"")&amp;IF(C99='Tabelle Tipi-pesi'!B$6,'Tabelle Tipi-pesi'!C$6,"")&amp;IF(C99='Tabelle Tipi-pesi'!B$7,'Tabelle Tipi-pesi'!C$7,"")&amp;IF(C99='Tabelle Tipi-pesi'!B$8,'Tabelle Tipi-pesi'!C$8,"")&amp;IF(C99='Tabelle Tipi-pesi'!B$9,'Tabelle Tipi-pesi'!C$9,"")&amp;IF(C99='Tabelle Tipi-pesi'!B$10,'Tabelle Tipi-pesi'!C$10,"")&amp;IF(C99='Tabelle Tipi-pesi'!B$11,'Tabelle Tipi-pesi'!C$11,"")&amp;IF(C99='Tabelle Tipi-pesi'!B$12,'Tabelle Tipi-pesi'!C$12,"")&amp;IF(C99='Tabelle Tipi-pesi'!B$13,'Tabelle Tipi-pesi'!C$13,"")&amp;IF(C99='Tabelle Tipi-pesi'!B$14,'Tabelle Tipi-pesi'!C$14,"")&amp;IF(C99='Tabelle Tipi-pesi'!B$15,'Tabelle Tipi-pesi'!C$15,"")&amp;IF(C99='Tabelle Tipi-pesi'!B$16,'Tabelle Tipi-pesi'!C$16,"")&amp;IF(C99='Tabelle Tipi-pesi'!B$17,'Tabelle Tipi-pesi'!C$17,"")&amp;IF(C99='Tabelle Tipi-pesi'!B$18,'Tabelle Tipi-pesi'!C$18,"")&amp;IF(C99='Tabelle Tipi-pesi'!B$19,'Tabelle Tipi-pesi'!C$19,"")&amp;IF(C99='Tabelle Tipi-pesi'!B$20,'Tabelle Tipi-pesi'!C$20,"")&amp;IF(C99='Tabelle Tipi-pesi'!B$21,'Tabelle Tipi-pesi'!C$21,"")&amp;IF(C99='Tabelle Tipi-pesi'!B$22,'Tabelle Tipi-pesi'!C$22,"")&amp;IF(C99='Tabelle Tipi-pesi'!B$23,'Tabelle Tipi-pesi'!C$23,"")))</f>
        <v>180</v>
      </c>
      <c r="E99" s="8" t="s">
        <v>29</v>
      </c>
      <c r="F99" s="7">
        <f>IF(E99="",0,VALUE(IF(E99='Tabelle Tipi-pesi'!D$2,'Tabelle Tipi-pesi'!E$2,"")&amp;IF(E99='Tabelle Tipi-pesi'!D$3,'Tabelle Tipi-pesi'!E$3,"")&amp;IF(E99='Tabelle Tipi-pesi'!D$4,'Tabelle Tipi-pesi'!E$4,"")&amp;IF(E99='Tabelle Tipi-pesi'!D$5,'Tabelle Tipi-pesi'!E$5,"")&amp;IF(E99='Tabelle Tipi-pesi'!D$6,'Tabelle Tipi-pesi'!E$6,"")&amp;IF(E99='Tabelle Tipi-pesi'!D$7,'Tabelle Tipi-pesi'!E$7,"")&amp;IF(E99='Tabelle Tipi-pesi'!D$8,'Tabelle Tipi-pesi'!E$8,"")&amp;IF(E99='Tabelle Tipi-pesi'!D$9,'Tabelle Tipi-pesi'!E$9,"")&amp;IF(E99='Tabelle Tipi-pesi'!D$10,'Tabelle Tipi-pesi'!E$10,"")&amp;IF(E99='Tabelle Tipi-pesi'!D$11,'Tabelle Tipi-pesi'!E$11,"")&amp;IF(E99='Tabelle Tipi-pesi'!D$12,'Tabelle Tipi-pesi'!E$12,"")&amp;IF(E99='Tabelle Tipi-pesi'!D$13,'Tabelle Tipi-pesi'!E$13,"")&amp;IF(E99='Tabelle Tipi-pesi'!D$14,'Tabelle Tipi-pesi'!E$14,"")&amp;IF(E99='Tabelle Tipi-pesi'!D$15,'Tabelle Tipi-pesi'!E$15,"")&amp;IF(E99='Tabelle Tipi-pesi'!D$16,'Tabelle Tipi-pesi'!E$16,"")&amp;IF(E99='Tabelle Tipi-pesi'!D$17,'Tabelle Tipi-pesi'!E$17,"")&amp;IF(E99='Tabelle Tipi-pesi'!D$18,'Tabelle Tipi-pesi'!E$18,"")&amp;IF(E99='Tabelle Tipi-pesi'!D$19,'Tabelle Tipi-pesi'!E$19,"")&amp;IF(E99='Tabelle Tipi-pesi'!D$20,'Tabelle Tipi-pesi'!E$20,"")&amp;IF(E99='Tabelle Tipi-pesi'!D$21,'Tabelle Tipi-pesi'!E$21,"")&amp;IF(E99='Tabelle Tipi-pesi'!D$22,'Tabelle Tipi-pesi'!E$22,"")&amp;IF(E99='Tabelle Tipi-pesi'!D$23,'Tabelle Tipi-pesi'!E$23,"")))/4*B99</f>
        <v>80</v>
      </c>
      <c r="G99" s="22" t="s">
        <v>39</v>
      </c>
      <c r="H99" s="23">
        <f>$B99*IF(G99="",0,VALUE(IF(G99='Tabelle Tipi-pesi'!F$2,'Tabelle Tipi-pesi'!G$2,"")&amp;IF(G99='Tabelle Tipi-pesi'!F$3,'Tabelle Tipi-pesi'!G$3,"")&amp;IF(G99='Tabelle Tipi-pesi'!F$4,'Tabelle Tipi-pesi'!G$4,"")&amp;IF(G99='Tabelle Tipi-pesi'!F$5,'Tabelle Tipi-pesi'!G$5,"")&amp;IF(G99='Tabelle Tipi-pesi'!F$6,'Tabelle Tipi-pesi'!G$6,"")&amp;IF(G99='Tabelle Tipi-pesi'!F$7,'Tabelle Tipi-pesi'!G$7,"")&amp;IF(G99='Tabelle Tipi-pesi'!F$8,'Tabelle Tipi-pesi'!G$8,"")&amp;IF(G99='Tabelle Tipi-pesi'!F$9,'Tabelle Tipi-pesi'!G$9,"")&amp;IF(G99='Tabelle Tipi-pesi'!F$10,'Tabelle Tipi-pesi'!G$10,"")&amp;IF(G99='Tabelle Tipi-pesi'!F$11,'Tabelle Tipi-pesi'!G$11,"")&amp;IF(G99='Tabelle Tipi-pesi'!F$12,'Tabelle Tipi-pesi'!G$12,"")&amp;IF(G99='Tabelle Tipi-pesi'!F$13,'Tabelle Tipi-pesi'!G$13,"")&amp;IF(G99='Tabelle Tipi-pesi'!F$14,'Tabelle Tipi-pesi'!G$14,"")&amp;IF(G99='Tabelle Tipi-pesi'!F$15,'Tabelle Tipi-pesi'!G$15,"")&amp;IF(G99='Tabelle Tipi-pesi'!F$16,'Tabelle Tipi-pesi'!G$16,"")&amp;IF(G99='Tabelle Tipi-pesi'!F$17,'Tabelle Tipi-pesi'!G$17,"")&amp;IF(G99='Tabelle Tipi-pesi'!F$18,'Tabelle Tipi-pesi'!G$18,"")&amp;IF(G99='Tabelle Tipi-pesi'!F$19,'Tabelle Tipi-pesi'!G$19,"")&amp;IF(G99='Tabelle Tipi-pesi'!F$20,'Tabelle Tipi-pesi'!G$20,"")&amp;IF(G99='Tabelle Tipi-pesi'!F$21,'Tabelle Tipi-pesi'!G$21,"")&amp;IF(G99='Tabelle Tipi-pesi'!F$22,'Tabelle Tipi-pesi'!G$22,"")&amp;IF(G99='Tabelle Tipi-pesi'!F$23,'Tabelle Tipi-pesi'!G$23,"")))</f>
        <v>120</v>
      </c>
      <c r="I99" s="8" t="s">
        <v>47</v>
      </c>
      <c r="J99" s="9">
        <f>IF(I99="",0,VALUE(IF(I99='Tabelle Tipi-pesi'!H$2,'Tabelle Tipi-pesi'!I$2,"")&amp;IF(I99='Tabelle Tipi-pesi'!H$3,'Tabelle Tipi-pesi'!I$3,"")&amp;IF(I99='Tabelle Tipi-pesi'!H$4,'Tabelle Tipi-pesi'!I$4,"")&amp;IF(I99='Tabelle Tipi-pesi'!H$5,'Tabelle Tipi-pesi'!I$5,"")&amp;IF(I99='Tabelle Tipi-pesi'!H$6,'Tabelle Tipi-pesi'!I$6,"")&amp;IF(I99='Tabelle Tipi-pesi'!H$7,'Tabelle Tipi-pesi'!I$7,"")&amp;IF(I99='Tabelle Tipi-pesi'!H$8,'Tabelle Tipi-pesi'!I$8,"")&amp;IF(I99='Tabelle Tipi-pesi'!H$9,'Tabelle Tipi-pesi'!I$9,"")&amp;IF(I99='Tabelle Tipi-pesi'!H$10,'Tabelle Tipi-pesi'!I$10,"")&amp;IF(I99='Tabelle Tipi-pesi'!H$11,'Tabelle Tipi-pesi'!I$11,"")&amp;IF(I99='Tabelle Tipi-pesi'!H$12,'Tabelle Tipi-pesi'!I$12,"")&amp;IF(I99='Tabelle Tipi-pesi'!H$13,'Tabelle Tipi-pesi'!I$13,"")&amp;IF(I99='Tabelle Tipi-pesi'!H$14,'Tabelle Tipi-pesi'!I$14,"")&amp;IF(I99='Tabelle Tipi-pesi'!H$15,'Tabelle Tipi-pesi'!I$15,"")&amp;IF(I99='Tabelle Tipi-pesi'!H$16,'Tabelle Tipi-pesi'!I$16,"")&amp;IF(I99='Tabelle Tipi-pesi'!H$17,'Tabelle Tipi-pesi'!I$17,"")&amp;IF(I99='Tabelle Tipi-pesi'!H$18,'Tabelle Tipi-pesi'!I$18,"")&amp;IF(I99='Tabelle Tipi-pesi'!H$19,'Tabelle Tipi-pesi'!I$19,"")&amp;IF(I99='Tabelle Tipi-pesi'!H$20,'Tabelle Tipi-pesi'!I$20,"")&amp;IF(I99='Tabelle Tipi-pesi'!H$21,'Tabelle Tipi-pesi'!I$21,"")&amp;IF(I99='Tabelle Tipi-pesi'!H$22,'Tabelle Tipi-pesi'!I$22,"")&amp;IF(I99='Tabelle Tipi-pesi'!H$23,'Tabelle Tipi-pesi'!I$23,"")))</f>
        <v>145</v>
      </c>
      <c r="K99" s="24" t="s">
        <v>50</v>
      </c>
      <c r="L99" s="25">
        <f>IF(K99="",0,VALUE(IF(K99='Tabelle Tipi-pesi'!J$2,'Tabelle Tipi-pesi'!K$2,"")&amp;IF(K99='Tabelle Tipi-pesi'!J$3,'Tabelle Tipi-pesi'!K$3,"")&amp;IF(K99='Tabelle Tipi-pesi'!J$4,'Tabelle Tipi-pesi'!K$4,"")&amp;IF(K99='Tabelle Tipi-pesi'!J$5,'Tabelle Tipi-pesi'!K$5,"")&amp;IF(K99='Tabelle Tipi-pesi'!J$6,'Tabelle Tipi-pesi'!K$6,"")&amp;IF(K99='Tabelle Tipi-pesi'!J$7,'Tabelle Tipi-pesi'!K$7,"")&amp;IF(K99='Tabelle Tipi-pesi'!J$8,'Tabelle Tipi-pesi'!K$8,"")&amp;IF(K99='Tabelle Tipi-pesi'!J$9,'Tabelle Tipi-pesi'!K$9,"")&amp;IF(K99='Tabelle Tipi-pesi'!J$10,'Tabelle Tipi-pesi'!K$10,"")&amp;IF(K99='Tabelle Tipi-pesi'!J$11,'Tabelle Tipi-pesi'!K$11,"")&amp;IF(K99='Tabelle Tipi-pesi'!J$12,'Tabelle Tipi-pesi'!K$12,"")&amp;IF(K99='Tabelle Tipi-pesi'!J$13,'Tabelle Tipi-pesi'!K$13,"")&amp;IF(K99='Tabelle Tipi-pesi'!J$14,'Tabelle Tipi-pesi'!K$14,"")&amp;IF(K99='Tabelle Tipi-pesi'!J$15,'Tabelle Tipi-pesi'!K$15,"")&amp;IF(K99='Tabelle Tipi-pesi'!J$16,'Tabelle Tipi-pesi'!K$16,"")&amp;IF(K99='Tabelle Tipi-pesi'!J$17,'Tabelle Tipi-pesi'!K$17,"")&amp;IF(K99='Tabelle Tipi-pesi'!J$18,'Tabelle Tipi-pesi'!K$18,"")&amp;IF(K99='Tabelle Tipi-pesi'!J$19,'Tabelle Tipi-pesi'!K$19,"")&amp;IF(K99='Tabelle Tipi-pesi'!J$20,'Tabelle Tipi-pesi'!K$20,"")&amp;IF(K99='Tabelle Tipi-pesi'!J$21,'Tabelle Tipi-pesi'!K$21,"")&amp;IF(K99='Tabelle Tipi-pesi'!J$22,'Tabelle Tipi-pesi'!K$22,"")&amp;IF(K99='Tabelle Tipi-pesi'!J$23,'Tabelle Tipi-pesi'!K$23,"")))</f>
        <v>7</v>
      </c>
      <c r="M99" s="8" t="s">
        <v>63</v>
      </c>
      <c r="N99" s="9">
        <f>$B99*IF(M99="",0,VALUE(IF(M99='Tabelle Tipi-pesi'!L$2,'Tabelle Tipi-pesi'!M$2,"")&amp;IF(M99='Tabelle Tipi-pesi'!L$3,'Tabelle Tipi-pesi'!M$3,"")&amp;IF(M99='Tabelle Tipi-pesi'!L$4,'Tabelle Tipi-pesi'!M$4,"")&amp;IF(M99='Tabelle Tipi-pesi'!L$5,'Tabelle Tipi-pesi'!M$5,"")&amp;IF(M99='Tabelle Tipi-pesi'!L$6,'Tabelle Tipi-pesi'!M$6,"")&amp;IF(M99='Tabelle Tipi-pesi'!L$7,'Tabelle Tipi-pesi'!M$7,"")&amp;IF(M99='Tabelle Tipi-pesi'!L$8,'Tabelle Tipi-pesi'!M$8,"")&amp;IF(M99='Tabelle Tipi-pesi'!L$9,'Tabelle Tipi-pesi'!M$9,"")&amp;IF(M99='Tabelle Tipi-pesi'!L$10,'Tabelle Tipi-pesi'!M$10,"")&amp;IF(M99='Tabelle Tipi-pesi'!L$11,'Tabelle Tipi-pesi'!M$11,"")&amp;IF(M99='Tabelle Tipi-pesi'!L$12,'Tabelle Tipi-pesi'!M$12,"")&amp;IF(M99='Tabelle Tipi-pesi'!L$13,'Tabelle Tipi-pesi'!M$13,"")&amp;IF(M99='Tabelle Tipi-pesi'!L$14,'Tabelle Tipi-pesi'!M$14,"")&amp;IF(M99='Tabelle Tipi-pesi'!L$15,'Tabelle Tipi-pesi'!M$15,"")&amp;IF(M99='Tabelle Tipi-pesi'!L$16,'Tabelle Tipi-pesi'!M$16,"")&amp;IF(M99='Tabelle Tipi-pesi'!L$17,'Tabelle Tipi-pesi'!M$17,"")&amp;IF(M99='Tabelle Tipi-pesi'!L$18,'Tabelle Tipi-pesi'!M$18,"")&amp;IF(M99='Tabelle Tipi-pesi'!L$19,'Tabelle Tipi-pesi'!M$19,"")&amp;IF(M99='Tabelle Tipi-pesi'!L$20,'Tabelle Tipi-pesi'!M$20,"")&amp;IF(M99='Tabelle Tipi-pesi'!L$21,'Tabelle Tipi-pesi'!M$21,"")&amp;IF(M99='Tabelle Tipi-pesi'!L$22,'Tabelle Tipi-pesi'!M$22,"")&amp;IF(M99='Tabelle Tipi-pesi'!L$23,'Tabelle Tipi-pesi'!M$23,"")))</f>
        <v>416</v>
      </c>
      <c r="O99" s="27" t="s">
        <v>82</v>
      </c>
      <c r="P99" s="28">
        <f>IF(O99="",0,VALUE(IF(O99='Tabelle Tipi-pesi'!N$2,'Tabelle Tipi-pesi'!O$2,"")&amp;IF(O99='Tabelle Tipi-pesi'!N$3,'Tabelle Tipi-pesi'!O$3,"")&amp;IF(O99='Tabelle Tipi-pesi'!N$4,'Tabelle Tipi-pesi'!O$4,"")&amp;IF(O99='Tabelle Tipi-pesi'!N$5,'Tabelle Tipi-pesi'!O$5,"")&amp;IF(O99='Tabelle Tipi-pesi'!N$6,'Tabelle Tipi-pesi'!O$6,"")&amp;IF(O99='Tabelle Tipi-pesi'!N$7,'Tabelle Tipi-pesi'!O$7,"")&amp;IF(O99='Tabelle Tipi-pesi'!N$8,'Tabelle Tipi-pesi'!O$8,"")&amp;IF(O99='Tabelle Tipi-pesi'!N$9,'Tabelle Tipi-pesi'!O$9,"")&amp;IF(O99='Tabelle Tipi-pesi'!N$10,'Tabelle Tipi-pesi'!O$10,"")&amp;IF(O99='Tabelle Tipi-pesi'!N$11,'Tabelle Tipi-pesi'!O$11,"")&amp;IF(O99='Tabelle Tipi-pesi'!N$12,'Tabelle Tipi-pesi'!O$12,"")&amp;IF(O99='Tabelle Tipi-pesi'!N$13,'Tabelle Tipi-pesi'!O$13,"")&amp;IF(O99='Tabelle Tipi-pesi'!N$14,'Tabelle Tipi-pesi'!O$14,"")&amp;IF(O99='Tabelle Tipi-pesi'!N$15,'Tabelle Tipi-pesi'!O$15,"")&amp;IF(O99='Tabelle Tipi-pesi'!N$16,'Tabelle Tipi-pesi'!O$16,"")&amp;IF(O99='Tabelle Tipi-pesi'!N$17,'Tabelle Tipi-pesi'!O$17,"")&amp;IF(O99='Tabelle Tipi-pesi'!N$18,'Tabelle Tipi-pesi'!O$18,"")&amp;IF(O99='Tabelle Tipi-pesi'!N$19,'Tabelle Tipi-pesi'!O$19,"")&amp;IF(O99='Tabelle Tipi-pesi'!N$20,'Tabelle Tipi-pesi'!O$20,"")&amp;IF(O99='Tabelle Tipi-pesi'!N$21,'Tabelle Tipi-pesi'!O$21,"")&amp;IF(O99='Tabelle Tipi-pesi'!N$22,'Tabelle Tipi-pesi'!O$22,"")&amp;IF(O99='Tabelle Tipi-pesi'!N$23,'Tabelle Tipi-pesi'!O$23,"")))</f>
        <v>580</v>
      </c>
      <c r="Q99" s="8" t="s">
        <v>108</v>
      </c>
      <c r="R99" s="9">
        <f>IF(Q99="",0,VALUE(IF(Q99='Tabelle Tipi-pesi'!P$2,'Tabelle Tipi-pesi'!Q$2,"")&amp;IF(Q99='Tabelle Tipi-pesi'!P$3,'Tabelle Tipi-pesi'!Q$3,"")&amp;IF(Q99='Tabelle Tipi-pesi'!P$4,'Tabelle Tipi-pesi'!Q$4,"")&amp;IF(Q99='Tabelle Tipi-pesi'!P$5,'Tabelle Tipi-pesi'!Q$5,"")&amp;IF(Q99='Tabelle Tipi-pesi'!P$6,'Tabelle Tipi-pesi'!Q$6,"")&amp;IF(Q99='Tabelle Tipi-pesi'!P$7,'Tabelle Tipi-pesi'!Q$7,"")&amp;IF(Q99='Tabelle Tipi-pesi'!P$8,'Tabelle Tipi-pesi'!Q$8,"")&amp;IF(Q99='Tabelle Tipi-pesi'!P$9,'Tabelle Tipi-pesi'!Q$9,"")&amp;IF(Q99='Tabelle Tipi-pesi'!P$10,'Tabelle Tipi-pesi'!Q$10,"")&amp;IF(Q99='Tabelle Tipi-pesi'!P$11,'Tabelle Tipi-pesi'!Q$11,"")&amp;IF(Q99='Tabelle Tipi-pesi'!P$12,'Tabelle Tipi-pesi'!Q$12,"")&amp;IF(Q99='Tabelle Tipi-pesi'!P$13,'Tabelle Tipi-pesi'!Q$13,"")&amp;IF(Q99='Tabelle Tipi-pesi'!P$14,'Tabelle Tipi-pesi'!Q$14,"")&amp;IF(Q99='Tabelle Tipi-pesi'!P$15,'Tabelle Tipi-pesi'!Q$15,"")&amp;IF(Q99='Tabelle Tipi-pesi'!P$16,'Tabelle Tipi-pesi'!Q$16,"")&amp;IF(Q99='Tabelle Tipi-pesi'!P$17,'Tabelle Tipi-pesi'!Q$17,"")&amp;IF(Q99='Tabelle Tipi-pesi'!P$18,'Tabelle Tipi-pesi'!Q$18,"")&amp;IF(Q99='Tabelle Tipi-pesi'!P$19,'Tabelle Tipi-pesi'!Q$19,"")&amp;IF(Q99='Tabelle Tipi-pesi'!P$20,'Tabelle Tipi-pesi'!Q$20,"")&amp;IF(Q99='Tabelle Tipi-pesi'!P$21,'Tabelle Tipi-pesi'!Q$21,"")&amp;IF(Q99='Tabelle Tipi-pesi'!P$22,'Tabelle Tipi-pesi'!Q$22,"")&amp;IF(Q99='Tabelle Tipi-pesi'!P$23,'Tabelle Tipi-pesi'!Q$23,"")))</f>
        <v>30</v>
      </c>
      <c r="S99" s="29" t="s">
        <v>114</v>
      </c>
      <c r="T99" s="30">
        <f>IF(S99="",0,VALUE(IF(S99='Tabelle Tipi-pesi'!R$2,'Tabelle Tipi-pesi'!S$2,"")&amp;IF(S99='Tabelle Tipi-pesi'!R$3,'Tabelle Tipi-pesi'!S$3,"")&amp;IF(S99='Tabelle Tipi-pesi'!R$4,'Tabelle Tipi-pesi'!S$4,"")&amp;IF(S99='Tabelle Tipi-pesi'!R$5,'Tabelle Tipi-pesi'!S$5,"")&amp;IF(S99='Tabelle Tipi-pesi'!R$6,'Tabelle Tipi-pesi'!S$6,"")&amp;IF(S99='Tabelle Tipi-pesi'!R$7,'Tabelle Tipi-pesi'!S$7,"")&amp;IF(S99='Tabelle Tipi-pesi'!R$8,'Tabelle Tipi-pesi'!S$8,"")&amp;IF(S99='Tabelle Tipi-pesi'!R$9,'Tabelle Tipi-pesi'!S$9,"")&amp;IF(S99='Tabelle Tipi-pesi'!R$10,'Tabelle Tipi-pesi'!S$10,"")&amp;IF(S99='Tabelle Tipi-pesi'!R$11,'Tabelle Tipi-pesi'!S$11,"")&amp;IF(S99='Tabelle Tipi-pesi'!R$12,'Tabelle Tipi-pesi'!S$12,"")&amp;IF(S99='Tabelle Tipi-pesi'!R$13,'Tabelle Tipi-pesi'!S$13,"")&amp;IF(S99='Tabelle Tipi-pesi'!R$14,'Tabelle Tipi-pesi'!S$14,"")&amp;IF(S99='Tabelle Tipi-pesi'!R$15,'Tabelle Tipi-pesi'!S$15,"")&amp;IF(S99='Tabelle Tipi-pesi'!R$16,'Tabelle Tipi-pesi'!S$16,"")&amp;IF(S99='Tabelle Tipi-pesi'!R$17,'Tabelle Tipi-pesi'!S$17,"")&amp;IF(S99='Tabelle Tipi-pesi'!R$18,'Tabelle Tipi-pesi'!S$18,"")&amp;IF(S99='Tabelle Tipi-pesi'!R$19,'Tabelle Tipi-pesi'!S$19,"")&amp;IF(S99='Tabelle Tipi-pesi'!R$20,'Tabelle Tipi-pesi'!S$20,"")&amp;IF(S99='Tabelle Tipi-pesi'!R$21,'Tabelle Tipi-pesi'!S$21,"")&amp;IF(S99='Tabelle Tipi-pesi'!R$22,'Tabelle Tipi-pesi'!S$22,"")&amp;IF(S99='Tabelle Tipi-pesi'!R$23,'Tabelle Tipi-pesi'!S$23,"")))</f>
        <v>25</v>
      </c>
      <c r="U99" s="8" t="s">
        <v>94</v>
      </c>
      <c r="V99" s="9">
        <f>IF(U99="",0,VALUE(IF(U99='Tabelle Tipi-pesi'!T$2,'Tabelle Tipi-pesi'!U$2,"")&amp;IF(U99='Tabelle Tipi-pesi'!T$3,'Tabelle Tipi-pesi'!U$3,"")&amp;IF(U99='Tabelle Tipi-pesi'!T$4,'Tabelle Tipi-pesi'!U$4,"")&amp;IF(U99='Tabelle Tipi-pesi'!T$5,'Tabelle Tipi-pesi'!U$5,"")&amp;IF(U99='Tabelle Tipi-pesi'!T$6,'Tabelle Tipi-pesi'!U$6,"")&amp;IF(U99='Tabelle Tipi-pesi'!T$7,'Tabelle Tipi-pesi'!U$7,"")&amp;IF(U99='Tabelle Tipi-pesi'!T$8,'Tabelle Tipi-pesi'!U$8,"")&amp;IF(U99='Tabelle Tipi-pesi'!T$9,'Tabelle Tipi-pesi'!U$9,"")&amp;IF(U99='Tabelle Tipi-pesi'!T$10,'Tabelle Tipi-pesi'!U$10,"")&amp;IF(U99='Tabelle Tipi-pesi'!T$11,'Tabelle Tipi-pesi'!U$11,"")&amp;IF(U99='Tabelle Tipi-pesi'!T$12,'Tabelle Tipi-pesi'!U$12,"")&amp;IF(U99='Tabelle Tipi-pesi'!T$13,'Tabelle Tipi-pesi'!U$13,"")&amp;IF(U99='Tabelle Tipi-pesi'!T$14,'Tabelle Tipi-pesi'!U$14,"")&amp;IF(U99='Tabelle Tipi-pesi'!T$15,'Tabelle Tipi-pesi'!U$15,"")&amp;IF(U99='Tabelle Tipi-pesi'!T$16,'Tabelle Tipi-pesi'!U$16,"")&amp;IF(U99='Tabelle Tipi-pesi'!T$17,'Tabelle Tipi-pesi'!U$17,"")&amp;IF(U99='Tabelle Tipi-pesi'!T$18,'Tabelle Tipi-pesi'!U$18,"")&amp;IF(U99='Tabelle Tipi-pesi'!T$19,'Tabelle Tipi-pesi'!U$19,"")&amp;IF(U99='Tabelle Tipi-pesi'!T$20,'Tabelle Tipi-pesi'!U$20,"")&amp;IF(U99='Tabelle Tipi-pesi'!T$21,'Tabelle Tipi-pesi'!U$21,"")&amp;IF(U99='Tabelle Tipi-pesi'!T$22,'Tabelle Tipi-pesi'!U$22,"")&amp;IF(U99='Tabelle Tipi-pesi'!T$23,'Tabelle Tipi-pesi'!U$23,"")))</f>
        <v>85</v>
      </c>
      <c r="W99" s="31" t="s">
        <v>99</v>
      </c>
      <c r="X99" s="32">
        <f>IF(W99="",0,VALUE(IF(W99='Tabelle Tipi-pesi'!V$2,'Tabelle Tipi-pesi'!W$2,"")&amp;IF(W99='Tabelle Tipi-pesi'!V$3,'Tabelle Tipi-pesi'!W$3,"")&amp;IF(W99='Tabelle Tipi-pesi'!V$4,'Tabelle Tipi-pesi'!W$4,"")&amp;IF(W99='Tabelle Tipi-pesi'!V$5,'Tabelle Tipi-pesi'!W$5,"")&amp;IF(W99='Tabelle Tipi-pesi'!V$6,'Tabelle Tipi-pesi'!W$6,"")&amp;IF(W99='Tabelle Tipi-pesi'!V$7,'Tabelle Tipi-pesi'!W$7,"")&amp;IF(W99='Tabelle Tipi-pesi'!V$8,'Tabelle Tipi-pesi'!W$8,"")&amp;IF(W99='Tabelle Tipi-pesi'!V$9,'Tabelle Tipi-pesi'!W$9,"")&amp;IF(W99='Tabelle Tipi-pesi'!V$10,'Tabelle Tipi-pesi'!W$10,"")&amp;IF(W99='Tabelle Tipi-pesi'!V$11,'Tabelle Tipi-pesi'!W$11,"")&amp;IF(W99='Tabelle Tipi-pesi'!V$12,'Tabelle Tipi-pesi'!W$12,"")&amp;IF(W99='Tabelle Tipi-pesi'!V$13,'Tabelle Tipi-pesi'!W$13,"")&amp;IF(W99='Tabelle Tipi-pesi'!V$14,'Tabelle Tipi-pesi'!W$14,"")&amp;IF(W99='Tabelle Tipi-pesi'!V$15,'Tabelle Tipi-pesi'!W$15,"")&amp;IF(W99='Tabelle Tipi-pesi'!V$16,'Tabelle Tipi-pesi'!W$16,"")&amp;IF(W99='Tabelle Tipi-pesi'!V$17,'Tabelle Tipi-pesi'!W$17,"")&amp;IF(W99='Tabelle Tipi-pesi'!V$18,'Tabelle Tipi-pesi'!W$18,"")&amp;IF(W99='Tabelle Tipi-pesi'!V$19,'Tabelle Tipi-pesi'!W$19,"")&amp;IF(W99='Tabelle Tipi-pesi'!V$20,'Tabelle Tipi-pesi'!W$20,"")&amp;IF(W99='Tabelle Tipi-pesi'!V$21,'Tabelle Tipi-pesi'!W$21,"")&amp;IF(W99='Tabelle Tipi-pesi'!V$22,'Tabelle Tipi-pesi'!W$22,"")&amp;IF(W99='Tabelle Tipi-pesi'!V$23,'Tabelle Tipi-pesi'!W$23,"")))</f>
        <v>14</v>
      </c>
      <c r="Y99" s="8" t="s">
        <v>100</v>
      </c>
      <c r="Z99" s="9">
        <f>IF(Y99="",0,VALUE(IF(Y99='Tabelle Tipi-pesi'!X$2,'Tabelle Tipi-pesi'!Y$2,"")&amp;IF(Y99='Tabelle Tipi-pesi'!X$3,'Tabelle Tipi-pesi'!Y$3,"")&amp;IF(Y99='Tabelle Tipi-pesi'!X$4,'Tabelle Tipi-pesi'!Y$4,"")&amp;IF(Y99='Tabelle Tipi-pesi'!X$5,'Tabelle Tipi-pesi'!Y$5,"")&amp;IF(Y99='Tabelle Tipi-pesi'!X$6,'Tabelle Tipi-pesi'!Y$6,"")&amp;IF(Y99='Tabelle Tipi-pesi'!X$7,'Tabelle Tipi-pesi'!Y$7,"")&amp;IF(Y99='Tabelle Tipi-pesi'!X$8,'Tabelle Tipi-pesi'!Y$8,"")&amp;IF(Y99='Tabelle Tipi-pesi'!X$9,'Tabelle Tipi-pesi'!Y$9,"")&amp;IF(Y99='Tabelle Tipi-pesi'!X$10,'Tabelle Tipi-pesi'!Y$10,"")&amp;IF(Y99='Tabelle Tipi-pesi'!X$11,'Tabelle Tipi-pesi'!Y$11,"")&amp;IF(Y99='Tabelle Tipi-pesi'!X$12,'Tabelle Tipi-pesi'!Y$12,"")&amp;IF(Y99='Tabelle Tipi-pesi'!X$13,'Tabelle Tipi-pesi'!Y$13,"")&amp;IF(Y99='Tabelle Tipi-pesi'!X$14,'Tabelle Tipi-pesi'!Y$14,"")&amp;IF(Y99='Tabelle Tipi-pesi'!X$15,'Tabelle Tipi-pesi'!Y$15,"")&amp;IF(Y99='Tabelle Tipi-pesi'!X$16,'Tabelle Tipi-pesi'!Y$16,"")&amp;IF(Y99='Tabelle Tipi-pesi'!X$17,'Tabelle Tipi-pesi'!Y$17,"")&amp;IF(Y99='Tabelle Tipi-pesi'!X$18,'Tabelle Tipi-pesi'!Y$18,"")&amp;IF(Y99='Tabelle Tipi-pesi'!X$19,'Tabelle Tipi-pesi'!Y$19,"")&amp;IF(Y99='Tabelle Tipi-pesi'!X$20,'Tabelle Tipi-pesi'!Y$20,"")&amp;IF(Y99='Tabelle Tipi-pesi'!X$21,'Tabelle Tipi-pesi'!Y$21,"")&amp;IF(Y99='Tabelle Tipi-pesi'!X$22,'Tabelle Tipi-pesi'!Y$22,"")&amp;IF(Y99='Tabelle Tipi-pesi'!X$23,'Tabelle Tipi-pesi'!Y$23,"")))</f>
        <v>190</v>
      </c>
      <c r="AA99" s="36" t="s">
        <v>105</v>
      </c>
      <c r="AB99" s="37">
        <f>IF(AA99="",0,VALUE(IF(AA99='Tabelle Tipi-pesi'!Z$2,'Tabelle Tipi-pesi'!AA$2,"")&amp;IF(AA99='Tabelle Tipi-pesi'!Z$3,'Tabelle Tipi-pesi'!AA$3,"")&amp;IF(AA99='Tabelle Tipi-pesi'!Z$4,'Tabelle Tipi-pesi'!AA$4,"")&amp;IF(AA99='Tabelle Tipi-pesi'!Z$5,'Tabelle Tipi-pesi'!AA$5,"")&amp;IF(AA99='Tabelle Tipi-pesi'!Z$6,'Tabelle Tipi-pesi'!AA$6,"")&amp;IF(AA99='Tabelle Tipi-pesi'!Z$7,'Tabelle Tipi-pesi'!AA$7,"")&amp;IF(AA99='Tabelle Tipi-pesi'!Z$8,'Tabelle Tipi-pesi'!AA$8,"")&amp;IF(AA99='Tabelle Tipi-pesi'!Z$9,'Tabelle Tipi-pesi'!AA$9,"")&amp;IF(AA99='Tabelle Tipi-pesi'!Z$10,'Tabelle Tipi-pesi'!AA$10,"")&amp;IF(AA99='Tabelle Tipi-pesi'!Z$11,'Tabelle Tipi-pesi'!AA$11,"")&amp;IF(AA99='Tabelle Tipi-pesi'!Z$12,'Tabelle Tipi-pesi'!AA$12,"")&amp;IF(AA99='Tabelle Tipi-pesi'!Z$13,'Tabelle Tipi-pesi'!AA$13,"")&amp;IF(AA99='Tabelle Tipi-pesi'!Z$14,'Tabelle Tipi-pesi'!AA$14,"")&amp;IF(AA99='Tabelle Tipi-pesi'!Z$15,'Tabelle Tipi-pesi'!AA$15,"")&amp;IF(AA99='Tabelle Tipi-pesi'!Z$16,'Tabelle Tipi-pesi'!AA$16,"")&amp;IF(AA99='Tabelle Tipi-pesi'!Z$17,'Tabelle Tipi-pesi'!AA$17,"")&amp;IF(AA99='Tabelle Tipi-pesi'!Z$18,'Tabelle Tipi-pesi'!AA$18,"")&amp;IF(AA99='Tabelle Tipi-pesi'!Z$19,'Tabelle Tipi-pesi'!AA$19,"")&amp;IF(AA99='Tabelle Tipi-pesi'!Z$20,'Tabelle Tipi-pesi'!AA$20,"")&amp;IF(AA99='Tabelle Tipi-pesi'!Z$21,'Tabelle Tipi-pesi'!AA$21,"")&amp;IF(AA99='Tabelle Tipi-pesi'!Z$22,'Tabelle Tipi-pesi'!AA$22,"")&amp;IF(AA99='Tabelle Tipi-pesi'!Z$23,'Tabelle Tipi-pesi'!AA$23,"")))</f>
        <v>75</v>
      </c>
      <c r="AC99" s="8" t="s">
        <v>102</v>
      </c>
      <c r="AD99" s="9">
        <f>IF(AC99="",0,VALUE(IF(AC99='Tabelle Tipi-pesi'!Z$2,'Tabelle Tipi-pesi'!AA$2,"")&amp;IF(AC99='Tabelle Tipi-pesi'!Z$3,'Tabelle Tipi-pesi'!AA$3,"")&amp;IF(AC99='Tabelle Tipi-pesi'!Z$4,'Tabelle Tipi-pesi'!AA$4,"")&amp;IF(AC99='Tabelle Tipi-pesi'!Z$5,'Tabelle Tipi-pesi'!AA$5,"")&amp;IF(AC99='Tabelle Tipi-pesi'!Z$6,'Tabelle Tipi-pesi'!AA$6,"")&amp;IF(AC99='Tabelle Tipi-pesi'!Z$7,'Tabelle Tipi-pesi'!AA$7,"")&amp;IF(AC99='Tabelle Tipi-pesi'!Z$8,'Tabelle Tipi-pesi'!AA$8,"")&amp;IF(AC99='Tabelle Tipi-pesi'!Z$9,'Tabelle Tipi-pesi'!AA$9,"")&amp;IF(AC99='Tabelle Tipi-pesi'!Z$10,'Tabelle Tipi-pesi'!AA$10,"")&amp;IF(AC99='Tabelle Tipi-pesi'!Z$11,'Tabelle Tipi-pesi'!AA$11,"")&amp;IF(AC99='Tabelle Tipi-pesi'!Z$12,'Tabelle Tipi-pesi'!AA$12,"")&amp;IF(AC99='Tabelle Tipi-pesi'!Z$13,'Tabelle Tipi-pesi'!AA$13,"")&amp;IF(AC99='Tabelle Tipi-pesi'!Z$14,'Tabelle Tipi-pesi'!AA$14,"")&amp;IF(AC99='Tabelle Tipi-pesi'!Z$15,'Tabelle Tipi-pesi'!AA$15,"")&amp;IF(AC99='Tabelle Tipi-pesi'!Z$16,'Tabelle Tipi-pesi'!AA$16,"")&amp;IF(AC99='Tabelle Tipi-pesi'!Z$17,'Tabelle Tipi-pesi'!AA$17,"")&amp;IF(AC99='Tabelle Tipi-pesi'!Z$18,'Tabelle Tipi-pesi'!AA$18,"")&amp;IF(AC99='Tabelle Tipi-pesi'!Z$19,'Tabelle Tipi-pesi'!AA$19,"")&amp;IF(AC99='Tabelle Tipi-pesi'!Z$20,'Tabelle Tipi-pesi'!AA$20,"")&amp;IF(AC99='Tabelle Tipi-pesi'!Z$21,'Tabelle Tipi-pesi'!AA$21,"")&amp;IF(AC99='Tabelle Tipi-pesi'!Z$22,'Tabelle Tipi-pesi'!AA$22,"")&amp;IF(AC99='Tabelle Tipi-pesi'!Z$23,'Tabelle Tipi-pesi'!AA$23,"")))</f>
        <v>40</v>
      </c>
      <c r="AE99" s="34"/>
      <c r="AF99" s="35">
        <f>IF(AE99="",0,VALUE(IF(AE99='Tabelle Tipi-pesi'!AB$2,'Tabelle Tipi-pesi'!AC$2,"")&amp;IF(AE99='Tabelle Tipi-pesi'!AB$3,'Tabelle Tipi-pesi'!AC$3,"")&amp;IF(AE99='Tabelle Tipi-pesi'!AB$4,'Tabelle Tipi-pesi'!AC$4,"")&amp;IF(AE99='Tabelle Tipi-pesi'!AB$5,'Tabelle Tipi-pesi'!AC$5,"")&amp;IF(AE99='Tabelle Tipi-pesi'!AB$6,'Tabelle Tipi-pesi'!AC$6,"")&amp;IF(AE99='Tabelle Tipi-pesi'!AB$7,'Tabelle Tipi-pesi'!AC$7,"")&amp;IF(AE99='Tabelle Tipi-pesi'!AB$8,'Tabelle Tipi-pesi'!AC$8,"")&amp;IF(AE99='Tabelle Tipi-pesi'!AB$9,'Tabelle Tipi-pesi'!AC$9,"")&amp;IF(AE99='Tabelle Tipi-pesi'!AB$10,'Tabelle Tipi-pesi'!AC$10,"")&amp;IF(AE99='Tabelle Tipi-pesi'!AB$11,'Tabelle Tipi-pesi'!AC$11,"")&amp;IF(AE99='Tabelle Tipi-pesi'!AB$12,'Tabelle Tipi-pesi'!AC$12,"")&amp;IF(AE99='Tabelle Tipi-pesi'!AB$13,'Tabelle Tipi-pesi'!AC$13,"")&amp;IF(AE99='Tabelle Tipi-pesi'!AB$14,'Tabelle Tipi-pesi'!AC$14,"")&amp;IF(AE99='Tabelle Tipi-pesi'!AB$15,'Tabelle Tipi-pesi'!AC$15,"")&amp;IF(AD99='Tabelle Tipi-pesi'!AB$16,'Tabelle Tipi-pesi'!AC$16,"")&amp;IF(AE99='Tabelle Tipi-pesi'!AB$17,'Tabelle Tipi-pesi'!AC$17,"")&amp;IF(AE99='Tabelle Tipi-pesi'!AB$18,'Tabelle Tipi-pesi'!AC$18,"")&amp;IF(AE99='Tabelle Tipi-pesi'!AB$19,'Tabelle Tipi-pesi'!AC$19,"")&amp;IF(AE99='Tabelle Tipi-pesi'!AB$20,'Tabelle Tipi-pesi'!AC$20,"")&amp;IF(AE99='Tabelle Tipi-pesi'!AB$21,'Tabelle Tipi-pesi'!AC$21,"")&amp;IF(AE99='Tabelle Tipi-pesi'!AB$22,'Tabelle Tipi-pesi'!AC$22,"")&amp;IF(AE99='Tabelle Tipi-pesi'!AB$23,'Tabelle Tipi-pesi'!AC$23,"")))</f>
        <v>0</v>
      </c>
      <c r="AG99" s="8" t="s">
        <v>106</v>
      </c>
      <c r="AH99" s="9">
        <f>IF(AG99="",0,VALUE(IF(AG99='Tabelle Tipi-pesi'!AD$2,'Tabelle Tipi-pesi'!AE$2,"")&amp;IF(AG99='Tabelle Tipi-pesi'!AD$3,'Tabelle Tipi-pesi'!AE$3,"")&amp;IF(AG99='Tabelle Tipi-pesi'!AD$4,'Tabelle Tipi-pesi'!AE$4,"")&amp;IF(AG99='Tabelle Tipi-pesi'!AD$5,'Tabelle Tipi-pesi'!AE$5,"")&amp;IF(AG99='Tabelle Tipi-pesi'!AD$6,'Tabelle Tipi-pesi'!AE$6,"")&amp;IF(AG99='Tabelle Tipi-pesi'!AD$7,'Tabelle Tipi-pesi'!AE$7,"")&amp;IF(AG99='Tabelle Tipi-pesi'!AD$8,'Tabelle Tipi-pesi'!AE$8,"")&amp;IF(AG99='Tabelle Tipi-pesi'!AD$9,'Tabelle Tipi-pesi'!AE$9,"")&amp;IF(AG99='Tabelle Tipi-pesi'!AD$10,'Tabelle Tipi-pesi'!AE$10,"")&amp;IF(AG99='Tabelle Tipi-pesi'!AD$11,'Tabelle Tipi-pesi'!AE$11,"")&amp;IF(AG99='Tabelle Tipi-pesi'!AD$12,'Tabelle Tipi-pesi'!AE$12,"")&amp;IF(AG99='Tabelle Tipi-pesi'!AD$13,'Tabelle Tipi-pesi'!AE$13,"")&amp;IF(AG99='Tabelle Tipi-pesi'!AD$14,'Tabelle Tipi-pesi'!AE$14,"")&amp;IF(AG99='Tabelle Tipi-pesi'!AD$15,'Tabelle Tipi-pesi'!AE$15,"")&amp;IF(AF99='Tabelle Tipi-pesi'!AD$16,'Tabelle Tipi-pesi'!AE$16,"")&amp;IF(AG99='Tabelle Tipi-pesi'!AD$17,'Tabelle Tipi-pesi'!AE$17,"")&amp;IF(AG99='Tabelle Tipi-pesi'!AD$18,'Tabelle Tipi-pesi'!AE$18,"")&amp;IF(AG99='Tabelle Tipi-pesi'!AD$19,'Tabelle Tipi-pesi'!AE$19,"")&amp;IF(AG99='Tabelle Tipi-pesi'!AD$20,'Tabelle Tipi-pesi'!AE$20,"")&amp;IF(AG99='Tabelle Tipi-pesi'!AD$21,'Tabelle Tipi-pesi'!AE$21,"")&amp;IF(AG99='Tabelle Tipi-pesi'!AD$22,'Tabelle Tipi-pesi'!AE$22,"")&amp;IF(AG99='Tabelle Tipi-pesi'!AD$23,'Tabelle Tipi-pesi'!AE$23,"")))</f>
        <v>50</v>
      </c>
      <c r="AJ99" s="26">
        <f t="shared" si="7"/>
        <v>2037</v>
      </c>
      <c r="AK99" s="55">
        <v>31</v>
      </c>
      <c r="AL99" s="12">
        <v>9435</v>
      </c>
      <c r="AM99" s="18"/>
      <c r="AN99" s="11">
        <f t="shared" si="8"/>
        <v>15</v>
      </c>
      <c r="AO99" s="11" t="str">
        <f t="shared" si="9"/>
        <v>3</v>
      </c>
      <c r="AP99" s="8">
        <v>580</v>
      </c>
      <c r="AQ99" s="40">
        <f t="shared" si="10"/>
        <v>18.261290322580646</v>
      </c>
      <c r="AR99" s="15">
        <f t="shared" si="11"/>
        <v>202.70032258064515</v>
      </c>
      <c r="AS99" s="16">
        <f t="shared" si="12"/>
        <v>99.509240343959334</v>
      </c>
      <c r="AT99" s="15">
        <f t="shared" si="13"/>
        <v>10.049317998443595</v>
      </c>
      <c r="AU99" s="39"/>
    </row>
    <row r="100" spans="1:47" s="8" customFormat="1" ht="11.25" customHeight="1" x14ac:dyDescent="0.2">
      <c r="A100" s="8">
        <v>96</v>
      </c>
      <c r="B100" s="8">
        <v>4</v>
      </c>
      <c r="C100" s="20" t="s">
        <v>18</v>
      </c>
      <c r="D100" s="21">
        <f>IF(C100="",0,VALUE(IF(C100='Tabelle Tipi-pesi'!B$2,'Tabelle Tipi-pesi'!C$2,"")&amp;IF(C100='Tabelle Tipi-pesi'!B$3,'Tabelle Tipi-pesi'!C$3,"")&amp;IF(C100='Tabelle Tipi-pesi'!B$4,'Tabelle Tipi-pesi'!C$4,"")&amp;IF(C100='Tabelle Tipi-pesi'!B$5,'Tabelle Tipi-pesi'!C$5,"")&amp;IF(C100='Tabelle Tipi-pesi'!B$6,'Tabelle Tipi-pesi'!C$6,"")&amp;IF(C100='Tabelle Tipi-pesi'!B$7,'Tabelle Tipi-pesi'!C$7,"")&amp;IF(C100='Tabelle Tipi-pesi'!B$8,'Tabelle Tipi-pesi'!C$8,"")&amp;IF(C100='Tabelle Tipi-pesi'!B$9,'Tabelle Tipi-pesi'!C$9,"")&amp;IF(C100='Tabelle Tipi-pesi'!B$10,'Tabelle Tipi-pesi'!C$10,"")&amp;IF(C100='Tabelle Tipi-pesi'!B$11,'Tabelle Tipi-pesi'!C$11,"")&amp;IF(C100='Tabelle Tipi-pesi'!B$12,'Tabelle Tipi-pesi'!C$12,"")&amp;IF(C100='Tabelle Tipi-pesi'!B$13,'Tabelle Tipi-pesi'!C$13,"")&amp;IF(C100='Tabelle Tipi-pesi'!B$14,'Tabelle Tipi-pesi'!C$14,"")&amp;IF(C100='Tabelle Tipi-pesi'!B$15,'Tabelle Tipi-pesi'!C$15,"")&amp;IF(C100='Tabelle Tipi-pesi'!B$16,'Tabelle Tipi-pesi'!C$16,"")&amp;IF(C100='Tabelle Tipi-pesi'!B$17,'Tabelle Tipi-pesi'!C$17,"")&amp;IF(C100='Tabelle Tipi-pesi'!B$18,'Tabelle Tipi-pesi'!C$18,"")&amp;IF(C100='Tabelle Tipi-pesi'!B$19,'Tabelle Tipi-pesi'!C$19,"")&amp;IF(C100='Tabelle Tipi-pesi'!B$20,'Tabelle Tipi-pesi'!C$20,"")&amp;IF(C100='Tabelle Tipi-pesi'!B$21,'Tabelle Tipi-pesi'!C$21,"")&amp;IF(C100='Tabelle Tipi-pesi'!B$22,'Tabelle Tipi-pesi'!C$22,"")&amp;IF(C100='Tabelle Tipi-pesi'!B$23,'Tabelle Tipi-pesi'!C$23,"")))</f>
        <v>180</v>
      </c>
      <c r="E100" s="8" t="s">
        <v>29</v>
      </c>
      <c r="F100" s="7">
        <f>IF(E100="",0,VALUE(IF(E100='Tabelle Tipi-pesi'!D$2,'Tabelle Tipi-pesi'!E$2,"")&amp;IF(E100='Tabelle Tipi-pesi'!D$3,'Tabelle Tipi-pesi'!E$3,"")&amp;IF(E100='Tabelle Tipi-pesi'!D$4,'Tabelle Tipi-pesi'!E$4,"")&amp;IF(E100='Tabelle Tipi-pesi'!D$5,'Tabelle Tipi-pesi'!E$5,"")&amp;IF(E100='Tabelle Tipi-pesi'!D$6,'Tabelle Tipi-pesi'!E$6,"")&amp;IF(E100='Tabelle Tipi-pesi'!D$7,'Tabelle Tipi-pesi'!E$7,"")&amp;IF(E100='Tabelle Tipi-pesi'!D$8,'Tabelle Tipi-pesi'!E$8,"")&amp;IF(E100='Tabelle Tipi-pesi'!D$9,'Tabelle Tipi-pesi'!E$9,"")&amp;IF(E100='Tabelle Tipi-pesi'!D$10,'Tabelle Tipi-pesi'!E$10,"")&amp;IF(E100='Tabelle Tipi-pesi'!D$11,'Tabelle Tipi-pesi'!E$11,"")&amp;IF(E100='Tabelle Tipi-pesi'!D$12,'Tabelle Tipi-pesi'!E$12,"")&amp;IF(E100='Tabelle Tipi-pesi'!D$13,'Tabelle Tipi-pesi'!E$13,"")&amp;IF(E100='Tabelle Tipi-pesi'!D$14,'Tabelle Tipi-pesi'!E$14,"")&amp;IF(E100='Tabelle Tipi-pesi'!D$15,'Tabelle Tipi-pesi'!E$15,"")&amp;IF(E100='Tabelle Tipi-pesi'!D$16,'Tabelle Tipi-pesi'!E$16,"")&amp;IF(E100='Tabelle Tipi-pesi'!D$17,'Tabelle Tipi-pesi'!E$17,"")&amp;IF(E100='Tabelle Tipi-pesi'!D$18,'Tabelle Tipi-pesi'!E$18,"")&amp;IF(E100='Tabelle Tipi-pesi'!D$19,'Tabelle Tipi-pesi'!E$19,"")&amp;IF(E100='Tabelle Tipi-pesi'!D$20,'Tabelle Tipi-pesi'!E$20,"")&amp;IF(E100='Tabelle Tipi-pesi'!D$21,'Tabelle Tipi-pesi'!E$21,"")&amp;IF(E100='Tabelle Tipi-pesi'!D$22,'Tabelle Tipi-pesi'!E$22,"")&amp;IF(E100='Tabelle Tipi-pesi'!D$23,'Tabelle Tipi-pesi'!E$23,"")))/4*B100</f>
        <v>80</v>
      </c>
      <c r="G100" s="22" t="s">
        <v>39</v>
      </c>
      <c r="H100" s="23">
        <f>$B100*IF(G100="",0,VALUE(IF(G100='Tabelle Tipi-pesi'!F$2,'Tabelle Tipi-pesi'!G$2,"")&amp;IF(G100='Tabelle Tipi-pesi'!F$3,'Tabelle Tipi-pesi'!G$3,"")&amp;IF(G100='Tabelle Tipi-pesi'!F$4,'Tabelle Tipi-pesi'!G$4,"")&amp;IF(G100='Tabelle Tipi-pesi'!F$5,'Tabelle Tipi-pesi'!G$5,"")&amp;IF(G100='Tabelle Tipi-pesi'!F$6,'Tabelle Tipi-pesi'!G$6,"")&amp;IF(G100='Tabelle Tipi-pesi'!F$7,'Tabelle Tipi-pesi'!G$7,"")&amp;IF(G100='Tabelle Tipi-pesi'!F$8,'Tabelle Tipi-pesi'!G$8,"")&amp;IF(G100='Tabelle Tipi-pesi'!F$9,'Tabelle Tipi-pesi'!G$9,"")&amp;IF(G100='Tabelle Tipi-pesi'!F$10,'Tabelle Tipi-pesi'!G$10,"")&amp;IF(G100='Tabelle Tipi-pesi'!F$11,'Tabelle Tipi-pesi'!G$11,"")&amp;IF(G100='Tabelle Tipi-pesi'!F$12,'Tabelle Tipi-pesi'!G$12,"")&amp;IF(G100='Tabelle Tipi-pesi'!F$13,'Tabelle Tipi-pesi'!G$13,"")&amp;IF(G100='Tabelle Tipi-pesi'!F$14,'Tabelle Tipi-pesi'!G$14,"")&amp;IF(G100='Tabelle Tipi-pesi'!F$15,'Tabelle Tipi-pesi'!G$15,"")&amp;IF(G100='Tabelle Tipi-pesi'!F$16,'Tabelle Tipi-pesi'!G$16,"")&amp;IF(G100='Tabelle Tipi-pesi'!F$17,'Tabelle Tipi-pesi'!G$17,"")&amp;IF(G100='Tabelle Tipi-pesi'!F$18,'Tabelle Tipi-pesi'!G$18,"")&amp;IF(G100='Tabelle Tipi-pesi'!F$19,'Tabelle Tipi-pesi'!G$19,"")&amp;IF(G100='Tabelle Tipi-pesi'!F$20,'Tabelle Tipi-pesi'!G$20,"")&amp;IF(G100='Tabelle Tipi-pesi'!F$21,'Tabelle Tipi-pesi'!G$21,"")&amp;IF(G100='Tabelle Tipi-pesi'!F$22,'Tabelle Tipi-pesi'!G$22,"")&amp;IF(G100='Tabelle Tipi-pesi'!F$23,'Tabelle Tipi-pesi'!G$23,"")))</f>
        <v>120</v>
      </c>
      <c r="I100" s="8" t="s">
        <v>47</v>
      </c>
      <c r="J100" s="9">
        <f>IF(I100="",0,VALUE(IF(I100='Tabelle Tipi-pesi'!H$2,'Tabelle Tipi-pesi'!I$2,"")&amp;IF(I100='Tabelle Tipi-pesi'!H$3,'Tabelle Tipi-pesi'!I$3,"")&amp;IF(I100='Tabelle Tipi-pesi'!H$4,'Tabelle Tipi-pesi'!I$4,"")&amp;IF(I100='Tabelle Tipi-pesi'!H$5,'Tabelle Tipi-pesi'!I$5,"")&amp;IF(I100='Tabelle Tipi-pesi'!H$6,'Tabelle Tipi-pesi'!I$6,"")&amp;IF(I100='Tabelle Tipi-pesi'!H$7,'Tabelle Tipi-pesi'!I$7,"")&amp;IF(I100='Tabelle Tipi-pesi'!H$8,'Tabelle Tipi-pesi'!I$8,"")&amp;IF(I100='Tabelle Tipi-pesi'!H$9,'Tabelle Tipi-pesi'!I$9,"")&amp;IF(I100='Tabelle Tipi-pesi'!H$10,'Tabelle Tipi-pesi'!I$10,"")&amp;IF(I100='Tabelle Tipi-pesi'!H$11,'Tabelle Tipi-pesi'!I$11,"")&amp;IF(I100='Tabelle Tipi-pesi'!H$12,'Tabelle Tipi-pesi'!I$12,"")&amp;IF(I100='Tabelle Tipi-pesi'!H$13,'Tabelle Tipi-pesi'!I$13,"")&amp;IF(I100='Tabelle Tipi-pesi'!H$14,'Tabelle Tipi-pesi'!I$14,"")&amp;IF(I100='Tabelle Tipi-pesi'!H$15,'Tabelle Tipi-pesi'!I$15,"")&amp;IF(I100='Tabelle Tipi-pesi'!H$16,'Tabelle Tipi-pesi'!I$16,"")&amp;IF(I100='Tabelle Tipi-pesi'!H$17,'Tabelle Tipi-pesi'!I$17,"")&amp;IF(I100='Tabelle Tipi-pesi'!H$18,'Tabelle Tipi-pesi'!I$18,"")&amp;IF(I100='Tabelle Tipi-pesi'!H$19,'Tabelle Tipi-pesi'!I$19,"")&amp;IF(I100='Tabelle Tipi-pesi'!H$20,'Tabelle Tipi-pesi'!I$20,"")&amp;IF(I100='Tabelle Tipi-pesi'!H$21,'Tabelle Tipi-pesi'!I$21,"")&amp;IF(I100='Tabelle Tipi-pesi'!H$22,'Tabelle Tipi-pesi'!I$22,"")&amp;IF(I100='Tabelle Tipi-pesi'!H$23,'Tabelle Tipi-pesi'!I$23,"")))</f>
        <v>145</v>
      </c>
      <c r="K100" s="24" t="s">
        <v>50</v>
      </c>
      <c r="L100" s="25">
        <f>IF(K100="",0,VALUE(IF(K100='Tabelle Tipi-pesi'!J$2,'Tabelle Tipi-pesi'!K$2,"")&amp;IF(K100='Tabelle Tipi-pesi'!J$3,'Tabelle Tipi-pesi'!K$3,"")&amp;IF(K100='Tabelle Tipi-pesi'!J$4,'Tabelle Tipi-pesi'!K$4,"")&amp;IF(K100='Tabelle Tipi-pesi'!J$5,'Tabelle Tipi-pesi'!K$5,"")&amp;IF(K100='Tabelle Tipi-pesi'!J$6,'Tabelle Tipi-pesi'!K$6,"")&amp;IF(K100='Tabelle Tipi-pesi'!J$7,'Tabelle Tipi-pesi'!K$7,"")&amp;IF(K100='Tabelle Tipi-pesi'!J$8,'Tabelle Tipi-pesi'!K$8,"")&amp;IF(K100='Tabelle Tipi-pesi'!J$9,'Tabelle Tipi-pesi'!K$9,"")&amp;IF(K100='Tabelle Tipi-pesi'!J$10,'Tabelle Tipi-pesi'!K$10,"")&amp;IF(K100='Tabelle Tipi-pesi'!J$11,'Tabelle Tipi-pesi'!K$11,"")&amp;IF(K100='Tabelle Tipi-pesi'!J$12,'Tabelle Tipi-pesi'!K$12,"")&amp;IF(K100='Tabelle Tipi-pesi'!J$13,'Tabelle Tipi-pesi'!K$13,"")&amp;IF(K100='Tabelle Tipi-pesi'!J$14,'Tabelle Tipi-pesi'!K$14,"")&amp;IF(K100='Tabelle Tipi-pesi'!J$15,'Tabelle Tipi-pesi'!K$15,"")&amp;IF(K100='Tabelle Tipi-pesi'!J$16,'Tabelle Tipi-pesi'!K$16,"")&amp;IF(K100='Tabelle Tipi-pesi'!J$17,'Tabelle Tipi-pesi'!K$17,"")&amp;IF(K100='Tabelle Tipi-pesi'!J$18,'Tabelle Tipi-pesi'!K$18,"")&amp;IF(K100='Tabelle Tipi-pesi'!J$19,'Tabelle Tipi-pesi'!K$19,"")&amp;IF(K100='Tabelle Tipi-pesi'!J$20,'Tabelle Tipi-pesi'!K$20,"")&amp;IF(K100='Tabelle Tipi-pesi'!J$21,'Tabelle Tipi-pesi'!K$21,"")&amp;IF(K100='Tabelle Tipi-pesi'!J$22,'Tabelle Tipi-pesi'!K$22,"")&amp;IF(K100='Tabelle Tipi-pesi'!J$23,'Tabelle Tipi-pesi'!K$23,"")))</f>
        <v>7</v>
      </c>
      <c r="M100" s="8" t="s">
        <v>63</v>
      </c>
      <c r="N100" s="9">
        <f>$B100*IF(M100="",0,VALUE(IF(M100='Tabelle Tipi-pesi'!L$2,'Tabelle Tipi-pesi'!M$2,"")&amp;IF(M100='Tabelle Tipi-pesi'!L$3,'Tabelle Tipi-pesi'!M$3,"")&amp;IF(M100='Tabelle Tipi-pesi'!L$4,'Tabelle Tipi-pesi'!M$4,"")&amp;IF(M100='Tabelle Tipi-pesi'!L$5,'Tabelle Tipi-pesi'!M$5,"")&amp;IF(M100='Tabelle Tipi-pesi'!L$6,'Tabelle Tipi-pesi'!M$6,"")&amp;IF(M100='Tabelle Tipi-pesi'!L$7,'Tabelle Tipi-pesi'!M$7,"")&amp;IF(M100='Tabelle Tipi-pesi'!L$8,'Tabelle Tipi-pesi'!M$8,"")&amp;IF(M100='Tabelle Tipi-pesi'!L$9,'Tabelle Tipi-pesi'!M$9,"")&amp;IF(M100='Tabelle Tipi-pesi'!L$10,'Tabelle Tipi-pesi'!M$10,"")&amp;IF(M100='Tabelle Tipi-pesi'!L$11,'Tabelle Tipi-pesi'!M$11,"")&amp;IF(M100='Tabelle Tipi-pesi'!L$12,'Tabelle Tipi-pesi'!M$12,"")&amp;IF(M100='Tabelle Tipi-pesi'!L$13,'Tabelle Tipi-pesi'!M$13,"")&amp;IF(M100='Tabelle Tipi-pesi'!L$14,'Tabelle Tipi-pesi'!M$14,"")&amp;IF(M100='Tabelle Tipi-pesi'!L$15,'Tabelle Tipi-pesi'!M$15,"")&amp;IF(M100='Tabelle Tipi-pesi'!L$16,'Tabelle Tipi-pesi'!M$16,"")&amp;IF(M100='Tabelle Tipi-pesi'!L$17,'Tabelle Tipi-pesi'!M$17,"")&amp;IF(M100='Tabelle Tipi-pesi'!L$18,'Tabelle Tipi-pesi'!M$18,"")&amp;IF(M100='Tabelle Tipi-pesi'!L$19,'Tabelle Tipi-pesi'!M$19,"")&amp;IF(M100='Tabelle Tipi-pesi'!L$20,'Tabelle Tipi-pesi'!M$20,"")&amp;IF(M100='Tabelle Tipi-pesi'!L$21,'Tabelle Tipi-pesi'!M$21,"")&amp;IF(M100='Tabelle Tipi-pesi'!L$22,'Tabelle Tipi-pesi'!M$22,"")&amp;IF(M100='Tabelle Tipi-pesi'!L$23,'Tabelle Tipi-pesi'!M$23,"")))</f>
        <v>416</v>
      </c>
      <c r="O100" s="27" t="s">
        <v>82</v>
      </c>
      <c r="P100" s="28">
        <f>IF(O100="",0,VALUE(IF(O100='Tabelle Tipi-pesi'!N$2,'Tabelle Tipi-pesi'!O$2,"")&amp;IF(O100='Tabelle Tipi-pesi'!N$3,'Tabelle Tipi-pesi'!O$3,"")&amp;IF(O100='Tabelle Tipi-pesi'!N$4,'Tabelle Tipi-pesi'!O$4,"")&amp;IF(O100='Tabelle Tipi-pesi'!N$5,'Tabelle Tipi-pesi'!O$5,"")&amp;IF(O100='Tabelle Tipi-pesi'!N$6,'Tabelle Tipi-pesi'!O$6,"")&amp;IF(O100='Tabelle Tipi-pesi'!N$7,'Tabelle Tipi-pesi'!O$7,"")&amp;IF(O100='Tabelle Tipi-pesi'!N$8,'Tabelle Tipi-pesi'!O$8,"")&amp;IF(O100='Tabelle Tipi-pesi'!N$9,'Tabelle Tipi-pesi'!O$9,"")&amp;IF(O100='Tabelle Tipi-pesi'!N$10,'Tabelle Tipi-pesi'!O$10,"")&amp;IF(O100='Tabelle Tipi-pesi'!N$11,'Tabelle Tipi-pesi'!O$11,"")&amp;IF(O100='Tabelle Tipi-pesi'!N$12,'Tabelle Tipi-pesi'!O$12,"")&amp;IF(O100='Tabelle Tipi-pesi'!N$13,'Tabelle Tipi-pesi'!O$13,"")&amp;IF(O100='Tabelle Tipi-pesi'!N$14,'Tabelle Tipi-pesi'!O$14,"")&amp;IF(O100='Tabelle Tipi-pesi'!N$15,'Tabelle Tipi-pesi'!O$15,"")&amp;IF(O100='Tabelle Tipi-pesi'!N$16,'Tabelle Tipi-pesi'!O$16,"")&amp;IF(O100='Tabelle Tipi-pesi'!N$17,'Tabelle Tipi-pesi'!O$17,"")&amp;IF(O100='Tabelle Tipi-pesi'!N$18,'Tabelle Tipi-pesi'!O$18,"")&amp;IF(O100='Tabelle Tipi-pesi'!N$19,'Tabelle Tipi-pesi'!O$19,"")&amp;IF(O100='Tabelle Tipi-pesi'!N$20,'Tabelle Tipi-pesi'!O$20,"")&amp;IF(O100='Tabelle Tipi-pesi'!N$21,'Tabelle Tipi-pesi'!O$21,"")&amp;IF(O100='Tabelle Tipi-pesi'!N$22,'Tabelle Tipi-pesi'!O$22,"")&amp;IF(O100='Tabelle Tipi-pesi'!N$23,'Tabelle Tipi-pesi'!O$23,"")))</f>
        <v>580</v>
      </c>
      <c r="Q100" s="8" t="s">
        <v>108</v>
      </c>
      <c r="R100" s="9">
        <f>IF(Q100="",0,VALUE(IF(Q100='Tabelle Tipi-pesi'!P$2,'Tabelle Tipi-pesi'!Q$2,"")&amp;IF(Q100='Tabelle Tipi-pesi'!P$3,'Tabelle Tipi-pesi'!Q$3,"")&amp;IF(Q100='Tabelle Tipi-pesi'!P$4,'Tabelle Tipi-pesi'!Q$4,"")&amp;IF(Q100='Tabelle Tipi-pesi'!P$5,'Tabelle Tipi-pesi'!Q$5,"")&amp;IF(Q100='Tabelle Tipi-pesi'!P$6,'Tabelle Tipi-pesi'!Q$6,"")&amp;IF(Q100='Tabelle Tipi-pesi'!P$7,'Tabelle Tipi-pesi'!Q$7,"")&amp;IF(Q100='Tabelle Tipi-pesi'!P$8,'Tabelle Tipi-pesi'!Q$8,"")&amp;IF(Q100='Tabelle Tipi-pesi'!P$9,'Tabelle Tipi-pesi'!Q$9,"")&amp;IF(Q100='Tabelle Tipi-pesi'!P$10,'Tabelle Tipi-pesi'!Q$10,"")&amp;IF(Q100='Tabelle Tipi-pesi'!P$11,'Tabelle Tipi-pesi'!Q$11,"")&amp;IF(Q100='Tabelle Tipi-pesi'!P$12,'Tabelle Tipi-pesi'!Q$12,"")&amp;IF(Q100='Tabelle Tipi-pesi'!P$13,'Tabelle Tipi-pesi'!Q$13,"")&amp;IF(Q100='Tabelle Tipi-pesi'!P$14,'Tabelle Tipi-pesi'!Q$14,"")&amp;IF(Q100='Tabelle Tipi-pesi'!P$15,'Tabelle Tipi-pesi'!Q$15,"")&amp;IF(Q100='Tabelle Tipi-pesi'!P$16,'Tabelle Tipi-pesi'!Q$16,"")&amp;IF(Q100='Tabelle Tipi-pesi'!P$17,'Tabelle Tipi-pesi'!Q$17,"")&amp;IF(Q100='Tabelle Tipi-pesi'!P$18,'Tabelle Tipi-pesi'!Q$18,"")&amp;IF(Q100='Tabelle Tipi-pesi'!P$19,'Tabelle Tipi-pesi'!Q$19,"")&amp;IF(Q100='Tabelle Tipi-pesi'!P$20,'Tabelle Tipi-pesi'!Q$20,"")&amp;IF(Q100='Tabelle Tipi-pesi'!P$21,'Tabelle Tipi-pesi'!Q$21,"")&amp;IF(Q100='Tabelle Tipi-pesi'!P$22,'Tabelle Tipi-pesi'!Q$22,"")&amp;IF(Q100='Tabelle Tipi-pesi'!P$23,'Tabelle Tipi-pesi'!Q$23,"")))</f>
        <v>30</v>
      </c>
      <c r="S100" s="29" t="s">
        <v>114</v>
      </c>
      <c r="T100" s="30">
        <f>IF(S100="",0,VALUE(IF(S100='Tabelle Tipi-pesi'!R$2,'Tabelle Tipi-pesi'!S$2,"")&amp;IF(S100='Tabelle Tipi-pesi'!R$3,'Tabelle Tipi-pesi'!S$3,"")&amp;IF(S100='Tabelle Tipi-pesi'!R$4,'Tabelle Tipi-pesi'!S$4,"")&amp;IF(S100='Tabelle Tipi-pesi'!R$5,'Tabelle Tipi-pesi'!S$5,"")&amp;IF(S100='Tabelle Tipi-pesi'!R$6,'Tabelle Tipi-pesi'!S$6,"")&amp;IF(S100='Tabelle Tipi-pesi'!R$7,'Tabelle Tipi-pesi'!S$7,"")&amp;IF(S100='Tabelle Tipi-pesi'!R$8,'Tabelle Tipi-pesi'!S$8,"")&amp;IF(S100='Tabelle Tipi-pesi'!R$9,'Tabelle Tipi-pesi'!S$9,"")&amp;IF(S100='Tabelle Tipi-pesi'!R$10,'Tabelle Tipi-pesi'!S$10,"")&amp;IF(S100='Tabelle Tipi-pesi'!R$11,'Tabelle Tipi-pesi'!S$11,"")&amp;IF(S100='Tabelle Tipi-pesi'!R$12,'Tabelle Tipi-pesi'!S$12,"")&amp;IF(S100='Tabelle Tipi-pesi'!R$13,'Tabelle Tipi-pesi'!S$13,"")&amp;IF(S100='Tabelle Tipi-pesi'!R$14,'Tabelle Tipi-pesi'!S$14,"")&amp;IF(S100='Tabelle Tipi-pesi'!R$15,'Tabelle Tipi-pesi'!S$15,"")&amp;IF(S100='Tabelle Tipi-pesi'!R$16,'Tabelle Tipi-pesi'!S$16,"")&amp;IF(S100='Tabelle Tipi-pesi'!R$17,'Tabelle Tipi-pesi'!S$17,"")&amp;IF(S100='Tabelle Tipi-pesi'!R$18,'Tabelle Tipi-pesi'!S$18,"")&amp;IF(S100='Tabelle Tipi-pesi'!R$19,'Tabelle Tipi-pesi'!S$19,"")&amp;IF(S100='Tabelle Tipi-pesi'!R$20,'Tabelle Tipi-pesi'!S$20,"")&amp;IF(S100='Tabelle Tipi-pesi'!R$21,'Tabelle Tipi-pesi'!S$21,"")&amp;IF(S100='Tabelle Tipi-pesi'!R$22,'Tabelle Tipi-pesi'!S$22,"")&amp;IF(S100='Tabelle Tipi-pesi'!R$23,'Tabelle Tipi-pesi'!S$23,"")))</f>
        <v>25</v>
      </c>
      <c r="U100" s="8" t="s">
        <v>94</v>
      </c>
      <c r="V100" s="9">
        <f>IF(U100="",0,VALUE(IF(U100='Tabelle Tipi-pesi'!T$2,'Tabelle Tipi-pesi'!U$2,"")&amp;IF(U100='Tabelle Tipi-pesi'!T$3,'Tabelle Tipi-pesi'!U$3,"")&amp;IF(U100='Tabelle Tipi-pesi'!T$4,'Tabelle Tipi-pesi'!U$4,"")&amp;IF(U100='Tabelle Tipi-pesi'!T$5,'Tabelle Tipi-pesi'!U$5,"")&amp;IF(U100='Tabelle Tipi-pesi'!T$6,'Tabelle Tipi-pesi'!U$6,"")&amp;IF(U100='Tabelle Tipi-pesi'!T$7,'Tabelle Tipi-pesi'!U$7,"")&amp;IF(U100='Tabelle Tipi-pesi'!T$8,'Tabelle Tipi-pesi'!U$8,"")&amp;IF(U100='Tabelle Tipi-pesi'!T$9,'Tabelle Tipi-pesi'!U$9,"")&amp;IF(U100='Tabelle Tipi-pesi'!T$10,'Tabelle Tipi-pesi'!U$10,"")&amp;IF(U100='Tabelle Tipi-pesi'!T$11,'Tabelle Tipi-pesi'!U$11,"")&amp;IF(U100='Tabelle Tipi-pesi'!T$12,'Tabelle Tipi-pesi'!U$12,"")&amp;IF(U100='Tabelle Tipi-pesi'!T$13,'Tabelle Tipi-pesi'!U$13,"")&amp;IF(U100='Tabelle Tipi-pesi'!T$14,'Tabelle Tipi-pesi'!U$14,"")&amp;IF(U100='Tabelle Tipi-pesi'!T$15,'Tabelle Tipi-pesi'!U$15,"")&amp;IF(U100='Tabelle Tipi-pesi'!T$16,'Tabelle Tipi-pesi'!U$16,"")&amp;IF(U100='Tabelle Tipi-pesi'!T$17,'Tabelle Tipi-pesi'!U$17,"")&amp;IF(U100='Tabelle Tipi-pesi'!T$18,'Tabelle Tipi-pesi'!U$18,"")&amp;IF(U100='Tabelle Tipi-pesi'!T$19,'Tabelle Tipi-pesi'!U$19,"")&amp;IF(U100='Tabelle Tipi-pesi'!T$20,'Tabelle Tipi-pesi'!U$20,"")&amp;IF(U100='Tabelle Tipi-pesi'!T$21,'Tabelle Tipi-pesi'!U$21,"")&amp;IF(U100='Tabelle Tipi-pesi'!T$22,'Tabelle Tipi-pesi'!U$22,"")&amp;IF(U100='Tabelle Tipi-pesi'!T$23,'Tabelle Tipi-pesi'!U$23,"")))</f>
        <v>85</v>
      </c>
      <c r="W100" s="31" t="s">
        <v>99</v>
      </c>
      <c r="X100" s="32">
        <f>IF(W100="",0,VALUE(IF(W100='Tabelle Tipi-pesi'!V$2,'Tabelle Tipi-pesi'!W$2,"")&amp;IF(W100='Tabelle Tipi-pesi'!V$3,'Tabelle Tipi-pesi'!W$3,"")&amp;IF(W100='Tabelle Tipi-pesi'!V$4,'Tabelle Tipi-pesi'!W$4,"")&amp;IF(W100='Tabelle Tipi-pesi'!V$5,'Tabelle Tipi-pesi'!W$5,"")&amp;IF(W100='Tabelle Tipi-pesi'!V$6,'Tabelle Tipi-pesi'!W$6,"")&amp;IF(W100='Tabelle Tipi-pesi'!V$7,'Tabelle Tipi-pesi'!W$7,"")&amp;IF(W100='Tabelle Tipi-pesi'!V$8,'Tabelle Tipi-pesi'!W$8,"")&amp;IF(W100='Tabelle Tipi-pesi'!V$9,'Tabelle Tipi-pesi'!W$9,"")&amp;IF(W100='Tabelle Tipi-pesi'!V$10,'Tabelle Tipi-pesi'!W$10,"")&amp;IF(W100='Tabelle Tipi-pesi'!V$11,'Tabelle Tipi-pesi'!W$11,"")&amp;IF(W100='Tabelle Tipi-pesi'!V$12,'Tabelle Tipi-pesi'!W$12,"")&amp;IF(W100='Tabelle Tipi-pesi'!V$13,'Tabelle Tipi-pesi'!W$13,"")&amp;IF(W100='Tabelle Tipi-pesi'!V$14,'Tabelle Tipi-pesi'!W$14,"")&amp;IF(W100='Tabelle Tipi-pesi'!V$15,'Tabelle Tipi-pesi'!W$15,"")&amp;IF(W100='Tabelle Tipi-pesi'!V$16,'Tabelle Tipi-pesi'!W$16,"")&amp;IF(W100='Tabelle Tipi-pesi'!V$17,'Tabelle Tipi-pesi'!W$17,"")&amp;IF(W100='Tabelle Tipi-pesi'!V$18,'Tabelle Tipi-pesi'!W$18,"")&amp;IF(W100='Tabelle Tipi-pesi'!V$19,'Tabelle Tipi-pesi'!W$19,"")&amp;IF(W100='Tabelle Tipi-pesi'!V$20,'Tabelle Tipi-pesi'!W$20,"")&amp;IF(W100='Tabelle Tipi-pesi'!V$21,'Tabelle Tipi-pesi'!W$21,"")&amp;IF(W100='Tabelle Tipi-pesi'!V$22,'Tabelle Tipi-pesi'!W$22,"")&amp;IF(W100='Tabelle Tipi-pesi'!V$23,'Tabelle Tipi-pesi'!W$23,"")))</f>
        <v>14</v>
      </c>
      <c r="Z100" s="9">
        <f>IF(Y100="",0,VALUE(IF(Y100='Tabelle Tipi-pesi'!X$2,'Tabelle Tipi-pesi'!Y$2,"")&amp;IF(Y100='Tabelle Tipi-pesi'!X$3,'Tabelle Tipi-pesi'!Y$3,"")&amp;IF(Y100='Tabelle Tipi-pesi'!X$4,'Tabelle Tipi-pesi'!Y$4,"")&amp;IF(Y100='Tabelle Tipi-pesi'!X$5,'Tabelle Tipi-pesi'!Y$5,"")&amp;IF(Y100='Tabelle Tipi-pesi'!X$6,'Tabelle Tipi-pesi'!Y$6,"")&amp;IF(Y100='Tabelle Tipi-pesi'!X$7,'Tabelle Tipi-pesi'!Y$7,"")&amp;IF(Y100='Tabelle Tipi-pesi'!X$8,'Tabelle Tipi-pesi'!Y$8,"")&amp;IF(Y100='Tabelle Tipi-pesi'!X$9,'Tabelle Tipi-pesi'!Y$9,"")&amp;IF(Y100='Tabelle Tipi-pesi'!X$10,'Tabelle Tipi-pesi'!Y$10,"")&amp;IF(Y100='Tabelle Tipi-pesi'!X$11,'Tabelle Tipi-pesi'!Y$11,"")&amp;IF(Y100='Tabelle Tipi-pesi'!X$12,'Tabelle Tipi-pesi'!Y$12,"")&amp;IF(Y100='Tabelle Tipi-pesi'!X$13,'Tabelle Tipi-pesi'!Y$13,"")&amp;IF(Y100='Tabelle Tipi-pesi'!X$14,'Tabelle Tipi-pesi'!Y$14,"")&amp;IF(Y100='Tabelle Tipi-pesi'!X$15,'Tabelle Tipi-pesi'!Y$15,"")&amp;IF(Y100='Tabelle Tipi-pesi'!X$16,'Tabelle Tipi-pesi'!Y$16,"")&amp;IF(Y100='Tabelle Tipi-pesi'!X$17,'Tabelle Tipi-pesi'!Y$17,"")&amp;IF(Y100='Tabelle Tipi-pesi'!X$18,'Tabelle Tipi-pesi'!Y$18,"")&amp;IF(Y100='Tabelle Tipi-pesi'!X$19,'Tabelle Tipi-pesi'!Y$19,"")&amp;IF(Y100='Tabelle Tipi-pesi'!X$20,'Tabelle Tipi-pesi'!Y$20,"")&amp;IF(Y100='Tabelle Tipi-pesi'!X$21,'Tabelle Tipi-pesi'!Y$21,"")&amp;IF(Y100='Tabelle Tipi-pesi'!X$22,'Tabelle Tipi-pesi'!Y$22,"")&amp;IF(Y100='Tabelle Tipi-pesi'!X$23,'Tabelle Tipi-pesi'!Y$23,"")))</f>
        <v>0</v>
      </c>
      <c r="AA100" s="36"/>
      <c r="AB100" s="37">
        <f>IF(AA100="",0,VALUE(IF(AA100='Tabelle Tipi-pesi'!Z$2,'Tabelle Tipi-pesi'!AA$2,"")&amp;IF(AA100='Tabelle Tipi-pesi'!Z$3,'Tabelle Tipi-pesi'!AA$3,"")&amp;IF(AA100='Tabelle Tipi-pesi'!Z$4,'Tabelle Tipi-pesi'!AA$4,"")&amp;IF(AA100='Tabelle Tipi-pesi'!Z$5,'Tabelle Tipi-pesi'!AA$5,"")&amp;IF(AA100='Tabelle Tipi-pesi'!Z$6,'Tabelle Tipi-pesi'!AA$6,"")&amp;IF(AA100='Tabelle Tipi-pesi'!Z$7,'Tabelle Tipi-pesi'!AA$7,"")&amp;IF(AA100='Tabelle Tipi-pesi'!Z$8,'Tabelle Tipi-pesi'!AA$8,"")&amp;IF(AA100='Tabelle Tipi-pesi'!Z$9,'Tabelle Tipi-pesi'!AA$9,"")&amp;IF(AA100='Tabelle Tipi-pesi'!Z$10,'Tabelle Tipi-pesi'!AA$10,"")&amp;IF(AA100='Tabelle Tipi-pesi'!Z$11,'Tabelle Tipi-pesi'!AA$11,"")&amp;IF(AA100='Tabelle Tipi-pesi'!Z$12,'Tabelle Tipi-pesi'!AA$12,"")&amp;IF(AA100='Tabelle Tipi-pesi'!Z$13,'Tabelle Tipi-pesi'!AA$13,"")&amp;IF(AA100='Tabelle Tipi-pesi'!Z$14,'Tabelle Tipi-pesi'!AA$14,"")&amp;IF(AA100='Tabelle Tipi-pesi'!Z$15,'Tabelle Tipi-pesi'!AA$15,"")&amp;IF(AA100='Tabelle Tipi-pesi'!Z$16,'Tabelle Tipi-pesi'!AA$16,"")&amp;IF(AA100='Tabelle Tipi-pesi'!Z$17,'Tabelle Tipi-pesi'!AA$17,"")&amp;IF(AA100='Tabelle Tipi-pesi'!Z$18,'Tabelle Tipi-pesi'!AA$18,"")&amp;IF(AA100='Tabelle Tipi-pesi'!Z$19,'Tabelle Tipi-pesi'!AA$19,"")&amp;IF(AA100='Tabelle Tipi-pesi'!Z$20,'Tabelle Tipi-pesi'!AA$20,"")&amp;IF(AA100='Tabelle Tipi-pesi'!Z$21,'Tabelle Tipi-pesi'!AA$21,"")&amp;IF(AA100='Tabelle Tipi-pesi'!Z$22,'Tabelle Tipi-pesi'!AA$22,"")&amp;IF(AA100='Tabelle Tipi-pesi'!Z$23,'Tabelle Tipi-pesi'!AA$23,"")))</f>
        <v>0</v>
      </c>
      <c r="AC100" s="8" t="s">
        <v>103</v>
      </c>
      <c r="AD100" s="9">
        <f>IF(AC100="",0,VALUE(IF(AC100='Tabelle Tipi-pesi'!Z$2,'Tabelle Tipi-pesi'!AA$2,"")&amp;IF(AC100='Tabelle Tipi-pesi'!Z$3,'Tabelle Tipi-pesi'!AA$3,"")&amp;IF(AC100='Tabelle Tipi-pesi'!Z$4,'Tabelle Tipi-pesi'!AA$4,"")&amp;IF(AC100='Tabelle Tipi-pesi'!Z$5,'Tabelle Tipi-pesi'!AA$5,"")&amp;IF(AC100='Tabelle Tipi-pesi'!Z$6,'Tabelle Tipi-pesi'!AA$6,"")&amp;IF(AC100='Tabelle Tipi-pesi'!Z$7,'Tabelle Tipi-pesi'!AA$7,"")&amp;IF(AC100='Tabelle Tipi-pesi'!Z$8,'Tabelle Tipi-pesi'!AA$8,"")&amp;IF(AC100='Tabelle Tipi-pesi'!Z$9,'Tabelle Tipi-pesi'!AA$9,"")&amp;IF(AC100='Tabelle Tipi-pesi'!Z$10,'Tabelle Tipi-pesi'!AA$10,"")&amp;IF(AC100='Tabelle Tipi-pesi'!Z$11,'Tabelle Tipi-pesi'!AA$11,"")&amp;IF(AC100='Tabelle Tipi-pesi'!Z$12,'Tabelle Tipi-pesi'!AA$12,"")&amp;IF(AC100='Tabelle Tipi-pesi'!Z$13,'Tabelle Tipi-pesi'!AA$13,"")&amp;IF(AC100='Tabelle Tipi-pesi'!Z$14,'Tabelle Tipi-pesi'!AA$14,"")&amp;IF(AC100='Tabelle Tipi-pesi'!Z$15,'Tabelle Tipi-pesi'!AA$15,"")&amp;IF(AC100='Tabelle Tipi-pesi'!Z$16,'Tabelle Tipi-pesi'!AA$16,"")&amp;IF(AC100='Tabelle Tipi-pesi'!Z$17,'Tabelle Tipi-pesi'!AA$17,"")&amp;IF(AC100='Tabelle Tipi-pesi'!Z$18,'Tabelle Tipi-pesi'!AA$18,"")&amp;IF(AC100='Tabelle Tipi-pesi'!Z$19,'Tabelle Tipi-pesi'!AA$19,"")&amp;IF(AC100='Tabelle Tipi-pesi'!Z$20,'Tabelle Tipi-pesi'!AA$20,"")&amp;IF(AC100='Tabelle Tipi-pesi'!Z$21,'Tabelle Tipi-pesi'!AA$21,"")&amp;IF(AC100='Tabelle Tipi-pesi'!Z$22,'Tabelle Tipi-pesi'!AA$22,"")&amp;IF(AC100='Tabelle Tipi-pesi'!Z$23,'Tabelle Tipi-pesi'!AA$23,"")))</f>
        <v>10</v>
      </c>
      <c r="AE100" s="34" t="s">
        <v>118</v>
      </c>
      <c r="AF100" s="35">
        <f>IF(AE100="",0,VALUE(IF(AE100='Tabelle Tipi-pesi'!AB$2,'Tabelle Tipi-pesi'!AC$2,"")&amp;IF(AE100='Tabelle Tipi-pesi'!AB$3,'Tabelle Tipi-pesi'!AC$3,"")&amp;IF(AE100='Tabelle Tipi-pesi'!AB$4,'Tabelle Tipi-pesi'!AC$4,"")&amp;IF(AE100='Tabelle Tipi-pesi'!AB$5,'Tabelle Tipi-pesi'!AC$5,"")&amp;IF(AE100='Tabelle Tipi-pesi'!AB$6,'Tabelle Tipi-pesi'!AC$6,"")&amp;IF(AE100='Tabelle Tipi-pesi'!AB$7,'Tabelle Tipi-pesi'!AC$7,"")&amp;IF(AE100='Tabelle Tipi-pesi'!AB$8,'Tabelle Tipi-pesi'!AC$8,"")&amp;IF(AE100='Tabelle Tipi-pesi'!AB$9,'Tabelle Tipi-pesi'!AC$9,"")&amp;IF(AE100='Tabelle Tipi-pesi'!AB$10,'Tabelle Tipi-pesi'!AC$10,"")&amp;IF(AE100='Tabelle Tipi-pesi'!AB$11,'Tabelle Tipi-pesi'!AC$11,"")&amp;IF(AE100='Tabelle Tipi-pesi'!AB$12,'Tabelle Tipi-pesi'!AC$12,"")&amp;IF(AE100='Tabelle Tipi-pesi'!AB$13,'Tabelle Tipi-pesi'!AC$13,"")&amp;IF(AE100='Tabelle Tipi-pesi'!AB$14,'Tabelle Tipi-pesi'!AC$14,"")&amp;IF(AE100='Tabelle Tipi-pesi'!AB$15,'Tabelle Tipi-pesi'!AC$15,"")&amp;IF(AD100='Tabelle Tipi-pesi'!AB$16,'Tabelle Tipi-pesi'!AC$16,"")&amp;IF(AE100='Tabelle Tipi-pesi'!AB$17,'Tabelle Tipi-pesi'!AC$17,"")&amp;IF(AE100='Tabelle Tipi-pesi'!AB$18,'Tabelle Tipi-pesi'!AC$18,"")&amp;IF(AE100='Tabelle Tipi-pesi'!AB$19,'Tabelle Tipi-pesi'!AC$19,"")&amp;IF(AE100='Tabelle Tipi-pesi'!AB$20,'Tabelle Tipi-pesi'!AC$20,"")&amp;IF(AE100='Tabelle Tipi-pesi'!AB$21,'Tabelle Tipi-pesi'!AC$21,"")&amp;IF(AE100='Tabelle Tipi-pesi'!AB$22,'Tabelle Tipi-pesi'!AC$22,"")&amp;IF(AE100='Tabelle Tipi-pesi'!AB$23,'Tabelle Tipi-pesi'!AC$23,"")))</f>
        <v>10</v>
      </c>
      <c r="AG100" s="8" t="s">
        <v>106</v>
      </c>
      <c r="AH100" s="9">
        <f>IF(AG100="",0,VALUE(IF(AG100='Tabelle Tipi-pesi'!AD$2,'Tabelle Tipi-pesi'!AE$2,"")&amp;IF(AG100='Tabelle Tipi-pesi'!AD$3,'Tabelle Tipi-pesi'!AE$3,"")&amp;IF(AG100='Tabelle Tipi-pesi'!AD$4,'Tabelle Tipi-pesi'!AE$4,"")&amp;IF(AG100='Tabelle Tipi-pesi'!AD$5,'Tabelle Tipi-pesi'!AE$5,"")&amp;IF(AG100='Tabelle Tipi-pesi'!AD$6,'Tabelle Tipi-pesi'!AE$6,"")&amp;IF(AG100='Tabelle Tipi-pesi'!AD$7,'Tabelle Tipi-pesi'!AE$7,"")&amp;IF(AG100='Tabelle Tipi-pesi'!AD$8,'Tabelle Tipi-pesi'!AE$8,"")&amp;IF(AG100='Tabelle Tipi-pesi'!AD$9,'Tabelle Tipi-pesi'!AE$9,"")&amp;IF(AG100='Tabelle Tipi-pesi'!AD$10,'Tabelle Tipi-pesi'!AE$10,"")&amp;IF(AG100='Tabelle Tipi-pesi'!AD$11,'Tabelle Tipi-pesi'!AE$11,"")&amp;IF(AG100='Tabelle Tipi-pesi'!AD$12,'Tabelle Tipi-pesi'!AE$12,"")&amp;IF(AG100='Tabelle Tipi-pesi'!AD$13,'Tabelle Tipi-pesi'!AE$13,"")&amp;IF(AG100='Tabelle Tipi-pesi'!AD$14,'Tabelle Tipi-pesi'!AE$14,"")&amp;IF(AG100='Tabelle Tipi-pesi'!AD$15,'Tabelle Tipi-pesi'!AE$15,"")&amp;IF(AF100='Tabelle Tipi-pesi'!AD$16,'Tabelle Tipi-pesi'!AE$16,"")&amp;IF(AG100='Tabelle Tipi-pesi'!AD$17,'Tabelle Tipi-pesi'!AE$17,"")&amp;IF(AG100='Tabelle Tipi-pesi'!AD$18,'Tabelle Tipi-pesi'!AE$18,"")&amp;IF(AG100='Tabelle Tipi-pesi'!AD$19,'Tabelle Tipi-pesi'!AE$19,"")&amp;IF(AG100='Tabelle Tipi-pesi'!AD$20,'Tabelle Tipi-pesi'!AE$20,"")&amp;IF(AG100='Tabelle Tipi-pesi'!AD$21,'Tabelle Tipi-pesi'!AE$21,"")&amp;IF(AG100='Tabelle Tipi-pesi'!AD$22,'Tabelle Tipi-pesi'!AE$22,"")&amp;IF(AG100='Tabelle Tipi-pesi'!AD$23,'Tabelle Tipi-pesi'!AE$23,"")))</f>
        <v>50</v>
      </c>
      <c r="AJ100" s="26">
        <f t="shared" si="7"/>
        <v>1752</v>
      </c>
      <c r="AK100" s="55">
        <v>38.5</v>
      </c>
      <c r="AL100" s="12">
        <v>9360</v>
      </c>
      <c r="AM100" s="18"/>
      <c r="AN100" s="11">
        <f t="shared" si="8"/>
        <v>15</v>
      </c>
      <c r="AO100" s="11" t="str">
        <f t="shared" si="9"/>
        <v>3</v>
      </c>
      <c r="AP100" s="8">
        <v>580</v>
      </c>
      <c r="AQ100" s="40">
        <f t="shared" si="10"/>
        <v>14.587012987012988</v>
      </c>
      <c r="AR100" s="15">
        <f t="shared" si="11"/>
        <v>161.91584415584418</v>
      </c>
      <c r="AS100" s="16">
        <f t="shared" si="12"/>
        <v>92.417719267034343</v>
      </c>
      <c r="AT100" s="15">
        <f t="shared" si="13"/>
        <v>10.820435820435819</v>
      </c>
      <c r="AU100" s="39"/>
    </row>
    <row r="101" spans="1:47" s="8" customFormat="1" ht="11.25" customHeight="1" x14ac:dyDescent="0.2">
      <c r="A101" s="8">
        <v>97</v>
      </c>
      <c r="B101" s="8">
        <v>4</v>
      </c>
      <c r="C101" s="20" t="s">
        <v>18</v>
      </c>
      <c r="D101" s="21">
        <f>IF(C101="",0,VALUE(IF(C101='Tabelle Tipi-pesi'!B$2,'Tabelle Tipi-pesi'!C$2,"")&amp;IF(C101='Tabelle Tipi-pesi'!B$3,'Tabelle Tipi-pesi'!C$3,"")&amp;IF(C101='Tabelle Tipi-pesi'!B$4,'Tabelle Tipi-pesi'!C$4,"")&amp;IF(C101='Tabelle Tipi-pesi'!B$5,'Tabelle Tipi-pesi'!C$5,"")&amp;IF(C101='Tabelle Tipi-pesi'!B$6,'Tabelle Tipi-pesi'!C$6,"")&amp;IF(C101='Tabelle Tipi-pesi'!B$7,'Tabelle Tipi-pesi'!C$7,"")&amp;IF(C101='Tabelle Tipi-pesi'!B$8,'Tabelle Tipi-pesi'!C$8,"")&amp;IF(C101='Tabelle Tipi-pesi'!B$9,'Tabelle Tipi-pesi'!C$9,"")&amp;IF(C101='Tabelle Tipi-pesi'!B$10,'Tabelle Tipi-pesi'!C$10,"")&amp;IF(C101='Tabelle Tipi-pesi'!B$11,'Tabelle Tipi-pesi'!C$11,"")&amp;IF(C101='Tabelle Tipi-pesi'!B$12,'Tabelle Tipi-pesi'!C$12,"")&amp;IF(C101='Tabelle Tipi-pesi'!B$13,'Tabelle Tipi-pesi'!C$13,"")&amp;IF(C101='Tabelle Tipi-pesi'!B$14,'Tabelle Tipi-pesi'!C$14,"")&amp;IF(C101='Tabelle Tipi-pesi'!B$15,'Tabelle Tipi-pesi'!C$15,"")&amp;IF(C101='Tabelle Tipi-pesi'!B$16,'Tabelle Tipi-pesi'!C$16,"")&amp;IF(C101='Tabelle Tipi-pesi'!B$17,'Tabelle Tipi-pesi'!C$17,"")&amp;IF(C101='Tabelle Tipi-pesi'!B$18,'Tabelle Tipi-pesi'!C$18,"")&amp;IF(C101='Tabelle Tipi-pesi'!B$19,'Tabelle Tipi-pesi'!C$19,"")&amp;IF(C101='Tabelle Tipi-pesi'!B$20,'Tabelle Tipi-pesi'!C$20,"")&amp;IF(C101='Tabelle Tipi-pesi'!B$21,'Tabelle Tipi-pesi'!C$21,"")&amp;IF(C101='Tabelle Tipi-pesi'!B$22,'Tabelle Tipi-pesi'!C$22,"")&amp;IF(C101='Tabelle Tipi-pesi'!B$23,'Tabelle Tipi-pesi'!C$23,"")))</f>
        <v>180</v>
      </c>
      <c r="E101" s="8" t="s">
        <v>28</v>
      </c>
      <c r="F101" s="7">
        <f>IF(E101="",0,VALUE(IF(E101='Tabelle Tipi-pesi'!D$2,'Tabelle Tipi-pesi'!E$2,"")&amp;IF(E101='Tabelle Tipi-pesi'!D$3,'Tabelle Tipi-pesi'!E$3,"")&amp;IF(E101='Tabelle Tipi-pesi'!D$4,'Tabelle Tipi-pesi'!E$4,"")&amp;IF(E101='Tabelle Tipi-pesi'!D$5,'Tabelle Tipi-pesi'!E$5,"")&amp;IF(E101='Tabelle Tipi-pesi'!D$6,'Tabelle Tipi-pesi'!E$6,"")&amp;IF(E101='Tabelle Tipi-pesi'!D$7,'Tabelle Tipi-pesi'!E$7,"")&amp;IF(E101='Tabelle Tipi-pesi'!D$8,'Tabelle Tipi-pesi'!E$8,"")&amp;IF(E101='Tabelle Tipi-pesi'!D$9,'Tabelle Tipi-pesi'!E$9,"")&amp;IF(E101='Tabelle Tipi-pesi'!D$10,'Tabelle Tipi-pesi'!E$10,"")&amp;IF(E101='Tabelle Tipi-pesi'!D$11,'Tabelle Tipi-pesi'!E$11,"")&amp;IF(E101='Tabelle Tipi-pesi'!D$12,'Tabelle Tipi-pesi'!E$12,"")&amp;IF(E101='Tabelle Tipi-pesi'!D$13,'Tabelle Tipi-pesi'!E$13,"")&amp;IF(E101='Tabelle Tipi-pesi'!D$14,'Tabelle Tipi-pesi'!E$14,"")&amp;IF(E101='Tabelle Tipi-pesi'!D$15,'Tabelle Tipi-pesi'!E$15,"")&amp;IF(E101='Tabelle Tipi-pesi'!D$16,'Tabelle Tipi-pesi'!E$16,"")&amp;IF(E101='Tabelle Tipi-pesi'!D$17,'Tabelle Tipi-pesi'!E$17,"")&amp;IF(E101='Tabelle Tipi-pesi'!D$18,'Tabelle Tipi-pesi'!E$18,"")&amp;IF(E101='Tabelle Tipi-pesi'!D$19,'Tabelle Tipi-pesi'!E$19,"")&amp;IF(E101='Tabelle Tipi-pesi'!D$20,'Tabelle Tipi-pesi'!E$20,"")&amp;IF(E101='Tabelle Tipi-pesi'!D$21,'Tabelle Tipi-pesi'!E$21,"")&amp;IF(E101='Tabelle Tipi-pesi'!D$22,'Tabelle Tipi-pesi'!E$22,"")&amp;IF(E101='Tabelle Tipi-pesi'!D$23,'Tabelle Tipi-pesi'!E$23,"")))/4*B101</f>
        <v>76</v>
      </c>
      <c r="G101" s="22" t="s">
        <v>39</v>
      </c>
      <c r="H101" s="23">
        <f>$B101*IF(G101="",0,VALUE(IF(G101='Tabelle Tipi-pesi'!F$2,'Tabelle Tipi-pesi'!G$2,"")&amp;IF(G101='Tabelle Tipi-pesi'!F$3,'Tabelle Tipi-pesi'!G$3,"")&amp;IF(G101='Tabelle Tipi-pesi'!F$4,'Tabelle Tipi-pesi'!G$4,"")&amp;IF(G101='Tabelle Tipi-pesi'!F$5,'Tabelle Tipi-pesi'!G$5,"")&amp;IF(G101='Tabelle Tipi-pesi'!F$6,'Tabelle Tipi-pesi'!G$6,"")&amp;IF(G101='Tabelle Tipi-pesi'!F$7,'Tabelle Tipi-pesi'!G$7,"")&amp;IF(G101='Tabelle Tipi-pesi'!F$8,'Tabelle Tipi-pesi'!G$8,"")&amp;IF(G101='Tabelle Tipi-pesi'!F$9,'Tabelle Tipi-pesi'!G$9,"")&amp;IF(G101='Tabelle Tipi-pesi'!F$10,'Tabelle Tipi-pesi'!G$10,"")&amp;IF(G101='Tabelle Tipi-pesi'!F$11,'Tabelle Tipi-pesi'!G$11,"")&amp;IF(G101='Tabelle Tipi-pesi'!F$12,'Tabelle Tipi-pesi'!G$12,"")&amp;IF(G101='Tabelle Tipi-pesi'!F$13,'Tabelle Tipi-pesi'!G$13,"")&amp;IF(G101='Tabelle Tipi-pesi'!F$14,'Tabelle Tipi-pesi'!G$14,"")&amp;IF(G101='Tabelle Tipi-pesi'!F$15,'Tabelle Tipi-pesi'!G$15,"")&amp;IF(G101='Tabelle Tipi-pesi'!F$16,'Tabelle Tipi-pesi'!G$16,"")&amp;IF(G101='Tabelle Tipi-pesi'!F$17,'Tabelle Tipi-pesi'!G$17,"")&amp;IF(G101='Tabelle Tipi-pesi'!F$18,'Tabelle Tipi-pesi'!G$18,"")&amp;IF(G101='Tabelle Tipi-pesi'!F$19,'Tabelle Tipi-pesi'!G$19,"")&amp;IF(G101='Tabelle Tipi-pesi'!F$20,'Tabelle Tipi-pesi'!G$20,"")&amp;IF(G101='Tabelle Tipi-pesi'!F$21,'Tabelle Tipi-pesi'!G$21,"")&amp;IF(G101='Tabelle Tipi-pesi'!F$22,'Tabelle Tipi-pesi'!G$22,"")&amp;IF(G101='Tabelle Tipi-pesi'!F$23,'Tabelle Tipi-pesi'!G$23,"")))</f>
        <v>120</v>
      </c>
      <c r="I101" s="8" t="s">
        <v>47</v>
      </c>
      <c r="J101" s="9">
        <f>IF(I101="",0,VALUE(IF(I101='Tabelle Tipi-pesi'!H$2,'Tabelle Tipi-pesi'!I$2,"")&amp;IF(I101='Tabelle Tipi-pesi'!H$3,'Tabelle Tipi-pesi'!I$3,"")&amp;IF(I101='Tabelle Tipi-pesi'!H$4,'Tabelle Tipi-pesi'!I$4,"")&amp;IF(I101='Tabelle Tipi-pesi'!H$5,'Tabelle Tipi-pesi'!I$5,"")&amp;IF(I101='Tabelle Tipi-pesi'!H$6,'Tabelle Tipi-pesi'!I$6,"")&amp;IF(I101='Tabelle Tipi-pesi'!H$7,'Tabelle Tipi-pesi'!I$7,"")&amp;IF(I101='Tabelle Tipi-pesi'!H$8,'Tabelle Tipi-pesi'!I$8,"")&amp;IF(I101='Tabelle Tipi-pesi'!H$9,'Tabelle Tipi-pesi'!I$9,"")&amp;IF(I101='Tabelle Tipi-pesi'!H$10,'Tabelle Tipi-pesi'!I$10,"")&amp;IF(I101='Tabelle Tipi-pesi'!H$11,'Tabelle Tipi-pesi'!I$11,"")&amp;IF(I101='Tabelle Tipi-pesi'!H$12,'Tabelle Tipi-pesi'!I$12,"")&amp;IF(I101='Tabelle Tipi-pesi'!H$13,'Tabelle Tipi-pesi'!I$13,"")&amp;IF(I101='Tabelle Tipi-pesi'!H$14,'Tabelle Tipi-pesi'!I$14,"")&amp;IF(I101='Tabelle Tipi-pesi'!H$15,'Tabelle Tipi-pesi'!I$15,"")&amp;IF(I101='Tabelle Tipi-pesi'!H$16,'Tabelle Tipi-pesi'!I$16,"")&amp;IF(I101='Tabelle Tipi-pesi'!H$17,'Tabelle Tipi-pesi'!I$17,"")&amp;IF(I101='Tabelle Tipi-pesi'!H$18,'Tabelle Tipi-pesi'!I$18,"")&amp;IF(I101='Tabelle Tipi-pesi'!H$19,'Tabelle Tipi-pesi'!I$19,"")&amp;IF(I101='Tabelle Tipi-pesi'!H$20,'Tabelle Tipi-pesi'!I$20,"")&amp;IF(I101='Tabelle Tipi-pesi'!H$21,'Tabelle Tipi-pesi'!I$21,"")&amp;IF(I101='Tabelle Tipi-pesi'!H$22,'Tabelle Tipi-pesi'!I$22,"")&amp;IF(I101='Tabelle Tipi-pesi'!H$23,'Tabelle Tipi-pesi'!I$23,"")))</f>
        <v>145</v>
      </c>
      <c r="K101" s="24" t="s">
        <v>50</v>
      </c>
      <c r="L101" s="25">
        <f>IF(K101="",0,VALUE(IF(K101='Tabelle Tipi-pesi'!J$2,'Tabelle Tipi-pesi'!K$2,"")&amp;IF(K101='Tabelle Tipi-pesi'!J$3,'Tabelle Tipi-pesi'!K$3,"")&amp;IF(K101='Tabelle Tipi-pesi'!J$4,'Tabelle Tipi-pesi'!K$4,"")&amp;IF(K101='Tabelle Tipi-pesi'!J$5,'Tabelle Tipi-pesi'!K$5,"")&amp;IF(K101='Tabelle Tipi-pesi'!J$6,'Tabelle Tipi-pesi'!K$6,"")&amp;IF(K101='Tabelle Tipi-pesi'!J$7,'Tabelle Tipi-pesi'!K$7,"")&amp;IF(K101='Tabelle Tipi-pesi'!J$8,'Tabelle Tipi-pesi'!K$8,"")&amp;IF(K101='Tabelle Tipi-pesi'!J$9,'Tabelle Tipi-pesi'!K$9,"")&amp;IF(K101='Tabelle Tipi-pesi'!J$10,'Tabelle Tipi-pesi'!K$10,"")&amp;IF(K101='Tabelle Tipi-pesi'!J$11,'Tabelle Tipi-pesi'!K$11,"")&amp;IF(K101='Tabelle Tipi-pesi'!J$12,'Tabelle Tipi-pesi'!K$12,"")&amp;IF(K101='Tabelle Tipi-pesi'!J$13,'Tabelle Tipi-pesi'!K$13,"")&amp;IF(K101='Tabelle Tipi-pesi'!J$14,'Tabelle Tipi-pesi'!K$14,"")&amp;IF(K101='Tabelle Tipi-pesi'!J$15,'Tabelle Tipi-pesi'!K$15,"")&amp;IF(K101='Tabelle Tipi-pesi'!J$16,'Tabelle Tipi-pesi'!K$16,"")&amp;IF(K101='Tabelle Tipi-pesi'!J$17,'Tabelle Tipi-pesi'!K$17,"")&amp;IF(K101='Tabelle Tipi-pesi'!J$18,'Tabelle Tipi-pesi'!K$18,"")&amp;IF(K101='Tabelle Tipi-pesi'!J$19,'Tabelle Tipi-pesi'!K$19,"")&amp;IF(K101='Tabelle Tipi-pesi'!J$20,'Tabelle Tipi-pesi'!K$20,"")&amp;IF(K101='Tabelle Tipi-pesi'!J$21,'Tabelle Tipi-pesi'!K$21,"")&amp;IF(K101='Tabelle Tipi-pesi'!J$22,'Tabelle Tipi-pesi'!K$22,"")&amp;IF(K101='Tabelle Tipi-pesi'!J$23,'Tabelle Tipi-pesi'!K$23,"")))</f>
        <v>7</v>
      </c>
      <c r="M101" s="8" t="s">
        <v>63</v>
      </c>
      <c r="N101" s="9">
        <f>$B101*IF(M101="",0,VALUE(IF(M101='Tabelle Tipi-pesi'!L$2,'Tabelle Tipi-pesi'!M$2,"")&amp;IF(M101='Tabelle Tipi-pesi'!L$3,'Tabelle Tipi-pesi'!M$3,"")&amp;IF(M101='Tabelle Tipi-pesi'!L$4,'Tabelle Tipi-pesi'!M$4,"")&amp;IF(M101='Tabelle Tipi-pesi'!L$5,'Tabelle Tipi-pesi'!M$5,"")&amp;IF(M101='Tabelle Tipi-pesi'!L$6,'Tabelle Tipi-pesi'!M$6,"")&amp;IF(M101='Tabelle Tipi-pesi'!L$7,'Tabelle Tipi-pesi'!M$7,"")&amp;IF(M101='Tabelle Tipi-pesi'!L$8,'Tabelle Tipi-pesi'!M$8,"")&amp;IF(M101='Tabelle Tipi-pesi'!L$9,'Tabelle Tipi-pesi'!M$9,"")&amp;IF(M101='Tabelle Tipi-pesi'!L$10,'Tabelle Tipi-pesi'!M$10,"")&amp;IF(M101='Tabelle Tipi-pesi'!L$11,'Tabelle Tipi-pesi'!M$11,"")&amp;IF(M101='Tabelle Tipi-pesi'!L$12,'Tabelle Tipi-pesi'!M$12,"")&amp;IF(M101='Tabelle Tipi-pesi'!L$13,'Tabelle Tipi-pesi'!M$13,"")&amp;IF(M101='Tabelle Tipi-pesi'!L$14,'Tabelle Tipi-pesi'!M$14,"")&amp;IF(M101='Tabelle Tipi-pesi'!L$15,'Tabelle Tipi-pesi'!M$15,"")&amp;IF(M101='Tabelle Tipi-pesi'!L$16,'Tabelle Tipi-pesi'!M$16,"")&amp;IF(M101='Tabelle Tipi-pesi'!L$17,'Tabelle Tipi-pesi'!M$17,"")&amp;IF(M101='Tabelle Tipi-pesi'!L$18,'Tabelle Tipi-pesi'!M$18,"")&amp;IF(M101='Tabelle Tipi-pesi'!L$19,'Tabelle Tipi-pesi'!M$19,"")&amp;IF(M101='Tabelle Tipi-pesi'!L$20,'Tabelle Tipi-pesi'!M$20,"")&amp;IF(M101='Tabelle Tipi-pesi'!L$21,'Tabelle Tipi-pesi'!M$21,"")&amp;IF(M101='Tabelle Tipi-pesi'!L$22,'Tabelle Tipi-pesi'!M$22,"")&amp;IF(M101='Tabelle Tipi-pesi'!L$23,'Tabelle Tipi-pesi'!M$23,"")))</f>
        <v>416</v>
      </c>
      <c r="O101" s="27" t="s">
        <v>89</v>
      </c>
      <c r="P101" s="28">
        <f>IF(O101="",0,VALUE(IF(O101='Tabelle Tipi-pesi'!N$2,'Tabelle Tipi-pesi'!O$2,"")&amp;IF(O101='Tabelle Tipi-pesi'!N$3,'Tabelle Tipi-pesi'!O$3,"")&amp;IF(O101='Tabelle Tipi-pesi'!N$4,'Tabelle Tipi-pesi'!O$4,"")&amp;IF(O101='Tabelle Tipi-pesi'!N$5,'Tabelle Tipi-pesi'!O$5,"")&amp;IF(O101='Tabelle Tipi-pesi'!N$6,'Tabelle Tipi-pesi'!O$6,"")&amp;IF(O101='Tabelle Tipi-pesi'!N$7,'Tabelle Tipi-pesi'!O$7,"")&amp;IF(O101='Tabelle Tipi-pesi'!N$8,'Tabelle Tipi-pesi'!O$8,"")&amp;IF(O101='Tabelle Tipi-pesi'!N$9,'Tabelle Tipi-pesi'!O$9,"")&amp;IF(O101='Tabelle Tipi-pesi'!N$10,'Tabelle Tipi-pesi'!O$10,"")&amp;IF(O101='Tabelle Tipi-pesi'!N$11,'Tabelle Tipi-pesi'!O$11,"")&amp;IF(O101='Tabelle Tipi-pesi'!N$12,'Tabelle Tipi-pesi'!O$12,"")&amp;IF(O101='Tabelle Tipi-pesi'!N$13,'Tabelle Tipi-pesi'!O$13,"")&amp;IF(O101='Tabelle Tipi-pesi'!N$14,'Tabelle Tipi-pesi'!O$14,"")&amp;IF(O101='Tabelle Tipi-pesi'!N$15,'Tabelle Tipi-pesi'!O$15,"")&amp;IF(O101='Tabelle Tipi-pesi'!N$16,'Tabelle Tipi-pesi'!O$16,"")&amp;IF(O101='Tabelle Tipi-pesi'!N$17,'Tabelle Tipi-pesi'!O$17,"")&amp;IF(O101='Tabelle Tipi-pesi'!N$18,'Tabelle Tipi-pesi'!O$18,"")&amp;IF(O101='Tabelle Tipi-pesi'!N$19,'Tabelle Tipi-pesi'!O$19,"")&amp;IF(O101='Tabelle Tipi-pesi'!N$20,'Tabelle Tipi-pesi'!O$20,"")&amp;IF(O101='Tabelle Tipi-pesi'!N$21,'Tabelle Tipi-pesi'!O$21,"")&amp;IF(O101='Tabelle Tipi-pesi'!N$22,'Tabelle Tipi-pesi'!O$22,"")&amp;IF(O101='Tabelle Tipi-pesi'!N$23,'Tabelle Tipi-pesi'!O$23,"")))</f>
        <v>520</v>
      </c>
      <c r="Q101" s="8" t="s">
        <v>109</v>
      </c>
      <c r="R101" s="9">
        <f>IF(Q101="",0,VALUE(IF(Q101='Tabelle Tipi-pesi'!P$2,'Tabelle Tipi-pesi'!Q$2,"")&amp;IF(Q101='Tabelle Tipi-pesi'!P$3,'Tabelle Tipi-pesi'!Q$3,"")&amp;IF(Q101='Tabelle Tipi-pesi'!P$4,'Tabelle Tipi-pesi'!Q$4,"")&amp;IF(Q101='Tabelle Tipi-pesi'!P$5,'Tabelle Tipi-pesi'!Q$5,"")&amp;IF(Q101='Tabelle Tipi-pesi'!P$6,'Tabelle Tipi-pesi'!Q$6,"")&amp;IF(Q101='Tabelle Tipi-pesi'!P$7,'Tabelle Tipi-pesi'!Q$7,"")&amp;IF(Q101='Tabelle Tipi-pesi'!P$8,'Tabelle Tipi-pesi'!Q$8,"")&amp;IF(Q101='Tabelle Tipi-pesi'!P$9,'Tabelle Tipi-pesi'!Q$9,"")&amp;IF(Q101='Tabelle Tipi-pesi'!P$10,'Tabelle Tipi-pesi'!Q$10,"")&amp;IF(Q101='Tabelle Tipi-pesi'!P$11,'Tabelle Tipi-pesi'!Q$11,"")&amp;IF(Q101='Tabelle Tipi-pesi'!P$12,'Tabelle Tipi-pesi'!Q$12,"")&amp;IF(Q101='Tabelle Tipi-pesi'!P$13,'Tabelle Tipi-pesi'!Q$13,"")&amp;IF(Q101='Tabelle Tipi-pesi'!P$14,'Tabelle Tipi-pesi'!Q$14,"")&amp;IF(Q101='Tabelle Tipi-pesi'!P$15,'Tabelle Tipi-pesi'!Q$15,"")&amp;IF(Q101='Tabelle Tipi-pesi'!P$16,'Tabelle Tipi-pesi'!Q$16,"")&amp;IF(Q101='Tabelle Tipi-pesi'!P$17,'Tabelle Tipi-pesi'!Q$17,"")&amp;IF(Q101='Tabelle Tipi-pesi'!P$18,'Tabelle Tipi-pesi'!Q$18,"")&amp;IF(Q101='Tabelle Tipi-pesi'!P$19,'Tabelle Tipi-pesi'!Q$19,"")&amp;IF(Q101='Tabelle Tipi-pesi'!P$20,'Tabelle Tipi-pesi'!Q$20,"")&amp;IF(Q101='Tabelle Tipi-pesi'!P$21,'Tabelle Tipi-pesi'!Q$21,"")&amp;IF(Q101='Tabelle Tipi-pesi'!P$22,'Tabelle Tipi-pesi'!Q$22,"")&amp;IF(Q101='Tabelle Tipi-pesi'!P$23,'Tabelle Tipi-pesi'!Q$23,"")))</f>
        <v>60</v>
      </c>
      <c r="S101" s="29" t="s">
        <v>114</v>
      </c>
      <c r="T101" s="30">
        <f>IF(S101="",0,VALUE(IF(S101='Tabelle Tipi-pesi'!R$2,'Tabelle Tipi-pesi'!S$2,"")&amp;IF(S101='Tabelle Tipi-pesi'!R$3,'Tabelle Tipi-pesi'!S$3,"")&amp;IF(S101='Tabelle Tipi-pesi'!R$4,'Tabelle Tipi-pesi'!S$4,"")&amp;IF(S101='Tabelle Tipi-pesi'!R$5,'Tabelle Tipi-pesi'!S$5,"")&amp;IF(S101='Tabelle Tipi-pesi'!R$6,'Tabelle Tipi-pesi'!S$6,"")&amp;IF(S101='Tabelle Tipi-pesi'!R$7,'Tabelle Tipi-pesi'!S$7,"")&amp;IF(S101='Tabelle Tipi-pesi'!R$8,'Tabelle Tipi-pesi'!S$8,"")&amp;IF(S101='Tabelle Tipi-pesi'!R$9,'Tabelle Tipi-pesi'!S$9,"")&amp;IF(S101='Tabelle Tipi-pesi'!R$10,'Tabelle Tipi-pesi'!S$10,"")&amp;IF(S101='Tabelle Tipi-pesi'!R$11,'Tabelle Tipi-pesi'!S$11,"")&amp;IF(S101='Tabelle Tipi-pesi'!R$12,'Tabelle Tipi-pesi'!S$12,"")&amp;IF(S101='Tabelle Tipi-pesi'!R$13,'Tabelle Tipi-pesi'!S$13,"")&amp;IF(S101='Tabelle Tipi-pesi'!R$14,'Tabelle Tipi-pesi'!S$14,"")&amp;IF(S101='Tabelle Tipi-pesi'!R$15,'Tabelle Tipi-pesi'!S$15,"")&amp;IF(S101='Tabelle Tipi-pesi'!R$16,'Tabelle Tipi-pesi'!S$16,"")&amp;IF(S101='Tabelle Tipi-pesi'!R$17,'Tabelle Tipi-pesi'!S$17,"")&amp;IF(S101='Tabelle Tipi-pesi'!R$18,'Tabelle Tipi-pesi'!S$18,"")&amp;IF(S101='Tabelle Tipi-pesi'!R$19,'Tabelle Tipi-pesi'!S$19,"")&amp;IF(S101='Tabelle Tipi-pesi'!R$20,'Tabelle Tipi-pesi'!S$20,"")&amp;IF(S101='Tabelle Tipi-pesi'!R$21,'Tabelle Tipi-pesi'!S$21,"")&amp;IF(S101='Tabelle Tipi-pesi'!R$22,'Tabelle Tipi-pesi'!S$22,"")&amp;IF(S101='Tabelle Tipi-pesi'!R$23,'Tabelle Tipi-pesi'!S$23,"")))</f>
        <v>25</v>
      </c>
      <c r="U101" s="8" t="s">
        <v>94</v>
      </c>
      <c r="V101" s="9">
        <f>IF(U101="",0,VALUE(IF(U101='Tabelle Tipi-pesi'!T$2,'Tabelle Tipi-pesi'!U$2,"")&amp;IF(U101='Tabelle Tipi-pesi'!T$3,'Tabelle Tipi-pesi'!U$3,"")&amp;IF(U101='Tabelle Tipi-pesi'!T$4,'Tabelle Tipi-pesi'!U$4,"")&amp;IF(U101='Tabelle Tipi-pesi'!T$5,'Tabelle Tipi-pesi'!U$5,"")&amp;IF(U101='Tabelle Tipi-pesi'!T$6,'Tabelle Tipi-pesi'!U$6,"")&amp;IF(U101='Tabelle Tipi-pesi'!T$7,'Tabelle Tipi-pesi'!U$7,"")&amp;IF(U101='Tabelle Tipi-pesi'!T$8,'Tabelle Tipi-pesi'!U$8,"")&amp;IF(U101='Tabelle Tipi-pesi'!T$9,'Tabelle Tipi-pesi'!U$9,"")&amp;IF(U101='Tabelle Tipi-pesi'!T$10,'Tabelle Tipi-pesi'!U$10,"")&amp;IF(U101='Tabelle Tipi-pesi'!T$11,'Tabelle Tipi-pesi'!U$11,"")&amp;IF(U101='Tabelle Tipi-pesi'!T$12,'Tabelle Tipi-pesi'!U$12,"")&amp;IF(U101='Tabelle Tipi-pesi'!T$13,'Tabelle Tipi-pesi'!U$13,"")&amp;IF(U101='Tabelle Tipi-pesi'!T$14,'Tabelle Tipi-pesi'!U$14,"")&amp;IF(U101='Tabelle Tipi-pesi'!T$15,'Tabelle Tipi-pesi'!U$15,"")&amp;IF(U101='Tabelle Tipi-pesi'!T$16,'Tabelle Tipi-pesi'!U$16,"")&amp;IF(U101='Tabelle Tipi-pesi'!T$17,'Tabelle Tipi-pesi'!U$17,"")&amp;IF(U101='Tabelle Tipi-pesi'!T$18,'Tabelle Tipi-pesi'!U$18,"")&amp;IF(U101='Tabelle Tipi-pesi'!T$19,'Tabelle Tipi-pesi'!U$19,"")&amp;IF(U101='Tabelle Tipi-pesi'!T$20,'Tabelle Tipi-pesi'!U$20,"")&amp;IF(U101='Tabelle Tipi-pesi'!T$21,'Tabelle Tipi-pesi'!U$21,"")&amp;IF(U101='Tabelle Tipi-pesi'!T$22,'Tabelle Tipi-pesi'!U$22,"")&amp;IF(U101='Tabelle Tipi-pesi'!T$23,'Tabelle Tipi-pesi'!U$23,"")))</f>
        <v>85</v>
      </c>
      <c r="W101" s="31" t="s">
        <v>98</v>
      </c>
      <c r="X101" s="32">
        <f>IF(W101="",0,VALUE(IF(W101='Tabelle Tipi-pesi'!V$2,'Tabelle Tipi-pesi'!W$2,"")&amp;IF(W101='Tabelle Tipi-pesi'!V$3,'Tabelle Tipi-pesi'!W$3,"")&amp;IF(W101='Tabelle Tipi-pesi'!V$4,'Tabelle Tipi-pesi'!W$4,"")&amp;IF(W101='Tabelle Tipi-pesi'!V$5,'Tabelle Tipi-pesi'!W$5,"")&amp;IF(W101='Tabelle Tipi-pesi'!V$6,'Tabelle Tipi-pesi'!W$6,"")&amp;IF(W101='Tabelle Tipi-pesi'!V$7,'Tabelle Tipi-pesi'!W$7,"")&amp;IF(W101='Tabelle Tipi-pesi'!V$8,'Tabelle Tipi-pesi'!W$8,"")&amp;IF(W101='Tabelle Tipi-pesi'!V$9,'Tabelle Tipi-pesi'!W$9,"")&amp;IF(W101='Tabelle Tipi-pesi'!V$10,'Tabelle Tipi-pesi'!W$10,"")&amp;IF(W101='Tabelle Tipi-pesi'!V$11,'Tabelle Tipi-pesi'!W$11,"")&amp;IF(W101='Tabelle Tipi-pesi'!V$12,'Tabelle Tipi-pesi'!W$12,"")&amp;IF(W101='Tabelle Tipi-pesi'!V$13,'Tabelle Tipi-pesi'!W$13,"")&amp;IF(W101='Tabelle Tipi-pesi'!V$14,'Tabelle Tipi-pesi'!W$14,"")&amp;IF(W101='Tabelle Tipi-pesi'!V$15,'Tabelle Tipi-pesi'!W$15,"")&amp;IF(W101='Tabelle Tipi-pesi'!V$16,'Tabelle Tipi-pesi'!W$16,"")&amp;IF(W101='Tabelle Tipi-pesi'!V$17,'Tabelle Tipi-pesi'!W$17,"")&amp;IF(W101='Tabelle Tipi-pesi'!V$18,'Tabelle Tipi-pesi'!W$18,"")&amp;IF(W101='Tabelle Tipi-pesi'!V$19,'Tabelle Tipi-pesi'!W$19,"")&amp;IF(W101='Tabelle Tipi-pesi'!V$20,'Tabelle Tipi-pesi'!W$20,"")&amp;IF(W101='Tabelle Tipi-pesi'!V$21,'Tabelle Tipi-pesi'!W$21,"")&amp;IF(W101='Tabelle Tipi-pesi'!V$22,'Tabelle Tipi-pesi'!W$22,"")&amp;IF(W101='Tabelle Tipi-pesi'!V$23,'Tabelle Tipi-pesi'!W$23,"")))</f>
        <v>56</v>
      </c>
      <c r="Z101" s="9">
        <f>IF(Y101="",0,VALUE(IF(Y101='Tabelle Tipi-pesi'!X$2,'Tabelle Tipi-pesi'!Y$2,"")&amp;IF(Y101='Tabelle Tipi-pesi'!X$3,'Tabelle Tipi-pesi'!Y$3,"")&amp;IF(Y101='Tabelle Tipi-pesi'!X$4,'Tabelle Tipi-pesi'!Y$4,"")&amp;IF(Y101='Tabelle Tipi-pesi'!X$5,'Tabelle Tipi-pesi'!Y$5,"")&amp;IF(Y101='Tabelle Tipi-pesi'!X$6,'Tabelle Tipi-pesi'!Y$6,"")&amp;IF(Y101='Tabelle Tipi-pesi'!X$7,'Tabelle Tipi-pesi'!Y$7,"")&amp;IF(Y101='Tabelle Tipi-pesi'!X$8,'Tabelle Tipi-pesi'!Y$8,"")&amp;IF(Y101='Tabelle Tipi-pesi'!X$9,'Tabelle Tipi-pesi'!Y$9,"")&amp;IF(Y101='Tabelle Tipi-pesi'!X$10,'Tabelle Tipi-pesi'!Y$10,"")&amp;IF(Y101='Tabelle Tipi-pesi'!X$11,'Tabelle Tipi-pesi'!Y$11,"")&amp;IF(Y101='Tabelle Tipi-pesi'!X$12,'Tabelle Tipi-pesi'!Y$12,"")&amp;IF(Y101='Tabelle Tipi-pesi'!X$13,'Tabelle Tipi-pesi'!Y$13,"")&amp;IF(Y101='Tabelle Tipi-pesi'!X$14,'Tabelle Tipi-pesi'!Y$14,"")&amp;IF(Y101='Tabelle Tipi-pesi'!X$15,'Tabelle Tipi-pesi'!Y$15,"")&amp;IF(Y101='Tabelle Tipi-pesi'!X$16,'Tabelle Tipi-pesi'!Y$16,"")&amp;IF(Y101='Tabelle Tipi-pesi'!X$17,'Tabelle Tipi-pesi'!Y$17,"")&amp;IF(Y101='Tabelle Tipi-pesi'!X$18,'Tabelle Tipi-pesi'!Y$18,"")&amp;IF(Y101='Tabelle Tipi-pesi'!X$19,'Tabelle Tipi-pesi'!Y$19,"")&amp;IF(Y101='Tabelle Tipi-pesi'!X$20,'Tabelle Tipi-pesi'!Y$20,"")&amp;IF(Y101='Tabelle Tipi-pesi'!X$21,'Tabelle Tipi-pesi'!Y$21,"")&amp;IF(Y101='Tabelle Tipi-pesi'!X$22,'Tabelle Tipi-pesi'!Y$22,"")&amp;IF(Y101='Tabelle Tipi-pesi'!X$23,'Tabelle Tipi-pesi'!Y$23,"")))</f>
        <v>0</v>
      </c>
      <c r="AA101" s="36"/>
      <c r="AB101" s="37">
        <f>IF(AA101="",0,VALUE(IF(AA101='Tabelle Tipi-pesi'!Z$2,'Tabelle Tipi-pesi'!AA$2,"")&amp;IF(AA101='Tabelle Tipi-pesi'!Z$3,'Tabelle Tipi-pesi'!AA$3,"")&amp;IF(AA101='Tabelle Tipi-pesi'!Z$4,'Tabelle Tipi-pesi'!AA$4,"")&amp;IF(AA101='Tabelle Tipi-pesi'!Z$5,'Tabelle Tipi-pesi'!AA$5,"")&amp;IF(AA101='Tabelle Tipi-pesi'!Z$6,'Tabelle Tipi-pesi'!AA$6,"")&amp;IF(AA101='Tabelle Tipi-pesi'!Z$7,'Tabelle Tipi-pesi'!AA$7,"")&amp;IF(AA101='Tabelle Tipi-pesi'!Z$8,'Tabelle Tipi-pesi'!AA$8,"")&amp;IF(AA101='Tabelle Tipi-pesi'!Z$9,'Tabelle Tipi-pesi'!AA$9,"")&amp;IF(AA101='Tabelle Tipi-pesi'!Z$10,'Tabelle Tipi-pesi'!AA$10,"")&amp;IF(AA101='Tabelle Tipi-pesi'!Z$11,'Tabelle Tipi-pesi'!AA$11,"")&amp;IF(AA101='Tabelle Tipi-pesi'!Z$12,'Tabelle Tipi-pesi'!AA$12,"")&amp;IF(AA101='Tabelle Tipi-pesi'!Z$13,'Tabelle Tipi-pesi'!AA$13,"")&amp;IF(AA101='Tabelle Tipi-pesi'!Z$14,'Tabelle Tipi-pesi'!AA$14,"")&amp;IF(AA101='Tabelle Tipi-pesi'!Z$15,'Tabelle Tipi-pesi'!AA$15,"")&amp;IF(AA101='Tabelle Tipi-pesi'!Z$16,'Tabelle Tipi-pesi'!AA$16,"")&amp;IF(AA101='Tabelle Tipi-pesi'!Z$17,'Tabelle Tipi-pesi'!AA$17,"")&amp;IF(AA101='Tabelle Tipi-pesi'!Z$18,'Tabelle Tipi-pesi'!AA$18,"")&amp;IF(AA101='Tabelle Tipi-pesi'!Z$19,'Tabelle Tipi-pesi'!AA$19,"")&amp;IF(AA101='Tabelle Tipi-pesi'!Z$20,'Tabelle Tipi-pesi'!AA$20,"")&amp;IF(AA101='Tabelle Tipi-pesi'!Z$21,'Tabelle Tipi-pesi'!AA$21,"")&amp;IF(AA101='Tabelle Tipi-pesi'!Z$22,'Tabelle Tipi-pesi'!AA$22,"")&amp;IF(AA101='Tabelle Tipi-pesi'!Z$23,'Tabelle Tipi-pesi'!AA$23,"")))</f>
        <v>0</v>
      </c>
      <c r="AC101" s="8" t="s">
        <v>103</v>
      </c>
      <c r="AD101" s="9">
        <f>IF(AC101="",0,VALUE(IF(AC101='Tabelle Tipi-pesi'!Z$2,'Tabelle Tipi-pesi'!AA$2,"")&amp;IF(AC101='Tabelle Tipi-pesi'!Z$3,'Tabelle Tipi-pesi'!AA$3,"")&amp;IF(AC101='Tabelle Tipi-pesi'!Z$4,'Tabelle Tipi-pesi'!AA$4,"")&amp;IF(AC101='Tabelle Tipi-pesi'!Z$5,'Tabelle Tipi-pesi'!AA$5,"")&amp;IF(AC101='Tabelle Tipi-pesi'!Z$6,'Tabelle Tipi-pesi'!AA$6,"")&amp;IF(AC101='Tabelle Tipi-pesi'!Z$7,'Tabelle Tipi-pesi'!AA$7,"")&amp;IF(AC101='Tabelle Tipi-pesi'!Z$8,'Tabelle Tipi-pesi'!AA$8,"")&amp;IF(AC101='Tabelle Tipi-pesi'!Z$9,'Tabelle Tipi-pesi'!AA$9,"")&amp;IF(AC101='Tabelle Tipi-pesi'!Z$10,'Tabelle Tipi-pesi'!AA$10,"")&amp;IF(AC101='Tabelle Tipi-pesi'!Z$11,'Tabelle Tipi-pesi'!AA$11,"")&amp;IF(AC101='Tabelle Tipi-pesi'!Z$12,'Tabelle Tipi-pesi'!AA$12,"")&amp;IF(AC101='Tabelle Tipi-pesi'!Z$13,'Tabelle Tipi-pesi'!AA$13,"")&amp;IF(AC101='Tabelle Tipi-pesi'!Z$14,'Tabelle Tipi-pesi'!AA$14,"")&amp;IF(AC101='Tabelle Tipi-pesi'!Z$15,'Tabelle Tipi-pesi'!AA$15,"")&amp;IF(AC101='Tabelle Tipi-pesi'!Z$16,'Tabelle Tipi-pesi'!AA$16,"")&amp;IF(AC101='Tabelle Tipi-pesi'!Z$17,'Tabelle Tipi-pesi'!AA$17,"")&amp;IF(AC101='Tabelle Tipi-pesi'!Z$18,'Tabelle Tipi-pesi'!AA$18,"")&amp;IF(AC101='Tabelle Tipi-pesi'!Z$19,'Tabelle Tipi-pesi'!AA$19,"")&amp;IF(AC101='Tabelle Tipi-pesi'!Z$20,'Tabelle Tipi-pesi'!AA$20,"")&amp;IF(AC101='Tabelle Tipi-pesi'!Z$21,'Tabelle Tipi-pesi'!AA$21,"")&amp;IF(AC101='Tabelle Tipi-pesi'!Z$22,'Tabelle Tipi-pesi'!AA$22,"")&amp;IF(AC101='Tabelle Tipi-pesi'!Z$23,'Tabelle Tipi-pesi'!AA$23,"")))</f>
        <v>10</v>
      </c>
      <c r="AE101" s="34" t="s">
        <v>118</v>
      </c>
      <c r="AF101" s="35">
        <f>IF(AE101="",0,VALUE(IF(AE101='Tabelle Tipi-pesi'!AB$2,'Tabelle Tipi-pesi'!AC$2,"")&amp;IF(AE101='Tabelle Tipi-pesi'!AB$3,'Tabelle Tipi-pesi'!AC$3,"")&amp;IF(AE101='Tabelle Tipi-pesi'!AB$4,'Tabelle Tipi-pesi'!AC$4,"")&amp;IF(AE101='Tabelle Tipi-pesi'!AB$5,'Tabelle Tipi-pesi'!AC$5,"")&amp;IF(AE101='Tabelle Tipi-pesi'!AB$6,'Tabelle Tipi-pesi'!AC$6,"")&amp;IF(AE101='Tabelle Tipi-pesi'!AB$7,'Tabelle Tipi-pesi'!AC$7,"")&amp;IF(AE101='Tabelle Tipi-pesi'!AB$8,'Tabelle Tipi-pesi'!AC$8,"")&amp;IF(AE101='Tabelle Tipi-pesi'!AB$9,'Tabelle Tipi-pesi'!AC$9,"")&amp;IF(AE101='Tabelle Tipi-pesi'!AB$10,'Tabelle Tipi-pesi'!AC$10,"")&amp;IF(AE101='Tabelle Tipi-pesi'!AB$11,'Tabelle Tipi-pesi'!AC$11,"")&amp;IF(AE101='Tabelle Tipi-pesi'!AB$12,'Tabelle Tipi-pesi'!AC$12,"")&amp;IF(AE101='Tabelle Tipi-pesi'!AB$13,'Tabelle Tipi-pesi'!AC$13,"")&amp;IF(AE101='Tabelle Tipi-pesi'!AB$14,'Tabelle Tipi-pesi'!AC$14,"")&amp;IF(AE101='Tabelle Tipi-pesi'!AB$15,'Tabelle Tipi-pesi'!AC$15,"")&amp;IF(AD101='Tabelle Tipi-pesi'!AB$16,'Tabelle Tipi-pesi'!AC$16,"")&amp;IF(AE101='Tabelle Tipi-pesi'!AB$17,'Tabelle Tipi-pesi'!AC$17,"")&amp;IF(AE101='Tabelle Tipi-pesi'!AB$18,'Tabelle Tipi-pesi'!AC$18,"")&amp;IF(AE101='Tabelle Tipi-pesi'!AB$19,'Tabelle Tipi-pesi'!AC$19,"")&amp;IF(AE101='Tabelle Tipi-pesi'!AB$20,'Tabelle Tipi-pesi'!AC$20,"")&amp;IF(AE101='Tabelle Tipi-pesi'!AB$21,'Tabelle Tipi-pesi'!AC$21,"")&amp;IF(AE101='Tabelle Tipi-pesi'!AB$22,'Tabelle Tipi-pesi'!AC$22,"")&amp;IF(AE101='Tabelle Tipi-pesi'!AB$23,'Tabelle Tipi-pesi'!AC$23,"")))</f>
        <v>10</v>
      </c>
      <c r="AG101" s="8" t="s">
        <v>106</v>
      </c>
      <c r="AH101" s="9">
        <f>IF(AG101="",0,VALUE(IF(AG101='Tabelle Tipi-pesi'!AD$2,'Tabelle Tipi-pesi'!AE$2,"")&amp;IF(AG101='Tabelle Tipi-pesi'!AD$3,'Tabelle Tipi-pesi'!AE$3,"")&amp;IF(AG101='Tabelle Tipi-pesi'!AD$4,'Tabelle Tipi-pesi'!AE$4,"")&amp;IF(AG101='Tabelle Tipi-pesi'!AD$5,'Tabelle Tipi-pesi'!AE$5,"")&amp;IF(AG101='Tabelle Tipi-pesi'!AD$6,'Tabelle Tipi-pesi'!AE$6,"")&amp;IF(AG101='Tabelle Tipi-pesi'!AD$7,'Tabelle Tipi-pesi'!AE$7,"")&amp;IF(AG101='Tabelle Tipi-pesi'!AD$8,'Tabelle Tipi-pesi'!AE$8,"")&amp;IF(AG101='Tabelle Tipi-pesi'!AD$9,'Tabelle Tipi-pesi'!AE$9,"")&amp;IF(AG101='Tabelle Tipi-pesi'!AD$10,'Tabelle Tipi-pesi'!AE$10,"")&amp;IF(AG101='Tabelle Tipi-pesi'!AD$11,'Tabelle Tipi-pesi'!AE$11,"")&amp;IF(AG101='Tabelle Tipi-pesi'!AD$12,'Tabelle Tipi-pesi'!AE$12,"")&amp;IF(AG101='Tabelle Tipi-pesi'!AD$13,'Tabelle Tipi-pesi'!AE$13,"")&amp;IF(AG101='Tabelle Tipi-pesi'!AD$14,'Tabelle Tipi-pesi'!AE$14,"")&amp;IF(AG101='Tabelle Tipi-pesi'!AD$15,'Tabelle Tipi-pesi'!AE$15,"")&amp;IF(AF101='Tabelle Tipi-pesi'!AD$16,'Tabelle Tipi-pesi'!AE$16,"")&amp;IF(AG101='Tabelle Tipi-pesi'!AD$17,'Tabelle Tipi-pesi'!AE$17,"")&amp;IF(AG101='Tabelle Tipi-pesi'!AD$18,'Tabelle Tipi-pesi'!AE$18,"")&amp;IF(AG101='Tabelle Tipi-pesi'!AD$19,'Tabelle Tipi-pesi'!AE$19,"")&amp;IF(AG101='Tabelle Tipi-pesi'!AD$20,'Tabelle Tipi-pesi'!AE$20,"")&amp;IF(AG101='Tabelle Tipi-pesi'!AD$21,'Tabelle Tipi-pesi'!AE$21,"")&amp;IF(AG101='Tabelle Tipi-pesi'!AD$22,'Tabelle Tipi-pesi'!AE$22,"")&amp;IF(AG101='Tabelle Tipi-pesi'!AD$23,'Tabelle Tipi-pesi'!AE$23,"")))</f>
        <v>50</v>
      </c>
      <c r="AJ101" s="26">
        <f t="shared" si="7"/>
        <v>1760</v>
      </c>
      <c r="AK101" s="55">
        <v>30</v>
      </c>
      <c r="AL101" s="12">
        <v>7613</v>
      </c>
      <c r="AM101" s="18"/>
      <c r="AN101" s="11">
        <f t="shared" si="8"/>
        <v>14</v>
      </c>
      <c r="AO101" s="11" t="str">
        <f t="shared" si="9"/>
        <v>3</v>
      </c>
      <c r="AP101" s="8">
        <v>580</v>
      </c>
      <c r="AQ101" s="40">
        <f t="shared" si="10"/>
        <v>15.226000000000001</v>
      </c>
      <c r="AR101" s="15">
        <f t="shared" si="11"/>
        <v>169.00860000000003</v>
      </c>
      <c r="AS101" s="16">
        <f t="shared" si="12"/>
        <v>96.027613636363654</v>
      </c>
      <c r="AT101" s="15">
        <f t="shared" si="13"/>
        <v>10.413671256965619</v>
      </c>
      <c r="AU101" s="39"/>
    </row>
    <row r="102" spans="1:47" s="8" customFormat="1" ht="11.25" customHeight="1" x14ac:dyDescent="0.2">
      <c r="A102" s="8">
        <v>98</v>
      </c>
      <c r="B102" s="8">
        <v>4</v>
      </c>
      <c r="C102" s="20" t="s">
        <v>18</v>
      </c>
      <c r="D102" s="21">
        <f>IF(C102="",0,VALUE(IF(C102='Tabelle Tipi-pesi'!B$2,'Tabelle Tipi-pesi'!C$2,"")&amp;IF(C102='Tabelle Tipi-pesi'!B$3,'Tabelle Tipi-pesi'!C$3,"")&amp;IF(C102='Tabelle Tipi-pesi'!B$4,'Tabelle Tipi-pesi'!C$4,"")&amp;IF(C102='Tabelle Tipi-pesi'!B$5,'Tabelle Tipi-pesi'!C$5,"")&amp;IF(C102='Tabelle Tipi-pesi'!B$6,'Tabelle Tipi-pesi'!C$6,"")&amp;IF(C102='Tabelle Tipi-pesi'!B$7,'Tabelle Tipi-pesi'!C$7,"")&amp;IF(C102='Tabelle Tipi-pesi'!B$8,'Tabelle Tipi-pesi'!C$8,"")&amp;IF(C102='Tabelle Tipi-pesi'!B$9,'Tabelle Tipi-pesi'!C$9,"")&amp;IF(C102='Tabelle Tipi-pesi'!B$10,'Tabelle Tipi-pesi'!C$10,"")&amp;IF(C102='Tabelle Tipi-pesi'!B$11,'Tabelle Tipi-pesi'!C$11,"")&amp;IF(C102='Tabelle Tipi-pesi'!B$12,'Tabelle Tipi-pesi'!C$12,"")&amp;IF(C102='Tabelle Tipi-pesi'!B$13,'Tabelle Tipi-pesi'!C$13,"")&amp;IF(C102='Tabelle Tipi-pesi'!B$14,'Tabelle Tipi-pesi'!C$14,"")&amp;IF(C102='Tabelle Tipi-pesi'!B$15,'Tabelle Tipi-pesi'!C$15,"")&amp;IF(C102='Tabelle Tipi-pesi'!B$16,'Tabelle Tipi-pesi'!C$16,"")&amp;IF(C102='Tabelle Tipi-pesi'!B$17,'Tabelle Tipi-pesi'!C$17,"")&amp;IF(C102='Tabelle Tipi-pesi'!B$18,'Tabelle Tipi-pesi'!C$18,"")&amp;IF(C102='Tabelle Tipi-pesi'!B$19,'Tabelle Tipi-pesi'!C$19,"")&amp;IF(C102='Tabelle Tipi-pesi'!B$20,'Tabelle Tipi-pesi'!C$20,"")&amp;IF(C102='Tabelle Tipi-pesi'!B$21,'Tabelle Tipi-pesi'!C$21,"")&amp;IF(C102='Tabelle Tipi-pesi'!B$22,'Tabelle Tipi-pesi'!C$22,"")&amp;IF(C102='Tabelle Tipi-pesi'!B$23,'Tabelle Tipi-pesi'!C$23,"")))</f>
        <v>180</v>
      </c>
      <c r="E102" s="8" t="s">
        <v>33</v>
      </c>
      <c r="F102" s="7">
        <f>IF(E102="",0,VALUE(IF(E102='Tabelle Tipi-pesi'!D$2,'Tabelle Tipi-pesi'!E$2,"")&amp;IF(E102='Tabelle Tipi-pesi'!D$3,'Tabelle Tipi-pesi'!E$3,"")&amp;IF(E102='Tabelle Tipi-pesi'!D$4,'Tabelle Tipi-pesi'!E$4,"")&amp;IF(E102='Tabelle Tipi-pesi'!D$5,'Tabelle Tipi-pesi'!E$5,"")&amp;IF(E102='Tabelle Tipi-pesi'!D$6,'Tabelle Tipi-pesi'!E$6,"")&amp;IF(E102='Tabelle Tipi-pesi'!D$7,'Tabelle Tipi-pesi'!E$7,"")&amp;IF(E102='Tabelle Tipi-pesi'!D$8,'Tabelle Tipi-pesi'!E$8,"")&amp;IF(E102='Tabelle Tipi-pesi'!D$9,'Tabelle Tipi-pesi'!E$9,"")&amp;IF(E102='Tabelle Tipi-pesi'!D$10,'Tabelle Tipi-pesi'!E$10,"")&amp;IF(E102='Tabelle Tipi-pesi'!D$11,'Tabelle Tipi-pesi'!E$11,"")&amp;IF(E102='Tabelle Tipi-pesi'!D$12,'Tabelle Tipi-pesi'!E$12,"")&amp;IF(E102='Tabelle Tipi-pesi'!D$13,'Tabelle Tipi-pesi'!E$13,"")&amp;IF(E102='Tabelle Tipi-pesi'!D$14,'Tabelle Tipi-pesi'!E$14,"")&amp;IF(E102='Tabelle Tipi-pesi'!D$15,'Tabelle Tipi-pesi'!E$15,"")&amp;IF(E102='Tabelle Tipi-pesi'!D$16,'Tabelle Tipi-pesi'!E$16,"")&amp;IF(E102='Tabelle Tipi-pesi'!D$17,'Tabelle Tipi-pesi'!E$17,"")&amp;IF(E102='Tabelle Tipi-pesi'!D$18,'Tabelle Tipi-pesi'!E$18,"")&amp;IF(E102='Tabelle Tipi-pesi'!D$19,'Tabelle Tipi-pesi'!E$19,"")&amp;IF(E102='Tabelle Tipi-pesi'!D$20,'Tabelle Tipi-pesi'!E$20,"")&amp;IF(E102='Tabelle Tipi-pesi'!D$21,'Tabelle Tipi-pesi'!E$21,"")&amp;IF(E102='Tabelle Tipi-pesi'!D$22,'Tabelle Tipi-pesi'!E$22,"")&amp;IF(E102='Tabelle Tipi-pesi'!D$23,'Tabelle Tipi-pesi'!E$23,"")))/4*B102</f>
        <v>100</v>
      </c>
      <c r="G102" s="22" t="s">
        <v>39</v>
      </c>
      <c r="H102" s="23">
        <f>$B102*IF(G102="",0,VALUE(IF(G102='Tabelle Tipi-pesi'!F$2,'Tabelle Tipi-pesi'!G$2,"")&amp;IF(G102='Tabelle Tipi-pesi'!F$3,'Tabelle Tipi-pesi'!G$3,"")&amp;IF(G102='Tabelle Tipi-pesi'!F$4,'Tabelle Tipi-pesi'!G$4,"")&amp;IF(G102='Tabelle Tipi-pesi'!F$5,'Tabelle Tipi-pesi'!G$5,"")&amp;IF(G102='Tabelle Tipi-pesi'!F$6,'Tabelle Tipi-pesi'!G$6,"")&amp;IF(G102='Tabelle Tipi-pesi'!F$7,'Tabelle Tipi-pesi'!G$7,"")&amp;IF(G102='Tabelle Tipi-pesi'!F$8,'Tabelle Tipi-pesi'!G$8,"")&amp;IF(G102='Tabelle Tipi-pesi'!F$9,'Tabelle Tipi-pesi'!G$9,"")&amp;IF(G102='Tabelle Tipi-pesi'!F$10,'Tabelle Tipi-pesi'!G$10,"")&amp;IF(G102='Tabelle Tipi-pesi'!F$11,'Tabelle Tipi-pesi'!G$11,"")&amp;IF(G102='Tabelle Tipi-pesi'!F$12,'Tabelle Tipi-pesi'!G$12,"")&amp;IF(G102='Tabelle Tipi-pesi'!F$13,'Tabelle Tipi-pesi'!G$13,"")&amp;IF(G102='Tabelle Tipi-pesi'!F$14,'Tabelle Tipi-pesi'!G$14,"")&amp;IF(G102='Tabelle Tipi-pesi'!F$15,'Tabelle Tipi-pesi'!G$15,"")&amp;IF(G102='Tabelle Tipi-pesi'!F$16,'Tabelle Tipi-pesi'!G$16,"")&amp;IF(G102='Tabelle Tipi-pesi'!F$17,'Tabelle Tipi-pesi'!G$17,"")&amp;IF(G102='Tabelle Tipi-pesi'!F$18,'Tabelle Tipi-pesi'!G$18,"")&amp;IF(G102='Tabelle Tipi-pesi'!F$19,'Tabelle Tipi-pesi'!G$19,"")&amp;IF(G102='Tabelle Tipi-pesi'!F$20,'Tabelle Tipi-pesi'!G$20,"")&amp;IF(G102='Tabelle Tipi-pesi'!F$21,'Tabelle Tipi-pesi'!G$21,"")&amp;IF(G102='Tabelle Tipi-pesi'!F$22,'Tabelle Tipi-pesi'!G$22,"")&amp;IF(G102='Tabelle Tipi-pesi'!F$23,'Tabelle Tipi-pesi'!G$23,"")))</f>
        <v>120</v>
      </c>
      <c r="I102" s="8" t="s">
        <v>47</v>
      </c>
      <c r="J102" s="9">
        <f>IF(I102="",0,VALUE(IF(I102='Tabelle Tipi-pesi'!H$2,'Tabelle Tipi-pesi'!I$2,"")&amp;IF(I102='Tabelle Tipi-pesi'!H$3,'Tabelle Tipi-pesi'!I$3,"")&amp;IF(I102='Tabelle Tipi-pesi'!H$4,'Tabelle Tipi-pesi'!I$4,"")&amp;IF(I102='Tabelle Tipi-pesi'!H$5,'Tabelle Tipi-pesi'!I$5,"")&amp;IF(I102='Tabelle Tipi-pesi'!H$6,'Tabelle Tipi-pesi'!I$6,"")&amp;IF(I102='Tabelle Tipi-pesi'!H$7,'Tabelle Tipi-pesi'!I$7,"")&amp;IF(I102='Tabelle Tipi-pesi'!H$8,'Tabelle Tipi-pesi'!I$8,"")&amp;IF(I102='Tabelle Tipi-pesi'!H$9,'Tabelle Tipi-pesi'!I$9,"")&amp;IF(I102='Tabelle Tipi-pesi'!H$10,'Tabelle Tipi-pesi'!I$10,"")&amp;IF(I102='Tabelle Tipi-pesi'!H$11,'Tabelle Tipi-pesi'!I$11,"")&amp;IF(I102='Tabelle Tipi-pesi'!H$12,'Tabelle Tipi-pesi'!I$12,"")&amp;IF(I102='Tabelle Tipi-pesi'!H$13,'Tabelle Tipi-pesi'!I$13,"")&amp;IF(I102='Tabelle Tipi-pesi'!H$14,'Tabelle Tipi-pesi'!I$14,"")&amp;IF(I102='Tabelle Tipi-pesi'!H$15,'Tabelle Tipi-pesi'!I$15,"")&amp;IF(I102='Tabelle Tipi-pesi'!H$16,'Tabelle Tipi-pesi'!I$16,"")&amp;IF(I102='Tabelle Tipi-pesi'!H$17,'Tabelle Tipi-pesi'!I$17,"")&amp;IF(I102='Tabelle Tipi-pesi'!H$18,'Tabelle Tipi-pesi'!I$18,"")&amp;IF(I102='Tabelle Tipi-pesi'!H$19,'Tabelle Tipi-pesi'!I$19,"")&amp;IF(I102='Tabelle Tipi-pesi'!H$20,'Tabelle Tipi-pesi'!I$20,"")&amp;IF(I102='Tabelle Tipi-pesi'!H$21,'Tabelle Tipi-pesi'!I$21,"")&amp;IF(I102='Tabelle Tipi-pesi'!H$22,'Tabelle Tipi-pesi'!I$22,"")&amp;IF(I102='Tabelle Tipi-pesi'!H$23,'Tabelle Tipi-pesi'!I$23,"")))</f>
        <v>145</v>
      </c>
      <c r="K102" s="24" t="s">
        <v>50</v>
      </c>
      <c r="L102" s="25">
        <f>IF(K102="",0,VALUE(IF(K102='Tabelle Tipi-pesi'!J$2,'Tabelle Tipi-pesi'!K$2,"")&amp;IF(K102='Tabelle Tipi-pesi'!J$3,'Tabelle Tipi-pesi'!K$3,"")&amp;IF(K102='Tabelle Tipi-pesi'!J$4,'Tabelle Tipi-pesi'!K$4,"")&amp;IF(K102='Tabelle Tipi-pesi'!J$5,'Tabelle Tipi-pesi'!K$5,"")&amp;IF(K102='Tabelle Tipi-pesi'!J$6,'Tabelle Tipi-pesi'!K$6,"")&amp;IF(K102='Tabelle Tipi-pesi'!J$7,'Tabelle Tipi-pesi'!K$7,"")&amp;IF(K102='Tabelle Tipi-pesi'!J$8,'Tabelle Tipi-pesi'!K$8,"")&amp;IF(K102='Tabelle Tipi-pesi'!J$9,'Tabelle Tipi-pesi'!K$9,"")&amp;IF(K102='Tabelle Tipi-pesi'!J$10,'Tabelle Tipi-pesi'!K$10,"")&amp;IF(K102='Tabelle Tipi-pesi'!J$11,'Tabelle Tipi-pesi'!K$11,"")&amp;IF(K102='Tabelle Tipi-pesi'!J$12,'Tabelle Tipi-pesi'!K$12,"")&amp;IF(K102='Tabelle Tipi-pesi'!J$13,'Tabelle Tipi-pesi'!K$13,"")&amp;IF(K102='Tabelle Tipi-pesi'!J$14,'Tabelle Tipi-pesi'!K$14,"")&amp;IF(K102='Tabelle Tipi-pesi'!J$15,'Tabelle Tipi-pesi'!K$15,"")&amp;IF(K102='Tabelle Tipi-pesi'!J$16,'Tabelle Tipi-pesi'!K$16,"")&amp;IF(K102='Tabelle Tipi-pesi'!J$17,'Tabelle Tipi-pesi'!K$17,"")&amp;IF(K102='Tabelle Tipi-pesi'!J$18,'Tabelle Tipi-pesi'!K$18,"")&amp;IF(K102='Tabelle Tipi-pesi'!J$19,'Tabelle Tipi-pesi'!K$19,"")&amp;IF(K102='Tabelle Tipi-pesi'!J$20,'Tabelle Tipi-pesi'!K$20,"")&amp;IF(K102='Tabelle Tipi-pesi'!J$21,'Tabelle Tipi-pesi'!K$21,"")&amp;IF(K102='Tabelle Tipi-pesi'!J$22,'Tabelle Tipi-pesi'!K$22,"")&amp;IF(K102='Tabelle Tipi-pesi'!J$23,'Tabelle Tipi-pesi'!K$23,"")))</f>
        <v>7</v>
      </c>
      <c r="M102" s="8" t="s">
        <v>63</v>
      </c>
      <c r="N102" s="9">
        <f>$B102*IF(M102="",0,VALUE(IF(M102='Tabelle Tipi-pesi'!L$2,'Tabelle Tipi-pesi'!M$2,"")&amp;IF(M102='Tabelle Tipi-pesi'!L$3,'Tabelle Tipi-pesi'!M$3,"")&amp;IF(M102='Tabelle Tipi-pesi'!L$4,'Tabelle Tipi-pesi'!M$4,"")&amp;IF(M102='Tabelle Tipi-pesi'!L$5,'Tabelle Tipi-pesi'!M$5,"")&amp;IF(M102='Tabelle Tipi-pesi'!L$6,'Tabelle Tipi-pesi'!M$6,"")&amp;IF(M102='Tabelle Tipi-pesi'!L$7,'Tabelle Tipi-pesi'!M$7,"")&amp;IF(M102='Tabelle Tipi-pesi'!L$8,'Tabelle Tipi-pesi'!M$8,"")&amp;IF(M102='Tabelle Tipi-pesi'!L$9,'Tabelle Tipi-pesi'!M$9,"")&amp;IF(M102='Tabelle Tipi-pesi'!L$10,'Tabelle Tipi-pesi'!M$10,"")&amp;IF(M102='Tabelle Tipi-pesi'!L$11,'Tabelle Tipi-pesi'!M$11,"")&amp;IF(M102='Tabelle Tipi-pesi'!L$12,'Tabelle Tipi-pesi'!M$12,"")&amp;IF(M102='Tabelle Tipi-pesi'!L$13,'Tabelle Tipi-pesi'!M$13,"")&amp;IF(M102='Tabelle Tipi-pesi'!L$14,'Tabelle Tipi-pesi'!M$14,"")&amp;IF(M102='Tabelle Tipi-pesi'!L$15,'Tabelle Tipi-pesi'!M$15,"")&amp;IF(M102='Tabelle Tipi-pesi'!L$16,'Tabelle Tipi-pesi'!M$16,"")&amp;IF(M102='Tabelle Tipi-pesi'!L$17,'Tabelle Tipi-pesi'!M$17,"")&amp;IF(M102='Tabelle Tipi-pesi'!L$18,'Tabelle Tipi-pesi'!M$18,"")&amp;IF(M102='Tabelle Tipi-pesi'!L$19,'Tabelle Tipi-pesi'!M$19,"")&amp;IF(M102='Tabelle Tipi-pesi'!L$20,'Tabelle Tipi-pesi'!M$20,"")&amp;IF(M102='Tabelle Tipi-pesi'!L$21,'Tabelle Tipi-pesi'!M$21,"")&amp;IF(M102='Tabelle Tipi-pesi'!L$22,'Tabelle Tipi-pesi'!M$22,"")&amp;IF(M102='Tabelle Tipi-pesi'!L$23,'Tabelle Tipi-pesi'!M$23,"")))</f>
        <v>416</v>
      </c>
      <c r="O102" s="27" t="s">
        <v>89</v>
      </c>
      <c r="P102" s="28">
        <f>IF(O102="",0,VALUE(IF(O102='Tabelle Tipi-pesi'!N$2,'Tabelle Tipi-pesi'!O$2,"")&amp;IF(O102='Tabelle Tipi-pesi'!N$3,'Tabelle Tipi-pesi'!O$3,"")&amp;IF(O102='Tabelle Tipi-pesi'!N$4,'Tabelle Tipi-pesi'!O$4,"")&amp;IF(O102='Tabelle Tipi-pesi'!N$5,'Tabelle Tipi-pesi'!O$5,"")&amp;IF(O102='Tabelle Tipi-pesi'!N$6,'Tabelle Tipi-pesi'!O$6,"")&amp;IF(O102='Tabelle Tipi-pesi'!N$7,'Tabelle Tipi-pesi'!O$7,"")&amp;IF(O102='Tabelle Tipi-pesi'!N$8,'Tabelle Tipi-pesi'!O$8,"")&amp;IF(O102='Tabelle Tipi-pesi'!N$9,'Tabelle Tipi-pesi'!O$9,"")&amp;IF(O102='Tabelle Tipi-pesi'!N$10,'Tabelle Tipi-pesi'!O$10,"")&amp;IF(O102='Tabelle Tipi-pesi'!N$11,'Tabelle Tipi-pesi'!O$11,"")&amp;IF(O102='Tabelle Tipi-pesi'!N$12,'Tabelle Tipi-pesi'!O$12,"")&amp;IF(O102='Tabelle Tipi-pesi'!N$13,'Tabelle Tipi-pesi'!O$13,"")&amp;IF(O102='Tabelle Tipi-pesi'!N$14,'Tabelle Tipi-pesi'!O$14,"")&amp;IF(O102='Tabelle Tipi-pesi'!N$15,'Tabelle Tipi-pesi'!O$15,"")&amp;IF(O102='Tabelle Tipi-pesi'!N$16,'Tabelle Tipi-pesi'!O$16,"")&amp;IF(O102='Tabelle Tipi-pesi'!N$17,'Tabelle Tipi-pesi'!O$17,"")&amp;IF(O102='Tabelle Tipi-pesi'!N$18,'Tabelle Tipi-pesi'!O$18,"")&amp;IF(O102='Tabelle Tipi-pesi'!N$19,'Tabelle Tipi-pesi'!O$19,"")&amp;IF(O102='Tabelle Tipi-pesi'!N$20,'Tabelle Tipi-pesi'!O$20,"")&amp;IF(O102='Tabelle Tipi-pesi'!N$21,'Tabelle Tipi-pesi'!O$21,"")&amp;IF(O102='Tabelle Tipi-pesi'!N$22,'Tabelle Tipi-pesi'!O$22,"")&amp;IF(O102='Tabelle Tipi-pesi'!N$23,'Tabelle Tipi-pesi'!O$23,"")))</f>
        <v>520</v>
      </c>
      <c r="Q102" s="8" t="s">
        <v>108</v>
      </c>
      <c r="R102" s="9">
        <f>IF(Q102="",0,VALUE(IF(Q102='Tabelle Tipi-pesi'!P$2,'Tabelle Tipi-pesi'!Q$2,"")&amp;IF(Q102='Tabelle Tipi-pesi'!P$3,'Tabelle Tipi-pesi'!Q$3,"")&amp;IF(Q102='Tabelle Tipi-pesi'!P$4,'Tabelle Tipi-pesi'!Q$4,"")&amp;IF(Q102='Tabelle Tipi-pesi'!P$5,'Tabelle Tipi-pesi'!Q$5,"")&amp;IF(Q102='Tabelle Tipi-pesi'!P$6,'Tabelle Tipi-pesi'!Q$6,"")&amp;IF(Q102='Tabelle Tipi-pesi'!P$7,'Tabelle Tipi-pesi'!Q$7,"")&amp;IF(Q102='Tabelle Tipi-pesi'!P$8,'Tabelle Tipi-pesi'!Q$8,"")&amp;IF(Q102='Tabelle Tipi-pesi'!P$9,'Tabelle Tipi-pesi'!Q$9,"")&amp;IF(Q102='Tabelle Tipi-pesi'!P$10,'Tabelle Tipi-pesi'!Q$10,"")&amp;IF(Q102='Tabelle Tipi-pesi'!P$11,'Tabelle Tipi-pesi'!Q$11,"")&amp;IF(Q102='Tabelle Tipi-pesi'!P$12,'Tabelle Tipi-pesi'!Q$12,"")&amp;IF(Q102='Tabelle Tipi-pesi'!P$13,'Tabelle Tipi-pesi'!Q$13,"")&amp;IF(Q102='Tabelle Tipi-pesi'!P$14,'Tabelle Tipi-pesi'!Q$14,"")&amp;IF(Q102='Tabelle Tipi-pesi'!P$15,'Tabelle Tipi-pesi'!Q$15,"")&amp;IF(Q102='Tabelle Tipi-pesi'!P$16,'Tabelle Tipi-pesi'!Q$16,"")&amp;IF(Q102='Tabelle Tipi-pesi'!P$17,'Tabelle Tipi-pesi'!Q$17,"")&amp;IF(Q102='Tabelle Tipi-pesi'!P$18,'Tabelle Tipi-pesi'!Q$18,"")&amp;IF(Q102='Tabelle Tipi-pesi'!P$19,'Tabelle Tipi-pesi'!Q$19,"")&amp;IF(Q102='Tabelle Tipi-pesi'!P$20,'Tabelle Tipi-pesi'!Q$20,"")&amp;IF(Q102='Tabelle Tipi-pesi'!P$21,'Tabelle Tipi-pesi'!Q$21,"")&amp;IF(Q102='Tabelle Tipi-pesi'!P$22,'Tabelle Tipi-pesi'!Q$22,"")&amp;IF(Q102='Tabelle Tipi-pesi'!P$23,'Tabelle Tipi-pesi'!Q$23,"")))</f>
        <v>30</v>
      </c>
      <c r="S102" s="29" t="s">
        <v>113</v>
      </c>
      <c r="T102" s="30">
        <f>IF(S102="",0,VALUE(IF(S102='Tabelle Tipi-pesi'!R$2,'Tabelle Tipi-pesi'!S$2,"")&amp;IF(S102='Tabelle Tipi-pesi'!R$3,'Tabelle Tipi-pesi'!S$3,"")&amp;IF(S102='Tabelle Tipi-pesi'!R$4,'Tabelle Tipi-pesi'!S$4,"")&amp;IF(S102='Tabelle Tipi-pesi'!R$5,'Tabelle Tipi-pesi'!S$5,"")&amp;IF(S102='Tabelle Tipi-pesi'!R$6,'Tabelle Tipi-pesi'!S$6,"")&amp;IF(S102='Tabelle Tipi-pesi'!R$7,'Tabelle Tipi-pesi'!S$7,"")&amp;IF(S102='Tabelle Tipi-pesi'!R$8,'Tabelle Tipi-pesi'!S$8,"")&amp;IF(S102='Tabelle Tipi-pesi'!R$9,'Tabelle Tipi-pesi'!S$9,"")&amp;IF(S102='Tabelle Tipi-pesi'!R$10,'Tabelle Tipi-pesi'!S$10,"")&amp;IF(S102='Tabelle Tipi-pesi'!R$11,'Tabelle Tipi-pesi'!S$11,"")&amp;IF(S102='Tabelle Tipi-pesi'!R$12,'Tabelle Tipi-pesi'!S$12,"")&amp;IF(S102='Tabelle Tipi-pesi'!R$13,'Tabelle Tipi-pesi'!S$13,"")&amp;IF(S102='Tabelle Tipi-pesi'!R$14,'Tabelle Tipi-pesi'!S$14,"")&amp;IF(S102='Tabelle Tipi-pesi'!R$15,'Tabelle Tipi-pesi'!S$15,"")&amp;IF(S102='Tabelle Tipi-pesi'!R$16,'Tabelle Tipi-pesi'!S$16,"")&amp;IF(S102='Tabelle Tipi-pesi'!R$17,'Tabelle Tipi-pesi'!S$17,"")&amp;IF(S102='Tabelle Tipi-pesi'!R$18,'Tabelle Tipi-pesi'!S$18,"")&amp;IF(S102='Tabelle Tipi-pesi'!R$19,'Tabelle Tipi-pesi'!S$19,"")&amp;IF(S102='Tabelle Tipi-pesi'!R$20,'Tabelle Tipi-pesi'!S$20,"")&amp;IF(S102='Tabelle Tipi-pesi'!R$21,'Tabelle Tipi-pesi'!S$21,"")&amp;IF(S102='Tabelle Tipi-pesi'!R$22,'Tabelle Tipi-pesi'!S$22,"")&amp;IF(S102='Tabelle Tipi-pesi'!R$23,'Tabelle Tipi-pesi'!S$23,"")))</f>
        <v>30</v>
      </c>
      <c r="V102" s="9">
        <f>IF(U102="",0,VALUE(IF(U102='Tabelle Tipi-pesi'!T$2,'Tabelle Tipi-pesi'!U$2,"")&amp;IF(U102='Tabelle Tipi-pesi'!T$3,'Tabelle Tipi-pesi'!U$3,"")&amp;IF(U102='Tabelle Tipi-pesi'!T$4,'Tabelle Tipi-pesi'!U$4,"")&amp;IF(U102='Tabelle Tipi-pesi'!T$5,'Tabelle Tipi-pesi'!U$5,"")&amp;IF(U102='Tabelle Tipi-pesi'!T$6,'Tabelle Tipi-pesi'!U$6,"")&amp;IF(U102='Tabelle Tipi-pesi'!T$7,'Tabelle Tipi-pesi'!U$7,"")&amp;IF(U102='Tabelle Tipi-pesi'!T$8,'Tabelle Tipi-pesi'!U$8,"")&amp;IF(U102='Tabelle Tipi-pesi'!T$9,'Tabelle Tipi-pesi'!U$9,"")&amp;IF(U102='Tabelle Tipi-pesi'!T$10,'Tabelle Tipi-pesi'!U$10,"")&amp;IF(U102='Tabelle Tipi-pesi'!T$11,'Tabelle Tipi-pesi'!U$11,"")&amp;IF(U102='Tabelle Tipi-pesi'!T$12,'Tabelle Tipi-pesi'!U$12,"")&amp;IF(U102='Tabelle Tipi-pesi'!T$13,'Tabelle Tipi-pesi'!U$13,"")&amp;IF(U102='Tabelle Tipi-pesi'!T$14,'Tabelle Tipi-pesi'!U$14,"")&amp;IF(U102='Tabelle Tipi-pesi'!T$15,'Tabelle Tipi-pesi'!U$15,"")&amp;IF(U102='Tabelle Tipi-pesi'!T$16,'Tabelle Tipi-pesi'!U$16,"")&amp;IF(U102='Tabelle Tipi-pesi'!T$17,'Tabelle Tipi-pesi'!U$17,"")&amp;IF(U102='Tabelle Tipi-pesi'!T$18,'Tabelle Tipi-pesi'!U$18,"")&amp;IF(U102='Tabelle Tipi-pesi'!T$19,'Tabelle Tipi-pesi'!U$19,"")&amp;IF(U102='Tabelle Tipi-pesi'!T$20,'Tabelle Tipi-pesi'!U$20,"")&amp;IF(U102='Tabelle Tipi-pesi'!T$21,'Tabelle Tipi-pesi'!U$21,"")&amp;IF(U102='Tabelle Tipi-pesi'!T$22,'Tabelle Tipi-pesi'!U$22,"")&amp;IF(U102='Tabelle Tipi-pesi'!T$23,'Tabelle Tipi-pesi'!U$23,"")))</f>
        <v>0</v>
      </c>
      <c r="W102" s="31"/>
      <c r="X102" s="32">
        <f>IF(W102="",0,VALUE(IF(W102='Tabelle Tipi-pesi'!V$2,'Tabelle Tipi-pesi'!W$2,"")&amp;IF(W102='Tabelle Tipi-pesi'!V$3,'Tabelle Tipi-pesi'!W$3,"")&amp;IF(W102='Tabelle Tipi-pesi'!V$4,'Tabelle Tipi-pesi'!W$4,"")&amp;IF(W102='Tabelle Tipi-pesi'!V$5,'Tabelle Tipi-pesi'!W$5,"")&amp;IF(W102='Tabelle Tipi-pesi'!V$6,'Tabelle Tipi-pesi'!W$6,"")&amp;IF(W102='Tabelle Tipi-pesi'!V$7,'Tabelle Tipi-pesi'!W$7,"")&amp;IF(W102='Tabelle Tipi-pesi'!V$8,'Tabelle Tipi-pesi'!W$8,"")&amp;IF(W102='Tabelle Tipi-pesi'!V$9,'Tabelle Tipi-pesi'!W$9,"")&amp;IF(W102='Tabelle Tipi-pesi'!V$10,'Tabelle Tipi-pesi'!W$10,"")&amp;IF(W102='Tabelle Tipi-pesi'!V$11,'Tabelle Tipi-pesi'!W$11,"")&amp;IF(W102='Tabelle Tipi-pesi'!V$12,'Tabelle Tipi-pesi'!W$12,"")&amp;IF(W102='Tabelle Tipi-pesi'!V$13,'Tabelle Tipi-pesi'!W$13,"")&amp;IF(W102='Tabelle Tipi-pesi'!V$14,'Tabelle Tipi-pesi'!W$14,"")&amp;IF(W102='Tabelle Tipi-pesi'!V$15,'Tabelle Tipi-pesi'!W$15,"")&amp;IF(W102='Tabelle Tipi-pesi'!V$16,'Tabelle Tipi-pesi'!W$16,"")&amp;IF(W102='Tabelle Tipi-pesi'!V$17,'Tabelle Tipi-pesi'!W$17,"")&amp;IF(W102='Tabelle Tipi-pesi'!V$18,'Tabelle Tipi-pesi'!W$18,"")&amp;IF(W102='Tabelle Tipi-pesi'!V$19,'Tabelle Tipi-pesi'!W$19,"")&amp;IF(W102='Tabelle Tipi-pesi'!V$20,'Tabelle Tipi-pesi'!W$20,"")&amp;IF(W102='Tabelle Tipi-pesi'!V$21,'Tabelle Tipi-pesi'!W$21,"")&amp;IF(W102='Tabelle Tipi-pesi'!V$22,'Tabelle Tipi-pesi'!W$22,"")&amp;IF(W102='Tabelle Tipi-pesi'!V$23,'Tabelle Tipi-pesi'!W$23,"")))</f>
        <v>0</v>
      </c>
      <c r="Z102" s="9">
        <f>IF(Y102="",0,VALUE(IF(Y102='Tabelle Tipi-pesi'!X$2,'Tabelle Tipi-pesi'!Y$2,"")&amp;IF(Y102='Tabelle Tipi-pesi'!X$3,'Tabelle Tipi-pesi'!Y$3,"")&amp;IF(Y102='Tabelle Tipi-pesi'!X$4,'Tabelle Tipi-pesi'!Y$4,"")&amp;IF(Y102='Tabelle Tipi-pesi'!X$5,'Tabelle Tipi-pesi'!Y$5,"")&amp;IF(Y102='Tabelle Tipi-pesi'!X$6,'Tabelle Tipi-pesi'!Y$6,"")&amp;IF(Y102='Tabelle Tipi-pesi'!X$7,'Tabelle Tipi-pesi'!Y$7,"")&amp;IF(Y102='Tabelle Tipi-pesi'!X$8,'Tabelle Tipi-pesi'!Y$8,"")&amp;IF(Y102='Tabelle Tipi-pesi'!X$9,'Tabelle Tipi-pesi'!Y$9,"")&amp;IF(Y102='Tabelle Tipi-pesi'!X$10,'Tabelle Tipi-pesi'!Y$10,"")&amp;IF(Y102='Tabelle Tipi-pesi'!X$11,'Tabelle Tipi-pesi'!Y$11,"")&amp;IF(Y102='Tabelle Tipi-pesi'!X$12,'Tabelle Tipi-pesi'!Y$12,"")&amp;IF(Y102='Tabelle Tipi-pesi'!X$13,'Tabelle Tipi-pesi'!Y$13,"")&amp;IF(Y102='Tabelle Tipi-pesi'!X$14,'Tabelle Tipi-pesi'!Y$14,"")&amp;IF(Y102='Tabelle Tipi-pesi'!X$15,'Tabelle Tipi-pesi'!Y$15,"")&amp;IF(Y102='Tabelle Tipi-pesi'!X$16,'Tabelle Tipi-pesi'!Y$16,"")&amp;IF(Y102='Tabelle Tipi-pesi'!X$17,'Tabelle Tipi-pesi'!Y$17,"")&amp;IF(Y102='Tabelle Tipi-pesi'!X$18,'Tabelle Tipi-pesi'!Y$18,"")&amp;IF(Y102='Tabelle Tipi-pesi'!X$19,'Tabelle Tipi-pesi'!Y$19,"")&amp;IF(Y102='Tabelle Tipi-pesi'!X$20,'Tabelle Tipi-pesi'!Y$20,"")&amp;IF(Y102='Tabelle Tipi-pesi'!X$21,'Tabelle Tipi-pesi'!Y$21,"")&amp;IF(Y102='Tabelle Tipi-pesi'!X$22,'Tabelle Tipi-pesi'!Y$22,"")&amp;IF(Y102='Tabelle Tipi-pesi'!X$23,'Tabelle Tipi-pesi'!Y$23,"")))</f>
        <v>0</v>
      </c>
      <c r="AA102" s="36"/>
      <c r="AB102" s="37">
        <f>IF(AA102="",0,VALUE(IF(AA102='Tabelle Tipi-pesi'!Z$2,'Tabelle Tipi-pesi'!AA$2,"")&amp;IF(AA102='Tabelle Tipi-pesi'!Z$3,'Tabelle Tipi-pesi'!AA$3,"")&amp;IF(AA102='Tabelle Tipi-pesi'!Z$4,'Tabelle Tipi-pesi'!AA$4,"")&amp;IF(AA102='Tabelle Tipi-pesi'!Z$5,'Tabelle Tipi-pesi'!AA$5,"")&amp;IF(AA102='Tabelle Tipi-pesi'!Z$6,'Tabelle Tipi-pesi'!AA$6,"")&amp;IF(AA102='Tabelle Tipi-pesi'!Z$7,'Tabelle Tipi-pesi'!AA$7,"")&amp;IF(AA102='Tabelle Tipi-pesi'!Z$8,'Tabelle Tipi-pesi'!AA$8,"")&amp;IF(AA102='Tabelle Tipi-pesi'!Z$9,'Tabelle Tipi-pesi'!AA$9,"")&amp;IF(AA102='Tabelle Tipi-pesi'!Z$10,'Tabelle Tipi-pesi'!AA$10,"")&amp;IF(AA102='Tabelle Tipi-pesi'!Z$11,'Tabelle Tipi-pesi'!AA$11,"")&amp;IF(AA102='Tabelle Tipi-pesi'!Z$12,'Tabelle Tipi-pesi'!AA$12,"")&amp;IF(AA102='Tabelle Tipi-pesi'!Z$13,'Tabelle Tipi-pesi'!AA$13,"")&amp;IF(AA102='Tabelle Tipi-pesi'!Z$14,'Tabelle Tipi-pesi'!AA$14,"")&amp;IF(AA102='Tabelle Tipi-pesi'!Z$15,'Tabelle Tipi-pesi'!AA$15,"")&amp;IF(AA102='Tabelle Tipi-pesi'!Z$16,'Tabelle Tipi-pesi'!AA$16,"")&amp;IF(AA102='Tabelle Tipi-pesi'!Z$17,'Tabelle Tipi-pesi'!AA$17,"")&amp;IF(AA102='Tabelle Tipi-pesi'!Z$18,'Tabelle Tipi-pesi'!AA$18,"")&amp;IF(AA102='Tabelle Tipi-pesi'!Z$19,'Tabelle Tipi-pesi'!AA$19,"")&amp;IF(AA102='Tabelle Tipi-pesi'!Z$20,'Tabelle Tipi-pesi'!AA$20,"")&amp;IF(AA102='Tabelle Tipi-pesi'!Z$21,'Tabelle Tipi-pesi'!AA$21,"")&amp;IF(AA102='Tabelle Tipi-pesi'!Z$22,'Tabelle Tipi-pesi'!AA$22,"")&amp;IF(AA102='Tabelle Tipi-pesi'!Z$23,'Tabelle Tipi-pesi'!AA$23,"")))</f>
        <v>0</v>
      </c>
      <c r="AC102" s="8" t="s">
        <v>103</v>
      </c>
      <c r="AD102" s="9">
        <f>IF(AC102="",0,VALUE(IF(AC102='Tabelle Tipi-pesi'!Z$2,'Tabelle Tipi-pesi'!AA$2,"")&amp;IF(AC102='Tabelle Tipi-pesi'!Z$3,'Tabelle Tipi-pesi'!AA$3,"")&amp;IF(AC102='Tabelle Tipi-pesi'!Z$4,'Tabelle Tipi-pesi'!AA$4,"")&amp;IF(AC102='Tabelle Tipi-pesi'!Z$5,'Tabelle Tipi-pesi'!AA$5,"")&amp;IF(AC102='Tabelle Tipi-pesi'!Z$6,'Tabelle Tipi-pesi'!AA$6,"")&amp;IF(AC102='Tabelle Tipi-pesi'!Z$7,'Tabelle Tipi-pesi'!AA$7,"")&amp;IF(AC102='Tabelle Tipi-pesi'!Z$8,'Tabelle Tipi-pesi'!AA$8,"")&amp;IF(AC102='Tabelle Tipi-pesi'!Z$9,'Tabelle Tipi-pesi'!AA$9,"")&amp;IF(AC102='Tabelle Tipi-pesi'!Z$10,'Tabelle Tipi-pesi'!AA$10,"")&amp;IF(AC102='Tabelle Tipi-pesi'!Z$11,'Tabelle Tipi-pesi'!AA$11,"")&amp;IF(AC102='Tabelle Tipi-pesi'!Z$12,'Tabelle Tipi-pesi'!AA$12,"")&amp;IF(AC102='Tabelle Tipi-pesi'!Z$13,'Tabelle Tipi-pesi'!AA$13,"")&amp;IF(AC102='Tabelle Tipi-pesi'!Z$14,'Tabelle Tipi-pesi'!AA$14,"")&amp;IF(AC102='Tabelle Tipi-pesi'!Z$15,'Tabelle Tipi-pesi'!AA$15,"")&amp;IF(AC102='Tabelle Tipi-pesi'!Z$16,'Tabelle Tipi-pesi'!AA$16,"")&amp;IF(AC102='Tabelle Tipi-pesi'!Z$17,'Tabelle Tipi-pesi'!AA$17,"")&amp;IF(AC102='Tabelle Tipi-pesi'!Z$18,'Tabelle Tipi-pesi'!AA$18,"")&amp;IF(AC102='Tabelle Tipi-pesi'!Z$19,'Tabelle Tipi-pesi'!AA$19,"")&amp;IF(AC102='Tabelle Tipi-pesi'!Z$20,'Tabelle Tipi-pesi'!AA$20,"")&amp;IF(AC102='Tabelle Tipi-pesi'!Z$21,'Tabelle Tipi-pesi'!AA$21,"")&amp;IF(AC102='Tabelle Tipi-pesi'!Z$22,'Tabelle Tipi-pesi'!AA$22,"")&amp;IF(AC102='Tabelle Tipi-pesi'!Z$23,'Tabelle Tipi-pesi'!AA$23,"")))</f>
        <v>10</v>
      </c>
      <c r="AE102" s="34" t="s">
        <v>118</v>
      </c>
      <c r="AF102" s="35">
        <f>IF(AE102="",0,VALUE(IF(AE102='Tabelle Tipi-pesi'!AB$2,'Tabelle Tipi-pesi'!AC$2,"")&amp;IF(AE102='Tabelle Tipi-pesi'!AB$3,'Tabelle Tipi-pesi'!AC$3,"")&amp;IF(AE102='Tabelle Tipi-pesi'!AB$4,'Tabelle Tipi-pesi'!AC$4,"")&amp;IF(AE102='Tabelle Tipi-pesi'!AB$5,'Tabelle Tipi-pesi'!AC$5,"")&amp;IF(AE102='Tabelle Tipi-pesi'!AB$6,'Tabelle Tipi-pesi'!AC$6,"")&amp;IF(AE102='Tabelle Tipi-pesi'!AB$7,'Tabelle Tipi-pesi'!AC$7,"")&amp;IF(AE102='Tabelle Tipi-pesi'!AB$8,'Tabelle Tipi-pesi'!AC$8,"")&amp;IF(AE102='Tabelle Tipi-pesi'!AB$9,'Tabelle Tipi-pesi'!AC$9,"")&amp;IF(AE102='Tabelle Tipi-pesi'!AB$10,'Tabelle Tipi-pesi'!AC$10,"")&amp;IF(AE102='Tabelle Tipi-pesi'!AB$11,'Tabelle Tipi-pesi'!AC$11,"")&amp;IF(AE102='Tabelle Tipi-pesi'!AB$12,'Tabelle Tipi-pesi'!AC$12,"")&amp;IF(AE102='Tabelle Tipi-pesi'!AB$13,'Tabelle Tipi-pesi'!AC$13,"")&amp;IF(AE102='Tabelle Tipi-pesi'!AB$14,'Tabelle Tipi-pesi'!AC$14,"")&amp;IF(AE102='Tabelle Tipi-pesi'!AB$15,'Tabelle Tipi-pesi'!AC$15,"")&amp;IF(AD102='Tabelle Tipi-pesi'!AB$16,'Tabelle Tipi-pesi'!AC$16,"")&amp;IF(AE102='Tabelle Tipi-pesi'!AB$17,'Tabelle Tipi-pesi'!AC$17,"")&amp;IF(AE102='Tabelle Tipi-pesi'!AB$18,'Tabelle Tipi-pesi'!AC$18,"")&amp;IF(AE102='Tabelle Tipi-pesi'!AB$19,'Tabelle Tipi-pesi'!AC$19,"")&amp;IF(AE102='Tabelle Tipi-pesi'!AB$20,'Tabelle Tipi-pesi'!AC$20,"")&amp;IF(AE102='Tabelle Tipi-pesi'!AB$21,'Tabelle Tipi-pesi'!AC$21,"")&amp;IF(AE102='Tabelle Tipi-pesi'!AB$22,'Tabelle Tipi-pesi'!AC$22,"")&amp;IF(AE102='Tabelle Tipi-pesi'!AB$23,'Tabelle Tipi-pesi'!AC$23,"")))</f>
        <v>10</v>
      </c>
      <c r="AH102" s="9">
        <f>IF(AG102="",0,VALUE(IF(AG102='Tabelle Tipi-pesi'!AD$2,'Tabelle Tipi-pesi'!AE$2,"")&amp;IF(AG102='Tabelle Tipi-pesi'!AD$3,'Tabelle Tipi-pesi'!AE$3,"")&amp;IF(AG102='Tabelle Tipi-pesi'!AD$4,'Tabelle Tipi-pesi'!AE$4,"")&amp;IF(AG102='Tabelle Tipi-pesi'!AD$5,'Tabelle Tipi-pesi'!AE$5,"")&amp;IF(AG102='Tabelle Tipi-pesi'!AD$6,'Tabelle Tipi-pesi'!AE$6,"")&amp;IF(AG102='Tabelle Tipi-pesi'!AD$7,'Tabelle Tipi-pesi'!AE$7,"")&amp;IF(AG102='Tabelle Tipi-pesi'!AD$8,'Tabelle Tipi-pesi'!AE$8,"")&amp;IF(AG102='Tabelle Tipi-pesi'!AD$9,'Tabelle Tipi-pesi'!AE$9,"")&amp;IF(AG102='Tabelle Tipi-pesi'!AD$10,'Tabelle Tipi-pesi'!AE$10,"")&amp;IF(AG102='Tabelle Tipi-pesi'!AD$11,'Tabelle Tipi-pesi'!AE$11,"")&amp;IF(AG102='Tabelle Tipi-pesi'!AD$12,'Tabelle Tipi-pesi'!AE$12,"")&amp;IF(AG102='Tabelle Tipi-pesi'!AD$13,'Tabelle Tipi-pesi'!AE$13,"")&amp;IF(AG102='Tabelle Tipi-pesi'!AD$14,'Tabelle Tipi-pesi'!AE$14,"")&amp;IF(AG102='Tabelle Tipi-pesi'!AD$15,'Tabelle Tipi-pesi'!AE$15,"")&amp;IF(AF102='Tabelle Tipi-pesi'!AD$16,'Tabelle Tipi-pesi'!AE$16,"")&amp;IF(AG102='Tabelle Tipi-pesi'!AD$17,'Tabelle Tipi-pesi'!AE$17,"")&amp;IF(AG102='Tabelle Tipi-pesi'!AD$18,'Tabelle Tipi-pesi'!AE$18,"")&amp;IF(AG102='Tabelle Tipi-pesi'!AD$19,'Tabelle Tipi-pesi'!AE$19,"")&amp;IF(AG102='Tabelle Tipi-pesi'!AD$20,'Tabelle Tipi-pesi'!AE$20,"")&amp;IF(AG102='Tabelle Tipi-pesi'!AD$21,'Tabelle Tipi-pesi'!AE$21,"")&amp;IF(AG102='Tabelle Tipi-pesi'!AD$22,'Tabelle Tipi-pesi'!AE$22,"")&amp;IF(AG102='Tabelle Tipi-pesi'!AD$23,'Tabelle Tipi-pesi'!AE$23,"")))</f>
        <v>0</v>
      </c>
      <c r="AJ102" s="26">
        <f t="shared" si="7"/>
        <v>1568</v>
      </c>
      <c r="AK102" s="55">
        <v>34</v>
      </c>
      <c r="AL102" s="12">
        <v>7579</v>
      </c>
      <c r="AM102" s="18"/>
      <c r="AN102" s="11">
        <f t="shared" si="8"/>
        <v>17</v>
      </c>
      <c r="AO102" s="11" t="str">
        <f t="shared" si="9"/>
        <v>3</v>
      </c>
      <c r="AP102" s="8">
        <v>580</v>
      </c>
      <c r="AQ102" s="40">
        <f t="shared" si="10"/>
        <v>13.37470588235294</v>
      </c>
      <c r="AR102" s="15">
        <f t="shared" si="11"/>
        <v>148.45923529411763</v>
      </c>
      <c r="AS102" s="16">
        <f t="shared" si="12"/>
        <v>94.680634753901558</v>
      </c>
      <c r="AT102" s="15">
        <f t="shared" si="13"/>
        <v>10.5618218825766</v>
      </c>
      <c r="AU102" s="39"/>
    </row>
    <row r="103" spans="1:47" s="8" customFormat="1" ht="11.25" customHeight="1" x14ac:dyDescent="0.2">
      <c r="A103" s="8">
        <v>99</v>
      </c>
      <c r="B103" s="8">
        <v>4</v>
      </c>
      <c r="C103" s="20" t="s">
        <v>18</v>
      </c>
      <c r="D103" s="21">
        <f>IF(C103="",0,VALUE(IF(C103='Tabelle Tipi-pesi'!B$2,'Tabelle Tipi-pesi'!C$2,"")&amp;IF(C103='Tabelle Tipi-pesi'!B$3,'Tabelle Tipi-pesi'!C$3,"")&amp;IF(C103='Tabelle Tipi-pesi'!B$4,'Tabelle Tipi-pesi'!C$4,"")&amp;IF(C103='Tabelle Tipi-pesi'!B$5,'Tabelle Tipi-pesi'!C$5,"")&amp;IF(C103='Tabelle Tipi-pesi'!B$6,'Tabelle Tipi-pesi'!C$6,"")&amp;IF(C103='Tabelle Tipi-pesi'!B$7,'Tabelle Tipi-pesi'!C$7,"")&amp;IF(C103='Tabelle Tipi-pesi'!B$8,'Tabelle Tipi-pesi'!C$8,"")&amp;IF(C103='Tabelle Tipi-pesi'!B$9,'Tabelle Tipi-pesi'!C$9,"")&amp;IF(C103='Tabelle Tipi-pesi'!B$10,'Tabelle Tipi-pesi'!C$10,"")&amp;IF(C103='Tabelle Tipi-pesi'!B$11,'Tabelle Tipi-pesi'!C$11,"")&amp;IF(C103='Tabelle Tipi-pesi'!B$12,'Tabelle Tipi-pesi'!C$12,"")&amp;IF(C103='Tabelle Tipi-pesi'!B$13,'Tabelle Tipi-pesi'!C$13,"")&amp;IF(C103='Tabelle Tipi-pesi'!B$14,'Tabelle Tipi-pesi'!C$14,"")&amp;IF(C103='Tabelle Tipi-pesi'!B$15,'Tabelle Tipi-pesi'!C$15,"")&amp;IF(C103='Tabelle Tipi-pesi'!B$16,'Tabelle Tipi-pesi'!C$16,"")&amp;IF(C103='Tabelle Tipi-pesi'!B$17,'Tabelle Tipi-pesi'!C$17,"")&amp;IF(C103='Tabelle Tipi-pesi'!B$18,'Tabelle Tipi-pesi'!C$18,"")&amp;IF(C103='Tabelle Tipi-pesi'!B$19,'Tabelle Tipi-pesi'!C$19,"")&amp;IF(C103='Tabelle Tipi-pesi'!B$20,'Tabelle Tipi-pesi'!C$20,"")&amp;IF(C103='Tabelle Tipi-pesi'!B$21,'Tabelle Tipi-pesi'!C$21,"")&amp;IF(C103='Tabelle Tipi-pesi'!B$22,'Tabelle Tipi-pesi'!C$22,"")&amp;IF(C103='Tabelle Tipi-pesi'!B$23,'Tabelle Tipi-pesi'!C$23,"")))</f>
        <v>180</v>
      </c>
      <c r="E103" s="8" t="s">
        <v>27</v>
      </c>
      <c r="F103" s="7">
        <f>IF(E103="",0,VALUE(IF(E103='Tabelle Tipi-pesi'!D$2,'Tabelle Tipi-pesi'!E$2,"")&amp;IF(E103='Tabelle Tipi-pesi'!D$3,'Tabelle Tipi-pesi'!E$3,"")&amp;IF(E103='Tabelle Tipi-pesi'!D$4,'Tabelle Tipi-pesi'!E$4,"")&amp;IF(E103='Tabelle Tipi-pesi'!D$5,'Tabelle Tipi-pesi'!E$5,"")&amp;IF(E103='Tabelle Tipi-pesi'!D$6,'Tabelle Tipi-pesi'!E$6,"")&amp;IF(E103='Tabelle Tipi-pesi'!D$7,'Tabelle Tipi-pesi'!E$7,"")&amp;IF(E103='Tabelle Tipi-pesi'!D$8,'Tabelle Tipi-pesi'!E$8,"")&amp;IF(E103='Tabelle Tipi-pesi'!D$9,'Tabelle Tipi-pesi'!E$9,"")&amp;IF(E103='Tabelle Tipi-pesi'!D$10,'Tabelle Tipi-pesi'!E$10,"")&amp;IF(E103='Tabelle Tipi-pesi'!D$11,'Tabelle Tipi-pesi'!E$11,"")&amp;IF(E103='Tabelle Tipi-pesi'!D$12,'Tabelle Tipi-pesi'!E$12,"")&amp;IF(E103='Tabelle Tipi-pesi'!D$13,'Tabelle Tipi-pesi'!E$13,"")&amp;IF(E103='Tabelle Tipi-pesi'!D$14,'Tabelle Tipi-pesi'!E$14,"")&amp;IF(E103='Tabelle Tipi-pesi'!D$15,'Tabelle Tipi-pesi'!E$15,"")&amp;IF(E103='Tabelle Tipi-pesi'!D$16,'Tabelle Tipi-pesi'!E$16,"")&amp;IF(E103='Tabelle Tipi-pesi'!D$17,'Tabelle Tipi-pesi'!E$17,"")&amp;IF(E103='Tabelle Tipi-pesi'!D$18,'Tabelle Tipi-pesi'!E$18,"")&amp;IF(E103='Tabelle Tipi-pesi'!D$19,'Tabelle Tipi-pesi'!E$19,"")&amp;IF(E103='Tabelle Tipi-pesi'!D$20,'Tabelle Tipi-pesi'!E$20,"")&amp;IF(E103='Tabelle Tipi-pesi'!D$21,'Tabelle Tipi-pesi'!E$21,"")&amp;IF(E103='Tabelle Tipi-pesi'!D$22,'Tabelle Tipi-pesi'!E$22,"")&amp;IF(E103='Tabelle Tipi-pesi'!D$23,'Tabelle Tipi-pesi'!E$23,"")))/4*B103</f>
        <v>72</v>
      </c>
      <c r="G103" s="22" t="s">
        <v>39</v>
      </c>
      <c r="H103" s="23">
        <f>$B103*IF(G103="",0,VALUE(IF(G103='Tabelle Tipi-pesi'!F$2,'Tabelle Tipi-pesi'!G$2,"")&amp;IF(G103='Tabelle Tipi-pesi'!F$3,'Tabelle Tipi-pesi'!G$3,"")&amp;IF(G103='Tabelle Tipi-pesi'!F$4,'Tabelle Tipi-pesi'!G$4,"")&amp;IF(G103='Tabelle Tipi-pesi'!F$5,'Tabelle Tipi-pesi'!G$5,"")&amp;IF(G103='Tabelle Tipi-pesi'!F$6,'Tabelle Tipi-pesi'!G$6,"")&amp;IF(G103='Tabelle Tipi-pesi'!F$7,'Tabelle Tipi-pesi'!G$7,"")&amp;IF(G103='Tabelle Tipi-pesi'!F$8,'Tabelle Tipi-pesi'!G$8,"")&amp;IF(G103='Tabelle Tipi-pesi'!F$9,'Tabelle Tipi-pesi'!G$9,"")&amp;IF(G103='Tabelle Tipi-pesi'!F$10,'Tabelle Tipi-pesi'!G$10,"")&amp;IF(G103='Tabelle Tipi-pesi'!F$11,'Tabelle Tipi-pesi'!G$11,"")&amp;IF(G103='Tabelle Tipi-pesi'!F$12,'Tabelle Tipi-pesi'!G$12,"")&amp;IF(G103='Tabelle Tipi-pesi'!F$13,'Tabelle Tipi-pesi'!G$13,"")&amp;IF(G103='Tabelle Tipi-pesi'!F$14,'Tabelle Tipi-pesi'!G$14,"")&amp;IF(G103='Tabelle Tipi-pesi'!F$15,'Tabelle Tipi-pesi'!G$15,"")&amp;IF(G103='Tabelle Tipi-pesi'!F$16,'Tabelle Tipi-pesi'!G$16,"")&amp;IF(G103='Tabelle Tipi-pesi'!F$17,'Tabelle Tipi-pesi'!G$17,"")&amp;IF(G103='Tabelle Tipi-pesi'!F$18,'Tabelle Tipi-pesi'!G$18,"")&amp;IF(G103='Tabelle Tipi-pesi'!F$19,'Tabelle Tipi-pesi'!G$19,"")&amp;IF(G103='Tabelle Tipi-pesi'!F$20,'Tabelle Tipi-pesi'!G$20,"")&amp;IF(G103='Tabelle Tipi-pesi'!F$21,'Tabelle Tipi-pesi'!G$21,"")&amp;IF(G103='Tabelle Tipi-pesi'!F$22,'Tabelle Tipi-pesi'!G$22,"")&amp;IF(G103='Tabelle Tipi-pesi'!F$23,'Tabelle Tipi-pesi'!G$23,"")))</f>
        <v>120</v>
      </c>
      <c r="I103" s="8" t="s">
        <v>47</v>
      </c>
      <c r="J103" s="9">
        <f>IF(I103="",0,VALUE(IF(I103='Tabelle Tipi-pesi'!H$2,'Tabelle Tipi-pesi'!I$2,"")&amp;IF(I103='Tabelle Tipi-pesi'!H$3,'Tabelle Tipi-pesi'!I$3,"")&amp;IF(I103='Tabelle Tipi-pesi'!H$4,'Tabelle Tipi-pesi'!I$4,"")&amp;IF(I103='Tabelle Tipi-pesi'!H$5,'Tabelle Tipi-pesi'!I$5,"")&amp;IF(I103='Tabelle Tipi-pesi'!H$6,'Tabelle Tipi-pesi'!I$6,"")&amp;IF(I103='Tabelle Tipi-pesi'!H$7,'Tabelle Tipi-pesi'!I$7,"")&amp;IF(I103='Tabelle Tipi-pesi'!H$8,'Tabelle Tipi-pesi'!I$8,"")&amp;IF(I103='Tabelle Tipi-pesi'!H$9,'Tabelle Tipi-pesi'!I$9,"")&amp;IF(I103='Tabelle Tipi-pesi'!H$10,'Tabelle Tipi-pesi'!I$10,"")&amp;IF(I103='Tabelle Tipi-pesi'!H$11,'Tabelle Tipi-pesi'!I$11,"")&amp;IF(I103='Tabelle Tipi-pesi'!H$12,'Tabelle Tipi-pesi'!I$12,"")&amp;IF(I103='Tabelle Tipi-pesi'!H$13,'Tabelle Tipi-pesi'!I$13,"")&amp;IF(I103='Tabelle Tipi-pesi'!H$14,'Tabelle Tipi-pesi'!I$14,"")&amp;IF(I103='Tabelle Tipi-pesi'!H$15,'Tabelle Tipi-pesi'!I$15,"")&amp;IF(I103='Tabelle Tipi-pesi'!H$16,'Tabelle Tipi-pesi'!I$16,"")&amp;IF(I103='Tabelle Tipi-pesi'!H$17,'Tabelle Tipi-pesi'!I$17,"")&amp;IF(I103='Tabelle Tipi-pesi'!H$18,'Tabelle Tipi-pesi'!I$18,"")&amp;IF(I103='Tabelle Tipi-pesi'!H$19,'Tabelle Tipi-pesi'!I$19,"")&amp;IF(I103='Tabelle Tipi-pesi'!H$20,'Tabelle Tipi-pesi'!I$20,"")&amp;IF(I103='Tabelle Tipi-pesi'!H$21,'Tabelle Tipi-pesi'!I$21,"")&amp;IF(I103='Tabelle Tipi-pesi'!H$22,'Tabelle Tipi-pesi'!I$22,"")&amp;IF(I103='Tabelle Tipi-pesi'!H$23,'Tabelle Tipi-pesi'!I$23,"")))</f>
        <v>145</v>
      </c>
      <c r="K103" s="24" t="s">
        <v>50</v>
      </c>
      <c r="L103" s="25">
        <f>IF(K103="",0,VALUE(IF(K103='Tabelle Tipi-pesi'!J$2,'Tabelle Tipi-pesi'!K$2,"")&amp;IF(K103='Tabelle Tipi-pesi'!J$3,'Tabelle Tipi-pesi'!K$3,"")&amp;IF(K103='Tabelle Tipi-pesi'!J$4,'Tabelle Tipi-pesi'!K$4,"")&amp;IF(K103='Tabelle Tipi-pesi'!J$5,'Tabelle Tipi-pesi'!K$5,"")&amp;IF(K103='Tabelle Tipi-pesi'!J$6,'Tabelle Tipi-pesi'!K$6,"")&amp;IF(K103='Tabelle Tipi-pesi'!J$7,'Tabelle Tipi-pesi'!K$7,"")&amp;IF(K103='Tabelle Tipi-pesi'!J$8,'Tabelle Tipi-pesi'!K$8,"")&amp;IF(K103='Tabelle Tipi-pesi'!J$9,'Tabelle Tipi-pesi'!K$9,"")&amp;IF(K103='Tabelle Tipi-pesi'!J$10,'Tabelle Tipi-pesi'!K$10,"")&amp;IF(K103='Tabelle Tipi-pesi'!J$11,'Tabelle Tipi-pesi'!K$11,"")&amp;IF(K103='Tabelle Tipi-pesi'!J$12,'Tabelle Tipi-pesi'!K$12,"")&amp;IF(K103='Tabelle Tipi-pesi'!J$13,'Tabelle Tipi-pesi'!K$13,"")&amp;IF(K103='Tabelle Tipi-pesi'!J$14,'Tabelle Tipi-pesi'!K$14,"")&amp;IF(K103='Tabelle Tipi-pesi'!J$15,'Tabelle Tipi-pesi'!K$15,"")&amp;IF(K103='Tabelle Tipi-pesi'!J$16,'Tabelle Tipi-pesi'!K$16,"")&amp;IF(K103='Tabelle Tipi-pesi'!J$17,'Tabelle Tipi-pesi'!K$17,"")&amp;IF(K103='Tabelle Tipi-pesi'!J$18,'Tabelle Tipi-pesi'!K$18,"")&amp;IF(K103='Tabelle Tipi-pesi'!J$19,'Tabelle Tipi-pesi'!K$19,"")&amp;IF(K103='Tabelle Tipi-pesi'!J$20,'Tabelle Tipi-pesi'!K$20,"")&amp;IF(K103='Tabelle Tipi-pesi'!J$21,'Tabelle Tipi-pesi'!K$21,"")&amp;IF(K103='Tabelle Tipi-pesi'!J$22,'Tabelle Tipi-pesi'!K$22,"")&amp;IF(K103='Tabelle Tipi-pesi'!J$23,'Tabelle Tipi-pesi'!K$23,"")))</f>
        <v>7</v>
      </c>
      <c r="M103" s="8" t="s">
        <v>63</v>
      </c>
      <c r="N103" s="9">
        <f>$B103*IF(M103="",0,VALUE(IF(M103='Tabelle Tipi-pesi'!L$2,'Tabelle Tipi-pesi'!M$2,"")&amp;IF(M103='Tabelle Tipi-pesi'!L$3,'Tabelle Tipi-pesi'!M$3,"")&amp;IF(M103='Tabelle Tipi-pesi'!L$4,'Tabelle Tipi-pesi'!M$4,"")&amp;IF(M103='Tabelle Tipi-pesi'!L$5,'Tabelle Tipi-pesi'!M$5,"")&amp;IF(M103='Tabelle Tipi-pesi'!L$6,'Tabelle Tipi-pesi'!M$6,"")&amp;IF(M103='Tabelle Tipi-pesi'!L$7,'Tabelle Tipi-pesi'!M$7,"")&amp;IF(M103='Tabelle Tipi-pesi'!L$8,'Tabelle Tipi-pesi'!M$8,"")&amp;IF(M103='Tabelle Tipi-pesi'!L$9,'Tabelle Tipi-pesi'!M$9,"")&amp;IF(M103='Tabelle Tipi-pesi'!L$10,'Tabelle Tipi-pesi'!M$10,"")&amp;IF(M103='Tabelle Tipi-pesi'!L$11,'Tabelle Tipi-pesi'!M$11,"")&amp;IF(M103='Tabelle Tipi-pesi'!L$12,'Tabelle Tipi-pesi'!M$12,"")&amp;IF(M103='Tabelle Tipi-pesi'!L$13,'Tabelle Tipi-pesi'!M$13,"")&amp;IF(M103='Tabelle Tipi-pesi'!L$14,'Tabelle Tipi-pesi'!M$14,"")&amp;IF(M103='Tabelle Tipi-pesi'!L$15,'Tabelle Tipi-pesi'!M$15,"")&amp;IF(M103='Tabelle Tipi-pesi'!L$16,'Tabelle Tipi-pesi'!M$16,"")&amp;IF(M103='Tabelle Tipi-pesi'!L$17,'Tabelle Tipi-pesi'!M$17,"")&amp;IF(M103='Tabelle Tipi-pesi'!L$18,'Tabelle Tipi-pesi'!M$18,"")&amp;IF(M103='Tabelle Tipi-pesi'!L$19,'Tabelle Tipi-pesi'!M$19,"")&amp;IF(M103='Tabelle Tipi-pesi'!L$20,'Tabelle Tipi-pesi'!M$20,"")&amp;IF(M103='Tabelle Tipi-pesi'!L$21,'Tabelle Tipi-pesi'!M$21,"")&amp;IF(M103='Tabelle Tipi-pesi'!L$22,'Tabelle Tipi-pesi'!M$22,"")&amp;IF(M103='Tabelle Tipi-pesi'!L$23,'Tabelle Tipi-pesi'!M$23,"")))</f>
        <v>416</v>
      </c>
      <c r="O103" s="27" t="s">
        <v>82</v>
      </c>
      <c r="P103" s="28">
        <f>IF(O103="",0,VALUE(IF(O103='Tabelle Tipi-pesi'!N$2,'Tabelle Tipi-pesi'!O$2,"")&amp;IF(O103='Tabelle Tipi-pesi'!N$3,'Tabelle Tipi-pesi'!O$3,"")&amp;IF(O103='Tabelle Tipi-pesi'!N$4,'Tabelle Tipi-pesi'!O$4,"")&amp;IF(O103='Tabelle Tipi-pesi'!N$5,'Tabelle Tipi-pesi'!O$5,"")&amp;IF(O103='Tabelle Tipi-pesi'!N$6,'Tabelle Tipi-pesi'!O$6,"")&amp;IF(O103='Tabelle Tipi-pesi'!N$7,'Tabelle Tipi-pesi'!O$7,"")&amp;IF(O103='Tabelle Tipi-pesi'!N$8,'Tabelle Tipi-pesi'!O$8,"")&amp;IF(O103='Tabelle Tipi-pesi'!N$9,'Tabelle Tipi-pesi'!O$9,"")&amp;IF(O103='Tabelle Tipi-pesi'!N$10,'Tabelle Tipi-pesi'!O$10,"")&amp;IF(O103='Tabelle Tipi-pesi'!N$11,'Tabelle Tipi-pesi'!O$11,"")&amp;IF(O103='Tabelle Tipi-pesi'!N$12,'Tabelle Tipi-pesi'!O$12,"")&amp;IF(O103='Tabelle Tipi-pesi'!N$13,'Tabelle Tipi-pesi'!O$13,"")&amp;IF(O103='Tabelle Tipi-pesi'!N$14,'Tabelle Tipi-pesi'!O$14,"")&amp;IF(O103='Tabelle Tipi-pesi'!N$15,'Tabelle Tipi-pesi'!O$15,"")&amp;IF(O103='Tabelle Tipi-pesi'!N$16,'Tabelle Tipi-pesi'!O$16,"")&amp;IF(O103='Tabelle Tipi-pesi'!N$17,'Tabelle Tipi-pesi'!O$17,"")&amp;IF(O103='Tabelle Tipi-pesi'!N$18,'Tabelle Tipi-pesi'!O$18,"")&amp;IF(O103='Tabelle Tipi-pesi'!N$19,'Tabelle Tipi-pesi'!O$19,"")&amp;IF(O103='Tabelle Tipi-pesi'!N$20,'Tabelle Tipi-pesi'!O$20,"")&amp;IF(O103='Tabelle Tipi-pesi'!N$21,'Tabelle Tipi-pesi'!O$21,"")&amp;IF(O103='Tabelle Tipi-pesi'!N$22,'Tabelle Tipi-pesi'!O$22,"")&amp;IF(O103='Tabelle Tipi-pesi'!N$23,'Tabelle Tipi-pesi'!O$23,"")))</f>
        <v>580</v>
      </c>
      <c r="Q103" s="8" t="s">
        <v>109</v>
      </c>
      <c r="R103" s="9">
        <f>IF(Q103="",0,VALUE(IF(Q103='Tabelle Tipi-pesi'!P$2,'Tabelle Tipi-pesi'!Q$2,"")&amp;IF(Q103='Tabelle Tipi-pesi'!P$3,'Tabelle Tipi-pesi'!Q$3,"")&amp;IF(Q103='Tabelle Tipi-pesi'!P$4,'Tabelle Tipi-pesi'!Q$4,"")&amp;IF(Q103='Tabelle Tipi-pesi'!P$5,'Tabelle Tipi-pesi'!Q$5,"")&amp;IF(Q103='Tabelle Tipi-pesi'!P$6,'Tabelle Tipi-pesi'!Q$6,"")&amp;IF(Q103='Tabelle Tipi-pesi'!P$7,'Tabelle Tipi-pesi'!Q$7,"")&amp;IF(Q103='Tabelle Tipi-pesi'!P$8,'Tabelle Tipi-pesi'!Q$8,"")&amp;IF(Q103='Tabelle Tipi-pesi'!P$9,'Tabelle Tipi-pesi'!Q$9,"")&amp;IF(Q103='Tabelle Tipi-pesi'!P$10,'Tabelle Tipi-pesi'!Q$10,"")&amp;IF(Q103='Tabelle Tipi-pesi'!P$11,'Tabelle Tipi-pesi'!Q$11,"")&amp;IF(Q103='Tabelle Tipi-pesi'!P$12,'Tabelle Tipi-pesi'!Q$12,"")&amp;IF(Q103='Tabelle Tipi-pesi'!P$13,'Tabelle Tipi-pesi'!Q$13,"")&amp;IF(Q103='Tabelle Tipi-pesi'!P$14,'Tabelle Tipi-pesi'!Q$14,"")&amp;IF(Q103='Tabelle Tipi-pesi'!P$15,'Tabelle Tipi-pesi'!Q$15,"")&amp;IF(Q103='Tabelle Tipi-pesi'!P$16,'Tabelle Tipi-pesi'!Q$16,"")&amp;IF(Q103='Tabelle Tipi-pesi'!P$17,'Tabelle Tipi-pesi'!Q$17,"")&amp;IF(Q103='Tabelle Tipi-pesi'!P$18,'Tabelle Tipi-pesi'!Q$18,"")&amp;IF(Q103='Tabelle Tipi-pesi'!P$19,'Tabelle Tipi-pesi'!Q$19,"")&amp;IF(Q103='Tabelle Tipi-pesi'!P$20,'Tabelle Tipi-pesi'!Q$20,"")&amp;IF(Q103='Tabelle Tipi-pesi'!P$21,'Tabelle Tipi-pesi'!Q$21,"")&amp;IF(Q103='Tabelle Tipi-pesi'!P$22,'Tabelle Tipi-pesi'!Q$22,"")&amp;IF(Q103='Tabelle Tipi-pesi'!P$23,'Tabelle Tipi-pesi'!Q$23,"")))</f>
        <v>60</v>
      </c>
      <c r="S103" s="29" t="s">
        <v>114</v>
      </c>
      <c r="T103" s="30">
        <f>IF(S103="",0,VALUE(IF(S103='Tabelle Tipi-pesi'!R$2,'Tabelle Tipi-pesi'!S$2,"")&amp;IF(S103='Tabelle Tipi-pesi'!R$3,'Tabelle Tipi-pesi'!S$3,"")&amp;IF(S103='Tabelle Tipi-pesi'!R$4,'Tabelle Tipi-pesi'!S$4,"")&amp;IF(S103='Tabelle Tipi-pesi'!R$5,'Tabelle Tipi-pesi'!S$5,"")&amp;IF(S103='Tabelle Tipi-pesi'!R$6,'Tabelle Tipi-pesi'!S$6,"")&amp;IF(S103='Tabelle Tipi-pesi'!R$7,'Tabelle Tipi-pesi'!S$7,"")&amp;IF(S103='Tabelle Tipi-pesi'!R$8,'Tabelle Tipi-pesi'!S$8,"")&amp;IF(S103='Tabelle Tipi-pesi'!R$9,'Tabelle Tipi-pesi'!S$9,"")&amp;IF(S103='Tabelle Tipi-pesi'!R$10,'Tabelle Tipi-pesi'!S$10,"")&amp;IF(S103='Tabelle Tipi-pesi'!R$11,'Tabelle Tipi-pesi'!S$11,"")&amp;IF(S103='Tabelle Tipi-pesi'!R$12,'Tabelle Tipi-pesi'!S$12,"")&amp;IF(S103='Tabelle Tipi-pesi'!R$13,'Tabelle Tipi-pesi'!S$13,"")&amp;IF(S103='Tabelle Tipi-pesi'!R$14,'Tabelle Tipi-pesi'!S$14,"")&amp;IF(S103='Tabelle Tipi-pesi'!R$15,'Tabelle Tipi-pesi'!S$15,"")&amp;IF(S103='Tabelle Tipi-pesi'!R$16,'Tabelle Tipi-pesi'!S$16,"")&amp;IF(S103='Tabelle Tipi-pesi'!R$17,'Tabelle Tipi-pesi'!S$17,"")&amp;IF(S103='Tabelle Tipi-pesi'!R$18,'Tabelle Tipi-pesi'!S$18,"")&amp;IF(S103='Tabelle Tipi-pesi'!R$19,'Tabelle Tipi-pesi'!S$19,"")&amp;IF(S103='Tabelle Tipi-pesi'!R$20,'Tabelle Tipi-pesi'!S$20,"")&amp;IF(S103='Tabelle Tipi-pesi'!R$21,'Tabelle Tipi-pesi'!S$21,"")&amp;IF(S103='Tabelle Tipi-pesi'!R$22,'Tabelle Tipi-pesi'!S$22,"")&amp;IF(S103='Tabelle Tipi-pesi'!R$23,'Tabelle Tipi-pesi'!S$23,"")))</f>
        <v>25</v>
      </c>
      <c r="U103" s="8" t="s">
        <v>94</v>
      </c>
      <c r="V103" s="9">
        <f>IF(U103="",0,VALUE(IF(U103='Tabelle Tipi-pesi'!T$2,'Tabelle Tipi-pesi'!U$2,"")&amp;IF(U103='Tabelle Tipi-pesi'!T$3,'Tabelle Tipi-pesi'!U$3,"")&amp;IF(U103='Tabelle Tipi-pesi'!T$4,'Tabelle Tipi-pesi'!U$4,"")&amp;IF(U103='Tabelle Tipi-pesi'!T$5,'Tabelle Tipi-pesi'!U$5,"")&amp;IF(U103='Tabelle Tipi-pesi'!T$6,'Tabelle Tipi-pesi'!U$6,"")&amp;IF(U103='Tabelle Tipi-pesi'!T$7,'Tabelle Tipi-pesi'!U$7,"")&amp;IF(U103='Tabelle Tipi-pesi'!T$8,'Tabelle Tipi-pesi'!U$8,"")&amp;IF(U103='Tabelle Tipi-pesi'!T$9,'Tabelle Tipi-pesi'!U$9,"")&amp;IF(U103='Tabelle Tipi-pesi'!T$10,'Tabelle Tipi-pesi'!U$10,"")&amp;IF(U103='Tabelle Tipi-pesi'!T$11,'Tabelle Tipi-pesi'!U$11,"")&amp;IF(U103='Tabelle Tipi-pesi'!T$12,'Tabelle Tipi-pesi'!U$12,"")&amp;IF(U103='Tabelle Tipi-pesi'!T$13,'Tabelle Tipi-pesi'!U$13,"")&amp;IF(U103='Tabelle Tipi-pesi'!T$14,'Tabelle Tipi-pesi'!U$14,"")&amp;IF(U103='Tabelle Tipi-pesi'!T$15,'Tabelle Tipi-pesi'!U$15,"")&amp;IF(U103='Tabelle Tipi-pesi'!T$16,'Tabelle Tipi-pesi'!U$16,"")&amp;IF(U103='Tabelle Tipi-pesi'!T$17,'Tabelle Tipi-pesi'!U$17,"")&amp;IF(U103='Tabelle Tipi-pesi'!T$18,'Tabelle Tipi-pesi'!U$18,"")&amp;IF(U103='Tabelle Tipi-pesi'!T$19,'Tabelle Tipi-pesi'!U$19,"")&amp;IF(U103='Tabelle Tipi-pesi'!T$20,'Tabelle Tipi-pesi'!U$20,"")&amp;IF(U103='Tabelle Tipi-pesi'!T$21,'Tabelle Tipi-pesi'!U$21,"")&amp;IF(U103='Tabelle Tipi-pesi'!T$22,'Tabelle Tipi-pesi'!U$22,"")&amp;IF(U103='Tabelle Tipi-pesi'!T$23,'Tabelle Tipi-pesi'!U$23,"")))</f>
        <v>85</v>
      </c>
      <c r="W103" s="31" t="s">
        <v>98</v>
      </c>
      <c r="X103" s="32">
        <f>IF(W103="",0,VALUE(IF(W103='Tabelle Tipi-pesi'!V$2,'Tabelle Tipi-pesi'!W$2,"")&amp;IF(W103='Tabelle Tipi-pesi'!V$3,'Tabelle Tipi-pesi'!W$3,"")&amp;IF(W103='Tabelle Tipi-pesi'!V$4,'Tabelle Tipi-pesi'!W$4,"")&amp;IF(W103='Tabelle Tipi-pesi'!V$5,'Tabelle Tipi-pesi'!W$5,"")&amp;IF(W103='Tabelle Tipi-pesi'!V$6,'Tabelle Tipi-pesi'!W$6,"")&amp;IF(W103='Tabelle Tipi-pesi'!V$7,'Tabelle Tipi-pesi'!W$7,"")&amp;IF(W103='Tabelle Tipi-pesi'!V$8,'Tabelle Tipi-pesi'!W$8,"")&amp;IF(W103='Tabelle Tipi-pesi'!V$9,'Tabelle Tipi-pesi'!W$9,"")&amp;IF(W103='Tabelle Tipi-pesi'!V$10,'Tabelle Tipi-pesi'!W$10,"")&amp;IF(W103='Tabelle Tipi-pesi'!V$11,'Tabelle Tipi-pesi'!W$11,"")&amp;IF(W103='Tabelle Tipi-pesi'!V$12,'Tabelle Tipi-pesi'!W$12,"")&amp;IF(W103='Tabelle Tipi-pesi'!V$13,'Tabelle Tipi-pesi'!W$13,"")&amp;IF(W103='Tabelle Tipi-pesi'!V$14,'Tabelle Tipi-pesi'!W$14,"")&amp;IF(W103='Tabelle Tipi-pesi'!V$15,'Tabelle Tipi-pesi'!W$15,"")&amp;IF(W103='Tabelle Tipi-pesi'!V$16,'Tabelle Tipi-pesi'!W$16,"")&amp;IF(W103='Tabelle Tipi-pesi'!V$17,'Tabelle Tipi-pesi'!W$17,"")&amp;IF(W103='Tabelle Tipi-pesi'!V$18,'Tabelle Tipi-pesi'!W$18,"")&amp;IF(W103='Tabelle Tipi-pesi'!V$19,'Tabelle Tipi-pesi'!W$19,"")&amp;IF(W103='Tabelle Tipi-pesi'!V$20,'Tabelle Tipi-pesi'!W$20,"")&amp;IF(W103='Tabelle Tipi-pesi'!V$21,'Tabelle Tipi-pesi'!W$21,"")&amp;IF(W103='Tabelle Tipi-pesi'!V$22,'Tabelle Tipi-pesi'!W$22,"")&amp;IF(W103='Tabelle Tipi-pesi'!V$23,'Tabelle Tipi-pesi'!W$23,"")))</f>
        <v>56</v>
      </c>
      <c r="Z103" s="9">
        <f>IF(Y103="",0,VALUE(IF(Y103='Tabelle Tipi-pesi'!X$2,'Tabelle Tipi-pesi'!Y$2,"")&amp;IF(Y103='Tabelle Tipi-pesi'!X$3,'Tabelle Tipi-pesi'!Y$3,"")&amp;IF(Y103='Tabelle Tipi-pesi'!X$4,'Tabelle Tipi-pesi'!Y$4,"")&amp;IF(Y103='Tabelle Tipi-pesi'!X$5,'Tabelle Tipi-pesi'!Y$5,"")&amp;IF(Y103='Tabelle Tipi-pesi'!X$6,'Tabelle Tipi-pesi'!Y$6,"")&amp;IF(Y103='Tabelle Tipi-pesi'!X$7,'Tabelle Tipi-pesi'!Y$7,"")&amp;IF(Y103='Tabelle Tipi-pesi'!X$8,'Tabelle Tipi-pesi'!Y$8,"")&amp;IF(Y103='Tabelle Tipi-pesi'!X$9,'Tabelle Tipi-pesi'!Y$9,"")&amp;IF(Y103='Tabelle Tipi-pesi'!X$10,'Tabelle Tipi-pesi'!Y$10,"")&amp;IF(Y103='Tabelle Tipi-pesi'!X$11,'Tabelle Tipi-pesi'!Y$11,"")&amp;IF(Y103='Tabelle Tipi-pesi'!X$12,'Tabelle Tipi-pesi'!Y$12,"")&amp;IF(Y103='Tabelle Tipi-pesi'!X$13,'Tabelle Tipi-pesi'!Y$13,"")&amp;IF(Y103='Tabelle Tipi-pesi'!X$14,'Tabelle Tipi-pesi'!Y$14,"")&amp;IF(Y103='Tabelle Tipi-pesi'!X$15,'Tabelle Tipi-pesi'!Y$15,"")&amp;IF(Y103='Tabelle Tipi-pesi'!X$16,'Tabelle Tipi-pesi'!Y$16,"")&amp;IF(Y103='Tabelle Tipi-pesi'!X$17,'Tabelle Tipi-pesi'!Y$17,"")&amp;IF(Y103='Tabelle Tipi-pesi'!X$18,'Tabelle Tipi-pesi'!Y$18,"")&amp;IF(Y103='Tabelle Tipi-pesi'!X$19,'Tabelle Tipi-pesi'!Y$19,"")&amp;IF(Y103='Tabelle Tipi-pesi'!X$20,'Tabelle Tipi-pesi'!Y$20,"")&amp;IF(Y103='Tabelle Tipi-pesi'!X$21,'Tabelle Tipi-pesi'!Y$21,"")&amp;IF(Y103='Tabelle Tipi-pesi'!X$22,'Tabelle Tipi-pesi'!Y$22,"")&amp;IF(Y103='Tabelle Tipi-pesi'!X$23,'Tabelle Tipi-pesi'!Y$23,"")))</f>
        <v>0</v>
      </c>
      <c r="AA103" s="36"/>
      <c r="AB103" s="37">
        <f>IF(AA103="",0,VALUE(IF(AA103='Tabelle Tipi-pesi'!Z$2,'Tabelle Tipi-pesi'!AA$2,"")&amp;IF(AA103='Tabelle Tipi-pesi'!Z$3,'Tabelle Tipi-pesi'!AA$3,"")&amp;IF(AA103='Tabelle Tipi-pesi'!Z$4,'Tabelle Tipi-pesi'!AA$4,"")&amp;IF(AA103='Tabelle Tipi-pesi'!Z$5,'Tabelle Tipi-pesi'!AA$5,"")&amp;IF(AA103='Tabelle Tipi-pesi'!Z$6,'Tabelle Tipi-pesi'!AA$6,"")&amp;IF(AA103='Tabelle Tipi-pesi'!Z$7,'Tabelle Tipi-pesi'!AA$7,"")&amp;IF(AA103='Tabelle Tipi-pesi'!Z$8,'Tabelle Tipi-pesi'!AA$8,"")&amp;IF(AA103='Tabelle Tipi-pesi'!Z$9,'Tabelle Tipi-pesi'!AA$9,"")&amp;IF(AA103='Tabelle Tipi-pesi'!Z$10,'Tabelle Tipi-pesi'!AA$10,"")&amp;IF(AA103='Tabelle Tipi-pesi'!Z$11,'Tabelle Tipi-pesi'!AA$11,"")&amp;IF(AA103='Tabelle Tipi-pesi'!Z$12,'Tabelle Tipi-pesi'!AA$12,"")&amp;IF(AA103='Tabelle Tipi-pesi'!Z$13,'Tabelle Tipi-pesi'!AA$13,"")&amp;IF(AA103='Tabelle Tipi-pesi'!Z$14,'Tabelle Tipi-pesi'!AA$14,"")&amp;IF(AA103='Tabelle Tipi-pesi'!Z$15,'Tabelle Tipi-pesi'!AA$15,"")&amp;IF(AA103='Tabelle Tipi-pesi'!Z$16,'Tabelle Tipi-pesi'!AA$16,"")&amp;IF(AA103='Tabelle Tipi-pesi'!Z$17,'Tabelle Tipi-pesi'!AA$17,"")&amp;IF(AA103='Tabelle Tipi-pesi'!Z$18,'Tabelle Tipi-pesi'!AA$18,"")&amp;IF(AA103='Tabelle Tipi-pesi'!Z$19,'Tabelle Tipi-pesi'!AA$19,"")&amp;IF(AA103='Tabelle Tipi-pesi'!Z$20,'Tabelle Tipi-pesi'!AA$20,"")&amp;IF(AA103='Tabelle Tipi-pesi'!Z$21,'Tabelle Tipi-pesi'!AA$21,"")&amp;IF(AA103='Tabelle Tipi-pesi'!Z$22,'Tabelle Tipi-pesi'!AA$22,"")&amp;IF(AA103='Tabelle Tipi-pesi'!Z$23,'Tabelle Tipi-pesi'!AA$23,"")))</f>
        <v>0</v>
      </c>
      <c r="AC103" s="8" t="s">
        <v>102</v>
      </c>
      <c r="AD103" s="9">
        <f>IF(AC103="",0,VALUE(IF(AC103='Tabelle Tipi-pesi'!Z$2,'Tabelle Tipi-pesi'!AA$2,"")&amp;IF(AC103='Tabelle Tipi-pesi'!Z$3,'Tabelle Tipi-pesi'!AA$3,"")&amp;IF(AC103='Tabelle Tipi-pesi'!Z$4,'Tabelle Tipi-pesi'!AA$4,"")&amp;IF(AC103='Tabelle Tipi-pesi'!Z$5,'Tabelle Tipi-pesi'!AA$5,"")&amp;IF(AC103='Tabelle Tipi-pesi'!Z$6,'Tabelle Tipi-pesi'!AA$6,"")&amp;IF(AC103='Tabelle Tipi-pesi'!Z$7,'Tabelle Tipi-pesi'!AA$7,"")&amp;IF(AC103='Tabelle Tipi-pesi'!Z$8,'Tabelle Tipi-pesi'!AA$8,"")&amp;IF(AC103='Tabelle Tipi-pesi'!Z$9,'Tabelle Tipi-pesi'!AA$9,"")&amp;IF(AC103='Tabelle Tipi-pesi'!Z$10,'Tabelle Tipi-pesi'!AA$10,"")&amp;IF(AC103='Tabelle Tipi-pesi'!Z$11,'Tabelle Tipi-pesi'!AA$11,"")&amp;IF(AC103='Tabelle Tipi-pesi'!Z$12,'Tabelle Tipi-pesi'!AA$12,"")&amp;IF(AC103='Tabelle Tipi-pesi'!Z$13,'Tabelle Tipi-pesi'!AA$13,"")&amp;IF(AC103='Tabelle Tipi-pesi'!Z$14,'Tabelle Tipi-pesi'!AA$14,"")&amp;IF(AC103='Tabelle Tipi-pesi'!Z$15,'Tabelle Tipi-pesi'!AA$15,"")&amp;IF(AC103='Tabelle Tipi-pesi'!Z$16,'Tabelle Tipi-pesi'!AA$16,"")&amp;IF(AC103='Tabelle Tipi-pesi'!Z$17,'Tabelle Tipi-pesi'!AA$17,"")&amp;IF(AC103='Tabelle Tipi-pesi'!Z$18,'Tabelle Tipi-pesi'!AA$18,"")&amp;IF(AC103='Tabelle Tipi-pesi'!Z$19,'Tabelle Tipi-pesi'!AA$19,"")&amp;IF(AC103='Tabelle Tipi-pesi'!Z$20,'Tabelle Tipi-pesi'!AA$20,"")&amp;IF(AC103='Tabelle Tipi-pesi'!Z$21,'Tabelle Tipi-pesi'!AA$21,"")&amp;IF(AC103='Tabelle Tipi-pesi'!Z$22,'Tabelle Tipi-pesi'!AA$22,"")&amp;IF(AC103='Tabelle Tipi-pesi'!Z$23,'Tabelle Tipi-pesi'!AA$23,"")))</f>
        <v>40</v>
      </c>
      <c r="AE103" s="34"/>
      <c r="AF103" s="35">
        <f>IF(AE103="",0,VALUE(IF(AE103='Tabelle Tipi-pesi'!AB$2,'Tabelle Tipi-pesi'!AC$2,"")&amp;IF(AE103='Tabelle Tipi-pesi'!AB$3,'Tabelle Tipi-pesi'!AC$3,"")&amp;IF(AE103='Tabelle Tipi-pesi'!AB$4,'Tabelle Tipi-pesi'!AC$4,"")&amp;IF(AE103='Tabelle Tipi-pesi'!AB$5,'Tabelle Tipi-pesi'!AC$5,"")&amp;IF(AE103='Tabelle Tipi-pesi'!AB$6,'Tabelle Tipi-pesi'!AC$6,"")&amp;IF(AE103='Tabelle Tipi-pesi'!AB$7,'Tabelle Tipi-pesi'!AC$7,"")&amp;IF(AE103='Tabelle Tipi-pesi'!AB$8,'Tabelle Tipi-pesi'!AC$8,"")&amp;IF(AE103='Tabelle Tipi-pesi'!AB$9,'Tabelle Tipi-pesi'!AC$9,"")&amp;IF(AE103='Tabelle Tipi-pesi'!AB$10,'Tabelle Tipi-pesi'!AC$10,"")&amp;IF(AE103='Tabelle Tipi-pesi'!AB$11,'Tabelle Tipi-pesi'!AC$11,"")&amp;IF(AE103='Tabelle Tipi-pesi'!AB$12,'Tabelle Tipi-pesi'!AC$12,"")&amp;IF(AE103='Tabelle Tipi-pesi'!AB$13,'Tabelle Tipi-pesi'!AC$13,"")&amp;IF(AE103='Tabelle Tipi-pesi'!AB$14,'Tabelle Tipi-pesi'!AC$14,"")&amp;IF(AE103='Tabelle Tipi-pesi'!AB$15,'Tabelle Tipi-pesi'!AC$15,"")&amp;IF(AD103='Tabelle Tipi-pesi'!AB$16,'Tabelle Tipi-pesi'!AC$16,"")&amp;IF(AE103='Tabelle Tipi-pesi'!AB$17,'Tabelle Tipi-pesi'!AC$17,"")&amp;IF(AE103='Tabelle Tipi-pesi'!AB$18,'Tabelle Tipi-pesi'!AC$18,"")&amp;IF(AE103='Tabelle Tipi-pesi'!AB$19,'Tabelle Tipi-pesi'!AC$19,"")&amp;IF(AE103='Tabelle Tipi-pesi'!AB$20,'Tabelle Tipi-pesi'!AC$20,"")&amp;IF(AE103='Tabelle Tipi-pesi'!AB$21,'Tabelle Tipi-pesi'!AC$21,"")&amp;IF(AE103='Tabelle Tipi-pesi'!AB$22,'Tabelle Tipi-pesi'!AC$22,"")&amp;IF(AE103='Tabelle Tipi-pesi'!AB$23,'Tabelle Tipi-pesi'!AC$23,"")))</f>
        <v>0</v>
      </c>
      <c r="AG103" s="8" t="s">
        <v>106</v>
      </c>
      <c r="AH103" s="9">
        <f>IF(AG103="",0,VALUE(IF(AG103='Tabelle Tipi-pesi'!AD$2,'Tabelle Tipi-pesi'!AE$2,"")&amp;IF(AG103='Tabelle Tipi-pesi'!AD$3,'Tabelle Tipi-pesi'!AE$3,"")&amp;IF(AG103='Tabelle Tipi-pesi'!AD$4,'Tabelle Tipi-pesi'!AE$4,"")&amp;IF(AG103='Tabelle Tipi-pesi'!AD$5,'Tabelle Tipi-pesi'!AE$5,"")&amp;IF(AG103='Tabelle Tipi-pesi'!AD$6,'Tabelle Tipi-pesi'!AE$6,"")&amp;IF(AG103='Tabelle Tipi-pesi'!AD$7,'Tabelle Tipi-pesi'!AE$7,"")&amp;IF(AG103='Tabelle Tipi-pesi'!AD$8,'Tabelle Tipi-pesi'!AE$8,"")&amp;IF(AG103='Tabelle Tipi-pesi'!AD$9,'Tabelle Tipi-pesi'!AE$9,"")&amp;IF(AG103='Tabelle Tipi-pesi'!AD$10,'Tabelle Tipi-pesi'!AE$10,"")&amp;IF(AG103='Tabelle Tipi-pesi'!AD$11,'Tabelle Tipi-pesi'!AE$11,"")&amp;IF(AG103='Tabelle Tipi-pesi'!AD$12,'Tabelle Tipi-pesi'!AE$12,"")&amp;IF(AG103='Tabelle Tipi-pesi'!AD$13,'Tabelle Tipi-pesi'!AE$13,"")&amp;IF(AG103='Tabelle Tipi-pesi'!AD$14,'Tabelle Tipi-pesi'!AE$14,"")&amp;IF(AG103='Tabelle Tipi-pesi'!AD$15,'Tabelle Tipi-pesi'!AE$15,"")&amp;IF(AF103='Tabelle Tipi-pesi'!AD$16,'Tabelle Tipi-pesi'!AE$16,"")&amp;IF(AG103='Tabelle Tipi-pesi'!AD$17,'Tabelle Tipi-pesi'!AE$17,"")&amp;IF(AG103='Tabelle Tipi-pesi'!AD$18,'Tabelle Tipi-pesi'!AE$18,"")&amp;IF(AG103='Tabelle Tipi-pesi'!AD$19,'Tabelle Tipi-pesi'!AE$19,"")&amp;IF(AG103='Tabelle Tipi-pesi'!AD$20,'Tabelle Tipi-pesi'!AE$20,"")&amp;IF(AG103='Tabelle Tipi-pesi'!AD$21,'Tabelle Tipi-pesi'!AE$21,"")&amp;IF(AG103='Tabelle Tipi-pesi'!AD$22,'Tabelle Tipi-pesi'!AE$22,"")&amp;IF(AG103='Tabelle Tipi-pesi'!AD$23,'Tabelle Tipi-pesi'!AE$23,"")))</f>
        <v>50</v>
      </c>
      <c r="AJ103" s="26">
        <f t="shared" si="7"/>
        <v>1836</v>
      </c>
      <c r="AK103" s="55">
        <v>34.1</v>
      </c>
      <c r="AL103" s="12">
        <v>9326</v>
      </c>
      <c r="AM103" s="18"/>
      <c r="AN103" s="11">
        <f t="shared" si="8"/>
        <v>13</v>
      </c>
      <c r="AO103" s="11" t="str">
        <f t="shared" si="9"/>
        <v>3</v>
      </c>
      <c r="AP103" s="8">
        <v>580</v>
      </c>
      <c r="AQ103" s="40">
        <f t="shared" si="10"/>
        <v>16.409384164222871</v>
      </c>
      <c r="AR103" s="15">
        <f t="shared" si="11"/>
        <v>182.14416422287388</v>
      </c>
      <c r="AS103" s="16">
        <f t="shared" si="12"/>
        <v>99.207061123569659</v>
      </c>
      <c r="AT103" s="15">
        <f t="shared" si="13"/>
        <v>10.079927665173216</v>
      </c>
      <c r="AU103" s="39"/>
    </row>
    <row r="104" spans="1:47" s="8" customFormat="1" ht="11.25" customHeight="1" x14ac:dyDescent="0.2">
      <c r="A104" s="8">
        <v>100</v>
      </c>
      <c r="B104" s="8">
        <v>4</v>
      </c>
      <c r="C104" s="20" t="s">
        <v>18</v>
      </c>
      <c r="D104" s="21">
        <f>IF(C104="",0,VALUE(IF(C104='Tabelle Tipi-pesi'!B$2,'Tabelle Tipi-pesi'!C$2,"")&amp;IF(C104='Tabelle Tipi-pesi'!B$3,'Tabelle Tipi-pesi'!C$3,"")&amp;IF(C104='Tabelle Tipi-pesi'!B$4,'Tabelle Tipi-pesi'!C$4,"")&amp;IF(C104='Tabelle Tipi-pesi'!B$5,'Tabelle Tipi-pesi'!C$5,"")&amp;IF(C104='Tabelle Tipi-pesi'!B$6,'Tabelle Tipi-pesi'!C$6,"")&amp;IF(C104='Tabelle Tipi-pesi'!B$7,'Tabelle Tipi-pesi'!C$7,"")&amp;IF(C104='Tabelle Tipi-pesi'!B$8,'Tabelle Tipi-pesi'!C$8,"")&amp;IF(C104='Tabelle Tipi-pesi'!B$9,'Tabelle Tipi-pesi'!C$9,"")&amp;IF(C104='Tabelle Tipi-pesi'!B$10,'Tabelle Tipi-pesi'!C$10,"")&amp;IF(C104='Tabelle Tipi-pesi'!B$11,'Tabelle Tipi-pesi'!C$11,"")&amp;IF(C104='Tabelle Tipi-pesi'!B$12,'Tabelle Tipi-pesi'!C$12,"")&amp;IF(C104='Tabelle Tipi-pesi'!B$13,'Tabelle Tipi-pesi'!C$13,"")&amp;IF(C104='Tabelle Tipi-pesi'!B$14,'Tabelle Tipi-pesi'!C$14,"")&amp;IF(C104='Tabelle Tipi-pesi'!B$15,'Tabelle Tipi-pesi'!C$15,"")&amp;IF(C104='Tabelle Tipi-pesi'!B$16,'Tabelle Tipi-pesi'!C$16,"")&amp;IF(C104='Tabelle Tipi-pesi'!B$17,'Tabelle Tipi-pesi'!C$17,"")&amp;IF(C104='Tabelle Tipi-pesi'!B$18,'Tabelle Tipi-pesi'!C$18,"")&amp;IF(C104='Tabelle Tipi-pesi'!B$19,'Tabelle Tipi-pesi'!C$19,"")&amp;IF(C104='Tabelle Tipi-pesi'!B$20,'Tabelle Tipi-pesi'!C$20,"")&amp;IF(C104='Tabelle Tipi-pesi'!B$21,'Tabelle Tipi-pesi'!C$21,"")&amp;IF(C104='Tabelle Tipi-pesi'!B$22,'Tabelle Tipi-pesi'!C$22,"")&amp;IF(C104='Tabelle Tipi-pesi'!B$23,'Tabelle Tipi-pesi'!C$23,"")))</f>
        <v>180</v>
      </c>
      <c r="E104" s="8" t="s">
        <v>29</v>
      </c>
      <c r="F104" s="7">
        <f>IF(E104="",0,VALUE(IF(E104='Tabelle Tipi-pesi'!D$2,'Tabelle Tipi-pesi'!E$2,"")&amp;IF(E104='Tabelle Tipi-pesi'!D$3,'Tabelle Tipi-pesi'!E$3,"")&amp;IF(E104='Tabelle Tipi-pesi'!D$4,'Tabelle Tipi-pesi'!E$4,"")&amp;IF(E104='Tabelle Tipi-pesi'!D$5,'Tabelle Tipi-pesi'!E$5,"")&amp;IF(E104='Tabelle Tipi-pesi'!D$6,'Tabelle Tipi-pesi'!E$6,"")&amp;IF(E104='Tabelle Tipi-pesi'!D$7,'Tabelle Tipi-pesi'!E$7,"")&amp;IF(E104='Tabelle Tipi-pesi'!D$8,'Tabelle Tipi-pesi'!E$8,"")&amp;IF(E104='Tabelle Tipi-pesi'!D$9,'Tabelle Tipi-pesi'!E$9,"")&amp;IF(E104='Tabelle Tipi-pesi'!D$10,'Tabelle Tipi-pesi'!E$10,"")&amp;IF(E104='Tabelle Tipi-pesi'!D$11,'Tabelle Tipi-pesi'!E$11,"")&amp;IF(E104='Tabelle Tipi-pesi'!D$12,'Tabelle Tipi-pesi'!E$12,"")&amp;IF(E104='Tabelle Tipi-pesi'!D$13,'Tabelle Tipi-pesi'!E$13,"")&amp;IF(E104='Tabelle Tipi-pesi'!D$14,'Tabelle Tipi-pesi'!E$14,"")&amp;IF(E104='Tabelle Tipi-pesi'!D$15,'Tabelle Tipi-pesi'!E$15,"")&amp;IF(E104='Tabelle Tipi-pesi'!D$16,'Tabelle Tipi-pesi'!E$16,"")&amp;IF(E104='Tabelle Tipi-pesi'!D$17,'Tabelle Tipi-pesi'!E$17,"")&amp;IF(E104='Tabelle Tipi-pesi'!D$18,'Tabelle Tipi-pesi'!E$18,"")&amp;IF(E104='Tabelle Tipi-pesi'!D$19,'Tabelle Tipi-pesi'!E$19,"")&amp;IF(E104='Tabelle Tipi-pesi'!D$20,'Tabelle Tipi-pesi'!E$20,"")&amp;IF(E104='Tabelle Tipi-pesi'!D$21,'Tabelle Tipi-pesi'!E$21,"")&amp;IF(E104='Tabelle Tipi-pesi'!D$22,'Tabelle Tipi-pesi'!E$22,"")&amp;IF(E104='Tabelle Tipi-pesi'!D$23,'Tabelle Tipi-pesi'!E$23,"")))/4*B104</f>
        <v>80</v>
      </c>
      <c r="G104" s="22" t="s">
        <v>39</v>
      </c>
      <c r="H104" s="23">
        <f>$B104*IF(G104="",0,VALUE(IF(G104='Tabelle Tipi-pesi'!F$2,'Tabelle Tipi-pesi'!G$2,"")&amp;IF(G104='Tabelle Tipi-pesi'!F$3,'Tabelle Tipi-pesi'!G$3,"")&amp;IF(G104='Tabelle Tipi-pesi'!F$4,'Tabelle Tipi-pesi'!G$4,"")&amp;IF(G104='Tabelle Tipi-pesi'!F$5,'Tabelle Tipi-pesi'!G$5,"")&amp;IF(G104='Tabelle Tipi-pesi'!F$6,'Tabelle Tipi-pesi'!G$6,"")&amp;IF(G104='Tabelle Tipi-pesi'!F$7,'Tabelle Tipi-pesi'!G$7,"")&amp;IF(G104='Tabelle Tipi-pesi'!F$8,'Tabelle Tipi-pesi'!G$8,"")&amp;IF(G104='Tabelle Tipi-pesi'!F$9,'Tabelle Tipi-pesi'!G$9,"")&amp;IF(G104='Tabelle Tipi-pesi'!F$10,'Tabelle Tipi-pesi'!G$10,"")&amp;IF(G104='Tabelle Tipi-pesi'!F$11,'Tabelle Tipi-pesi'!G$11,"")&amp;IF(G104='Tabelle Tipi-pesi'!F$12,'Tabelle Tipi-pesi'!G$12,"")&amp;IF(G104='Tabelle Tipi-pesi'!F$13,'Tabelle Tipi-pesi'!G$13,"")&amp;IF(G104='Tabelle Tipi-pesi'!F$14,'Tabelle Tipi-pesi'!G$14,"")&amp;IF(G104='Tabelle Tipi-pesi'!F$15,'Tabelle Tipi-pesi'!G$15,"")&amp;IF(G104='Tabelle Tipi-pesi'!F$16,'Tabelle Tipi-pesi'!G$16,"")&amp;IF(G104='Tabelle Tipi-pesi'!F$17,'Tabelle Tipi-pesi'!G$17,"")&amp;IF(G104='Tabelle Tipi-pesi'!F$18,'Tabelle Tipi-pesi'!G$18,"")&amp;IF(G104='Tabelle Tipi-pesi'!F$19,'Tabelle Tipi-pesi'!G$19,"")&amp;IF(G104='Tabelle Tipi-pesi'!F$20,'Tabelle Tipi-pesi'!G$20,"")&amp;IF(G104='Tabelle Tipi-pesi'!F$21,'Tabelle Tipi-pesi'!G$21,"")&amp;IF(G104='Tabelle Tipi-pesi'!F$22,'Tabelle Tipi-pesi'!G$22,"")&amp;IF(G104='Tabelle Tipi-pesi'!F$23,'Tabelle Tipi-pesi'!G$23,"")))</f>
        <v>120</v>
      </c>
      <c r="I104" s="8" t="s">
        <v>47</v>
      </c>
      <c r="J104" s="9">
        <f>IF(I104="",0,VALUE(IF(I104='Tabelle Tipi-pesi'!H$2,'Tabelle Tipi-pesi'!I$2,"")&amp;IF(I104='Tabelle Tipi-pesi'!H$3,'Tabelle Tipi-pesi'!I$3,"")&amp;IF(I104='Tabelle Tipi-pesi'!H$4,'Tabelle Tipi-pesi'!I$4,"")&amp;IF(I104='Tabelle Tipi-pesi'!H$5,'Tabelle Tipi-pesi'!I$5,"")&amp;IF(I104='Tabelle Tipi-pesi'!H$6,'Tabelle Tipi-pesi'!I$6,"")&amp;IF(I104='Tabelle Tipi-pesi'!H$7,'Tabelle Tipi-pesi'!I$7,"")&amp;IF(I104='Tabelle Tipi-pesi'!H$8,'Tabelle Tipi-pesi'!I$8,"")&amp;IF(I104='Tabelle Tipi-pesi'!H$9,'Tabelle Tipi-pesi'!I$9,"")&amp;IF(I104='Tabelle Tipi-pesi'!H$10,'Tabelle Tipi-pesi'!I$10,"")&amp;IF(I104='Tabelle Tipi-pesi'!H$11,'Tabelle Tipi-pesi'!I$11,"")&amp;IF(I104='Tabelle Tipi-pesi'!H$12,'Tabelle Tipi-pesi'!I$12,"")&amp;IF(I104='Tabelle Tipi-pesi'!H$13,'Tabelle Tipi-pesi'!I$13,"")&amp;IF(I104='Tabelle Tipi-pesi'!H$14,'Tabelle Tipi-pesi'!I$14,"")&amp;IF(I104='Tabelle Tipi-pesi'!H$15,'Tabelle Tipi-pesi'!I$15,"")&amp;IF(I104='Tabelle Tipi-pesi'!H$16,'Tabelle Tipi-pesi'!I$16,"")&amp;IF(I104='Tabelle Tipi-pesi'!H$17,'Tabelle Tipi-pesi'!I$17,"")&amp;IF(I104='Tabelle Tipi-pesi'!H$18,'Tabelle Tipi-pesi'!I$18,"")&amp;IF(I104='Tabelle Tipi-pesi'!H$19,'Tabelle Tipi-pesi'!I$19,"")&amp;IF(I104='Tabelle Tipi-pesi'!H$20,'Tabelle Tipi-pesi'!I$20,"")&amp;IF(I104='Tabelle Tipi-pesi'!H$21,'Tabelle Tipi-pesi'!I$21,"")&amp;IF(I104='Tabelle Tipi-pesi'!H$22,'Tabelle Tipi-pesi'!I$22,"")&amp;IF(I104='Tabelle Tipi-pesi'!H$23,'Tabelle Tipi-pesi'!I$23,"")))</f>
        <v>145</v>
      </c>
      <c r="K104" s="24" t="s">
        <v>50</v>
      </c>
      <c r="L104" s="25">
        <f>IF(K104="",0,VALUE(IF(K104='Tabelle Tipi-pesi'!J$2,'Tabelle Tipi-pesi'!K$2,"")&amp;IF(K104='Tabelle Tipi-pesi'!J$3,'Tabelle Tipi-pesi'!K$3,"")&amp;IF(K104='Tabelle Tipi-pesi'!J$4,'Tabelle Tipi-pesi'!K$4,"")&amp;IF(K104='Tabelle Tipi-pesi'!J$5,'Tabelle Tipi-pesi'!K$5,"")&amp;IF(K104='Tabelle Tipi-pesi'!J$6,'Tabelle Tipi-pesi'!K$6,"")&amp;IF(K104='Tabelle Tipi-pesi'!J$7,'Tabelle Tipi-pesi'!K$7,"")&amp;IF(K104='Tabelle Tipi-pesi'!J$8,'Tabelle Tipi-pesi'!K$8,"")&amp;IF(K104='Tabelle Tipi-pesi'!J$9,'Tabelle Tipi-pesi'!K$9,"")&amp;IF(K104='Tabelle Tipi-pesi'!J$10,'Tabelle Tipi-pesi'!K$10,"")&amp;IF(K104='Tabelle Tipi-pesi'!J$11,'Tabelle Tipi-pesi'!K$11,"")&amp;IF(K104='Tabelle Tipi-pesi'!J$12,'Tabelle Tipi-pesi'!K$12,"")&amp;IF(K104='Tabelle Tipi-pesi'!J$13,'Tabelle Tipi-pesi'!K$13,"")&amp;IF(K104='Tabelle Tipi-pesi'!J$14,'Tabelle Tipi-pesi'!K$14,"")&amp;IF(K104='Tabelle Tipi-pesi'!J$15,'Tabelle Tipi-pesi'!K$15,"")&amp;IF(K104='Tabelle Tipi-pesi'!J$16,'Tabelle Tipi-pesi'!K$16,"")&amp;IF(K104='Tabelle Tipi-pesi'!J$17,'Tabelle Tipi-pesi'!K$17,"")&amp;IF(K104='Tabelle Tipi-pesi'!J$18,'Tabelle Tipi-pesi'!K$18,"")&amp;IF(K104='Tabelle Tipi-pesi'!J$19,'Tabelle Tipi-pesi'!K$19,"")&amp;IF(K104='Tabelle Tipi-pesi'!J$20,'Tabelle Tipi-pesi'!K$20,"")&amp;IF(K104='Tabelle Tipi-pesi'!J$21,'Tabelle Tipi-pesi'!K$21,"")&amp;IF(K104='Tabelle Tipi-pesi'!J$22,'Tabelle Tipi-pesi'!K$22,"")&amp;IF(K104='Tabelle Tipi-pesi'!J$23,'Tabelle Tipi-pesi'!K$23,"")))</f>
        <v>7</v>
      </c>
      <c r="M104" s="8" t="s">
        <v>63</v>
      </c>
      <c r="N104" s="9">
        <f>$B104*IF(M104="",0,VALUE(IF(M104='Tabelle Tipi-pesi'!L$2,'Tabelle Tipi-pesi'!M$2,"")&amp;IF(M104='Tabelle Tipi-pesi'!L$3,'Tabelle Tipi-pesi'!M$3,"")&amp;IF(M104='Tabelle Tipi-pesi'!L$4,'Tabelle Tipi-pesi'!M$4,"")&amp;IF(M104='Tabelle Tipi-pesi'!L$5,'Tabelle Tipi-pesi'!M$5,"")&amp;IF(M104='Tabelle Tipi-pesi'!L$6,'Tabelle Tipi-pesi'!M$6,"")&amp;IF(M104='Tabelle Tipi-pesi'!L$7,'Tabelle Tipi-pesi'!M$7,"")&amp;IF(M104='Tabelle Tipi-pesi'!L$8,'Tabelle Tipi-pesi'!M$8,"")&amp;IF(M104='Tabelle Tipi-pesi'!L$9,'Tabelle Tipi-pesi'!M$9,"")&amp;IF(M104='Tabelle Tipi-pesi'!L$10,'Tabelle Tipi-pesi'!M$10,"")&amp;IF(M104='Tabelle Tipi-pesi'!L$11,'Tabelle Tipi-pesi'!M$11,"")&amp;IF(M104='Tabelle Tipi-pesi'!L$12,'Tabelle Tipi-pesi'!M$12,"")&amp;IF(M104='Tabelle Tipi-pesi'!L$13,'Tabelle Tipi-pesi'!M$13,"")&amp;IF(M104='Tabelle Tipi-pesi'!L$14,'Tabelle Tipi-pesi'!M$14,"")&amp;IF(M104='Tabelle Tipi-pesi'!L$15,'Tabelle Tipi-pesi'!M$15,"")&amp;IF(M104='Tabelle Tipi-pesi'!L$16,'Tabelle Tipi-pesi'!M$16,"")&amp;IF(M104='Tabelle Tipi-pesi'!L$17,'Tabelle Tipi-pesi'!M$17,"")&amp;IF(M104='Tabelle Tipi-pesi'!L$18,'Tabelle Tipi-pesi'!M$18,"")&amp;IF(M104='Tabelle Tipi-pesi'!L$19,'Tabelle Tipi-pesi'!M$19,"")&amp;IF(M104='Tabelle Tipi-pesi'!L$20,'Tabelle Tipi-pesi'!M$20,"")&amp;IF(M104='Tabelle Tipi-pesi'!L$21,'Tabelle Tipi-pesi'!M$21,"")&amp;IF(M104='Tabelle Tipi-pesi'!L$22,'Tabelle Tipi-pesi'!M$22,"")&amp;IF(M104='Tabelle Tipi-pesi'!L$23,'Tabelle Tipi-pesi'!M$23,"")))</f>
        <v>416</v>
      </c>
      <c r="O104" s="27" t="s">
        <v>82</v>
      </c>
      <c r="P104" s="28">
        <f>IF(O104="",0,VALUE(IF(O104='Tabelle Tipi-pesi'!N$2,'Tabelle Tipi-pesi'!O$2,"")&amp;IF(O104='Tabelle Tipi-pesi'!N$3,'Tabelle Tipi-pesi'!O$3,"")&amp;IF(O104='Tabelle Tipi-pesi'!N$4,'Tabelle Tipi-pesi'!O$4,"")&amp;IF(O104='Tabelle Tipi-pesi'!N$5,'Tabelle Tipi-pesi'!O$5,"")&amp;IF(O104='Tabelle Tipi-pesi'!N$6,'Tabelle Tipi-pesi'!O$6,"")&amp;IF(O104='Tabelle Tipi-pesi'!N$7,'Tabelle Tipi-pesi'!O$7,"")&amp;IF(O104='Tabelle Tipi-pesi'!N$8,'Tabelle Tipi-pesi'!O$8,"")&amp;IF(O104='Tabelle Tipi-pesi'!N$9,'Tabelle Tipi-pesi'!O$9,"")&amp;IF(O104='Tabelle Tipi-pesi'!N$10,'Tabelle Tipi-pesi'!O$10,"")&amp;IF(O104='Tabelle Tipi-pesi'!N$11,'Tabelle Tipi-pesi'!O$11,"")&amp;IF(O104='Tabelle Tipi-pesi'!N$12,'Tabelle Tipi-pesi'!O$12,"")&amp;IF(O104='Tabelle Tipi-pesi'!N$13,'Tabelle Tipi-pesi'!O$13,"")&amp;IF(O104='Tabelle Tipi-pesi'!N$14,'Tabelle Tipi-pesi'!O$14,"")&amp;IF(O104='Tabelle Tipi-pesi'!N$15,'Tabelle Tipi-pesi'!O$15,"")&amp;IF(O104='Tabelle Tipi-pesi'!N$16,'Tabelle Tipi-pesi'!O$16,"")&amp;IF(O104='Tabelle Tipi-pesi'!N$17,'Tabelle Tipi-pesi'!O$17,"")&amp;IF(O104='Tabelle Tipi-pesi'!N$18,'Tabelle Tipi-pesi'!O$18,"")&amp;IF(O104='Tabelle Tipi-pesi'!N$19,'Tabelle Tipi-pesi'!O$19,"")&amp;IF(O104='Tabelle Tipi-pesi'!N$20,'Tabelle Tipi-pesi'!O$20,"")&amp;IF(O104='Tabelle Tipi-pesi'!N$21,'Tabelle Tipi-pesi'!O$21,"")&amp;IF(O104='Tabelle Tipi-pesi'!N$22,'Tabelle Tipi-pesi'!O$22,"")&amp;IF(O104='Tabelle Tipi-pesi'!N$23,'Tabelle Tipi-pesi'!O$23,"")))</f>
        <v>580</v>
      </c>
      <c r="Q104" s="8" t="s">
        <v>109</v>
      </c>
      <c r="R104" s="9">
        <f>IF(Q104="",0,VALUE(IF(Q104='Tabelle Tipi-pesi'!P$2,'Tabelle Tipi-pesi'!Q$2,"")&amp;IF(Q104='Tabelle Tipi-pesi'!P$3,'Tabelle Tipi-pesi'!Q$3,"")&amp;IF(Q104='Tabelle Tipi-pesi'!P$4,'Tabelle Tipi-pesi'!Q$4,"")&amp;IF(Q104='Tabelle Tipi-pesi'!P$5,'Tabelle Tipi-pesi'!Q$5,"")&amp;IF(Q104='Tabelle Tipi-pesi'!P$6,'Tabelle Tipi-pesi'!Q$6,"")&amp;IF(Q104='Tabelle Tipi-pesi'!P$7,'Tabelle Tipi-pesi'!Q$7,"")&amp;IF(Q104='Tabelle Tipi-pesi'!P$8,'Tabelle Tipi-pesi'!Q$8,"")&amp;IF(Q104='Tabelle Tipi-pesi'!P$9,'Tabelle Tipi-pesi'!Q$9,"")&amp;IF(Q104='Tabelle Tipi-pesi'!P$10,'Tabelle Tipi-pesi'!Q$10,"")&amp;IF(Q104='Tabelle Tipi-pesi'!P$11,'Tabelle Tipi-pesi'!Q$11,"")&amp;IF(Q104='Tabelle Tipi-pesi'!P$12,'Tabelle Tipi-pesi'!Q$12,"")&amp;IF(Q104='Tabelle Tipi-pesi'!P$13,'Tabelle Tipi-pesi'!Q$13,"")&amp;IF(Q104='Tabelle Tipi-pesi'!P$14,'Tabelle Tipi-pesi'!Q$14,"")&amp;IF(Q104='Tabelle Tipi-pesi'!P$15,'Tabelle Tipi-pesi'!Q$15,"")&amp;IF(Q104='Tabelle Tipi-pesi'!P$16,'Tabelle Tipi-pesi'!Q$16,"")&amp;IF(Q104='Tabelle Tipi-pesi'!P$17,'Tabelle Tipi-pesi'!Q$17,"")&amp;IF(Q104='Tabelle Tipi-pesi'!P$18,'Tabelle Tipi-pesi'!Q$18,"")&amp;IF(Q104='Tabelle Tipi-pesi'!P$19,'Tabelle Tipi-pesi'!Q$19,"")&amp;IF(Q104='Tabelle Tipi-pesi'!P$20,'Tabelle Tipi-pesi'!Q$20,"")&amp;IF(Q104='Tabelle Tipi-pesi'!P$21,'Tabelle Tipi-pesi'!Q$21,"")&amp;IF(Q104='Tabelle Tipi-pesi'!P$22,'Tabelle Tipi-pesi'!Q$22,"")&amp;IF(Q104='Tabelle Tipi-pesi'!P$23,'Tabelle Tipi-pesi'!Q$23,"")))</f>
        <v>60</v>
      </c>
      <c r="S104" s="29" t="s">
        <v>114</v>
      </c>
      <c r="T104" s="30">
        <f>IF(S104="",0,VALUE(IF(S104='Tabelle Tipi-pesi'!R$2,'Tabelle Tipi-pesi'!S$2,"")&amp;IF(S104='Tabelle Tipi-pesi'!R$3,'Tabelle Tipi-pesi'!S$3,"")&amp;IF(S104='Tabelle Tipi-pesi'!R$4,'Tabelle Tipi-pesi'!S$4,"")&amp;IF(S104='Tabelle Tipi-pesi'!R$5,'Tabelle Tipi-pesi'!S$5,"")&amp;IF(S104='Tabelle Tipi-pesi'!R$6,'Tabelle Tipi-pesi'!S$6,"")&amp;IF(S104='Tabelle Tipi-pesi'!R$7,'Tabelle Tipi-pesi'!S$7,"")&amp;IF(S104='Tabelle Tipi-pesi'!R$8,'Tabelle Tipi-pesi'!S$8,"")&amp;IF(S104='Tabelle Tipi-pesi'!R$9,'Tabelle Tipi-pesi'!S$9,"")&amp;IF(S104='Tabelle Tipi-pesi'!R$10,'Tabelle Tipi-pesi'!S$10,"")&amp;IF(S104='Tabelle Tipi-pesi'!R$11,'Tabelle Tipi-pesi'!S$11,"")&amp;IF(S104='Tabelle Tipi-pesi'!R$12,'Tabelle Tipi-pesi'!S$12,"")&amp;IF(S104='Tabelle Tipi-pesi'!R$13,'Tabelle Tipi-pesi'!S$13,"")&amp;IF(S104='Tabelle Tipi-pesi'!R$14,'Tabelle Tipi-pesi'!S$14,"")&amp;IF(S104='Tabelle Tipi-pesi'!R$15,'Tabelle Tipi-pesi'!S$15,"")&amp;IF(S104='Tabelle Tipi-pesi'!R$16,'Tabelle Tipi-pesi'!S$16,"")&amp;IF(S104='Tabelle Tipi-pesi'!R$17,'Tabelle Tipi-pesi'!S$17,"")&amp;IF(S104='Tabelle Tipi-pesi'!R$18,'Tabelle Tipi-pesi'!S$18,"")&amp;IF(S104='Tabelle Tipi-pesi'!R$19,'Tabelle Tipi-pesi'!S$19,"")&amp;IF(S104='Tabelle Tipi-pesi'!R$20,'Tabelle Tipi-pesi'!S$20,"")&amp;IF(S104='Tabelle Tipi-pesi'!R$21,'Tabelle Tipi-pesi'!S$21,"")&amp;IF(S104='Tabelle Tipi-pesi'!R$22,'Tabelle Tipi-pesi'!S$22,"")&amp;IF(S104='Tabelle Tipi-pesi'!R$23,'Tabelle Tipi-pesi'!S$23,"")))</f>
        <v>25</v>
      </c>
      <c r="V104" s="9">
        <f>IF(U104="",0,VALUE(IF(U104='Tabelle Tipi-pesi'!T$2,'Tabelle Tipi-pesi'!U$2,"")&amp;IF(U104='Tabelle Tipi-pesi'!T$3,'Tabelle Tipi-pesi'!U$3,"")&amp;IF(U104='Tabelle Tipi-pesi'!T$4,'Tabelle Tipi-pesi'!U$4,"")&amp;IF(U104='Tabelle Tipi-pesi'!T$5,'Tabelle Tipi-pesi'!U$5,"")&amp;IF(U104='Tabelle Tipi-pesi'!T$6,'Tabelle Tipi-pesi'!U$6,"")&amp;IF(U104='Tabelle Tipi-pesi'!T$7,'Tabelle Tipi-pesi'!U$7,"")&amp;IF(U104='Tabelle Tipi-pesi'!T$8,'Tabelle Tipi-pesi'!U$8,"")&amp;IF(U104='Tabelle Tipi-pesi'!T$9,'Tabelle Tipi-pesi'!U$9,"")&amp;IF(U104='Tabelle Tipi-pesi'!T$10,'Tabelle Tipi-pesi'!U$10,"")&amp;IF(U104='Tabelle Tipi-pesi'!T$11,'Tabelle Tipi-pesi'!U$11,"")&amp;IF(U104='Tabelle Tipi-pesi'!T$12,'Tabelle Tipi-pesi'!U$12,"")&amp;IF(U104='Tabelle Tipi-pesi'!T$13,'Tabelle Tipi-pesi'!U$13,"")&amp;IF(U104='Tabelle Tipi-pesi'!T$14,'Tabelle Tipi-pesi'!U$14,"")&amp;IF(U104='Tabelle Tipi-pesi'!T$15,'Tabelle Tipi-pesi'!U$15,"")&amp;IF(U104='Tabelle Tipi-pesi'!T$16,'Tabelle Tipi-pesi'!U$16,"")&amp;IF(U104='Tabelle Tipi-pesi'!T$17,'Tabelle Tipi-pesi'!U$17,"")&amp;IF(U104='Tabelle Tipi-pesi'!T$18,'Tabelle Tipi-pesi'!U$18,"")&amp;IF(U104='Tabelle Tipi-pesi'!T$19,'Tabelle Tipi-pesi'!U$19,"")&amp;IF(U104='Tabelle Tipi-pesi'!T$20,'Tabelle Tipi-pesi'!U$20,"")&amp;IF(U104='Tabelle Tipi-pesi'!T$21,'Tabelle Tipi-pesi'!U$21,"")&amp;IF(U104='Tabelle Tipi-pesi'!T$22,'Tabelle Tipi-pesi'!U$22,"")&amp;IF(U104='Tabelle Tipi-pesi'!T$23,'Tabelle Tipi-pesi'!U$23,"")))</f>
        <v>0</v>
      </c>
      <c r="W104" s="31"/>
      <c r="X104" s="32">
        <f>IF(W104="",0,VALUE(IF(W104='Tabelle Tipi-pesi'!V$2,'Tabelle Tipi-pesi'!W$2,"")&amp;IF(W104='Tabelle Tipi-pesi'!V$3,'Tabelle Tipi-pesi'!W$3,"")&amp;IF(W104='Tabelle Tipi-pesi'!V$4,'Tabelle Tipi-pesi'!W$4,"")&amp;IF(W104='Tabelle Tipi-pesi'!V$5,'Tabelle Tipi-pesi'!W$5,"")&amp;IF(W104='Tabelle Tipi-pesi'!V$6,'Tabelle Tipi-pesi'!W$6,"")&amp;IF(W104='Tabelle Tipi-pesi'!V$7,'Tabelle Tipi-pesi'!W$7,"")&amp;IF(W104='Tabelle Tipi-pesi'!V$8,'Tabelle Tipi-pesi'!W$8,"")&amp;IF(W104='Tabelle Tipi-pesi'!V$9,'Tabelle Tipi-pesi'!W$9,"")&amp;IF(W104='Tabelle Tipi-pesi'!V$10,'Tabelle Tipi-pesi'!W$10,"")&amp;IF(W104='Tabelle Tipi-pesi'!V$11,'Tabelle Tipi-pesi'!W$11,"")&amp;IF(W104='Tabelle Tipi-pesi'!V$12,'Tabelle Tipi-pesi'!W$12,"")&amp;IF(W104='Tabelle Tipi-pesi'!V$13,'Tabelle Tipi-pesi'!W$13,"")&amp;IF(W104='Tabelle Tipi-pesi'!V$14,'Tabelle Tipi-pesi'!W$14,"")&amp;IF(W104='Tabelle Tipi-pesi'!V$15,'Tabelle Tipi-pesi'!W$15,"")&amp;IF(W104='Tabelle Tipi-pesi'!V$16,'Tabelle Tipi-pesi'!W$16,"")&amp;IF(W104='Tabelle Tipi-pesi'!V$17,'Tabelle Tipi-pesi'!W$17,"")&amp;IF(W104='Tabelle Tipi-pesi'!V$18,'Tabelle Tipi-pesi'!W$18,"")&amp;IF(W104='Tabelle Tipi-pesi'!V$19,'Tabelle Tipi-pesi'!W$19,"")&amp;IF(W104='Tabelle Tipi-pesi'!V$20,'Tabelle Tipi-pesi'!W$20,"")&amp;IF(W104='Tabelle Tipi-pesi'!V$21,'Tabelle Tipi-pesi'!W$21,"")&amp;IF(W104='Tabelle Tipi-pesi'!V$22,'Tabelle Tipi-pesi'!W$22,"")&amp;IF(W104='Tabelle Tipi-pesi'!V$23,'Tabelle Tipi-pesi'!W$23,"")))</f>
        <v>0</v>
      </c>
      <c r="Z104" s="9">
        <f>IF(Y104="",0,VALUE(IF(Y104='Tabelle Tipi-pesi'!X$2,'Tabelle Tipi-pesi'!Y$2,"")&amp;IF(Y104='Tabelle Tipi-pesi'!X$3,'Tabelle Tipi-pesi'!Y$3,"")&amp;IF(Y104='Tabelle Tipi-pesi'!X$4,'Tabelle Tipi-pesi'!Y$4,"")&amp;IF(Y104='Tabelle Tipi-pesi'!X$5,'Tabelle Tipi-pesi'!Y$5,"")&amp;IF(Y104='Tabelle Tipi-pesi'!X$6,'Tabelle Tipi-pesi'!Y$6,"")&amp;IF(Y104='Tabelle Tipi-pesi'!X$7,'Tabelle Tipi-pesi'!Y$7,"")&amp;IF(Y104='Tabelle Tipi-pesi'!X$8,'Tabelle Tipi-pesi'!Y$8,"")&amp;IF(Y104='Tabelle Tipi-pesi'!X$9,'Tabelle Tipi-pesi'!Y$9,"")&amp;IF(Y104='Tabelle Tipi-pesi'!X$10,'Tabelle Tipi-pesi'!Y$10,"")&amp;IF(Y104='Tabelle Tipi-pesi'!X$11,'Tabelle Tipi-pesi'!Y$11,"")&amp;IF(Y104='Tabelle Tipi-pesi'!X$12,'Tabelle Tipi-pesi'!Y$12,"")&amp;IF(Y104='Tabelle Tipi-pesi'!X$13,'Tabelle Tipi-pesi'!Y$13,"")&amp;IF(Y104='Tabelle Tipi-pesi'!X$14,'Tabelle Tipi-pesi'!Y$14,"")&amp;IF(Y104='Tabelle Tipi-pesi'!X$15,'Tabelle Tipi-pesi'!Y$15,"")&amp;IF(Y104='Tabelle Tipi-pesi'!X$16,'Tabelle Tipi-pesi'!Y$16,"")&amp;IF(Y104='Tabelle Tipi-pesi'!X$17,'Tabelle Tipi-pesi'!Y$17,"")&amp;IF(Y104='Tabelle Tipi-pesi'!X$18,'Tabelle Tipi-pesi'!Y$18,"")&amp;IF(Y104='Tabelle Tipi-pesi'!X$19,'Tabelle Tipi-pesi'!Y$19,"")&amp;IF(Y104='Tabelle Tipi-pesi'!X$20,'Tabelle Tipi-pesi'!Y$20,"")&amp;IF(Y104='Tabelle Tipi-pesi'!X$21,'Tabelle Tipi-pesi'!Y$21,"")&amp;IF(Y104='Tabelle Tipi-pesi'!X$22,'Tabelle Tipi-pesi'!Y$22,"")&amp;IF(Y104='Tabelle Tipi-pesi'!X$23,'Tabelle Tipi-pesi'!Y$23,"")))</f>
        <v>0</v>
      </c>
      <c r="AA104" s="36"/>
      <c r="AB104" s="37">
        <f>IF(AA104="",0,VALUE(IF(AA104='Tabelle Tipi-pesi'!Z$2,'Tabelle Tipi-pesi'!AA$2,"")&amp;IF(AA104='Tabelle Tipi-pesi'!Z$3,'Tabelle Tipi-pesi'!AA$3,"")&amp;IF(AA104='Tabelle Tipi-pesi'!Z$4,'Tabelle Tipi-pesi'!AA$4,"")&amp;IF(AA104='Tabelle Tipi-pesi'!Z$5,'Tabelle Tipi-pesi'!AA$5,"")&amp;IF(AA104='Tabelle Tipi-pesi'!Z$6,'Tabelle Tipi-pesi'!AA$6,"")&amp;IF(AA104='Tabelle Tipi-pesi'!Z$7,'Tabelle Tipi-pesi'!AA$7,"")&amp;IF(AA104='Tabelle Tipi-pesi'!Z$8,'Tabelle Tipi-pesi'!AA$8,"")&amp;IF(AA104='Tabelle Tipi-pesi'!Z$9,'Tabelle Tipi-pesi'!AA$9,"")&amp;IF(AA104='Tabelle Tipi-pesi'!Z$10,'Tabelle Tipi-pesi'!AA$10,"")&amp;IF(AA104='Tabelle Tipi-pesi'!Z$11,'Tabelle Tipi-pesi'!AA$11,"")&amp;IF(AA104='Tabelle Tipi-pesi'!Z$12,'Tabelle Tipi-pesi'!AA$12,"")&amp;IF(AA104='Tabelle Tipi-pesi'!Z$13,'Tabelle Tipi-pesi'!AA$13,"")&amp;IF(AA104='Tabelle Tipi-pesi'!Z$14,'Tabelle Tipi-pesi'!AA$14,"")&amp;IF(AA104='Tabelle Tipi-pesi'!Z$15,'Tabelle Tipi-pesi'!AA$15,"")&amp;IF(AA104='Tabelle Tipi-pesi'!Z$16,'Tabelle Tipi-pesi'!AA$16,"")&amp;IF(AA104='Tabelle Tipi-pesi'!Z$17,'Tabelle Tipi-pesi'!AA$17,"")&amp;IF(AA104='Tabelle Tipi-pesi'!Z$18,'Tabelle Tipi-pesi'!AA$18,"")&amp;IF(AA104='Tabelle Tipi-pesi'!Z$19,'Tabelle Tipi-pesi'!AA$19,"")&amp;IF(AA104='Tabelle Tipi-pesi'!Z$20,'Tabelle Tipi-pesi'!AA$20,"")&amp;IF(AA104='Tabelle Tipi-pesi'!Z$21,'Tabelle Tipi-pesi'!AA$21,"")&amp;IF(AA104='Tabelle Tipi-pesi'!Z$22,'Tabelle Tipi-pesi'!AA$22,"")&amp;IF(AA104='Tabelle Tipi-pesi'!Z$23,'Tabelle Tipi-pesi'!AA$23,"")))</f>
        <v>0</v>
      </c>
      <c r="AC104" s="8" t="s">
        <v>103</v>
      </c>
      <c r="AD104" s="9">
        <f>IF(AC104="",0,VALUE(IF(AC104='Tabelle Tipi-pesi'!Z$2,'Tabelle Tipi-pesi'!AA$2,"")&amp;IF(AC104='Tabelle Tipi-pesi'!Z$3,'Tabelle Tipi-pesi'!AA$3,"")&amp;IF(AC104='Tabelle Tipi-pesi'!Z$4,'Tabelle Tipi-pesi'!AA$4,"")&amp;IF(AC104='Tabelle Tipi-pesi'!Z$5,'Tabelle Tipi-pesi'!AA$5,"")&amp;IF(AC104='Tabelle Tipi-pesi'!Z$6,'Tabelle Tipi-pesi'!AA$6,"")&amp;IF(AC104='Tabelle Tipi-pesi'!Z$7,'Tabelle Tipi-pesi'!AA$7,"")&amp;IF(AC104='Tabelle Tipi-pesi'!Z$8,'Tabelle Tipi-pesi'!AA$8,"")&amp;IF(AC104='Tabelle Tipi-pesi'!Z$9,'Tabelle Tipi-pesi'!AA$9,"")&amp;IF(AC104='Tabelle Tipi-pesi'!Z$10,'Tabelle Tipi-pesi'!AA$10,"")&amp;IF(AC104='Tabelle Tipi-pesi'!Z$11,'Tabelle Tipi-pesi'!AA$11,"")&amp;IF(AC104='Tabelle Tipi-pesi'!Z$12,'Tabelle Tipi-pesi'!AA$12,"")&amp;IF(AC104='Tabelle Tipi-pesi'!Z$13,'Tabelle Tipi-pesi'!AA$13,"")&amp;IF(AC104='Tabelle Tipi-pesi'!Z$14,'Tabelle Tipi-pesi'!AA$14,"")&amp;IF(AC104='Tabelle Tipi-pesi'!Z$15,'Tabelle Tipi-pesi'!AA$15,"")&amp;IF(AC104='Tabelle Tipi-pesi'!Z$16,'Tabelle Tipi-pesi'!AA$16,"")&amp;IF(AC104='Tabelle Tipi-pesi'!Z$17,'Tabelle Tipi-pesi'!AA$17,"")&amp;IF(AC104='Tabelle Tipi-pesi'!Z$18,'Tabelle Tipi-pesi'!AA$18,"")&amp;IF(AC104='Tabelle Tipi-pesi'!Z$19,'Tabelle Tipi-pesi'!AA$19,"")&amp;IF(AC104='Tabelle Tipi-pesi'!Z$20,'Tabelle Tipi-pesi'!AA$20,"")&amp;IF(AC104='Tabelle Tipi-pesi'!Z$21,'Tabelle Tipi-pesi'!AA$21,"")&amp;IF(AC104='Tabelle Tipi-pesi'!Z$22,'Tabelle Tipi-pesi'!AA$22,"")&amp;IF(AC104='Tabelle Tipi-pesi'!Z$23,'Tabelle Tipi-pesi'!AA$23,"")))</f>
        <v>10</v>
      </c>
      <c r="AE104" s="34" t="s">
        <v>118</v>
      </c>
      <c r="AF104" s="35">
        <f>IF(AE104="",0,VALUE(IF(AE104='Tabelle Tipi-pesi'!AB$2,'Tabelle Tipi-pesi'!AC$2,"")&amp;IF(AE104='Tabelle Tipi-pesi'!AB$3,'Tabelle Tipi-pesi'!AC$3,"")&amp;IF(AE104='Tabelle Tipi-pesi'!AB$4,'Tabelle Tipi-pesi'!AC$4,"")&amp;IF(AE104='Tabelle Tipi-pesi'!AB$5,'Tabelle Tipi-pesi'!AC$5,"")&amp;IF(AE104='Tabelle Tipi-pesi'!AB$6,'Tabelle Tipi-pesi'!AC$6,"")&amp;IF(AE104='Tabelle Tipi-pesi'!AB$7,'Tabelle Tipi-pesi'!AC$7,"")&amp;IF(AE104='Tabelle Tipi-pesi'!AB$8,'Tabelle Tipi-pesi'!AC$8,"")&amp;IF(AE104='Tabelle Tipi-pesi'!AB$9,'Tabelle Tipi-pesi'!AC$9,"")&amp;IF(AE104='Tabelle Tipi-pesi'!AB$10,'Tabelle Tipi-pesi'!AC$10,"")&amp;IF(AE104='Tabelle Tipi-pesi'!AB$11,'Tabelle Tipi-pesi'!AC$11,"")&amp;IF(AE104='Tabelle Tipi-pesi'!AB$12,'Tabelle Tipi-pesi'!AC$12,"")&amp;IF(AE104='Tabelle Tipi-pesi'!AB$13,'Tabelle Tipi-pesi'!AC$13,"")&amp;IF(AE104='Tabelle Tipi-pesi'!AB$14,'Tabelle Tipi-pesi'!AC$14,"")&amp;IF(AE104='Tabelle Tipi-pesi'!AB$15,'Tabelle Tipi-pesi'!AC$15,"")&amp;IF(AD104='Tabelle Tipi-pesi'!AB$16,'Tabelle Tipi-pesi'!AC$16,"")&amp;IF(AE104='Tabelle Tipi-pesi'!AB$17,'Tabelle Tipi-pesi'!AC$17,"")&amp;IF(AE104='Tabelle Tipi-pesi'!AB$18,'Tabelle Tipi-pesi'!AC$18,"")&amp;IF(AE104='Tabelle Tipi-pesi'!AB$19,'Tabelle Tipi-pesi'!AC$19,"")&amp;IF(AE104='Tabelle Tipi-pesi'!AB$20,'Tabelle Tipi-pesi'!AC$20,"")&amp;IF(AE104='Tabelle Tipi-pesi'!AB$21,'Tabelle Tipi-pesi'!AC$21,"")&amp;IF(AE104='Tabelle Tipi-pesi'!AB$22,'Tabelle Tipi-pesi'!AC$22,"")&amp;IF(AE104='Tabelle Tipi-pesi'!AB$23,'Tabelle Tipi-pesi'!AC$23,"")))</f>
        <v>10</v>
      </c>
      <c r="AH104" s="9">
        <f>IF(AG104="",0,VALUE(IF(AG104='Tabelle Tipi-pesi'!AD$2,'Tabelle Tipi-pesi'!AE$2,"")&amp;IF(AG104='Tabelle Tipi-pesi'!AD$3,'Tabelle Tipi-pesi'!AE$3,"")&amp;IF(AG104='Tabelle Tipi-pesi'!AD$4,'Tabelle Tipi-pesi'!AE$4,"")&amp;IF(AG104='Tabelle Tipi-pesi'!AD$5,'Tabelle Tipi-pesi'!AE$5,"")&amp;IF(AG104='Tabelle Tipi-pesi'!AD$6,'Tabelle Tipi-pesi'!AE$6,"")&amp;IF(AG104='Tabelle Tipi-pesi'!AD$7,'Tabelle Tipi-pesi'!AE$7,"")&amp;IF(AG104='Tabelle Tipi-pesi'!AD$8,'Tabelle Tipi-pesi'!AE$8,"")&amp;IF(AG104='Tabelle Tipi-pesi'!AD$9,'Tabelle Tipi-pesi'!AE$9,"")&amp;IF(AG104='Tabelle Tipi-pesi'!AD$10,'Tabelle Tipi-pesi'!AE$10,"")&amp;IF(AG104='Tabelle Tipi-pesi'!AD$11,'Tabelle Tipi-pesi'!AE$11,"")&amp;IF(AG104='Tabelle Tipi-pesi'!AD$12,'Tabelle Tipi-pesi'!AE$12,"")&amp;IF(AG104='Tabelle Tipi-pesi'!AD$13,'Tabelle Tipi-pesi'!AE$13,"")&amp;IF(AG104='Tabelle Tipi-pesi'!AD$14,'Tabelle Tipi-pesi'!AE$14,"")&amp;IF(AG104='Tabelle Tipi-pesi'!AD$15,'Tabelle Tipi-pesi'!AE$15,"")&amp;IF(AF104='Tabelle Tipi-pesi'!AD$16,'Tabelle Tipi-pesi'!AE$16,"")&amp;IF(AG104='Tabelle Tipi-pesi'!AD$17,'Tabelle Tipi-pesi'!AE$17,"")&amp;IF(AG104='Tabelle Tipi-pesi'!AD$18,'Tabelle Tipi-pesi'!AE$18,"")&amp;IF(AG104='Tabelle Tipi-pesi'!AD$19,'Tabelle Tipi-pesi'!AE$19,"")&amp;IF(AG104='Tabelle Tipi-pesi'!AD$20,'Tabelle Tipi-pesi'!AE$20,"")&amp;IF(AG104='Tabelle Tipi-pesi'!AD$21,'Tabelle Tipi-pesi'!AE$21,"")&amp;IF(AG104='Tabelle Tipi-pesi'!AD$22,'Tabelle Tipi-pesi'!AE$22,"")&amp;IF(AG104='Tabelle Tipi-pesi'!AD$23,'Tabelle Tipi-pesi'!AE$23,"")))</f>
        <v>0</v>
      </c>
      <c r="AJ104" s="26">
        <f t="shared" si="7"/>
        <v>1633</v>
      </c>
      <c r="AK104" s="55">
        <v>43</v>
      </c>
      <c r="AL104" s="12">
        <v>9413</v>
      </c>
      <c r="AM104" s="18"/>
      <c r="AN104" s="11">
        <f t="shared" si="8"/>
        <v>15</v>
      </c>
      <c r="AO104" s="11" t="str">
        <f t="shared" si="9"/>
        <v>3</v>
      </c>
      <c r="AP104" s="8">
        <v>580</v>
      </c>
      <c r="AQ104" s="40">
        <f t="shared" si="10"/>
        <v>13.134418604651163</v>
      </c>
      <c r="AR104" s="15">
        <f t="shared" si="11"/>
        <v>145.79204651162792</v>
      </c>
      <c r="AS104" s="16">
        <f t="shared" si="12"/>
        <v>89.278656773807668</v>
      </c>
      <c r="AT104" s="15">
        <f t="shared" si="13"/>
        <v>11.200885364276418</v>
      </c>
      <c r="AU104" s="39"/>
    </row>
    <row r="105" spans="1:47" s="8" customFormat="1" ht="11.25" customHeight="1" x14ac:dyDescent="0.2">
      <c r="A105" s="8">
        <v>101</v>
      </c>
      <c r="B105" s="8">
        <v>4</v>
      </c>
      <c r="C105" s="20" t="s">
        <v>18</v>
      </c>
      <c r="D105" s="21">
        <f>IF(C105="",0,VALUE(IF(C105='Tabelle Tipi-pesi'!B$2,'Tabelle Tipi-pesi'!C$2,"")&amp;IF(C105='Tabelle Tipi-pesi'!B$3,'Tabelle Tipi-pesi'!C$3,"")&amp;IF(C105='Tabelle Tipi-pesi'!B$4,'Tabelle Tipi-pesi'!C$4,"")&amp;IF(C105='Tabelle Tipi-pesi'!B$5,'Tabelle Tipi-pesi'!C$5,"")&amp;IF(C105='Tabelle Tipi-pesi'!B$6,'Tabelle Tipi-pesi'!C$6,"")&amp;IF(C105='Tabelle Tipi-pesi'!B$7,'Tabelle Tipi-pesi'!C$7,"")&amp;IF(C105='Tabelle Tipi-pesi'!B$8,'Tabelle Tipi-pesi'!C$8,"")&amp;IF(C105='Tabelle Tipi-pesi'!B$9,'Tabelle Tipi-pesi'!C$9,"")&amp;IF(C105='Tabelle Tipi-pesi'!B$10,'Tabelle Tipi-pesi'!C$10,"")&amp;IF(C105='Tabelle Tipi-pesi'!B$11,'Tabelle Tipi-pesi'!C$11,"")&amp;IF(C105='Tabelle Tipi-pesi'!B$12,'Tabelle Tipi-pesi'!C$12,"")&amp;IF(C105='Tabelle Tipi-pesi'!B$13,'Tabelle Tipi-pesi'!C$13,"")&amp;IF(C105='Tabelle Tipi-pesi'!B$14,'Tabelle Tipi-pesi'!C$14,"")&amp;IF(C105='Tabelle Tipi-pesi'!B$15,'Tabelle Tipi-pesi'!C$15,"")&amp;IF(C105='Tabelle Tipi-pesi'!B$16,'Tabelle Tipi-pesi'!C$16,"")&amp;IF(C105='Tabelle Tipi-pesi'!B$17,'Tabelle Tipi-pesi'!C$17,"")&amp;IF(C105='Tabelle Tipi-pesi'!B$18,'Tabelle Tipi-pesi'!C$18,"")&amp;IF(C105='Tabelle Tipi-pesi'!B$19,'Tabelle Tipi-pesi'!C$19,"")&amp;IF(C105='Tabelle Tipi-pesi'!B$20,'Tabelle Tipi-pesi'!C$20,"")&amp;IF(C105='Tabelle Tipi-pesi'!B$21,'Tabelle Tipi-pesi'!C$21,"")&amp;IF(C105='Tabelle Tipi-pesi'!B$22,'Tabelle Tipi-pesi'!C$22,"")&amp;IF(C105='Tabelle Tipi-pesi'!B$23,'Tabelle Tipi-pesi'!C$23,"")))</f>
        <v>180</v>
      </c>
      <c r="E105" s="8" t="s">
        <v>33</v>
      </c>
      <c r="F105" s="7">
        <f>IF(E105="",0,VALUE(IF(E105='Tabelle Tipi-pesi'!D$2,'Tabelle Tipi-pesi'!E$2,"")&amp;IF(E105='Tabelle Tipi-pesi'!D$3,'Tabelle Tipi-pesi'!E$3,"")&amp;IF(E105='Tabelle Tipi-pesi'!D$4,'Tabelle Tipi-pesi'!E$4,"")&amp;IF(E105='Tabelle Tipi-pesi'!D$5,'Tabelle Tipi-pesi'!E$5,"")&amp;IF(E105='Tabelle Tipi-pesi'!D$6,'Tabelle Tipi-pesi'!E$6,"")&amp;IF(E105='Tabelle Tipi-pesi'!D$7,'Tabelle Tipi-pesi'!E$7,"")&amp;IF(E105='Tabelle Tipi-pesi'!D$8,'Tabelle Tipi-pesi'!E$8,"")&amp;IF(E105='Tabelle Tipi-pesi'!D$9,'Tabelle Tipi-pesi'!E$9,"")&amp;IF(E105='Tabelle Tipi-pesi'!D$10,'Tabelle Tipi-pesi'!E$10,"")&amp;IF(E105='Tabelle Tipi-pesi'!D$11,'Tabelle Tipi-pesi'!E$11,"")&amp;IF(E105='Tabelle Tipi-pesi'!D$12,'Tabelle Tipi-pesi'!E$12,"")&amp;IF(E105='Tabelle Tipi-pesi'!D$13,'Tabelle Tipi-pesi'!E$13,"")&amp;IF(E105='Tabelle Tipi-pesi'!D$14,'Tabelle Tipi-pesi'!E$14,"")&amp;IF(E105='Tabelle Tipi-pesi'!D$15,'Tabelle Tipi-pesi'!E$15,"")&amp;IF(E105='Tabelle Tipi-pesi'!D$16,'Tabelle Tipi-pesi'!E$16,"")&amp;IF(E105='Tabelle Tipi-pesi'!D$17,'Tabelle Tipi-pesi'!E$17,"")&amp;IF(E105='Tabelle Tipi-pesi'!D$18,'Tabelle Tipi-pesi'!E$18,"")&amp;IF(E105='Tabelle Tipi-pesi'!D$19,'Tabelle Tipi-pesi'!E$19,"")&amp;IF(E105='Tabelle Tipi-pesi'!D$20,'Tabelle Tipi-pesi'!E$20,"")&amp;IF(E105='Tabelle Tipi-pesi'!D$21,'Tabelle Tipi-pesi'!E$21,"")&amp;IF(E105='Tabelle Tipi-pesi'!D$22,'Tabelle Tipi-pesi'!E$22,"")&amp;IF(E105='Tabelle Tipi-pesi'!D$23,'Tabelle Tipi-pesi'!E$23,"")))/4*B105</f>
        <v>100</v>
      </c>
      <c r="G105" s="22" t="s">
        <v>39</v>
      </c>
      <c r="H105" s="23">
        <f>$B105*IF(G105="",0,VALUE(IF(G105='Tabelle Tipi-pesi'!F$2,'Tabelle Tipi-pesi'!G$2,"")&amp;IF(G105='Tabelle Tipi-pesi'!F$3,'Tabelle Tipi-pesi'!G$3,"")&amp;IF(G105='Tabelle Tipi-pesi'!F$4,'Tabelle Tipi-pesi'!G$4,"")&amp;IF(G105='Tabelle Tipi-pesi'!F$5,'Tabelle Tipi-pesi'!G$5,"")&amp;IF(G105='Tabelle Tipi-pesi'!F$6,'Tabelle Tipi-pesi'!G$6,"")&amp;IF(G105='Tabelle Tipi-pesi'!F$7,'Tabelle Tipi-pesi'!G$7,"")&amp;IF(G105='Tabelle Tipi-pesi'!F$8,'Tabelle Tipi-pesi'!G$8,"")&amp;IF(G105='Tabelle Tipi-pesi'!F$9,'Tabelle Tipi-pesi'!G$9,"")&amp;IF(G105='Tabelle Tipi-pesi'!F$10,'Tabelle Tipi-pesi'!G$10,"")&amp;IF(G105='Tabelle Tipi-pesi'!F$11,'Tabelle Tipi-pesi'!G$11,"")&amp;IF(G105='Tabelle Tipi-pesi'!F$12,'Tabelle Tipi-pesi'!G$12,"")&amp;IF(G105='Tabelle Tipi-pesi'!F$13,'Tabelle Tipi-pesi'!G$13,"")&amp;IF(G105='Tabelle Tipi-pesi'!F$14,'Tabelle Tipi-pesi'!G$14,"")&amp;IF(G105='Tabelle Tipi-pesi'!F$15,'Tabelle Tipi-pesi'!G$15,"")&amp;IF(G105='Tabelle Tipi-pesi'!F$16,'Tabelle Tipi-pesi'!G$16,"")&amp;IF(G105='Tabelle Tipi-pesi'!F$17,'Tabelle Tipi-pesi'!G$17,"")&amp;IF(G105='Tabelle Tipi-pesi'!F$18,'Tabelle Tipi-pesi'!G$18,"")&amp;IF(G105='Tabelle Tipi-pesi'!F$19,'Tabelle Tipi-pesi'!G$19,"")&amp;IF(G105='Tabelle Tipi-pesi'!F$20,'Tabelle Tipi-pesi'!G$20,"")&amp;IF(G105='Tabelle Tipi-pesi'!F$21,'Tabelle Tipi-pesi'!G$21,"")&amp;IF(G105='Tabelle Tipi-pesi'!F$22,'Tabelle Tipi-pesi'!G$22,"")&amp;IF(G105='Tabelle Tipi-pesi'!F$23,'Tabelle Tipi-pesi'!G$23,"")))</f>
        <v>120</v>
      </c>
      <c r="I105" s="8" t="s">
        <v>47</v>
      </c>
      <c r="J105" s="9">
        <f>IF(I105="",0,VALUE(IF(I105='Tabelle Tipi-pesi'!H$2,'Tabelle Tipi-pesi'!I$2,"")&amp;IF(I105='Tabelle Tipi-pesi'!H$3,'Tabelle Tipi-pesi'!I$3,"")&amp;IF(I105='Tabelle Tipi-pesi'!H$4,'Tabelle Tipi-pesi'!I$4,"")&amp;IF(I105='Tabelle Tipi-pesi'!H$5,'Tabelle Tipi-pesi'!I$5,"")&amp;IF(I105='Tabelle Tipi-pesi'!H$6,'Tabelle Tipi-pesi'!I$6,"")&amp;IF(I105='Tabelle Tipi-pesi'!H$7,'Tabelle Tipi-pesi'!I$7,"")&amp;IF(I105='Tabelle Tipi-pesi'!H$8,'Tabelle Tipi-pesi'!I$8,"")&amp;IF(I105='Tabelle Tipi-pesi'!H$9,'Tabelle Tipi-pesi'!I$9,"")&amp;IF(I105='Tabelle Tipi-pesi'!H$10,'Tabelle Tipi-pesi'!I$10,"")&amp;IF(I105='Tabelle Tipi-pesi'!H$11,'Tabelle Tipi-pesi'!I$11,"")&amp;IF(I105='Tabelle Tipi-pesi'!H$12,'Tabelle Tipi-pesi'!I$12,"")&amp;IF(I105='Tabelle Tipi-pesi'!H$13,'Tabelle Tipi-pesi'!I$13,"")&amp;IF(I105='Tabelle Tipi-pesi'!H$14,'Tabelle Tipi-pesi'!I$14,"")&amp;IF(I105='Tabelle Tipi-pesi'!H$15,'Tabelle Tipi-pesi'!I$15,"")&amp;IF(I105='Tabelle Tipi-pesi'!H$16,'Tabelle Tipi-pesi'!I$16,"")&amp;IF(I105='Tabelle Tipi-pesi'!H$17,'Tabelle Tipi-pesi'!I$17,"")&amp;IF(I105='Tabelle Tipi-pesi'!H$18,'Tabelle Tipi-pesi'!I$18,"")&amp;IF(I105='Tabelle Tipi-pesi'!H$19,'Tabelle Tipi-pesi'!I$19,"")&amp;IF(I105='Tabelle Tipi-pesi'!H$20,'Tabelle Tipi-pesi'!I$20,"")&amp;IF(I105='Tabelle Tipi-pesi'!H$21,'Tabelle Tipi-pesi'!I$21,"")&amp;IF(I105='Tabelle Tipi-pesi'!H$22,'Tabelle Tipi-pesi'!I$22,"")&amp;IF(I105='Tabelle Tipi-pesi'!H$23,'Tabelle Tipi-pesi'!I$23,"")))</f>
        <v>145</v>
      </c>
      <c r="K105" s="24" t="s">
        <v>50</v>
      </c>
      <c r="L105" s="25">
        <f>IF(K105="",0,VALUE(IF(K105='Tabelle Tipi-pesi'!J$2,'Tabelle Tipi-pesi'!K$2,"")&amp;IF(K105='Tabelle Tipi-pesi'!J$3,'Tabelle Tipi-pesi'!K$3,"")&amp;IF(K105='Tabelle Tipi-pesi'!J$4,'Tabelle Tipi-pesi'!K$4,"")&amp;IF(K105='Tabelle Tipi-pesi'!J$5,'Tabelle Tipi-pesi'!K$5,"")&amp;IF(K105='Tabelle Tipi-pesi'!J$6,'Tabelle Tipi-pesi'!K$6,"")&amp;IF(K105='Tabelle Tipi-pesi'!J$7,'Tabelle Tipi-pesi'!K$7,"")&amp;IF(K105='Tabelle Tipi-pesi'!J$8,'Tabelle Tipi-pesi'!K$8,"")&amp;IF(K105='Tabelle Tipi-pesi'!J$9,'Tabelle Tipi-pesi'!K$9,"")&amp;IF(K105='Tabelle Tipi-pesi'!J$10,'Tabelle Tipi-pesi'!K$10,"")&amp;IF(K105='Tabelle Tipi-pesi'!J$11,'Tabelle Tipi-pesi'!K$11,"")&amp;IF(K105='Tabelle Tipi-pesi'!J$12,'Tabelle Tipi-pesi'!K$12,"")&amp;IF(K105='Tabelle Tipi-pesi'!J$13,'Tabelle Tipi-pesi'!K$13,"")&amp;IF(K105='Tabelle Tipi-pesi'!J$14,'Tabelle Tipi-pesi'!K$14,"")&amp;IF(K105='Tabelle Tipi-pesi'!J$15,'Tabelle Tipi-pesi'!K$15,"")&amp;IF(K105='Tabelle Tipi-pesi'!J$16,'Tabelle Tipi-pesi'!K$16,"")&amp;IF(K105='Tabelle Tipi-pesi'!J$17,'Tabelle Tipi-pesi'!K$17,"")&amp;IF(K105='Tabelle Tipi-pesi'!J$18,'Tabelle Tipi-pesi'!K$18,"")&amp;IF(K105='Tabelle Tipi-pesi'!J$19,'Tabelle Tipi-pesi'!K$19,"")&amp;IF(K105='Tabelle Tipi-pesi'!J$20,'Tabelle Tipi-pesi'!K$20,"")&amp;IF(K105='Tabelle Tipi-pesi'!J$21,'Tabelle Tipi-pesi'!K$21,"")&amp;IF(K105='Tabelle Tipi-pesi'!J$22,'Tabelle Tipi-pesi'!K$22,"")&amp;IF(K105='Tabelle Tipi-pesi'!J$23,'Tabelle Tipi-pesi'!K$23,"")))</f>
        <v>7</v>
      </c>
      <c r="M105" s="8" t="s">
        <v>63</v>
      </c>
      <c r="N105" s="9">
        <f>$B105*IF(M105="",0,VALUE(IF(M105='Tabelle Tipi-pesi'!L$2,'Tabelle Tipi-pesi'!M$2,"")&amp;IF(M105='Tabelle Tipi-pesi'!L$3,'Tabelle Tipi-pesi'!M$3,"")&amp;IF(M105='Tabelle Tipi-pesi'!L$4,'Tabelle Tipi-pesi'!M$4,"")&amp;IF(M105='Tabelle Tipi-pesi'!L$5,'Tabelle Tipi-pesi'!M$5,"")&amp;IF(M105='Tabelle Tipi-pesi'!L$6,'Tabelle Tipi-pesi'!M$6,"")&amp;IF(M105='Tabelle Tipi-pesi'!L$7,'Tabelle Tipi-pesi'!M$7,"")&amp;IF(M105='Tabelle Tipi-pesi'!L$8,'Tabelle Tipi-pesi'!M$8,"")&amp;IF(M105='Tabelle Tipi-pesi'!L$9,'Tabelle Tipi-pesi'!M$9,"")&amp;IF(M105='Tabelle Tipi-pesi'!L$10,'Tabelle Tipi-pesi'!M$10,"")&amp;IF(M105='Tabelle Tipi-pesi'!L$11,'Tabelle Tipi-pesi'!M$11,"")&amp;IF(M105='Tabelle Tipi-pesi'!L$12,'Tabelle Tipi-pesi'!M$12,"")&amp;IF(M105='Tabelle Tipi-pesi'!L$13,'Tabelle Tipi-pesi'!M$13,"")&amp;IF(M105='Tabelle Tipi-pesi'!L$14,'Tabelle Tipi-pesi'!M$14,"")&amp;IF(M105='Tabelle Tipi-pesi'!L$15,'Tabelle Tipi-pesi'!M$15,"")&amp;IF(M105='Tabelle Tipi-pesi'!L$16,'Tabelle Tipi-pesi'!M$16,"")&amp;IF(M105='Tabelle Tipi-pesi'!L$17,'Tabelle Tipi-pesi'!M$17,"")&amp;IF(M105='Tabelle Tipi-pesi'!L$18,'Tabelle Tipi-pesi'!M$18,"")&amp;IF(M105='Tabelle Tipi-pesi'!L$19,'Tabelle Tipi-pesi'!M$19,"")&amp;IF(M105='Tabelle Tipi-pesi'!L$20,'Tabelle Tipi-pesi'!M$20,"")&amp;IF(M105='Tabelle Tipi-pesi'!L$21,'Tabelle Tipi-pesi'!M$21,"")&amp;IF(M105='Tabelle Tipi-pesi'!L$22,'Tabelle Tipi-pesi'!M$22,"")&amp;IF(M105='Tabelle Tipi-pesi'!L$23,'Tabelle Tipi-pesi'!M$23,"")))</f>
        <v>416</v>
      </c>
      <c r="O105" s="27" t="s">
        <v>87</v>
      </c>
      <c r="P105" s="28">
        <f>IF(O105="",0,VALUE(IF(O105='Tabelle Tipi-pesi'!N$2,'Tabelle Tipi-pesi'!O$2,"")&amp;IF(O105='Tabelle Tipi-pesi'!N$3,'Tabelle Tipi-pesi'!O$3,"")&amp;IF(O105='Tabelle Tipi-pesi'!N$4,'Tabelle Tipi-pesi'!O$4,"")&amp;IF(O105='Tabelle Tipi-pesi'!N$5,'Tabelle Tipi-pesi'!O$5,"")&amp;IF(O105='Tabelle Tipi-pesi'!N$6,'Tabelle Tipi-pesi'!O$6,"")&amp;IF(O105='Tabelle Tipi-pesi'!N$7,'Tabelle Tipi-pesi'!O$7,"")&amp;IF(O105='Tabelle Tipi-pesi'!N$8,'Tabelle Tipi-pesi'!O$8,"")&amp;IF(O105='Tabelle Tipi-pesi'!N$9,'Tabelle Tipi-pesi'!O$9,"")&amp;IF(O105='Tabelle Tipi-pesi'!N$10,'Tabelle Tipi-pesi'!O$10,"")&amp;IF(O105='Tabelle Tipi-pesi'!N$11,'Tabelle Tipi-pesi'!O$11,"")&amp;IF(O105='Tabelle Tipi-pesi'!N$12,'Tabelle Tipi-pesi'!O$12,"")&amp;IF(O105='Tabelle Tipi-pesi'!N$13,'Tabelle Tipi-pesi'!O$13,"")&amp;IF(O105='Tabelle Tipi-pesi'!N$14,'Tabelle Tipi-pesi'!O$14,"")&amp;IF(O105='Tabelle Tipi-pesi'!N$15,'Tabelle Tipi-pesi'!O$15,"")&amp;IF(O105='Tabelle Tipi-pesi'!N$16,'Tabelle Tipi-pesi'!O$16,"")&amp;IF(O105='Tabelle Tipi-pesi'!N$17,'Tabelle Tipi-pesi'!O$17,"")&amp;IF(O105='Tabelle Tipi-pesi'!N$18,'Tabelle Tipi-pesi'!O$18,"")&amp;IF(O105='Tabelle Tipi-pesi'!N$19,'Tabelle Tipi-pesi'!O$19,"")&amp;IF(O105='Tabelle Tipi-pesi'!N$20,'Tabelle Tipi-pesi'!O$20,"")&amp;IF(O105='Tabelle Tipi-pesi'!N$21,'Tabelle Tipi-pesi'!O$21,"")&amp;IF(O105='Tabelle Tipi-pesi'!N$22,'Tabelle Tipi-pesi'!O$22,"")&amp;IF(O105='Tabelle Tipi-pesi'!N$23,'Tabelle Tipi-pesi'!O$23,"")))</f>
        <v>309</v>
      </c>
      <c r="Q105" s="8" t="s">
        <v>109</v>
      </c>
      <c r="R105" s="9">
        <f>IF(Q105="",0,VALUE(IF(Q105='Tabelle Tipi-pesi'!P$2,'Tabelle Tipi-pesi'!Q$2,"")&amp;IF(Q105='Tabelle Tipi-pesi'!P$3,'Tabelle Tipi-pesi'!Q$3,"")&amp;IF(Q105='Tabelle Tipi-pesi'!P$4,'Tabelle Tipi-pesi'!Q$4,"")&amp;IF(Q105='Tabelle Tipi-pesi'!P$5,'Tabelle Tipi-pesi'!Q$5,"")&amp;IF(Q105='Tabelle Tipi-pesi'!P$6,'Tabelle Tipi-pesi'!Q$6,"")&amp;IF(Q105='Tabelle Tipi-pesi'!P$7,'Tabelle Tipi-pesi'!Q$7,"")&amp;IF(Q105='Tabelle Tipi-pesi'!P$8,'Tabelle Tipi-pesi'!Q$8,"")&amp;IF(Q105='Tabelle Tipi-pesi'!P$9,'Tabelle Tipi-pesi'!Q$9,"")&amp;IF(Q105='Tabelle Tipi-pesi'!P$10,'Tabelle Tipi-pesi'!Q$10,"")&amp;IF(Q105='Tabelle Tipi-pesi'!P$11,'Tabelle Tipi-pesi'!Q$11,"")&amp;IF(Q105='Tabelle Tipi-pesi'!P$12,'Tabelle Tipi-pesi'!Q$12,"")&amp;IF(Q105='Tabelle Tipi-pesi'!P$13,'Tabelle Tipi-pesi'!Q$13,"")&amp;IF(Q105='Tabelle Tipi-pesi'!P$14,'Tabelle Tipi-pesi'!Q$14,"")&amp;IF(Q105='Tabelle Tipi-pesi'!P$15,'Tabelle Tipi-pesi'!Q$15,"")&amp;IF(Q105='Tabelle Tipi-pesi'!P$16,'Tabelle Tipi-pesi'!Q$16,"")&amp;IF(Q105='Tabelle Tipi-pesi'!P$17,'Tabelle Tipi-pesi'!Q$17,"")&amp;IF(Q105='Tabelle Tipi-pesi'!P$18,'Tabelle Tipi-pesi'!Q$18,"")&amp;IF(Q105='Tabelle Tipi-pesi'!P$19,'Tabelle Tipi-pesi'!Q$19,"")&amp;IF(Q105='Tabelle Tipi-pesi'!P$20,'Tabelle Tipi-pesi'!Q$20,"")&amp;IF(Q105='Tabelle Tipi-pesi'!P$21,'Tabelle Tipi-pesi'!Q$21,"")&amp;IF(Q105='Tabelle Tipi-pesi'!P$22,'Tabelle Tipi-pesi'!Q$22,"")&amp;IF(Q105='Tabelle Tipi-pesi'!P$23,'Tabelle Tipi-pesi'!Q$23,"")))</f>
        <v>60</v>
      </c>
      <c r="S105" s="29" t="s">
        <v>114</v>
      </c>
      <c r="T105" s="30">
        <f>IF(S105="",0,VALUE(IF(S105='Tabelle Tipi-pesi'!R$2,'Tabelle Tipi-pesi'!S$2,"")&amp;IF(S105='Tabelle Tipi-pesi'!R$3,'Tabelle Tipi-pesi'!S$3,"")&amp;IF(S105='Tabelle Tipi-pesi'!R$4,'Tabelle Tipi-pesi'!S$4,"")&amp;IF(S105='Tabelle Tipi-pesi'!R$5,'Tabelle Tipi-pesi'!S$5,"")&amp;IF(S105='Tabelle Tipi-pesi'!R$6,'Tabelle Tipi-pesi'!S$6,"")&amp;IF(S105='Tabelle Tipi-pesi'!R$7,'Tabelle Tipi-pesi'!S$7,"")&amp;IF(S105='Tabelle Tipi-pesi'!R$8,'Tabelle Tipi-pesi'!S$8,"")&amp;IF(S105='Tabelle Tipi-pesi'!R$9,'Tabelle Tipi-pesi'!S$9,"")&amp;IF(S105='Tabelle Tipi-pesi'!R$10,'Tabelle Tipi-pesi'!S$10,"")&amp;IF(S105='Tabelle Tipi-pesi'!R$11,'Tabelle Tipi-pesi'!S$11,"")&amp;IF(S105='Tabelle Tipi-pesi'!R$12,'Tabelle Tipi-pesi'!S$12,"")&amp;IF(S105='Tabelle Tipi-pesi'!R$13,'Tabelle Tipi-pesi'!S$13,"")&amp;IF(S105='Tabelle Tipi-pesi'!R$14,'Tabelle Tipi-pesi'!S$14,"")&amp;IF(S105='Tabelle Tipi-pesi'!R$15,'Tabelle Tipi-pesi'!S$15,"")&amp;IF(S105='Tabelle Tipi-pesi'!R$16,'Tabelle Tipi-pesi'!S$16,"")&amp;IF(S105='Tabelle Tipi-pesi'!R$17,'Tabelle Tipi-pesi'!S$17,"")&amp;IF(S105='Tabelle Tipi-pesi'!R$18,'Tabelle Tipi-pesi'!S$18,"")&amp;IF(S105='Tabelle Tipi-pesi'!R$19,'Tabelle Tipi-pesi'!S$19,"")&amp;IF(S105='Tabelle Tipi-pesi'!R$20,'Tabelle Tipi-pesi'!S$20,"")&amp;IF(S105='Tabelle Tipi-pesi'!R$21,'Tabelle Tipi-pesi'!S$21,"")&amp;IF(S105='Tabelle Tipi-pesi'!R$22,'Tabelle Tipi-pesi'!S$22,"")&amp;IF(S105='Tabelle Tipi-pesi'!R$23,'Tabelle Tipi-pesi'!S$23,"")))</f>
        <v>25</v>
      </c>
      <c r="V105" s="9">
        <f>IF(U105="",0,VALUE(IF(U105='Tabelle Tipi-pesi'!T$2,'Tabelle Tipi-pesi'!U$2,"")&amp;IF(U105='Tabelle Tipi-pesi'!T$3,'Tabelle Tipi-pesi'!U$3,"")&amp;IF(U105='Tabelle Tipi-pesi'!T$4,'Tabelle Tipi-pesi'!U$4,"")&amp;IF(U105='Tabelle Tipi-pesi'!T$5,'Tabelle Tipi-pesi'!U$5,"")&amp;IF(U105='Tabelle Tipi-pesi'!T$6,'Tabelle Tipi-pesi'!U$6,"")&amp;IF(U105='Tabelle Tipi-pesi'!T$7,'Tabelle Tipi-pesi'!U$7,"")&amp;IF(U105='Tabelle Tipi-pesi'!T$8,'Tabelle Tipi-pesi'!U$8,"")&amp;IF(U105='Tabelle Tipi-pesi'!T$9,'Tabelle Tipi-pesi'!U$9,"")&amp;IF(U105='Tabelle Tipi-pesi'!T$10,'Tabelle Tipi-pesi'!U$10,"")&amp;IF(U105='Tabelle Tipi-pesi'!T$11,'Tabelle Tipi-pesi'!U$11,"")&amp;IF(U105='Tabelle Tipi-pesi'!T$12,'Tabelle Tipi-pesi'!U$12,"")&amp;IF(U105='Tabelle Tipi-pesi'!T$13,'Tabelle Tipi-pesi'!U$13,"")&amp;IF(U105='Tabelle Tipi-pesi'!T$14,'Tabelle Tipi-pesi'!U$14,"")&amp;IF(U105='Tabelle Tipi-pesi'!T$15,'Tabelle Tipi-pesi'!U$15,"")&amp;IF(U105='Tabelle Tipi-pesi'!T$16,'Tabelle Tipi-pesi'!U$16,"")&amp;IF(U105='Tabelle Tipi-pesi'!T$17,'Tabelle Tipi-pesi'!U$17,"")&amp;IF(U105='Tabelle Tipi-pesi'!T$18,'Tabelle Tipi-pesi'!U$18,"")&amp;IF(U105='Tabelle Tipi-pesi'!T$19,'Tabelle Tipi-pesi'!U$19,"")&amp;IF(U105='Tabelle Tipi-pesi'!T$20,'Tabelle Tipi-pesi'!U$20,"")&amp;IF(U105='Tabelle Tipi-pesi'!T$21,'Tabelle Tipi-pesi'!U$21,"")&amp;IF(U105='Tabelle Tipi-pesi'!T$22,'Tabelle Tipi-pesi'!U$22,"")&amp;IF(U105='Tabelle Tipi-pesi'!T$23,'Tabelle Tipi-pesi'!U$23,"")))</f>
        <v>0</v>
      </c>
      <c r="W105" s="31"/>
      <c r="X105" s="32">
        <f>IF(W105="",0,VALUE(IF(W105='Tabelle Tipi-pesi'!V$2,'Tabelle Tipi-pesi'!W$2,"")&amp;IF(W105='Tabelle Tipi-pesi'!V$3,'Tabelle Tipi-pesi'!W$3,"")&amp;IF(W105='Tabelle Tipi-pesi'!V$4,'Tabelle Tipi-pesi'!W$4,"")&amp;IF(W105='Tabelle Tipi-pesi'!V$5,'Tabelle Tipi-pesi'!W$5,"")&amp;IF(W105='Tabelle Tipi-pesi'!V$6,'Tabelle Tipi-pesi'!W$6,"")&amp;IF(W105='Tabelle Tipi-pesi'!V$7,'Tabelle Tipi-pesi'!W$7,"")&amp;IF(W105='Tabelle Tipi-pesi'!V$8,'Tabelle Tipi-pesi'!W$8,"")&amp;IF(W105='Tabelle Tipi-pesi'!V$9,'Tabelle Tipi-pesi'!W$9,"")&amp;IF(W105='Tabelle Tipi-pesi'!V$10,'Tabelle Tipi-pesi'!W$10,"")&amp;IF(W105='Tabelle Tipi-pesi'!V$11,'Tabelle Tipi-pesi'!W$11,"")&amp;IF(W105='Tabelle Tipi-pesi'!V$12,'Tabelle Tipi-pesi'!W$12,"")&amp;IF(W105='Tabelle Tipi-pesi'!V$13,'Tabelle Tipi-pesi'!W$13,"")&amp;IF(W105='Tabelle Tipi-pesi'!V$14,'Tabelle Tipi-pesi'!W$14,"")&amp;IF(W105='Tabelle Tipi-pesi'!V$15,'Tabelle Tipi-pesi'!W$15,"")&amp;IF(W105='Tabelle Tipi-pesi'!V$16,'Tabelle Tipi-pesi'!W$16,"")&amp;IF(W105='Tabelle Tipi-pesi'!V$17,'Tabelle Tipi-pesi'!W$17,"")&amp;IF(W105='Tabelle Tipi-pesi'!V$18,'Tabelle Tipi-pesi'!W$18,"")&amp;IF(W105='Tabelle Tipi-pesi'!V$19,'Tabelle Tipi-pesi'!W$19,"")&amp;IF(W105='Tabelle Tipi-pesi'!V$20,'Tabelle Tipi-pesi'!W$20,"")&amp;IF(W105='Tabelle Tipi-pesi'!V$21,'Tabelle Tipi-pesi'!W$21,"")&amp;IF(W105='Tabelle Tipi-pesi'!V$22,'Tabelle Tipi-pesi'!W$22,"")&amp;IF(W105='Tabelle Tipi-pesi'!V$23,'Tabelle Tipi-pesi'!W$23,"")))</f>
        <v>0</v>
      </c>
      <c r="Z105" s="9">
        <f>IF(Y105="",0,VALUE(IF(Y105='Tabelle Tipi-pesi'!X$2,'Tabelle Tipi-pesi'!Y$2,"")&amp;IF(Y105='Tabelle Tipi-pesi'!X$3,'Tabelle Tipi-pesi'!Y$3,"")&amp;IF(Y105='Tabelle Tipi-pesi'!X$4,'Tabelle Tipi-pesi'!Y$4,"")&amp;IF(Y105='Tabelle Tipi-pesi'!X$5,'Tabelle Tipi-pesi'!Y$5,"")&amp;IF(Y105='Tabelle Tipi-pesi'!X$6,'Tabelle Tipi-pesi'!Y$6,"")&amp;IF(Y105='Tabelle Tipi-pesi'!X$7,'Tabelle Tipi-pesi'!Y$7,"")&amp;IF(Y105='Tabelle Tipi-pesi'!X$8,'Tabelle Tipi-pesi'!Y$8,"")&amp;IF(Y105='Tabelle Tipi-pesi'!X$9,'Tabelle Tipi-pesi'!Y$9,"")&amp;IF(Y105='Tabelle Tipi-pesi'!X$10,'Tabelle Tipi-pesi'!Y$10,"")&amp;IF(Y105='Tabelle Tipi-pesi'!X$11,'Tabelle Tipi-pesi'!Y$11,"")&amp;IF(Y105='Tabelle Tipi-pesi'!X$12,'Tabelle Tipi-pesi'!Y$12,"")&amp;IF(Y105='Tabelle Tipi-pesi'!X$13,'Tabelle Tipi-pesi'!Y$13,"")&amp;IF(Y105='Tabelle Tipi-pesi'!X$14,'Tabelle Tipi-pesi'!Y$14,"")&amp;IF(Y105='Tabelle Tipi-pesi'!X$15,'Tabelle Tipi-pesi'!Y$15,"")&amp;IF(Y105='Tabelle Tipi-pesi'!X$16,'Tabelle Tipi-pesi'!Y$16,"")&amp;IF(Y105='Tabelle Tipi-pesi'!X$17,'Tabelle Tipi-pesi'!Y$17,"")&amp;IF(Y105='Tabelle Tipi-pesi'!X$18,'Tabelle Tipi-pesi'!Y$18,"")&amp;IF(Y105='Tabelle Tipi-pesi'!X$19,'Tabelle Tipi-pesi'!Y$19,"")&amp;IF(Y105='Tabelle Tipi-pesi'!X$20,'Tabelle Tipi-pesi'!Y$20,"")&amp;IF(Y105='Tabelle Tipi-pesi'!X$21,'Tabelle Tipi-pesi'!Y$21,"")&amp;IF(Y105='Tabelle Tipi-pesi'!X$22,'Tabelle Tipi-pesi'!Y$22,"")&amp;IF(Y105='Tabelle Tipi-pesi'!X$23,'Tabelle Tipi-pesi'!Y$23,"")))</f>
        <v>0</v>
      </c>
      <c r="AA105" s="36"/>
      <c r="AB105" s="37">
        <f>IF(AA105="",0,VALUE(IF(AA105='Tabelle Tipi-pesi'!Z$2,'Tabelle Tipi-pesi'!AA$2,"")&amp;IF(AA105='Tabelle Tipi-pesi'!Z$3,'Tabelle Tipi-pesi'!AA$3,"")&amp;IF(AA105='Tabelle Tipi-pesi'!Z$4,'Tabelle Tipi-pesi'!AA$4,"")&amp;IF(AA105='Tabelle Tipi-pesi'!Z$5,'Tabelle Tipi-pesi'!AA$5,"")&amp;IF(AA105='Tabelle Tipi-pesi'!Z$6,'Tabelle Tipi-pesi'!AA$6,"")&amp;IF(AA105='Tabelle Tipi-pesi'!Z$7,'Tabelle Tipi-pesi'!AA$7,"")&amp;IF(AA105='Tabelle Tipi-pesi'!Z$8,'Tabelle Tipi-pesi'!AA$8,"")&amp;IF(AA105='Tabelle Tipi-pesi'!Z$9,'Tabelle Tipi-pesi'!AA$9,"")&amp;IF(AA105='Tabelle Tipi-pesi'!Z$10,'Tabelle Tipi-pesi'!AA$10,"")&amp;IF(AA105='Tabelle Tipi-pesi'!Z$11,'Tabelle Tipi-pesi'!AA$11,"")&amp;IF(AA105='Tabelle Tipi-pesi'!Z$12,'Tabelle Tipi-pesi'!AA$12,"")&amp;IF(AA105='Tabelle Tipi-pesi'!Z$13,'Tabelle Tipi-pesi'!AA$13,"")&amp;IF(AA105='Tabelle Tipi-pesi'!Z$14,'Tabelle Tipi-pesi'!AA$14,"")&amp;IF(AA105='Tabelle Tipi-pesi'!Z$15,'Tabelle Tipi-pesi'!AA$15,"")&amp;IF(AA105='Tabelle Tipi-pesi'!Z$16,'Tabelle Tipi-pesi'!AA$16,"")&amp;IF(AA105='Tabelle Tipi-pesi'!Z$17,'Tabelle Tipi-pesi'!AA$17,"")&amp;IF(AA105='Tabelle Tipi-pesi'!Z$18,'Tabelle Tipi-pesi'!AA$18,"")&amp;IF(AA105='Tabelle Tipi-pesi'!Z$19,'Tabelle Tipi-pesi'!AA$19,"")&amp;IF(AA105='Tabelle Tipi-pesi'!Z$20,'Tabelle Tipi-pesi'!AA$20,"")&amp;IF(AA105='Tabelle Tipi-pesi'!Z$21,'Tabelle Tipi-pesi'!AA$21,"")&amp;IF(AA105='Tabelle Tipi-pesi'!Z$22,'Tabelle Tipi-pesi'!AA$22,"")&amp;IF(AA105='Tabelle Tipi-pesi'!Z$23,'Tabelle Tipi-pesi'!AA$23,"")))</f>
        <v>0</v>
      </c>
      <c r="AC105" s="8" t="s">
        <v>102</v>
      </c>
      <c r="AD105" s="9">
        <f>IF(AC105="",0,VALUE(IF(AC105='Tabelle Tipi-pesi'!Z$2,'Tabelle Tipi-pesi'!AA$2,"")&amp;IF(AC105='Tabelle Tipi-pesi'!Z$3,'Tabelle Tipi-pesi'!AA$3,"")&amp;IF(AC105='Tabelle Tipi-pesi'!Z$4,'Tabelle Tipi-pesi'!AA$4,"")&amp;IF(AC105='Tabelle Tipi-pesi'!Z$5,'Tabelle Tipi-pesi'!AA$5,"")&amp;IF(AC105='Tabelle Tipi-pesi'!Z$6,'Tabelle Tipi-pesi'!AA$6,"")&amp;IF(AC105='Tabelle Tipi-pesi'!Z$7,'Tabelle Tipi-pesi'!AA$7,"")&amp;IF(AC105='Tabelle Tipi-pesi'!Z$8,'Tabelle Tipi-pesi'!AA$8,"")&amp;IF(AC105='Tabelle Tipi-pesi'!Z$9,'Tabelle Tipi-pesi'!AA$9,"")&amp;IF(AC105='Tabelle Tipi-pesi'!Z$10,'Tabelle Tipi-pesi'!AA$10,"")&amp;IF(AC105='Tabelle Tipi-pesi'!Z$11,'Tabelle Tipi-pesi'!AA$11,"")&amp;IF(AC105='Tabelle Tipi-pesi'!Z$12,'Tabelle Tipi-pesi'!AA$12,"")&amp;IF(AC105='Tabelle Tipi-pesi'!Z$13,'Tabelle Tipi-pesi'!AA$13,"")&amp;IF(AC105='Tabelle Tipi-pesi'!Z$14,'Tabelle Tipi-pesi'!AA$14,"")&amp;IF(AC105='Tabelle Tipi-pesi'!Z$15,'Tabelle Tipi-pesi'!AA$15,"")&amp;IF(AC105='Tabelle Tipi-pesi'!Z$16,'Tabelle Tipi-pesi'!AA$16,"")&amp;IF(AC105='Tabelle Tipi-pesi'!Z$17,'Tabelle Tipi-pesi'!AA$17,"")&amp;IF(AC105='Tabelle Tipi-pesi'!Z$18,'Tabelle Tipi-pesi'!AA$18,"")&amp;IF(AC105='Tabelle Tipi-pesi'!Z$19,'Tabelle Tipi-pesi'!AA$19,"")&amp;IF(AC105='Tabelle Tipi-pesi'!Z$20,'Tabelle Tipi-pesi'!AA$20,"")&amp;IF(AC105='Tabelle Tipi-pesi'!Z$21,'Tabelle Tipi-pesi'!AA$21,"")&amp;IF(AC105='Tabelle Tipi-pesi'!Z$22,'Tabelle Tipi-pesi'!AA$22,"")&amp;IF(AC105='Tabelle Tipi-pesi'!Z$23,'Tabelle Tipi-pesi'!AA$23,"")))</f>
        <v>40</v>
      </c>
      <c r="AE105" s="34" t="s">
        <v>118</v>
      </c>
      <c r="AF105" s="35">
        <f>IF(AE105="",0,VALUE(IF(AE105='Tabelle Tipi-pesi'!AB$2,'Tabelle Tipi-pesi'!AC$2,"")&amp;IF(AE105='Tabelle Tipi-pesi'!AB$3,'Tabelle Tipi-pesi'!AC$3,"")&amp;IF(AE105='Tabelle Tipi-pesi'!AB$4,'Tabelle Tipi-pesi'!AC$4,"")&amp;IF(AE105='Tabelle Tipi-pesi'!AB$5,'Tabelle Tipi-pesi'!AC$5,"")&amp;IF(AE105='Tabelle Tipi-pesi'!AB$6,'Tabelle Tipi-pesi'!AC$6,"")&amp;IF(AE105='Tabelle Tipi-pesi'!AB$7,'Tabelle Tipi-pesi'!AC$7,"")&amp;IF(AE105='Tabelle Tipi-pesi'!AB$8,'Tabelle Tipi-pesi'!AC$8,"")&amp;IF(AE105='Tabelle Tipi-pesi'!AB$9,'Tabelle Tipi-pesi'!AC$9,"")&amp;IF(AE105='Tabelle Tipi-pesi'!AB$10,'Tabelle Tipi-pesi'!AC$10,"")&amp;IF(AE105='Tabelle Tipi-pesi'!AB$11,'Tabelle Tipi-pesi'!AC$11,"")&amp;IF(AE105='Tabelle Tipi-pesi'!AB$12,'Tabelle Tipi-pesi'!AC$12,"")&amp;IF(AE105='Tabelle Tipi-pesi'!AB$13,'Tabelle Tipi-pesi'!AC$13,"")&amp;IF(AE105='Tabelle Tipi-pesi'!AB$14,'Tabelle Tipi-pesi'!AC$14,"")&amp;IF(AE105='Tabelle Tipi-pesi'!AB$15,'Tabelle Tipi-pesi'!AC$15,"")&amp;IF(AD105='Tabelle Tipi-pesi'!AB$16,'Tabelle Tipi-pesi'!AC$16,"")&amp;IF(AE105='Tabelle Tipi-pesi'!AB$17,'Tabelle Tipi-pesi'!AC$17,"")&amp;IF(AE105='Tabelle Tipi-pesi'!AB$18,'Tabelle Tipi-pesi'!AC$18,"")&amp;IF(AE105='Tabelle Tipi-pesi'!AB$19,'Tabelle Tipi-pesi'!AC$19,"")&amp;IF(AE105='Tabelle Tipi-pesi'!AB$20,'Tabelle Tipi-pesi'!AC$20,"")&amp;IF(AE105='Tabelle Tipi-pesi'!AB$21,'Tabelle Tipi-pesi'!AC$21,"")&amp;IF(AE105='Tabelle Tipi-pesi'!AB$22,'Tabelle Tipi-pesi'!AC$22,"")&amp;IF(AE105='Tabelle Tipi-pesi'!AB$23,'Tabelle Tipi-pesi'!AC$23,"")))</f>
        <v>10</v>
      </c>
      <c r="AH105" s="9">
        <f>IF(AG105="",0,VALUE(IF(AG105='Tabelle Tipi-pesi'!AD$2,'Tabelle Tipi-pesi'!AE$2,"")&amp;IF(AG105='Tabelle Tipi-pesi'!AD$3,'Tabelle Tipi-pesi'!AE$3,"")&amp;IF(AG105='Tabelle Tipi-pesi'!AD$4,'Tabelle Tipi-pesi'!AE$4,"")&amp;IF(AG105='Tabelle Tipi-pesi'!AD$5,'Tabelle Tipi-pesi'!AE$5,"")&amp;IF(AG105='Tabelle Tipi-pesi'!AD$6,'Tabelle Tipi-pesi'!AE$6,"")&amp;IF(AG105='Tabelle Tipi-pesi'!AD$7,'Tabelle Tipi-pesi'!AE$7,"")&amp;IF(AG105='Tabelle Tipi-pesi'!AD$8,'Tabelle Tipi-pesi'!AE$8,"")&amp;IF(AG105='Tabelle Tipi-pesi'!AD$9,'Tabelle Tipi-pesi'!AE$9,"")&amp;IF(AG105='Tabelle Tipi-pesi'!AD$10,'Tabelle Tipi-pesi'!AE$10,"")&amp;IF(AG105='Tabelle Tipi-pesi'!AD$11,'Tabelle Tipi-pesi'!AE$11,"")&amp;IF(AG105='Tabelle Tipi-pesi'!AD$12,'Tabelle Tipi-pesi'!AE$12,"")&amp;IF(AG105='Tabelle Tipi-pesi'!AD$13,'Tabelle Tipi-pesi'!AE$13,"")&amp;IF(AG105='Tabelle Tipi-pesi'!AD$14,'Tabelle Tipi-pesi'!AE$14,"")&amp;IF(AG105='Tabelle Tipi-pesi'!AD$15,'Tabelle Tipi-pesi'!AE$15,"")&amp;IF(AF105='Tabelle Tipi-pesi'!AD$16,'Tabelle Tipi-pesi'!AE$16,"")&amp;IF(AG105='Tabelle Tipi-pesi'!AD$17,'Tabelle Tipi-pesi'!AE$17,"")&amp;IF(AG105='Tabelle Tipi-pesi'!AD$18,'Tabelle Tipi-pesi'!AE$18,"")&amp;IF(AG105='Tabelle Tipi-pesi'!AD$19,'Tabelle Tipi-pesi'!AE$19,"")&amp;IF(AG105='Tabelle Tipi-pesi'!AD$20,'Tabelle Tipi-pesi'!AE$20,"")&amp;IF(AG105='Tabelle Tipi-pesi'!AD$21,'Tabelle Tipi-pesi'!AE$21,"")&amp;IF(AG105='Tabelle Tipi-pesi'!AD$22,'Tabelle Tipi-pesi'!AE$22,"")&amp;IF(AG105='Tabelle Tipi-pesi'!AD$23,'Tabelle Tipi-pesi'!AE$23,"")))</f>
        <v>0</v>
      </c>
      <c r="AJ105" s="26">
        <f t="shared" si="7"/>
        <v>1412</v>
      </c>
      <c r="AK105" s="55">
        <v>22.9</v>
      </c>
      <c r="AL105" s="12">
        <v>5838</v>
      </c>
      <c r="AM105" s="18"/>
      <c r="AN105" s="11">
        <f t="shared" si="8"/>
        <v>17</v>
      </c>
      <c r="AO105" s="11" t="str">
        <f t="shared" si="9"/>
        <v>2</v>
      </c>
      <c r="AP105" s="8">
        <v>580</v>
      </c>
      <c r="AQ105" s="40">
        <f t="shared" si="10"/>
        <v>15.296069868995634</v>
      </c>
      <c r="AR105" s="15">
        <f t="shared" si="11"/>
        <v>113.19091703056769</v>
      </c>
      <c r="AS105" s="16">
        <f t="shared" si="12"/>
        <v>80.163538973489864</v>
      </c>
      <c r="AT105" s="15">
        <f t="shared" si="13"/>
        <v>12.474499165146646</v>
      </c>
      <c r="AU105" s="39"/>
    </row>
    <row r="106" spans="1:47" s="8" customFormat="1" ht="11.25" customHeight="1" x14ac:dyDescent="0.2">
      <c r="A106" s="8">
        <v>102</v>
      </c>
      <c r="B106" s="8">
        <v>4</v>
      </c>
      <c r="C106" s="20" t="s">
        <v>18</v>
      </c>
      <c r="D106" s="21">
        <f>IF(C106="",0,VALUE(IF(C106='Tabelle Tipi-pesi'!B$2,'Tabelle Tipi-pesi'!C$2,"")&amp;IF(C106='Tabelle Tipi-pesi'!B$3,'Tabelle Tipi-pesi'!C$3,"")&amp;IF(C106='Tabelle Tipi-pesi'!B$4,'Tabelle Tipi-pesi'!C$4,"")&amp;IF(C106='Tabelle Tipi-pesi'!B$5,'Tabelle Tipi-pesi'!C$5,"")&amp;IF(C106='Tabelle Tipi-pesi'!B$6,'Tabelle Tipi-pesi'!C$6,"")&amp;IF(C106='Tabelle Tipi-pesi'!B$7,'Tabelle Tipi-pesi'!C$7,"")&amp;IF(C106='Tabelle Tipi-pesi'!B$8,'Tabelle Tipi-pesi'!C$8,"")&amp;IF(C106='Tabelle Tipi-pesi'!B$9,'Tabelle Tipi-pesi'!C$9,"")&amp;IF(C106='Tabelle Tipi-pesi'!B$10,'Tabelle Tipi-pesi'!C$10,"")&amp;IF(C106='Tabelle Tipi-pesi'!B$11,'Tabelle Tipi-pesi'!C$11,"")&amp;IF(C106='Tabelle Tipi-pesi'!B$12,'Tabelle Tipi-pesi'!C$12,"")&amp;IF(C106='Tabelle Tipi-pesi'!B$13,'Tabelle Tipi-pesi'!C$13,"")&amp;IF(C106='Tabelle Tipi-pesi'!B$14,'Tabelle Tipi-pesi'!C$14,"")&amp;IF(C106='Tabelle Tipi-pesi'!B$15,'Tabelle Tipi-pesi'!C$15,"")&amp;IF(C106='Tabelle Tipi-pesi'!B$16,'Tabelle Tipi-pesi'!C$16,"")&amp;IF(C106='Tabelle Tipi-pesi'!B$17,'Tabelle Tipi-pesi'!C$17,"")&amp;IF(C106='Tabelle Tipi-pesi'!B$18,'Tabelle Tipi-pesi'!C$18,"")&amp;IF(C106='Tabelle Tipi-pesi'!B$19,'Tabelle Tipi-pesi'!C$19,"")&amp;IF(C106='Tabelle Tipi-pesi'!B$20,'Tabelle Tipi-pesi'!C$20,"")&amp;IF(C106='Tabelle Tipi-pesi'!B$21,'Tabelle Tipi-pesi'!C$21,"")&amp;IF(C106='Tabelle Tipi-pesi'!B$22,'Tabelle Tipi-pesi'!C$22,"")&amp;IF(C106='Tabelle Tipi-pesi'!B$23,'Tabelle Tipi-pesi'!C$23,"")))</f>
        <v>180</v>
      </c>
      <c r="E106" s="8" t="s">
        <v>33</v>
      </c>
      <c r="F106" s="7">
        <f>IF(E106="",0,VALUE(IF(E106='Tabelle Tipi-pesi'!D$2,'Tabelle Tipi-pesi'!E$2,"")&amp;IF(E106='Tabelle Tipi-pesi'!D$3,'Tabelle Tipi-pesi'!E$3,"")&amp;IF(E106='Tabelle Tipi-pesi'!D$4,'Tabelle Tipi-pesi'!E$4,"")&amp;IF(E106='Tabelle Tipi-pesi'!D$5,'Tabelle Tipi-pesi'!E$5,"")&amp;IF(E106='Tabelle Tipi-pesi'!D$6,'Tabelle Tipi-pesi'!E$6,"")&amp;IF(E106='Tabelle Tipi-pesi'!D$7,'Tabelle Tipi-pesi'!E$7,"")&amp;IF(E106='Tabelle Tipi-pesi'!D$8,'Tabelle Tipi-pesi'!E$8,"")&amp;IF(E106='Tabelle Tipi-pesi'!D$9,'Tabelle Tipi-pesi'!E$9,"")&amp;IF(E106='Tabelle Tipi-pesi'!D$10,'Tabelle Tipi-pesi'!E$10,"")&amp;IF(E106='Tabelle Tipi-pesi'!D$11,'Tabelle Tipi-pesi'!E$11,"")&amp;IF(E106='Tabelle Tipi-pesi'!D$12,'Tabelle Tipi-pesi'!E$12,"")&amp;IF(E106='Tabelle Tipi-pesi'!D$13,'Tabelle Tipi-pesi'!E$13,"")&amp;IF(E106='Tabelle Tipi-pesi'!D$14,'Tabelle Tipi-pesi'!E$14,"")&amp;IF(E106='Tabelle Tipi-pesi'!D$15,'Tabelle Tipi-pesi'!E$15,"")&amp;IF(E106='Tabelle Tipi-pesi'!D$16,'Tabelle Tipi-pesi'!E$16,"")&amp;IF(E106='Tabelle Tipi-pesi'!D$17,'Tabelle Tipi-pesi'!E$17,"")&amp;IF(E106='Tabelle Tipi-pesi'!D$18,'Tabelle Tipi-pesi'!E$18,"")&amp;IF(E106='Tabelle Tipi-pesi'!D$19,'Tabelle Tipi-pesi'!E$19,"")&amp;IF(E106='Tabelle Tipi-pesi'!D$20,'Tabelle Tipi-pesi'!E$20,"")&amp;IF(E106='Tabelle Tipi-pesi'!D$21,'Tabelle Tipi-pesi'!E$21,"")&amp;IF(E106='Tabelle Tipi-pesi'!D$22,'Tabelle Tipi-pesi'!E$22,"")&amp;IF(E106='Tabelle Tipi-pesi'!D$23,'Tabelle Tipi-pesi'!E$23,"")))/4*B106</f>
        <v>100</v>
      </c>
      <c r="G106" s="22" t="s">
        <v>39</v>
      </c>
      <c r="H106" s="23">
        <f>$B106*IF(G106="",0,VALUE(IF(G106='Tabelle Tipi-pesi'!F$2,'Tabelle Tipi-pesi'!G$2,"")&amp;IF(G106='Tabelle Tipi-pesi'!F$3,'Tabelle Tipi-pesi'!G$3,"")&amp;IF(G106='Tabelle Tipi-pesi'!F$4,'Tabelle Tipi-pesi'!G$4,"")&amp;IF(G106='Tabelle Tipi-pesi'!F$5,'Tabelle Tipi-pesi'!G$5,"")&amp;IF(G106='Tabelle Tipi-pesi'!F$6,'Tabelle Tipi-pesi'!G$6,"")&amp;IF(G106='Tabelle Tipi-pesi'!F$7,'Tabelle Tipi-pesi'!G$7,"")&amp;IF(G106='Tabelle Tipi-pesi'!F$8,'Tabelle Tipi-pesi'!G$8,"")&amp;IF(G106='Tabelle Tipi-pesi'!F$9,'Tabelle Tipi-pesi'!G$9,"")&amp;IF(G106='Tabelle Tipi-pesi'!F$10,'Tabelle Tipi-pesi'!G$10,"")&amp;IF(G106='Tabelle Tipi-pesi'!F$11,'Tabelle Tipi-pesi'!G$11,"")&amp;IF(G106='Tabelle Tipi-pesi'!F$12,'Tabelle Tipi-pesi'!G$12,"")&amp;IF(G106='Tabelle Tipi-pesi'!F$13,'Tabelle Tipi-pesi'!G$13,"")&amp;IF(G106='Tabelle Tipi-pesi'!F$14,'Tabelle Tipi-pesi'!G$14,"")&amp;IF(G106='Tabelle Tipi-pesi'!F$15,'Tabelle Tipi-pesi'!G$15,"")&amp;IF(G106='Tabelle Tipi-pesi'!F$16,'Tabelle Tipi-pesi'!G$16,"")&amp;IF(G106='Tabelle Tipi-pesi'!F$17,'Tabelle Tipi-pesi'!G$17,"")&amp;IF(G106='Tabelle Tipi-pesi'!F$18,'Tabelle Tipi-pesi'!G$18,"")&amp;IF(G106='Tabelle Tipi-pesi'!F$19,'Tabelle Tipi-pesi'!G$19,"")&amp;IF(G106='Tabelle Tipi-pesi'!F$20,'Tabelle Tipi-pesi'!G$20,"")&amp;IF(G106='Tabelle Tipi-pesi'!F$21,'Tabelle Tipi-pesi'!G$21,"")&amp;IF(G106='Tabelle Tipi-pesi'!F$22,'Tabelle Tipi-pesi'!G$22,"")&amp;IF(G106='Tabelle Tipi-pesi'!F$23,'Tabelle Tipi-pesi'!G$23,"")))</f>
        <v>120</v>
      </c>
      <c r="I106" s="8" t="s">
        <v>47</v>
      </c>
      <c r="J106" s="9">
        <f>IF(I106="",0,VALUE(IF(I106='Tabelle Tipi-pesi'!H$2,'Tabelle Tipi-pesi'!I$2,"")&amp;IF(I106='Tabelle Tipi-pesi'!H$3,'Tabelle Tipi-pesi'!I$3,"")&amp;IF(I106='Tabelle Tipi-pesi'!H$4,'Tabelle Tipi-pesi'!I$4,"")&amp;IF(I106='Tabelle Tipi-pesi'!H$5,'Tabelle Tipi-pesi'!I$5,"")&amp;IF(I106='Tabelle Tipi-pesi'!H$6,'Tabelle Tipi-pesi'!I$6,"")&amp;IF(I106='Tabelle Tipi-pesi'!H$7,'Tabelle Tipi-pesi'!I$7,"")&amp;IF(I106='Tabelle Tipi-pesi'!H$8,'Tabelle Tipi-pesi'!I$8,"")&amp;IF(I106='Tabelle Tipi-pesi'!H$9,'Tabelle Tipi-pesi'!I$9,"")&amp;IF(I106='Tabelle Tipi-pesi'!H$10,'Tabelle Tipi-pesi'!I$10,"")&amp;IF(I106='Tabelle Tipi-pesi'!H$11,'Tabelle Tipi-pesi'!I$11,"")&amp;IF(I106='Tabelle Tipi-pesi'!H$12,'Tabelle Tipi-pesi'!I$12,"")&amp;IF(I106='Tabelle Tipi-pesi'!H$13,'Tabelle Tipi-pesi'!I$13,"")&amp;IF(I106='Tabelle Tipi-pesi'!H$14,'Tabelle Tipi-pesi'!I$14,"")&amp;IF(I106='Tabelle Tipi-pesi'!H$15,'Tabelle Tipi-pesi'!I$15,"")&amp;IF(I106='Tabelle Tipi-pesi'!H$16,'Tabelle Tipi-pesi'!I$16,"")&amp;IF(I106='Tabelle Tipi-pesi'!H$17,'Tabelle Tipi-pesi'!I$17,"")&amp;IF(I106='Tabelle Tipi-pesi'!H$18,'Tabelle Tipi-pesi'!I$18,"")&amp;IF(I106='Tabelle Tipi-pesi'!H$19,'Tabelle Tipi-pesi'!I$19,"")&amp;IF(I106='Tabelle Tipi-pesi'!H$20,'Tabelle Tipi-pesi'!I$20,"")&amp;IF(I106='Tabelle Tipi-pesi'!H$21,'Tabelle Tipi-pesi'!I$21,"")&amp;IF(I106='Tabelle Tipi-pesi'!H$22,'Tabelle Tipi-pesi'!I$22,"")&amp;IF(I106='Tabelle Tipi-pesi'!H$23,'Tabelle Tipi-pesi'!I$23,"")))</f>
        <v>145</v>
      </c>
      <c r="K106" s="24" t="s">
        <v>50</v>
      </c>
      <c r="L106" s="25">
        <f>IF(K106="",0,VALUE(IF(K106='Tabelle Tipi-pesi'!J$2,'Tabelle Tipi-pesi'!K$2,"")&amp;IF(K106='Tabelle Tipi-pesi'!J$3,'Tabelle Tipi-pesi'!K$3,"")&amp;IF(K106='Tabelle Tipi-pesi'!J$4,'Tabelle Tipi-pesi'!K$4,"")&amp;IF(K106='Tabelle Tipi-pesi'!J$5,'Tabelle Tipi-pesi'!K$5,"")&amp;IF(K106='Tabelle Tipi-pesi'!J$6,'Tabelle Tipi-pesi'!K$6,"")&amp;IF(K106='Tabelle Tipi-pesi'!J$7,'Tabelle Tipi-pesi'!K$7,"")&amp;IF(K106='Tabelle Tipi-pesi'!J$8,'Tabelle Tipi-pesi'!K$8,"")&amp;IF(K106='Tabelle Tipi-pesi'!J$9,'Tabelle Tipi-pesi'!K$9,"")&amp;IF(K106='Tabelle Tipi-pesi'!J$10,'Tabelle Tipi-pesi'!K$10,"")&amp;IF(K106='Tabelle Tipi-pesi'!J$11,'Tabelle Tipi-pesi'!K$11,"")&amp;IF(K106='Tabelle Tipi-pesi'!J$12,'Tabelle Tipi-pesi'!K$12,"")&amp;IF(K106='Tabelle Tipi-pesi'!J$13,'Tabelle Tipi-pesi'!K$13,"")&amp;IF(K106='Tabelle Tipi-pesi'!J$14,'Tabelle Tipi-pesi'!K$14,"")&amp;IF(K106='Tabelle Tipi-pesi'!J$15,'Tabelle Tipi-pesi'!K$15,"")&amp;IF(K106='Tabelle Tipi-pesi'!J$16,'Tabelle Tipi-pesi'!K$16,"")&amp;IF(K106='Tabelle Tipi-pesi'!J$17,'Tabelle Tipi-pesi'!K$17,"")&amp;IF(K106='Tabelle Tipi-pesi'!J$18,'Tabelle Tipi-pesi'!K$18,"")&amp;IF(K106='Tabelle Tipi-pesi'!J$19,'Tabelle Tipi-pesi'!K$19,"")&amp;IF(K106='Tabelle Tipi-pesi'!J$20,'Tabelle Tipi-pesi'!K$20,"")&amp;IF(K106='Tabelle Tipi-pesi'!J$21,'Tabelle Tipi-pesi'!K$21,"")&amp;IF(K106='Tabelle Tipi-pesi'!J$22,'Tabelle Tipi-pesi'!K$22,"")&amp;IF(K106='Tabelle Tipi-pesi'!J$23,'Tabelle Tipi-pesi'!K$23,"")))</f>
        <v>7</v>
      </c>
      <c r="M106" s="8" t="s">
        <v>63</v>
      </c>
      <c r="N106" s="9">
        <f>$B106*IF(M106="",0,VALUE(IF(M106='Tabelle Tipi-pesi'!L$2,'Tabelle Tipi-pesi'!M$2,"")&amp;IF(M106='Tabelle Tipi-pesi'!L$3,'Tabelle Tipi-pesi'!M$3,"")&amp;IF(M106='Tabelle Tipi-pesi'!L$4,'Tabelle Tipi-pesi'!M$4,"")&amp;IF(M106='Tabelle Tipi-pesi'!L$5,'Tabelle Tipi-pesi'!M$5,"")&amp;IF(M106='Tabelle Tipi-pesi'!L$6,'Tabelle Tipi-pesi'!M$6,"")&amp;IF(M106='Tabelle Tipi-pesi'!L$7,'Tabelle Tipi-pesi'!M$7,"")&amp;IF(M106='Tabelle Tipi-pesi'!L$8,'Tabelle Tipi-pesi'!M$8,"")&amp;IF(M106='Tabelle Tipi-pesi'!L$9,'Tabelle Tipi-pesi'!M$9,"")&amp;IF(M106='Tabelle Tipi-pesi'!L$10,'Tabelle Tipi-pesi'!M$10,"")&amp;IF(M106='Tabelle Tipi-pesi'!L$11,'Tabelle Tipi-pesi'!M$11,"")&amp;IF(M106='Tabelle Tipi-pesi'!L$12,'Tabelle Tipi-pesi'!M$12,"")&amp;IF(M106='Tabelle Tipi-pesi'!L$13,'Tabelle Tipi-pesi'!M$13,"")&amp;IF(M106='Tabelle Tipi-pesi'!L$14,'Tabelle Tipi-pesi'!M$14,"")&amp;IF(M106='Tabelle Tipi-pesi'!L$15,'Tabelle Tipi-pesi'!M$15,"")&amp;IF(M106='Tabelle Tipi-pesi'!L$16,'Tabelle Tipi-pesi'!M$16,"")&amp;IF(M106='Tabelle Tipi-pesi'!L$17,'Tabelle Tipi-pesi'!M$17,"")&amp;IF(M106='Tabelle Tipi-pesi'!L$18,'Tabelle Tipi-pesi'!M$18,"")&amp;IF(M106='Tabelle Tipi-pesi'!L$19,'Tabelle Tipi-pesi'!M$19,"")&amp;IF(M106='Tabelle Tipi-pesi'!L$20,'Tabelle Tipi-pesi'!M$20,"")&amp;IF(M106='Tabelle Tipi-pesi'!L$21,'Tabelle Tipi-pesi'!M$21,"")&amp;IF(M106='Tabelle Tipi-pesi'!L$22,'Tabelle Tipi-pesi'!M$22,"")&amp;IF(M106='Tabelle Tipi-pesi'!L$23,'Tabelle Tipi-pesi'!M$23,"")))</f>
        <v>416</v>
      </c>
      <c r="O106" s="27" t="s">
        <v>82</v>
      </c>
      <c r="P106" s="28">
        <f>IF(O106="",0,VALUE(IF(O106='Tabelle Tipi-pesi'!N$2,'Tabelle Tipi-pesi'!O$2,"")&amp;IF(O106='Tabelle Tipi-pesi'!N$3,'Tabelle Tipi-pesi'!O$3,"")&amp;IF(O106='Tabelle Tipi-pesi'!N$4,'Tabelle Tipi-pesi'!O$4,"")&amp;IF(O106='Tabelle Tipi-pesi'!N$5,'Tabelle Tipi-pesi'!O$5,"")&amp;IF(O106='Tabelle Tipi-pesi'!N$6,'Tabelle Tipi-pesi'!O$6,"")&amp;IF(O106='Tabelle Tipi-pesi'!N$7,'Tabelle Tipi-pesi'!O$7,"")&amp;IF(O106='Tabelle Tipi-pesi'!N$8,'Tabelle Tipi-pesi'!O$8,"")&amp;IF(O106='Tabelle Tipi-pesi'!N$9,'Tabelle Tipi-pesi'!O$9,"")&amp;IF(O106='Tabelle Tipi-pesi'!N$10,'Tabelle Tipi-pesi'!O$10,"")&amp;IF(O106='Tabelle Tipi-pesi'!N$11,'Tabelle Tipi-pesi'!O$11,"")&amp;IF(O106='Tabelle Tipi-pesi'!N$12,'Tabelle Tipi-pesi'!O$12,"")&amp;IF(O106='Tabelle Tipi-pesi'!N$13,'Tabelle Tipi-pesi'!O$13,"")&amp;IF(O106='Tabelle Tipi-pesi'!N$14,'Tabelle Tipi-pesi'!O$14,"")&amp;IF(O106='Tabelle Tipi-pesi'!N$15,'Tabelle Tipi-pesi'!O$15,"")&amp;IF(O106='Tabelle Tipi-pesi'!N$16,'Tabelle Tipi-pesi'!O$16,"")&amp;IF(O106='Tabelle Tipi-pesi'!N$17,'Tabelle Tipi-pesi'!O$17,"")&amp;IF(O106='Tabelle Tipi-pesi'!N$18,'Tabelle Tipi-pesi'!O$18,"")&amp;IF(O106='Tabelle Tipi-pesi'!N$19,'Tabelle Tipi-pesi'!O$19,"")&amp;IF(O106='Tabelle Tipi-pesi'!N$20,'Tabelle Tipi-pesi'!O$20,"")&amp;IF(O106='Tabelle Tipi-pesi'!N$21,'Tabelle Tipi-pesi'!O$21,"")&amp;IF(O106='Tabelle Tipi-pesi'!N$22,'Tabelle Tipi-pesi'!O$22,"")&amp;IF(O106='Tabelle Tipi-pesi'!N$23,'Tabelle Tipi-pesi'!O$23,"")))</f>
        <v>580</v>
      </c>
      <c r="Q106" s="8" t="s">
        <v>108</v>
      </c>
      <c r="R106" s="9">
        <f>IF(Q106="",0,VALUE(IF(Q106='Tabelle Tipi-pesi'!P$2,'Tabelle Tipi-pesi'!Q$2,"")&amp;IF(Q106='Tabelle Tipi-pesi'!P$3,'Tabelle Tipi-pesi'!Q$3,"")&amp;IF(Q106='Tabelle Tipi-pesi'!P$4,'Tabelle Tipi-pesi'!Q$4,"")&amp;IF(Q106='Tabelle Tipi-pesi'!P$5,'Tabelle Tipi-pesi'!Q$5,"")&amp;IF(Q106='Tabelle Tipi-pesi'!P$6,'Tabelle Tipi-pesi'!Q$6,"")&amp;IF(Q106='Tabelle Tipi-pesi'!P$7,'Tabelle Tipi-pesi'!Q$7,"")&amp;IF(Q106='Tabelle Tipi-pesi'!P$8,'Tabelle Tipi-pesi'!Q$8,"")&amp;IF(Q106='Tabelle Tipi-pesi'!P$9,'Tabelle Tipi-pesi'!Q$9,"")&amp;IF(Q106='Tabelle Tipi-pesi'!P$10,'Tabelle Tipi-pesi'!Q$10,"")&amp;IF(Q106='Tabelle Tipi-pesi'!P$11,'Tabelle Tipi-pesi'!Q$11,"")&amp;IF(Q106='Tabelle Tipi-pesi'!P$12,'Tabelle Tipi-pesi'!Q$12,"")&amp;IF(Q106='Tabelle Tipi-pesi'!P$13,'Tabelle Tipi-pesi'!Q$13,"")&amp;IF(Q106='Tabelle Tipi-pesi'!P$14,'Tabelle Tipi-pesi'!Q$14,"")&amp;IF(Q106='Tabelle Tipi-pesi'!P$15,'Tabelle Tipi-pesi'!Q$15,"")&amp;IF(Q106='Tabelle Tipi-pesi'!P$16,'Tabelle Tipi-pesi'!Q$16,"")&amp;IF(Q106='Tabelle Tipi-pesi'!P$17,'Tabelle Tipi-pesi'!Q$17,"")&amp;IF(Q106='Tabelle Tipi-pesi'!P$18,'Tabelle Tipi-pesi'!Q$18,"")&amp;IF(Q106='Tabelle Tipi-pesi'!P$19,'Tabelle Tipi-pesi'!Q$19,"")&amp;IF(Q106='Tabelle Tipi-pesi'!P$20,'Tabelle Tipi-pesi'!Q$20,"")&amp;IF(Q106='Tabelle Tipi-pesi'!P$21,'Tabelle Tipi-pesi'!Q$21,"")&amp;IF(Q106='Tabelle Tipi-pesi'!P$22,'Tabelle Tipi-pesi'!Q$22,"")&amp;IF(Q106='Tabelle Tipi-pesi'!P$23,'Tabelle Tipi-pesi'!Q$23,"")))</f>
        <v>30</v>
      </c>
      <c r="S106" s="29" t="s">
        <v>114</v>
      </c>
      <c r="T106" s="30">
        <f>IF(S106="",0,VALUE(IF(S106='Tabelle Tipi-pesi'!R$2,'Tabelle Tipi-pesi'!S$2,"")&amp;IF(S106='Tabelle Tipi-pesi'!R$3,'Tabelle Tipi-pesi'!S$3,"")&amp;IF(S106='Tabelle Tipi-pesi'!R$4,'Tabelle Tipi-pesi'!S$4,"")&amp;IF(S106='Tabelle Tipi-pesi'!R$5,'Tabelle Tipi-pesi'!S$5,"")&amp;IF(S106='Tabelle Tipi-pesi'!R$6,'Tabelle Tipi-pesi'!S$6,"")&amp;IF(S106='Tabelle Tipi-pesi'!R$7,'Tabelle Tipi-pesi'!S$7,"")&amp;IF(S106='Tabelle Tipi-pesi'!R$8,'Tabelle Tipi-pesi'!S$8,"")&amp;IF(S106='Tabelle Tipi-pesi'!R$9,'Tabelle Tipi-pesi'!S$9,"")&amp;IF(S106='Tabelle Tipi-pesi'!R$10,'Tabelle Tipi-pesi'!S$10,"")&amp;IF(S106='Tabelle Tipi-pesi'!R$11,'Tabelle Tipi-pesi'!S$11,"")&amp;IF(S106='Tabelle Tipi-pesi'!R$12,'Tabelle Tipi-pesi'!S$12,"")&amp;IF(S106='Tabelle Tipi-pesi'!R$13,'Tabelle Tipi-pesi'!S$13,"")&amp;IF(S106='Tabelle Tipi-pesi'!R$14,'Tabelle Tipi-pesi'!S$14,"")&amp;IF(S106='Tabelle Tipi-pesi'!R$15,'Tabelle Tipi-pesi'!S$15,"")&amp;IF(S106='Tabelle Tipi-pesi'!R$16,'Tabelle Tipi-pesi'!S$16,"")&amp;IF(S106='Tabelle Tipi-pesi'!R$17,'Tabelle Tipi-pesi'!S$17,"")&amp;IF(S106='Tabelle Tipi-pesi'!R$18,'Tabelle Tipi-pesi'!S$18,"")&amp;IF(S106='Tabelle Tipi-pesi'!R$19,'Tabelle Tipi-pesi'!S$19,"")&amp;IF(S106='Tabelle Tipi-pesi'!R$20,'Tabelle Tipi-pesi'!S$20,"")&amp;IF(S106='Tabelle Tipi-pesi'!R$21,'Tabelle Tipi-pesi'!S$21,"")&amp;IF(S106='Tabelle Tipi-pesi'!R$22,'Tabelle Tipi-pesi'!S$22,"")&amp;IF(S106='Tabelle Tipi-pesi'!R$23,'Tabelle Tipi-pesi'!S$23,"")))</f>
        <v>25</v>
      </c>
      <c r="V106" s="9">
        <f>IF(U106="",0,VALUE(IF(U106='Tabelle Tipi-pesi'!T$2,'Tabelle Tipi-pesi'!U$2,"")&amp;IF(U106='Tabelle Tipi-pesi'!T$3,'Tabelle Tipi-pesi'!U$3,"")&amp;IF(U106='Tabelle Tipi-pesi'!T$4,'Tabelle Tipi-pesi'!U$4,"")&amp;IF(U106='Tabelle Tipi-pesi'!T$5,'Tabelle Tipi-pesi'!U$5,"")&amp;IF(U106='Tabelle Tipi-pesi'!T$6,'Tabelle Tipi-pesi'!U$6,"")&amp;IF(U106='Tabelle Tipi-pesi'!T$7,'Tabelle Tipi-pesi'!U$7,"")&amp;IF(U106='Tabelle Tipi-pesi'!T$8,'Tabelle Tipi-pesi'!U$8,"")&amp;IF(U106='Tabelle Tipi-pesi'!T$9,'Tabelle Tipi-pesi'!U$9,"")&amp;IF(U106='Tabelle Tipi-pesi'!T$10,'Tabelle Tipi-pesi'!U$10,"")&amp;IF(U106='Tabelle Tipi-pesi'!T$11,'Tabelle Tipi-pesi'!U$11,"")&amp;IF(U106='Tabelle Tipi-pesi'!T$12,'Tabelle Tipi-pesi'!U$12,"")&amp;IF(U106='Tabelle Tipi-pesi'!T$13,'Tabelle Tipi-pesi'!U$13,"")&amp;IF(U106='Tabelle Tipi-pesi'!T$14,'Tabelle Tipi-pesi'!U$14,"")&amp;IF(U106='Tabelle Tipi-pesi'!T$15,'Tabelle Tipi-pesi'!U$15,"")&amp;IF(U106='Tabelle Tipi-pesi'!T$16,'Tabelle Tipi-pesi'!U$16,"")&amp;IF(U106='Tabelle Tipi-pesi'!T$17,'Tabelle Tipi-pesi'!U$17,"")&amp;IF(U106='Tabelle Tipi-pesi'!T$18,'Tabelle Tipi-pesi'!U$18,"")&amp;IF(U106='Tabelle Tipi-pesi'!T$19,'Tabelle Tipi-pesi'!U$19,"")&amp;IF(U106='Tabelle Tipi-pesi'!T$20,'Tabelle Tipi-pesi'!U$20,"")&amp;IF(U106='Tabelle Tipi-pesi'!T$21,'Tabelle Tipi-pesi'!U$21,"")&amp;IF(U106='Tabelle Tipi-pesi'!T$22,'Tabelle Tipi-pesi'!U$22,"")&amp;IF(U106='Tabelle Tipi-pesi'!T$23,'Tabelle Tipi-pesi'!U$23,"")))</f>
        <v>0</v>
      </c>
      <c r="W106" s="31"/>
      <c r="X106" s="32">
        <f>IF(W106="",0,VALUE(IF(W106='Tabelle Tipi-pesi'!V$2,'Tabelle Tipi-pesi'!W$2,"")&amp;IF(W106='Tabelle Tipi-pesi'!V$3,'Tabelle Tipi-pesi'!W$3,"")&amp;IF(W106='Tabelle Tipi-pesi'!V$4,'Tabelle Tipi-pesi'!W$4,"")&amp;IF(W106='Tabelle Tipi-pesi'!V$5,'Tabelle Tipi-pesi'!W$5,"")&amp;IF(W106='Tabelle Tipi-pesi'!V$6,'Tabelle Tipi-pesi'!W$6,"")&amp;IF(W106='Tabelle Tipi-pesi'!V$7,'Tabelle Tipi-pesi'!W$7,"")&amp;IF(W106='Tabelle Tipi-pesi'!V$8,'Tabelle Tipi-pesi'!W$8,"")&amp;IF(W106='Tabelle Tipi-pesi'!V$9,'Tabelle Tipi-pesi'!W$9,"")&amp;IF(W106='Tabelle Tipi-pesi'!V$10,'Tabelle Tipi-pesi'!W$10,"")&amp;IF(W106='Tabelle Tipi-pesi'!V$11,'Tabelle Tipi-pesi'!W$11,"")&amp;IF(W106='Tabelle Tipi-pesi'!V$12,'Tabelle Tipi-pesi'!W$12,"")&amp;IF(W106='Tabelle Tipi-pesi'!V$13,'Tabelle Tipi-pesi'!W$13,"")&amp;IF(W106='Tabelle Tipi-pesi'!V$14,'Tabelle Tipi-pesi'!W$14,"")&amp;IF(W106='Tabelle Tipi-pesi'!V$15,'Tabelle Tipi-pesi'!W$15,"")&amp;IF(W106='Tabelle Tipi-pesi'!V$16,'Tabelle Tipi-pesi'!W$16,"")&amp;IF(W106='Tabelle Tipi-pesi'!V$17,'Tabelle Tipi-pesi'!W$17,"")&amp;IF(W106='Tabelle Tipi-pesi'!V$18,'Tabelle Tipi-pesi'!W$18,"")&amp;IF(W106='Tabelle Tipi-pesi'!V$19,'Tabelle Tipi-pesi'!W$19,"")&amp;IF(W106='Tabelle Tipi-pesi'!V$20,'Tabelle Tipi-pesi'!W$20,"")&amp;IF(W106='Tabelle Tipi-pesi'!V$21,'Tabelle Tipi-pesi'!W$21,"")&amp;IF(W106='Tabelle Tipi-pesi'!V$22,'Tabelle Tipi-pesi'!W$22,"")&amp;IF(W106='Tabelle Tipi-pesi'!V$23,'Tabelle Tipi-pesi'!W$23,"")))</f>
        <v>0</v>
      </c>
      <c r="Z106" s="9">
        <f>IF(Y106="",0,VALUE(IF(Y106='Tabelle Tipi-pesi'!X$2,'Tabelle Tipi-pesi'!Y$2,"")&amp;IF(Y106='Tabelle Tipi-pesi'!X$3,'Tabelle Tipi-pesi'!Y$3,"")&amp;IF(Y106='Tabelle Tipi-pesi'!X$4,'Tabelle Tipi-pesi'!Y$4,"")&amp;IF(Y106='Tabelle Tipi-pesi'!X$5,'Tabelle Tipi-pesi'!Y$5,"")&amp;IF(Y106='Tabelle Tipi-pesi'!X$6,'Tabelle Tipi-pesi'!Y$6,"")&amp;IF(Y106='Tabelle Tipi-pesi'!X$7,'Tabelle Tipi-pesi'!Y$7,"")&amp;IF(Y106='Tabelle Tipi-pesi'!X$8,'Tabelle Tipi-pesi'!Y$8,"")&amp;IF(Y106='Tabelle Tipi-pesi'!X$9,'Tabelle Tipi-pesi'!Y$9,"")&amp;IF(Y106='Tabelle Tipi-pesi'!X$10,'Tabelle Tipi-pesi'!Y$10,"")&amp;IF(Y106='Tabelle Tipi-pesi'!X$11,'Tabelle Tipi-pesi'!Y$11,"")&amp;IF(Y106='Tabelle Tipi-pesi'!X$12,'Tabelle Tipi-pesi'!Y$12,"")&amp;IF(Y106='Tabelle Tipi-pesi'!X$13,'Tabelle Tipi-pesi'!Y$13,"")&amp;IF(Y106='Tabelle Tipi-pesi'!X$14,'Tabelle Tipi-pesi'!Y$14,"")&amp;IF(Y106='Tabelle Tipi-pesi'!X$15,'Tabelle Tipi-pesi'!Y$15,"")&amp;IF(Y106='Tabelle Tipi-pesi'!X$16,'Tabelle Tipi-pesi'!Y$16,"")&amp;IF(Y106='Tabelle Tipi-pesi'!X$17,'Tabelle Tipi-pesi'!Y$17,"")&amp;IF(Y106='Tabelle Tipi-pesi'!X$18,'Tabelle Tipi-pesi'!Y$18,"")&amp;IF(Y106='Tabelle Tipi-pesi'!X$19,'Tabelle Tipi-pesi'!Y$19,"")&amp;IF(Y106='Tabelle Tipi-pesi'!X$20,'Tabelle Tipi-pesi'!Y$20,"")&amp;IF(Y106='Tabelle Tipi-pesi'!X$21,'Tabelle Tipi-pesi'!Y$21,"")&amp;IF(Y106='Tabelle Tipi-pesi'!X$22,'Tabelle Tipi-pesi'!Y$22,"")&amp;IF(Y106='Tabelle Tipi-pesi'!X$23,'Tabelle Tipi-pesi'!Y$23,"")))</f>
        <v>0</v>
      </c>
      <c r="AA106" s="36" t="s">
        <v>103</v>
      </c>
      <c r="AB106" s="37">
        <f>IF(AA106="",0,VALUE(IF(AA106='Tabelle Tipi-pesi'!Z$2,'Tabelle Tipi-pesi'!AA$2,"")&amp;IF(AA106='Tabelle Tipi-pesi'!Z$3,'Tabelle Tipi-pesi'!AA$3,"")&amp;IF(AA106='Tabelle Tipi-pesi'!Z$4,'Tabelle Tipi-pesi'!AA$4,"")&amp;IF(AA106='Tabelle Tipi-pesi'!Z$5,'Tabelle Tipi-pesi'!AA$5,"")&amp;IF(AA106='Tabelle Tipi-pesi'!Z$6,'Tabelle Tipi-pesi'!AA$6,"")&amp;IF(AA106='Tabelle Tipi-pesi'!Z$7,'Tabelle Tipi-pesi'!AA$7,"")&amp;IF(AA106='Tabelle Tipi-pesi'!Z$8,'Tabelle Tipi-pesi'!AA$8,"")&amp;IF(AA106='Tabelle Tipi-pesi'!Z$9,'Tabelle Tipi-pesi'!AA$9,"")&amp;IF(AA106='Tabelle Tipi-pesi'!Z$10,'Tabelle Tipi-pesi'!AA$10,"")&amp;IF(AA106='Tabelle Tipi-pesi'!Z$11,'Tabelle Tipi-pesi'!AA$11,"")&amp;IF(AA106='Tabelle Tipi-pesi'!Z$12,'Tabelle Tipi-pesi'!AA$12,"")&amp;IF(AA106='Tabelle Tipi-pesi'!Z$13,'Tabelle Tipi-pesi'!AA$13,"")&amp;IF(AA106='Tabelle Tipi-pesi'!Z$14,'Tabelle Tipi-pesi'!AA$14,"")&amp;IF(AA106='Tabelle Tipi-pesi'!Z$15,'Tabelle Tipi-pesi'!AA$15,"")&amp;IF(AA106='Tabelle Tipi-pesi'!Z$16,'Tabelle Tipi-pesi'!AA$16,"")&amp;IF(AA106='Tabelle Tipi-pesi'!Z$17,'Tabelle Tipi-pesi'!AA$17,"")&amp;IF(AA106='Tabelle Tipi-pesi'!Z$18,'Tabelle Tipi-pesi'!AA$18,"")&amp;IF(AA106='Tabelle Tipi-pesi'!Z$19,'Tabelle Tipi-pesi'!AA$19,"")&amp;IF(AA106='Tabelle Tipi-pesi'!Z$20,'Tabelle Tipi-pesi'!AA$20,"")&amp;IF(AA106='Tabelle Tipi-pesi'!Z$21,'Tabelle Tipi-pesi'!AA$21,"")&amp;IF(AA106='Tabelle Tipi-pesi'!Z$22,'Tabelle Tipi-pesi'!AA$22,"")&amp;IF(AA106='Tabelle Tipi-pesi'!Z$23,'Tabelle Tipi-pesi'!AA$23,"")))</f>
        <v>10</v>
      </c>
      <c r="AC106" s="8" t="s">
        <v>102</v>
      </c>
      <c r="AD106" s="9">
        <f>IF(AC106="",0,VALUE(IF(AC106='Tabelle Tipi-pesi'!Z$2,'Tabelle Tipi-pesi'!AA$2,"")&amp;IF(AC106='Tabelle Tipi-pesi'!Z$3,'Tabelle Tipi-pesi'!AA$3,"")&amp;IF(AC106='Tabelle Tipi-pesi'!Z$4,'Tabelle Tipi-pesi'!AA$4,"")&amp;IF(AC106='Tabelle Tipi-pesi'!Z$5,'Tabelle Tipi-pesi'!AA$5,"")&amp;IF(AC106='Tabelle Tipi-pesi'!Z$6,'Tabelle Tipi-pesi'!AA$6,"")&amp;IF(AC106='Tabelle Tipi-pesi'!Z$7,'Tabelle Tipi-pesi'!AA$7,"")&amp;IF(AC106='Tabelle Tipi-pesi'!Z$8,'Tabelle Tipi-pesi'!AA$8,"")&amp;IF(AC106='Tabelle Tipi-pesi'!Z$9,'Tabelle Tipi-pesi'!AA$9,"")&amp;IF(AC106='Tabelle Tipi-pesi'!Z$10,'Tabelle Tipi-pesi'!AA$10,"")&amp;IF(AC106='Tabelle Tipi-pesi'!Z$11,'Tabelle Tipi-pesi'!AA$11,"")&amp;IF(AC106='Tabelle Tipi-pesi'!Z$12,'Tabelle Tipi-pesi'!AA$12,"")&amp;IF(AC106='Tabelle Tipi-pesi'!Z$13,'Tabelle Tipi-pesi'!AA$13,"")&amp;IF(AC106='Tabelle Tipi-pesi'!Z$14,'Tabelle Tipi-pesi'!AA$14,"")&amp;IF(AC106='Tabelle Tipi-pesi'!Z$15,'Tabelle Tipi-pesi'!AA$15,"")&amp;IF(AC106='Tabelle Tipi-pesi'!Z$16,'Tabelle Tipi-pesi'!AA$16,"")&amp;IF(AC106='Tabelle Tipi-pesi'!Z$17,'Tabelle Tipi-pesi'!AA$17,"")&amp;IF(AC106='Tabelle Tipi-pesi'!Z$18,'Tabelle Tipi-pesi'!AA$18,"")&amp;IF(AC106='Tabelle Tipi-pesi'!Z$19,'Tabelle Tipi-pesi'!AA$19,"")&amp;IF(AC106='Tabelle Tipi-pesi'!Z$20,'Tabelle Tipi-pesi'!AA$20,"")&amp;IF(AC106='Tabelle Tipi-pesi'!Z$21,'Tabelle Tipi-pesi'!AA$21,"")&amp;IF(AC106='Tabelle Tipi-pesi'!Z$22,'Tabelle Tipi-pesi'!AA$22,"")&amp;IF(AC106='Tabelle Tipi-pesi'!Z$23,'Tabelle Tipi-pesi'!AA$23,"")))</f>
        <v>40</v>
      </c>
      <c r="AE106" s="34" t="s">
        <v>118</v>
      </c>
      <c r="AF106" s="35">
        <f>IF(AE106="",0,VALUE(IF(AE106='Tabelle Tipi-pesi'!AB$2,'Tabelle Tipi-pesi'!AC$2,"")&amp;IF(AE106='Tabelle Tipi-pesi'!AB$3,'Tabelle Tipi-pesi'!AC$3,"")&amp;IF(AE106='Tabelle Tipi-pesi'!AB$4,'Tabelle Tipi-pesi'!AC$4,"")&amp;IF(AE106='Tabelle Tipi-pesi'!AB$5,'Tabelle Tipi-pesi'!AC$5,"")&amp;IF(AE106='Tabelle Tipi-pesi'!AB$6,'Tabelle Tipi-pesi'!AC$6,"")&amp;IF(AE106='Tabelle Tipi-pesi'!AB$7,'Tabelle Tipi-pesi'!AC$7,"")&amp;IF(AE106='Tabelle Tipi-pesi'!AB$8,'Tabelle Tipi-pesi'!AC$8,"")&amp;IF(AE106='Tabelle Tipi-pesi'!AB$9,'Tabelle Tipi-pesi'!AC$9,"")&amp;IF(AE106='Tabelle Tipi-pesi'!AB$10,'Tabelle Tipi-pesi'!AC$10,"")&amp;IF(AE106='Tabelle Tipi-pesi'!AB$11,'Tabelle Tipi-pesi'!AC$11,"")&amp;IF(AE106='Tabelle Tipi-pesi'!AB$12,'Tabelle Tipi-pesi'!AC$12,"")&amp;IF(AE106='Tabelle Tipi-pesi'!AB$13,'Tabelle Tipi-pesi'!AC$13,"")&amp;IF(AE106='Tabelle Tipi-pesi'!AB$14,'Tabelle Tipi-pesi'!AC$14,"")&amp;IF(AE106='Tabelle Tipi-pesi'!AB$15,'Tabelle Tipi-pesi'!AC$15,"")&amp;IF(AD106='Tabelle Tipi-pesi'!AB$16,'Tabelle Tipi-pesi'!AC$16,"")&amp;IF(AE106='Tabelle Tipi-pesi'!AB$17,'Tabelle Tipi-pesi'!AC$17,"")&amp;IF(AE106='Tabelle Tipi-pesi'!AB$18,'Tabelle Tipi-pesi'!AC$18,"")&amp;IF(AE106='Tabelle Tipi-pesi'!AB$19,'Tabelle Tipi-pesi'!AC$19,"")&amp;IF(AE106='Tabelle Tipi-pesi'!AB$20,'Tabelle Tipi-pesi'!AC$20,"")&amp;IF(AE106='Tabelle Tipi-pesi'!AB$21,'Tabelle Tipi-pesi'!AC$21,"")&amp;IF(AE106='Tabelle Tipi-pesi'!AB$22,'Tabelle Tipi-pesi'!AC$22,"")&amp;IF(AE106='Tabelle Tipi-pesi'!AB$23,'Tabelle Tipi-pesi'!AC$23,"")))</f>
        <v>10</v>
      </c>
      <c r="AH106" s="9">
        <f>IF(AG106="",0,VALUE(IF(AG106='Tabelle Tipi-pesi'!AD$2,'Tabelle Tipi-pesi'!AE$2,"")&amp;IF(AG106='Tabelle Tipi-pesi'!AD$3,'Tabelle Tipi-pesi'!AE$3,"")&amp;IF(AG106='Tabelle Tipi-pesi'!AD$4,'Tabelle Tipi-pesi'!AE$4,"")&amp;IF(AG106='Tabelle Tipi-pesi'!AD$5,'Tabelle Tipi-pesi'!AE$5,"")&amp;IF(AG106='Tabelle Tipi-pesi'!AD$6,'Tabelle Tipi-pesi'!AE$6,"")&amp;IF(AG106='Tabelle Tipi-pesi'!AD$7,'Tabelle Tipi-pesi'!AE$7,"")&amp;IF(AG106='Tabelle Tipi-pesi'!AD$8,'Tabelle Tipi-pesi'!AE$8,"")&amp;IF(AG106='Tabelle Tipi-pesi'!AD$9,'Tabelle Tipi-pesi'!AE$9,"")&amp;IF(AG106='Tabelle Tipi-pesi'!AD$10,'Tabelle Tipi-pesi'!AE$10,"")&amp;IF(AG106='Tabelle Tipi-pesi'!AD$11,'Tabelle Tipi-pesi'!AE$11,"")&amp;IF(AG106='Tabelle Tipi-pesi'!AD$12,'Tabelle Tipi-pesi'!AE$12,"")&amp;IF(AG106='Tabelle Tipi-pesi'!AD$13,'Tabelle Tipi-pesi'!AE$13,"")&amp;IF(AG106='Tabelle Tipi-pesi'!AD$14,'Tabelle Tipi-pesi'!AE$14,"")&amp;IF(AG106='Tabelle Tipi-pesi'!AD$15,'Tabelle Tipi-pesi'!AE$15,"")&amp;IF(AF106='Tabelle Tipi-pesi'!AD$16,'Tabelle Tipi-pesi'!AE$16,"")&amp;IF(AG106='Tabelle Tipi-pesi'!AD$17,'Tabelle Tipi-pesi'!AE$17,"")&amp;IF(AG106='Tabelle Tipi-pesi'!AD$18,'Tabelle Tipi-pesi'!AE$18,"")&amp;IF(AG106='Tabelle Tipi-pesi'!AD$19,'Tabelle Tipi-pesi'!AE$19,"")&amp;IF(AG106='Tabelle Tipi-pesi'!AD$20,'Tabelle Tipi-pesi'!AE$20,"")&amp;IF(AG106='Tabelle Tipi-pesi'!AD$21,'Tabelle Tipi-pesi'!AE$21,"")&amp;IF(AG106='Tabelle Tipi-pesi'!AD$22,'Tabelle Tipi-pesi'!AE$22,"")&amp;IF(AG106='Tabelle Tipi-pesi'!AD$23,'Tabelle Tipi-pesi'!AE$23,"")))</f>
        <v>0</v>
      </c>
      <c r="AJ106" s="26">
        <f t="shared" si="7"/>
        <v>1663</v>
      </c>
      <c r="AK106" s="55">
        <v>39</v>
      </c>
      <c r="AL106" s="12">
        <v>9227</v>
      </c>
      <c r="AM106" s="18"/>
      <c r="AN106" s="11">
        <f t="shared" si="8"/>
        <v>17</v>
      </c>
      <c r="AO106" s="11" t="str">
        <f t="shared" si="9"/>
        <v>3</v>
      </c>
      <c r="AP106" s="8">
        <v>580</v>
      </c>
      <c r="AQ106" s="40">
        <f t="shared" si="10"/>
        <v>14.195384615384615</v>
      </c>
      <c r="AR106" s="15">
        <f t="shared" si="11"/>
        <v>157.56876923076925</v>
      </c>
      <c r="AS106" s="16">
        <f t="shared" si="12"/>
        <v>94.749710902446935</v>
      </c>
      <c r="AT106" s="15">
        <f t="shared" si="13"/>
        <v>10.554121912093082</v>
      </c>
      <c r="AU106" s="39"/>
    </row>
    <row r="107" spans="1:47" s="8" customFormat="1" ht="11.25" customHeight="1" x14ac:dyDescent="0.2">
      <c r="A107" s="8">
        <v>103</v>
      </c>
      <c r="B107" s="8">
        <v>4</v>
      </c>
      <c r="C107" s="20" t="s">
        <v>18</v>
      </c>
      <c r="D107" s="21">
        <f>IF(C107="",0,VALUE(IF(C107='Tabelle Tipi-pesi'!B$2,'Tabelle Tipi-pesi'!C$2,"")&amp;IF(C107='Tabelle Tipi-pesi'!B$3,'Tabelle Tipi-pesi'!C$3,"")&amp;IF(C107='Tabelle Tipi-pesi'!B$4,'Tabelle Tipi-pesi'!C$4,"")&amp;IF(C107='Tabelle Tipi-pesi'!B$5,'Tabelle Tipi-pesi'!C$5,"")&amp;IF(C107='Tabelle Tipi-pesi'!B$6,'Tabelle Tipi-pesi'!C$6,"")&amp;IF(C107='Tabelle Tipi-pesi'!B$7,'Tabelle Tipi-pesi'!C$7,"")&amp;IF(C107='Tabelle Tipi-pesi'!B$8,'Tabelle Tipi-pesi'!C$8,"")&amp;IF(C107='Tabelle Tipi-pesi'!B$9,'Tabelle Tipi-pesi'!C$9,"")&amp;IF(C107='Tabelle Tipi-pesi'!B$10,'Tabelle Tipi-pesi'!C$10,"")&amp;IF(C107='Tabelle Tipi-pesi'!B$11,'Tabelle Tipi-pesi'!C$11,"")&amp;IF(C107='Tabelle Tipi-pesi'!B$12,'Tabelle Tipi-pesi'!C$12,"")&amp;IF(C107='Tabelle Tipi-pesi'!B$13,'Tabelle Tipi-pesi'!C$13,"")&amp;IF(C107='Tabelle Tipi-pesi'!B$14,'Tabelle Tipi-pesi'!C$14,"")&amp;IF(C107='Tabelle Tipi-pesi'!B$15,'Tabelle Tipi-pesi'!C$15,"")&amp;IF(C107='Tabelle Tipi-pesi'!B$16,'Tabelle Tipi-pesi'!C$16,"")&amp;IF(C107='Tabelle Tipi-pesi'!B$17,'Tabelle Tipi-pesi'!C$17,"")&amp;IF(C107='Tabelle Tipi-pesi'!B$18,'Tabelle Tipi-pesi'!C$18,"")&amp;IF(C107='Tabelle Tipi-pesi'!B$19,'Tabelle Tipi-pesi'!C$19,"")&amp;IF(C107='Tabelle Tipi-pesi'!B$20,'Tabelle Tipi-pesi'!C$20,"")&amp;IF(C107='Tabelle Tipi-pesi'!B$21,'Tabelle Tipi-pesi'!C$21,"")&amp;IF(C107='Tabelle Tipi-pesi'!B$22,'Tabelle Tipi-pesi'!C$22,"")&amp;IF(C107='Tabelle Tipi-pesi'!B$23,'Tabelle Tipi-pesi'!C$23,"")))</f>
        <v>180</v>
      </c>
      <c r="E107" s="8" t="s">
        <v>29</v>
      </c>
      <c r="F107" s="7">
        <f>IF(E107="",0,VALUE(IF(E107='Tabelle Tipi-pesi'!D$2,'Tabelle Tipi-pesi'!E$2,"")&amp;IF(E107='Tabelle Tipi-pesi'!D$3,'Tabelle Tipi-pesi'!E$3,"")&amp;IF(E107='Tabelle Tipi-pesi'!D$4,'Tabelle Tipi-pesi'!E$4,"")&amp;IF(E107='Tabelle Tipi-pesi'!D$5,'Tabelle Tipi-pesi'!E$5,"")&amp;IF(E107='Tabelle Tipi-pesi'!D$6,'Tabelle Tipi-pesi'!E$6,"")&amp;IF(E107='Tabelle Tipi-pesi'!D$7,'Tabelle Tipi-pesi'!E$7,"")&amp;IF(E107='Tabelle Tipi-pesi'!D$8,'Tabelle Tipi-pesi'!E$8,"")&amp;IF(E107='Tabelle Tipi-pesi'!D$9,'Tabelle Tipi-pesi'!E$9,"")&amp;IF(E107='Tabelle Tipi-pesi'!D$10,'Tabelle Tipi-pesi'!E$10,"")&amp;IF(E107='Tabelle Tipi-pesi'!D$11,'Tabelle Tipi-pesi'!E$11,"")&amp;IF(E107='Tabelle Tipi-pesi'!D$12,'Tabelle Tipi-pesi'!E$12,"")&amp;IF(E107='Tabelle Tipi-pesi'!D$13,'Tabelle Tipi-pesi'!E$13,"")&amp;IF(E107='Tabelle Tipi-pesi'!D$14,'Tabelle Tipi-pesi'!E$14,"")&amp;IF(E107='Tabelle Tipi-pesi'!D$15,'Tabelle Tipi-pesi'!E$15,"")&amp;IF(E107='Tabelle Tipi-pesi'!D$16,'Tabelle Tipi-pesi'!E$16,"")&amp;IF(E107='Tabelle Tipi-pesi'!D$17,'Tabelle Tipi-pesi'!E$17,"")&amp;IF(E107='Tabelle Tipi-pesi'!D$18,'Tabelle Tipi-pesi'!E$18,"")&amp;IF(E107='Tabelle Tipi-pesi'!D$19,'Tabelle Tipi-pesi'!E$19,"")&amp;IF(E107='Tabelle Tipi-pesi'!D$20,'Tabelle Tipi-pesi'!E$20,"")&amp;IF(E107='Tabelle Tipi-pesi'!D$21,'Tabelle Tipi-pesi'!E$21,"")&amp;IF(E107='Tabelle Tipi-pesi'!D$22,'Tabelle Tipi-pesi'!E$22,"")&amp;IF(E107='Tabelle Tipi-pesi'!D$23,'Tabelle Tipi-pesi'!E$23,"")))/4*B107</f>
        <v>80</v>
      </c>
      <c r="G107" s="22" t="s">
        <v>39</v>
      </c>
      <c r="H107" s="23">
        <f>$B107*IF(G107="",0,VALUE(IF(G107='Tabelle Tipi-pesi'!F$2,'Tabelle Tipi-pesi'!G$2,"")&amp;IF(G107='Tabelle Tipi-pesi'!F$3,'Tabelle Tipi-pesi'!G$3,"")&amp;IF(G107='Tabelle Tipi-pesi'!F$4,'Tabelle Tipi-pesi'!G$4,"")&amp;IF(G107='Tabelle Tipi-pesi'!F$5,'Tabelle Tipi-pesi'!G$5,"")&amp;IF(G107='Tabelle Tipi-pesi'!F$6,'Tabelle Tipi-pesi'!G$6,"")&amp;IF(G107='Tabelle Tipi-pesi'!F$7,'Tabelle Tipi-pesi'!G$7,"")&amp;IF(G107='Tabelle Tipi-pesi'!F$8,'Tabelle Tipi-pesi'!G$8,"")&amp;IF(G107='Tabelle Tipi-pesi'!F$9,'Tabelle Tipi-pesi'!G$9,"")&amp;IF(G107='Tabelle Tipi-pesi'!F$10,'Tabelle Tipi-pesi'!G$10,"")&amp;IF(G107='Tabelle Tipi-pesi'!F$11,'Tabelle Tipi-pesi'!G$11,"")&amp;IF(G107='Tabelle Tipi-pesi'!F$12,'Tabelle Tipi-pesi'!G$12,"")&amp;IF(G107='Tabelle Tipi-pesi'!F$13,'Tabelle Tipi-pesi'!G$13,"")&amp;IF(G107='Tabelle Tipi-pesi'!F$14,'Tabelle Tipi-pesi'!G$14,"")&amp;IF(G107='Tabelle Tipi-pesi'!F$15,'Tabelle Tipi-pesi'!G$15,"")&amp;IF(G107='Tabelle Tipi-pesi'!F$16,'Tabelle Tipi-pesi'!G$16,"")&amp;IF(G107='Tabelle Tipi-pesi'!F$17,'Tabelle Tipi-pesi'!G$17,"")&amp;IF(G107='Tabelle Tipi-pesi'!F$18,'Tabelle Tipi-pesi'!G$18,"")&amp;IF(G107='Tabelle Tipi-pesi'!F$19,'Tabelle Tipi-pesi'!G$19,"")&amp;IF(G107='Tabelle Tipi-pesi'!F$20,'Tabelle Tipi-pesi'!G$20,"")&amp;IF(G107='Tabelle Tipi-pesi'!F$21,'Tabelle Tipi-pesi'!G$21,"")&amp;IF(G107='Tabelle Tipi-pesi'!F$22,'Tabelle Tipi-pesi'!G$22,"")&amp;IF(G107='Tabelle Tipi-pesi'!F$23,'Tabelle Tipi-pesi'!G$23,"")))</f>
        <v>120</v>
      </c>
      <c r="I107" s="8" t="s">
        <v>47</v>
      </c>
      <c r="J107" s="9">
        <f>IF(I107="",0,VALUE(IF(I107='Tabelle Tipi-pesi'!H$2,'Tabelle Tipi-pesi'!I$2,"")&amp;IF(I107='Tabelle Tipi-pesi'!H$3,'Tabelle Tipi-pesi'!I$3,"")&amp;IF(I107='Tabelle Tipi-pesi'!H$4,'Tabelle Tipi-pesi'!I$4,"")&amp;IF(I107='Tabelle Tipi-pesi'!H$5,'Tabelle Tipi-pesi'!I$5,"")&amp;IF(I107='Tabelle Tipi-pesi'!H$6,'Tabelle Tipi-pesi'!I$6,"")&amp;IF(I107='Tabelle Tipi-pesi'!H$7,'Tabelle Tipi-pesi'!I$7,"")&amp;IF(I107='Tabelle Tipi-pesi'!H$8,'Tabelle Tipi-pesi'!I$8,"")&amp;IF(I107='Tabelle Tipi-pesi'!H$9,'Tabelle Tipi-pesi'!I$9,"")&amp;IF(I107='Tabelle Tipi-pesi'!H$10,'Tabelle Tipi-pesi'!I$10,"")&amp;IF(I107='Tabelle Tipi-pesi'!H$11,'Tabelle Tipi-pesi'!I$11,"")&amp;IF(I107='Tabelle Tipi-pesi'!H$12,'Tabelle Tipi-pesi'!I$12,"")&amp;IF(I107='Tabelle Tipi-pesi'!H$13,'Tabelle Tipi-pesi'!I$13,"")&amp;IF(I107='Tabelle Tipi-pesi'!H$14,'Tabelle Tipi-pesi'!I$14,"")&amp;IF(I107='Tabelle Tipi-pesi'!H$15,'Tabelle Tipi-pesi'!I$15,"")&amp;IF(I107='Tabelle Tipi-pesi'!H$16,'Tabelle Tipi-pesi'!I$16,"")&amp;IF(I107='Tabelle Tipi-pesi'!H$17,'Tabelle Tipi-pesi'!I$17,"")&amp;IF(I107='Tabelle Tipi-pesi'!H$18,'Tabelle Tipi-pesi'!I$18,"")&amp;IF(I107='Tabelle Tipi-pesi'!H$19,'Tabelle Tipi-pesi'!I$19,"")&amp;IF(I107='Tabelle Tipi-pesi'!H$20,'Tabelle Tipi-pesi'!I$20,"")&amp;IF(I107='Tabelle Tipi-pesi'!H$21,'Tabelle Tipi-pesi'!I$21,"")&amp;IF(I107='Tabelle Tipi-pesi'!H$22,'Tabelle Tipi-pesi'!I$22,"")&amp;IF(I107='Tabelle Tipi-pesi'!H$23,'Tabelle Tipi-pesi'!I$23,"")))</f>
        <v>145</v>
      </c>
      <c r="K107" s="24" t="s">
        <v>50</v>
      </c>
      <c r="L107" s="25">
        <f>IF(K107="",0,VALUE(IF(K107='Tabelle Tipi-pesi'!J$2,'Tabelle Tipi-pesi'!K$2,"")&amp;IF(K107='Tabelle Tipi-pesi'!J$3,'Tabelle Tipi-pesi'!K$3,"")&amp;IF(K107='Tabelle Tipi-pesi'!J$4,'Tabelle Tipi-pesi'!K$4,"")&amp;IF(K107='Tabelle Tipi-pesi'!J$5,'Tabelle Tipi-pesi'!K$5,"")&amp;IF(K107='Tabelle Tipi-pesi'!J$6,'Tabelle Tipi-pesi'!K$6,"")&amp;IF(K107='Tabelle Tipi-pesi'!J$7,'Tabelle Tipi-pesi'!K$7,"")&amp;IF(K107='Tabelle Tipi-pesi'!J$8,'Tabelle Tipi-pesi'!K$8,"")&amp;IF(K107='Tabelle Tipi-pesi'!J$9,'Tabelle Tipi-pesi'!K$9,"")&amp;IF(K107='Tabelle Tipi-pesi'!J$10,'Tabelle Tipi-pesi'!K$10,"")&amp;IF(K107='Tabelle Tipi-pesi'!J$11,'Tabelle Tipi-pesi'!K$11,"")&amp;IF(K107='Tabelle Tipi-pesi'!J$12,'Tabelle Tipi-pesi'!K$12,"")&amp;IF(K107='Tabelle Tipi-pesi'!J$13,'Tabelle Tipi-pesi'!K$13,"")&amp;IF(K107='Tabelle Tipi-pesi'!J$14,'Tabelle Tipi-pesi'!K$14,"")&amp;IF(K107='Tabelle Tipi-pesi'!J$15,'Tabelle Tipi-pesi'!K$15,"")&amp;IF(K107='Tabelle Tipi-pesi'!J$16,'Tabelle Tipi-pesi'!K$16,"")&amp;IF(K107='Tabelle Tipi-pesi'!J$17,'Tabelle Tipi-pesi'!K$17,"")&amp;IF(K107='Tabelle Tipi-pesi'!J$18,'Tabelle Tipi-pesi'!K$18,"")&amp;IF(K107='Tabelle Tipi-pesi'!J$19,'Tabelle Tipi-pesi'!K$19,"")&amp;IF(K107='Tabelle Tipi-pesi'!J$20,'Tabelle Tipi-pesi'!K$20,"")&amp;IF(K107='Tabelle Tipi-pesi'!J$21,'Tabelle Tipi-pesi'!K$21,"")&amp;IF(K107='Tabelle Tipi-pesi'!J$22,'Tabelle Tipi-pesi'!K$22,"")&amp;IF(K107='Tabelle Tipi-pesi'!J$23,'Tabelle Tipi-pesi'!K$23,"")))</f>
        <v>7</v>
      </c>
      <c r="M107" s="8" t="s">
        <v>63</v>
      </c>
      <c r="N107" s="9">
        <f>$B107*IF(M107="",0,VALUE(IF(M107='Tabelle Tipi-pesi'!L$2,'Tabelle Tipi-pesi'!M$2,"")&amp;IF(M107='Tabelle Tipi-pesi'!L$3,'Tabelle Tipi-pesi'!M$3,"")&amp;IF(M107='Tabelle Tipi-pesi'!L$4,'Tabelle Tipi-pesi'!M$4,"")&amp;IF(M107='Tabelle Tipi-pesi'!L$5,'Tabelle Tipi-pesi'!M$5,"")&amp;IF(M107='Tabelle Tipi-pesi'!L$6,'Tabelle Tipi-pesi'!M$6,"")&amp;IF(M107='Tabelle Tipi-pesi'!L$7,'Tabelle Tipi-pesi'!M$7,"")&amp;IF(M107='Tabelle Tipi-pesi'!L$8,'Tabelle Tipi-pesi'!M$8,"")&amp;IF(M107='Tabelle Tipi-pesi'!L$9,'Tabelle Tipi-pesi'!M$9,"")&amp;IF(M107='Tabelle Tipi-pesi'!L$10,'Tabelle Tipi-pesi'!M$10,"")&amp;IF(M107='Tabelle Tipi-pesi'!L$11,'Tabelle Tipi-pesi'!M$11,"")&amp;IF(M107='Tabelle Tipi-pesi'!L$12,'Tabelle Tipi-pesi'!M$12,"")&amp;IF(M107='Tabelle Tipi-pesi'!L$13,'Tabelle Tipi-pesi'!M$13,"")&amp;IF(M107='Tabelle Tipi-pesi'!L$14,'Tabelle Tipi-pesi'!M$14,"")&amp;IF(M107='Tabelle Tipi-pesi'!L$15,'Tabelle Tipi-pesi'!M$15,"")&amp;IF(M107='Tabelle Tipi-pesi'!L$16,'Tabelle Tipi-pesi'!M$16,"")&amp;IF(M107='Tabelle Tipi-pesi'!L$17,'Tabelle Tipi-pesi'!M$17,"")&amp;IF(M107='Tabelle Tipi-pesi'!L$18,'Tabelle Tipi-pesi'!M$18,"")&amp;IF(M107='Tabelle Tipi-pesi'!L$19,'Tabelle Tipi-pesi'!M$19,"")&amp;IF(M107='Tabelle Tipi-pesi'!L$20,'Tabelle Tipi-pesi'!M$20,"")&amp;IF(M107='Tabelle Tipi-pesi'!L$21,'Tabelle Tipi-pesi'!M$21,"")&amp;IF(M107='Tabelle Tipi-pesi'!L$22,'Tabelle Tipi-pesi'!M$22,"")&amp;IF(M107='Tabelle Tipi-pesi'!L$23,'Tabelle Tipi-pesi'!M$23,"")))</f>
        <v>416</v>
      </c>
      <c r="O107" s="27" t="s">
        <v>128</v>
      </c>
      <c r="P107" s="28">
        <f>IF(O107="",0,VALUE(IF(O107='Tabelle Tipi-pesi'!N$2,'Tabelle Tipi-pesi'!O$2,"")&amp;IF(O107='Tabelle Tipi-pesi'!N$3,'Tabelle Tipi-pesi'!O$3,"")&amp;IF(O107='Tabelle Tipi-pesi'!N$4,'Tabelle Tipi-pesi'!O$4,"")&amp;IF(O107='Tabelle Tipi-pesi'!N$5,'Tabelle Tipi-pesi'!O$5,"")&amp;IF(O107='Tabelle Tipi-pesi'!N$6,'Tabelle Tipi-pesi'!O$6,"")&amp;IF(O107='Tabelle Tipi-pesi'!N$7,'Tabelle Tipi-pesi'!O$7,"")&amp;IF(O107='Tabelle Tipi-pesi'!N$8,'Tabelle Tipi-pesi'!O$8,"")&amp;IF(O107='Tabelle Tipi-pesi'!N$9,'Tabelle Tipi-pesi'!O$9,"")&amp;IF(O107='Tabelle Tipi-pesi'!N$10,'Tabelle Tipi-pesi'!O$10,"")&amp;IF(O107='Tabelle Tipi-pesi'!N$11,'Tabelle Tipi-pesi'!O$11,"")&amp;IF(O107='Tabelle Tipi-pesi'!N$12,'Tabelle Tipi-pesi'!O$12,"")&amp;IF(O107='Tabelle Tipi-pesi'!N$13,'Tabelle Tipi-pesi'!O$13,"")&amp;IF(O107='Tabelle Tipi-pesi'!N$14,'Tabelle Tipi-pesi'!O$14,"")&amp;IF(O107='Tabelle Tipi-pesi'!N$15,'Tabelle Tipi-pesi'!O$15,"")&amp;IF(O107='Tabelle Tipi-pesi'!N$16,'Tabelle Tipi-pesi'!O$16,"")&amp;IF(O107='Tabelle Tipi-pesi'!N$17,'Tabelle Tipi-pesi'!O$17,"")&amp;IF(O107='Tabelle Tipi-pesi'!N$18,'Tabelle Tipi-pesi'!O$18,"")&amp;IF(O107='Tabelle Tipi-pesi'!N$19,'Tabelle Tipi-pesi'!O$19,"")&amp;IF(O107='Tabelle Tipi-pesi'!N$20,'Tabelle Tipi-pesi'!O$20,"")&amp;IF(O107='Tabelle Tipi-pesi'!N$21,'Tabelle Tipi-pesi'!O$21,"")&amp;IF(O107='Tabelle Tipi-pesi'!N$22,'Tabelle Tipi-pesi'!O$22,"")&amp;IF(O107='Tabelle Tipi-pesi'!N$23,'Tabelle Tipi-pesi'!O$23,"")))</f>
        <v>1100</v>
      </c>
      <c r="Q107" s="8" t="s">
        <v>108</v>
      </c>
      <c r="R107" s="9">
        <f>IF(Q107="",0,VALUE(IF(Q107='Tabelle Tipi-pesi'!P$2,'Tabelle Tipi-pesi'!Q$2,"")&amp;IF(Q107='Tabelle Tipi-pesi'!P$3,'Tabelle Tipi-pesi'!Q$3,"")&amp;IF(Q107='Tabelle Tipi-pesi'!P$4,'Tabelle Tipi-pesi'!Q$4,"")&amp;IF(Q107='Tabelle Tipi-pesi'!P$5,'Tabelle Tipi-pesi'!Q$5,"")&amp;IF(Q107='Tabelle Tipi-pesi'!P$6,'Tabelle Tipi-pesi'!Q$6,"")&amp;IF(Q107='Tabelle Tipi-pesi'!P$7,'Tabelle Tipi-pesi'!Q$7,"")&amp;IF(Q107='Tabelle Tipi-pesi'!P$8,'Tabelle Tipi-pesi'!Q$8,"")&amp;IF(Q107='Tabelle Tipi-pesi'!P$9,'Tabelle Tipi-pesi'!Q$9,"")&amp;IF(Q107='Tabelle Tipi-pesi'!P$10,'Tabelle Tipi-pesi'!Q$10,"")&amp;IF(Q107='Tabelle Tipi-pesi'!P$11,'Tabelle Tipi-pesi'!Q$11,"")&amp;IF(Q107='Tabelle Tipi-pesi'!P$12,'Tabelle Tipi-pesi'!Q$12,"")&amp;IF(Q107='Tabelle Tipi-pesi'!P$13,'Tabelle Tipi-pesi'!Q$13,"")&amp;IF(Q107='Tabelle Tipi-pesi'!P$14,'Tabelle Tipi-pesi'!Q$14,"")&amp;IF(Q107='Tabelle Tipi-pesi'!P$15,'Tabelle Tipi-pesi'!Q$15,"")&amp;IF(Q107='Tabelle Tipi-pesi'!P$16,'Tabelle Tipi-pesi'!Q$16,"")&amp;IF(Q107='Tabelle Tipi-pesi'!P$17,'Tabelle Tipi-pesi'!Q$17,"")&amp;IF(Q107='Tabelle Tipi-pesi'!P$18,'Tabelle Tipi-pesi'!Q$18,"")&amp;IF(Q107='Tabelle Tipi-pesi'!P$19,'Tabelle Tipi-pesi'!Q$19,"")&amp;IF(Q107='Tabelle Tipi-pesi'!P$20,'Tabelle Tipi-pesi'!Q$20,"")&amp;IF(Q107='Tabelle Tipi-pesi'!P$21,'Tabelle Tipi-pesi'!Q$21,"")&amp;IF(Q107='Tabelle Tipi-pesi'!P$22,'Tabelle Tipi-pesi'!Q$22,"")&amp;IF(Q107='Tabelle Tipi-pesi'!P$23,'Tabelle Tipi-pesi'!Q$23,"")))</f>
        <v>30</v>
      </c>
      <c r="S107" s="29" t="s">
        <v>114</v>
      </c>
      <c r="T107" s="30">
        <f>IF(S107="",0,VALUE(IF(S107='Tabelle Tipi-pesi'!R$2,'Tabelle Tipi-pesi'!S$2,"")&amp;IF(S107='Tabelle Tipi-pesi'!R$3,'Tabelle Tipi-pesi'!S$3,"")&amp;IF(S107='Tabelle Tipi-pesi'!R$4,'Tabelle Tipi-pesi'!S$4,"")&amp;IF(S107='Tabelle Tipi-pesi'!R$5,'Tabelle Tipi-pesi'!S$5,"")&amp;IF(S107='Tabelle Tipi-pesi'!R$6,'Tabelle Tipi-pesi'!S$6,"")&amp;IF(S107='Tabelle Tipi-pesi'!R$7,'Tabelle Tipi-pesi'!S$7,"")&amp;IF(S107='Tabelle Tipi-pesi'!R$8,'Tabelle Tipi-pesi'!S$8,"")&amp;IF(S107='Tabelle Tipi-pesi'!R$9,'Tabelle Tipi-pesi'!S$9,"")&amp;IF(S107='Tabelle Tipi-pesi'!R$10,'Tabelle Tipi-pesi'!S$10,"")&amp;IF(S107='Tabelle Tipi-pesi'!R$11,'Tabelle Tipi-pesi'!S$11,"")&amp;IF(S107='Tabelle Tipi-pesi'!R$12,'Tabelle Tipi-pesi'!S$12,"")&amp;IF(S107='Tabelle Tipi-pesi'!R$13,'Tabelle Tipi-pesi'!S$13,"")&amp;IF(S107='Tabelle Tipi-pesi'!R$14,'Tabelle Tipi-pesi'!S$14,"")&amp;IF(S107='Tabelle Tipi-pesi'!R$15,'Tabelle Tipi-pesi'!S$15,"")&amp;IF(S107='Tabelle Tipi-pesi'!R$16,'Tabelle Tipi-pesi'!S$16,"")&amp;IF(S107='Tabelle Tipi-pesi'!R$17,'Tabelle Tipi-pesi'!S$17,"")&amp;IF(S107='Tabelle Tipi-pesi'!R$18,'Tabelle Tipi-pesi'!S$18,"")&amp;IF(S107='Tabelle Tipi-pesi'!R$19,'Tabelle Tipi-pesi'!S$19,"")&amp;IF(S107='Tabelle Tipi-pesi'!R$20,'Tabelle Tipi-pesi'!S$20,"")&amp;IF(S107='Tabelle Tipi-pesi'!R$21,'Tabelle Tipi-pesi'!S$21,"")&amp;IF(S107='Tabelle Tipi-pesi'!R$22,'Tabelle Tipi-pesi'!S$22,"")&amp;IF(S107='Tabelle Tipi-pesi'!R$23,'Tabelle Tipi-pesi'!S$23,"")))</f>
        <v>25</v>
      </c>
      <c r="V107" s="9">
        <f>IF(U107="",0,VALUE(IF(U107='Tabelle Tipi-pesi'!T$2,'Tabelle Tipi-pesi'!U$2,"")&amp;IF(U107='Tabelle Tipi-pesi'!T$3,'Tabelle Tipi-pesi'!U$3,"")&amp;IF(U107='Tabelle Tipi-pesi'!T$4,'Tabelle Tipi-pesi'!U$4,"")&amp;IF(U107='Tabelle Tipi-pesi'!T$5,'Tabelle Tipi-pesi'!U$5,"")&amp;IF(U107='Tabelle Tipi-pesi'!T$6,'Tabelle Tipi-pesi'!U$6,"")&amp;IF(U107='Tabelle Tipi-pesi'!T$7,'Tabelle Tipi-pesi'!U$7,"")&amp;IF(U107='Tabelle Tipi-pesi'!T$8,'Tabelle Tipi-pesi'!U$8,"")&amp;IF(U107='Tabelle Tipi-pesi'!T$9,'Tabelle Tipi-pesi'!U$9,"")&amp;IF(U107='Tabelle Tipi-pesi'!T$10,'Tabelle Tipi-pesi'!U$10,"")&amp;IF(U107='Tabelle Tipi-pesi'!T$11,'Tabelle Tipi-pesi'!U$11,"")&amp;IF(U107='Tabelle Tipi-pesi'!T$12,'Tabelle Tipi-pesi'!U$12,"")&amp;IF(U107='Tabelle Tipi-pesi'!T$13,'Tabelle Tipi-pesi'!U$13,"")&amp;IF(U107='Tabelle Tipi-pesi'!T$14,'Tabelle Tipi-pesi'!U$14,"")&amp;IF(U107='Tabelle Tipi-pesi'!T$15,'Tabelle Tipi-pesi'!U$15,"")&amp;IF(U107='Tabelle Tipi-pesi'!T$16,'Tabelle Tipi-pesi'!U$16,"")&amp;IF(U107='Tabelle Tipi-pesi'!T$17,'Tabelle Tipi-pesi'!U$17,"")&amp;IF(U107='Tabelle Tipi-pesi'!T$18,'Tabelle Tipi-pesi'!U$18,"")&amp;IF(U107='Tabelle Tipi-pesi'!T$19,'Tabelle Tipi-pesi'!U$19,"")&amp;IF(U107='Tabelle Tipi-pesi'!T$20,'Tabelle Tipi-pesi'!U$20,"")&amp;IF(U107='Tabelle Tipi-pesi'!T$21,'Tabelle Tipi-pesi'!U$21,"")&amp;IF(U107='Tabelle Tipi-pesi'!T$22,'Tabelle Tipi-pesi'!U$22,"")&amp;IF(U107='Tabelle Tipi-pesi'!T$23,'Tabelle Tipi-pesi'!U$23,"")))</f>
        <v>0</v>
      </c>
      <c r="W107" s="31"/>
      <c r="X107" s="32">
        <f>IF(W107="",0,VALUE(IF(W107='Tabelle Tipi-pesi'!V$2,'Tabelle Tipi-pesi'!W$2,"")&amp;IF(W107='Tabelle Tipi-pesi'!V$3,'Tabelle Tipi-pesi'!W$3,"")&amp;IF(W107='Tabelle Tipi-pesi'!V$4,'Tabelle Tipi-pesi'!W$4,"")&amp;IF(W107='Tabelle Tipi-pesi'!V$5,'Tabelle Tipi-pesi'!W$5,"")&amp;IF(W107='Tabelle Tipi-pesi'!V$6,'Tabelle Tipi-pesi'!W$6,"")&amp;IF(W107='Tabelle Tipi-pesi'!V$7,'Tabelle Tipi-pesi'!W$7,"")&amp;IF(W107='Tabelle Tipi-pesi'!V$8,'Tabelle Tipi-pesi'!W$8,"")&amp;IF(W107='Tabelle Tipi-pesi'!V$9,'Tabelle Tipi-pesi'!W$9,"")&amp;IF(W107='Tabelle Tipi-pesi'!V$10,'Tabelle Tipi-pesi'!W$10,"")&amp;IF(W107='Tabelle Tipi-pesi'!V$11,'Tabelle Tipi-pesi'!W$11,"")&amp;IF(W107='Tabelle Tipi-pesi'!V$12,'Tabelle Tipi-pesi'!W$12,"")&amp;IF(W107='Tabelle Tipi-pesi'!V$13,'Tabelle Tipi-pesi'!W$13,"")&amp;IF(W107='Tabelle Tipi-pesi'!V$14,'Tabelle Tipi-pesi'!W$14,"")&amp;IF(W107='Tabelle Tipi-pesi'!V$15,'Tabelle Tipi-pesi'!W$15,"")&amp;IF(W107='Tabelle Tipi-pesi'!V$16,'Tabelle Tipi-pesi'!W$16,"")&amp;IF(W107='Tabelle Tipi-pesi'!V$17,'Tabelle Tipi-pesi'!W$17,"")&amp;IF(W107='Tabelle Tipi-pesi'!V$18,'Tabelle Tipi-pesi'!W$18,"")&amp;IF(W107='Tabelle Tipi-pesi'!V$19,'Tabelle Tipi-pesi'!W$19,"")&amp;IF(W107='Tabelle Tipi-pesi'!V$20,'Tabelle Tipi-pesi'!W$20,"")&amp;IF(W107='Tabelle Tipi-pesi'!V$21,'Tabelle Tipi-pesi'!W$21,"")&amp;IF(W107='Tabelle Tipi-pesi'!V$22,'Tabelle Tipi-pesi'!W$22,"")&amp;IF(W107='Tabelle Tipi-pesi'!V$23,'Tabelle Tipi-pesi'!W$23,"")))</f>
        <v>0</v>
      </c>
      <c r="Z107" s="9">
        <f>IF(Y107="",0,VALUE(IF(Y107='Tabelle Tipi-pesi'!X$2,'Tabelle Tipi-pesi'!Y$2,"")&amp;IF(Y107='Tabelle Tipi-pesi'!X$3,'Tabelle Tipi-pesi'!Y$3,"")&amp;IF(Y107='Tabelle Tipi-pesi'!X$4,'Tabelle Tipi-pesi'!Y$4,"")&amp;IF(Y107='Tabelle Tipi-pesi'!X$5,'Tabelle Tipi-pesi'!Y$5,"")&amp;IF(Y107='Tabelle Tipi-pesi'!X$6,'Tabelle Tipi-pesi'!Y$6,"")&amp;IF(Y107='Tabelle Tipi-pesi'!X$7,'Tabelle Tipi-pesi'!Y$7,"")&amp;IF(Y107='Tabelle Tipi-pesi'!X$8,'Tabelle Tipi-pesi'!Y$8,"")&amp;IF(Y107='Tabelle Tipi-pesi'!X$9,'Tabelle Tipi-pesi'!Y$9,"")&amp;IF(Y107='Tabelle Tipi-pesi'!X$10,'Tabelle Tipi-pesi'!Y$10,"")&amp;IF(Y107='Tabelle Tipi-pesi'!X$11,'Tabelle Tipi-pesi'!Y$11,"")&amp;IF(Y107='Tabelle Tipi-pesi'!X$12,'Tabelle Tipi-pesi'!Y$12,"")&amp;IF(Y107='Tabelle Tipi-pesi'!X$13,'Tabelle Tipi-pesi'!Y$13,"")&amp;IF(Y107='Tabelle Tipi-pesi'!X$14,'Tabelle Tipi-pesi'!Y$14,"")&amp;IF(Y107='Tabelle Tipi-pesi'!X$15,'Tabelle Tipi-pesi'!Y$15,"")&amp;IF(Y107='Tabelle Tipi-pesi'!X$16,'Tabelle Tipi-pesi'!Y$16,"")&amp;IF(Y107='Tabelle Tipi-pesi'!X$17,'Tabelle Tipi-pesi'!Y$17,"")&amp;IF(Y107='Tabelle Tipi-pesi'!X$18,'Tabelle Tipi-pesi'!Y$18,"")&amp;IF(Y107='Tabelle Tipi-pesi'!X$19,'Tabelle Tipi-pesi'!Y$19,"")&amp;IF(Y107='Tabelle Tipi-pesi'!X$20,'Tabelle Tipi-pesi'!Y$20,"")&amp;IF(Y107='Tabelle Tipi-pesi'!X$21,'Tabelle Tipi-pesi'!Y$21,"")&amp;IF(Y107='Tabelle Tipi-pesi'!X$22,'Tabelle Tipi-pesi'!Y$22,"")&amp;IF(Y107='Tabelle Tipi-pesi'!X$23,'Tabelle Tipi-pesi'!Y$23,"")))</f>
        <v>0</v>
      </c>
      <c r="AA107" s="36"/>
      <c r="AB107" s="37">
        <f>IF(AA107="",0,VALUE(IF(AA107='Tabelle Tipi-pesi'!Z$2,'Tabelle Tipi-pesi'!AA$2,"")&amp;IF(AA107='Tabelle Tipi-pesi'!Z$3,'Tabelle Tipi-pesi'!AA$3,"")&amp;IF(AA107='Tabelle Tipi-pesi'!Z$4,'Tabelle Tipi-pesi'!AA$4,"")&amp;IF(AA107='Tabelle Tipi-pesi'!Z$5,'Tabelle Tipi-pesi'!AA$5,"")&amp;IF(AA107='Tabelle Tipi-pesi'!Z$6,'Tabelle Tipi-pesi'!AA$6,"")&amp;IF(AA107='Tabelle Tipi-pesi'!Z$7,'Tabelle Tipi-pesi'!AA$7,"")&amp;IF(AA107='Tabelle Tipi-pesi'!Z$8,'Tabelle Tipi-pesi'!AA$8,"")&amp;IF(AA107='Tabelle Tipi-pesi'!Z$9,'Tabelle Tipi-pesi'!AA$9,"")&amp;IF(AA107='Tabelle Tipi-pesi'!Z$10,'Tabelle Tipi-pesi'!AA$10,"")&amp;IF(AA107='Tabelle Tipi-pesi'!Z$11,'Tabelle Tipi-pesi'!AA$11,"")&amp;IF(AA107='Tabelle Tipi-pesi'!Z$12,'Tabelle Tipi-pesi'!AA$12,"")&amp;IF(AA107='Tabelle Tipi-pesi'!Z$13,'Tabelle Tipi-pesi'!AA$13,"")&amp;IF(AA107='Tabelle Tipi-pesi'!Z$14,'Tabelle Tipi-pesi'!AA$14,"")&amp;IF(AA107='Tabelle Tipi-pesi'!Z$15,'Tabelle Tipi-pesi'!AA$15,"")&amp;IF(AA107='Tabelle Tipi-pesi'!Z$16,'Tabelle Tipi-pesi'!AA$16,"")&amp;IF(AA107='Tabelle Tipi-pesi'!Z$17,'Tabelle Tipi-pesi'!AA$17,"")&amp;IF(AA107='Tabelle Tipi-pesi'!Z$18,'Tabelle Tipi-pesi'!AA$18,"")&amp;IF(AA107='Tabelle Tipi-pesi'!Z$19,'Tabelle Tipi-pesi'!AA$19,"")&amp;IF(AA107='Tabelle Tipi-pesi'!Z$20,'Tabelle Tipi-pesi'!AA$20,"")&amp;IF(AA107='Tabelle Tipi-pesi'!Z$21,'Tabelle Tipi-pesi'!AA$21,"")&amp;IF(AA107='Tabelle Tipi-pesi'!Z$22,'Tabelle Tipi-pesi'!AA$22,"")&amp;IF(AA107='Tabelle Tipi-pesi'!Z$23,'Tabelle Tipi-pesi'!AA$23,"")))</f>
        <v>0</v>
      </c>
      <c r="AC107" s="8" t="s">
        <v>102</v>
      </c>
      <c r="AD107" s="9">
        <f>IF(AC107="",0,VALUE(IF(AC107='Tabelle Tipi-pesi'!Z$2,'Tabelle Tipi-pesi'!AA$2,"")&amp;IF(AC107='Tabelle Tipi-pesi'!Z$3,'Tabelle Tipi-pesi'!AA$3,"")&amp;IF(AC107='Tabelle Tipi-pesi'!Z$4,'Tabelle Tipi-pesi'!AA$4,"")&amp;IF(AC107='Tabelle Tipi-pesi'!Z$5,'Tabelle Tipi-pesi'!AA$5,"")&amp;IF(AC107='Tabelle Tipi-pesi'!Z$6,'Tabelle Tipi-pesi'!AA$6,"")&amp;IF(AC107='Tabelle Tipi-pesi'!Z$7,'Tabelle Tipi-pesi'!AA$7,"")&amp;IF(AC107='Tabelle Tipi-pesi'!Z$8,'Tabelle Tipi-pesi'!AA$8,"")&amp;IF(AC107='Tabelle Tipi-pesi'!Z$9,'Tabelle Tipi-pesi'!AA$9,"")&amp;IF(AC107='Tabelle Tipi-pesi'!Z$10,'Tabelle Tipi-pesi'!AA$10,"")&amp;IF(AC107='Tabelle Tipi-pesi'!Z$11,'Tabelle Tipi-pesi'!AA$11,"")&amp;IF(AC107='Tabelle Tipi-pesi'!Z$12,'Tabelle Tipi-pesi'!AA$12,"")&amp;IF(AC107='Tabelle Tipi-pesi'!Z$13,'Tabelle Tipi-pesi'!AA$13,"")&amp;IF(AC107='Tabelle Tipi-pesi'!Z$14,'Tabelle Tipi-pesi'!AA$14,"")&amp;IF(AC107='Tabelle Tipi-pesi'!Z$15,'Tabelle Tipi-pesi'!AA$15,"")&amp;IF(AC107='Tabelle Tipi-pesi'!Z$16,'Tabelle Tipi-pesi'!AA$16,"")&amp;IF(AC107='Tabelle Tipi-pesi'!Z$17,'Tabelle Tipi-pesi'!AA$17,"")&amp;IF(AC107='Tabelle Tipi-pesi'!Z$18,'Tabelle Tipi-pesi'!AA$18,"")&amp;IF(AC107='Tabelle Tipi-pesi'!Z$19,'Tabelle Tipi-pesi'!AA$19,"")&amp;IF(AC107='Tabelle Tipi-pesi'!Z$20,'Tabelle Tipi-pesi'!AA$20,"")&amp;IF(AC107='Tabelle Tipi-pesi'!Z$21,'Tabelle Tipi-pesi'!AA$21,"")&amp;IF(AC107='Tabelle Tipi-pesi'!Z$22,'Tabelle Tipi-pesi'!AA$22,"")&amp;IF(AC107='Tabelle Tipi-pesi'!Z$23,'Tabelle Tipi-pesi'!AA$23,"")))</f>
        <v>40</v>
      </c>
      <c r="AE107" s="34" t="s">
        <v>118</v>
      </c>
      <c r="AF107" s="35">
        <f>IF(AE107="",0,VALUE(IF(AE107='Tabelle Tipi-pesi'!AB$2,'Tabelle Tipi-pesi'!AC$2,"")&amp;IF(AE107='Tabelle Tipi-pesi'!AB$3,'Tabelle Tipi-pesi'!AC$3,"")&amp;IF(AE107='Tabelle Tipi-pesi'!AB$4,'Tabelle Tipi-pesi'!AC$4,"")&amp;IF(AE107='Tabelle Tipi-pesi'!AB$5,'Tabelle Tipi-pesi'!AC$5,"")&amp;IF(AE107='Tabelle Tipi-pesi'!AB$6,'Tabelle Tipi-pesi'!AC$6,"")&amp;IF(AE107='Tabelle Tipi-pesi'!AB$7,'Tabelle Tipi-pesi'!AC$7,"")&amp;IF(AE107='Tabelle Tipi-pesi'!AB$8,'Tabelle Tipi-pesi'!AC$8,"")&amp;IF(AE107='Tabelle Tipi-pesi'!AB$9,'Tabelle Tipi-pesi'!AC$9,"")&amp;IF(AE107='Tabelle Tipi-pesi'!AB$10,'Tabelle Tipi-pesi'!AC$10,"")&amp;IF(AE107='Tabelle Tipi-pesi'!AB$11,'Tabelle Tipi-pesi'!AC$11,"")&amp;IF(AE107='Tabelle Tipi-pesi'!AB$12,'Tabelle Tipi-pesi'!AC$12,"")&amp;IF(AE107='Tabelle Tipi-pesi'!AB$13,'Tabelle Tipi-pesi'!AC$13,"")&amp;IF(AE107='Tabelle Tipi-pesi'!AB$14,'Tabelle Tipi-pesi'!AC$14,"")&amp;IF(AE107='Tabelle Tipi-pesi'!AB$15,'Tabelle Tipi-pesi'!AC$15,"")&amp;IF(AD107='Tabelle Tipi-pesi'!AB$16,'Tabelle Tipi-pesi'!AC$16,"")&amp;IF(AE107='Tabelle Tipi-pesi'!AB$17,'Tabelle Tipi-pesi'!AC$17,"")&amp;IF(AE107='Tabelle Tipi-pesi'!AB$18,'Tabelle Tipi-pesi'!AC$18,"")&amp;IF(AE107='Tabelle Tipi-pesi'!AB$19,'Tabelle Tipi-pesi'!AC$19,"")&amp;IF(AE107='Tabelle Tipi-pesi'!AB$20,'Tabelle Tipi-pesi'!AC$20,"")&amp;IF(AE107='Tabelle Tipi-pesi'!AB$21,'Tabelle Tipi-pesi'!AC$21,"")&amp;IF(AE107='Tabelle Tipi-pesi'!AB$22,'Tabelle Tipi-pesi'!AC$22,"")&amp;IF(AE107='Tabelle Tipi-pesi'!AB$23,'Tabelle Tipi-pesi'!AC$23,"")))</f>
        <v>10</v>
      </c>
      <c r="AH107" s="9">
        <f>IF(AG107="",0,VALUE(IF(AG107='Tabelle Tipi-pesi'!AD$2,'Tabelle Tipi-pesi'!AE$2,"")&amp;IF(AG107='Tabelle Tipi-pesi'!AD$3,'Tabelle Tipi-pesi'!AE$3,"")&amp;IF(AG107='Tabelle Tipi-pesi'!AD$4,'Tabelle Tipi-pesi'!AE$4,"")&amp;IF(AG107='Tabelle Tipi-pesi'!AD$5,'Tabelle Tipi-pesi'!AE$5,"")&amp;IF(AG107='Tabelle Tipi-pesi'!AD$6,'Tabelle Tipi-pesi'!AE$6,"")&amp;IF(AG107='Tabelle Tipi-pesi'!AD$7,'Tabelle Tipi-pesi'!AE$7,"")&amp;IF(AG107='Tabelle Tipi-pesi'!AD$8,'Tabelle Tipi-pesi'!AE$8,"")&amp;IF(AG107='Tabelle Tipi-pesi'!AD$9,'Tabelle Tipi-pesi'!AE$9,"")&amp;IF(AG107='Tabelle Tipi-pesi'!AD$10,'Tabelle Tipi-pesi'!AE$10,"")&amp;IF(AG107='Tabelle Tipi-pesi'!AD$11,'Tabelle Tipi-pesi'!AE$11,"")&amp;IF(AG107='Tabelle Tipi-pesi'!AD$12,'Tabelle Tipi-pesi'!AE$12,"")&amp;IF(AG107='Tabelle Tipi-pesi'!AD$13,'Tabelle Tipi-pesi'!AE$13,"")&amp;IF(AG107='Tabelle Tipi-pesi'!AD$14,'Tabelle Tipi-pesi'!AE$14,"")&amp;IF(AG107='Tabelle Tipi-pesi'!AD$15,'Tabelle Tipi-pesi'!AE$15,"")&amp;IF(AF107='Tabelle Tipi-pesi'!AD$16,'Tabelle Tipi-pesi'!AE$16,"")&amp;IF(AG107='Tabelle Tipi-pesi'!AD$17,'Tabelle Tipi-pesi'!AE$17,"")&amp;IF(AG107='Tabelle Tipi-pesi'!AD$18,'Tabelle Tipi-pesi'!AE$18,"")&amp;IF(AG107='Tabelle Tipi-pesi'!AD$19,'Tabelle Tipi-pesi'!AE$19,"")&amp;IF(AG107='Tabelle Tipi-pesi'!AD$20,'Tabelle Tipi-pesi'!AE$20,"")&amp;IF(AG107='Tabelle Tipi-pesi'!AD$21,'Tabelle Tipi-pesi'!AE$21,"")&amp;IF(AG107='Tabelle Tipi-pesi'!AD$22,'Tabelle Tipi-pesi'!AE$22,"")&amp;IF(AG107='Tabelle Tipi-pesi'!AD$23,'Tabelle Tipi-pesi'!AE$23,"")))</f>
        <v>0</v>
      </c>
      <c r="AJ107" s="26">
        <f t="shared" si="7"/>
        <v>2153</v>
      </c>
      <c r="AK107" s="55">
        <v>52</v>
      </c>
      <c r="AL107" s="12">
        <v>17194</v>
      </c>
      <c r="AM107" s="18"/>
      <c r="AN107" s="11">
        <f t="shared" si="8"/>
        <v>15</v>
      </c>
      <c r="AO107" s="11" t="str">
        <f t="shared" si="9"/>
        <v>3</v>
      </c>
      <c r="AP107" s="8">
        <v>580</v>
      </c>
      <c r="AQ107" s="40">
        <f t="shared" si="10"/>
        <v>19.83923076923077</v>
      </c>
      <c r="AR107" s="15">
        <f t="shared" si="11"/>
        <v>220.21546153846157</v>
      </c>
      <c r="AS107" s="16">
        <f t="shared" si="12"/>
        <v>102.28307549394407</v>
      </c>
      <c r="AT107" s="15">
        <f t="shared" si="13"/>
        <v>9.7767885368211047</v>
      </c>
      <c r="AU107" s="39"/>
    </row>
    <row r="108" spans="1:47" s="8" customFormat="1" ht="11.25" customHeight="1" x14ac:dyDescent="0.2">
      <c r="A108" s="8">
        <v>104</v>
      </c>
      <c r="B108" s="8">
        <v>4</v>
      </c>
      <c r="C108" s="20" t="s">
        <v>18</v>
      </c>
      <c r="D108" s="21">
        <f>IF(C108="",0,VALUE(IF(C108='Tabelle Tipi-pesi'!B$2,'Tabelle Tipi-pesi'!C$2,"")&amp;IF(C108='Tabelle Tipi-pesi'!B$3,'Tabelle Tipi-pesi'!C$3,"")&amp;IF(C108='Tabelle Tipi-pesi'!B$4,'Tabelle Tipi-pesi'!C$4,"")&amp;IF(C108='Tabelle Tipi-pesi'!B$5,'Tabelle Tipi-pesi'!C$5,"")&amp;IF(C108='Tabelle Tipi-pesi'!B$6,'Tabelle Tipi-pesi'!C$6,"")&amp;IF(C108='Tabelle Tipi-pesi'!B$7,'Tabelle Tipi-pesi'!C$7,"")&amp;IF(C108='Tabelle Tipi-pesi'!B$8,'Tabelle Tipi-pesi'!C$8,"")&amp;IF(C108='Tabelle Tipi-pesi'!B$9,'Tabelle Tipi-pesi'!C$9,"")&amp;IF(C108='Tabelle Tipi-pesi'!B$10,'Tabelle Tipi-pesi'!C$10,"")&amp;IF(C108='Tabelle Tipi-pesi'!B$11,'Tabelle Tipi-pesi'!C$11,"")&amp;IF(C108='Tabelle Tipi-pesi'!B$12,'Tabelle Tipi-pesi'!C$12,"")&amp;IF(C108='Tabelle Tipi-pesi'!B$13,'Tabelle Tipi-pesi'!C$13,"")&amp;IF(C108='Tabelle Tipi-pesi'!B$14,'Tabelle Tipi-pesi'!C$14,"")&amp;IF(C108='Tabelle Tipi-pesi'!B$15,'Tabelle Tipi-pesi'!C$15,"")&amp;IF(C108='Tabelle Tipi-pesi'!B$16,'Tabelle Tipi-pesi'!C$16,"")&amp;IF(C108='Tabelle Tipi-pesi'!B$17,'Tabelle Tipi-pesi'!C$17,"")&amp;IF(C108='Tabelle Tipi-pesi'!B$18,'Tabelle Tipi-pesi'!C$18,"")&amp;IF(C108='Tabelle Tipi-pesi'!B$19,'Tabelle Tipi-pesi'!C$19,"")&amp;IF(C108='Tabelle Tipi-pesi'!B$20,'Tabelle Tipi-pesi'!C$20,"")&amp;IF(C108='Tabelle Tipi-pesi'!B$21,'Tabelle Tipi-pesi'!C$21,"")&amp;IF(C108='Tabelle Tipi-pesi'!B$22,'Tabelle Tipi-pesi'!C$22,"")&amp;IF(C108='Tabelle Tipi-pesi'!B$23,'Tabelle Tipi-pesi'!C$23,"")))</f>
        <v>180</v>
      </c>
      <c r="E108" s="8" t="s">
        <v>27</v>
      </c>
      <c r="F108" s="7">
        <f>IF(E108="",0,VALUE(IF(E108='Tabelle Tipi-pesi'!D$2,'Tabelle Tipi-pesi'!E$2,"")&amp;IF(E108='Tabelle Tipi-pesi'!D$3,'Tabelle Tipi-pesi'!E$3,"")&amp;IF(E108='Tabelle Tipi-pesi'!D$4,'Tabelle Tipi-pesi'!E$4,"")&amp;IF(E108='Tabelle Tipi-pesi'!D$5,'Tabelle Tipi-pesi'!E$5,"")&amp;IF(E108='Tabelle Tipi-pesi'!D$6,'Tabelle Tipi-pesi'!E$6,"")&amp;IF(E108='Tabelle Tipi-pesi'!D$7,'Tabelle Tipi-pesi'!E$7,"")&amp;IF(E108='Tabelle Tipi-pesi'!D$8,'Tabelle Tipi-pesi'!E$8,"")&amp;IF(E108='Tabelle Tipi-pesi'!D$9,'Tabelle Tipi-pesi'!E$9,"")&amp;IF(E108='Tabelle Tipi-pesi'!D$10,'Tabelle Tipi-pesi'!E$10,"")&amp;IF(E108='Tabelle Tipi-pesi'!D$11,'Tabelle Tipi-pesi'!E$11,"")&amp;IF(E108='Tabelle Tipi-pesi'!D$12,'Tabelle Tipi-pesi'!E$12,"")&amp;IF(E108='Tabelle Tipi-pesi'!D$13,'Tabelle Tipi-pesi'!E$13,"")&amp;IF(E108='Tabelle Tipi-pesi'!D$14,'Tabelle Tipi-pesi'!E$14,"")&amp;IF(E108='Tabelle Tipi-pesi'!D$15,'Tabelle Tipi-pesi'!E$15,"")&amp;IF(E108='Tabelle Tipi-pesi'!D$16,'Tabelle Tipi-pesi'!E$16,"")&amp;IF(E108='Tabelle Tipi-pesi'!D$17,'Tabelle Tipi-pesi'!E$17,"")&amp;IF(E108='Tabelle Tipi-pesi'!D$18,'Tabelle Tipi-pesi'!E$18,"")&amp;IF(E108='Tabelle Tipi-pesi'!D$19,'Tabelle Tipi-pesi'!E$19,"")&amp;IF(E108='Tabelle Tipi-pesi'!D$20,'Tabelle Tipi-pesi'!E$20,"")&amp;IF(E108='Tabelle Tipi-pesi'!D$21,'Tabelle Tipi-pesi'!E$21,"")&amp;IF(E108='Tabelle Tipi-pesi'!D$22,'Tabelle Tipi-pesi'!E$22,"")&amp;IF(E108='Tabelle Tipi-pesi'!D$23,'Tabelle Tipi-pesi'!E$23,"")))/4*B108</f>
        <v>72</v>
      </c>
      <c r="G108" s="22" t="s">
        <v>39</v>
      </c>
      <c r="H108" s="23">
        <f>$B108*IF(G108="",0,VALUE(IF(G108='Tabelle Tipi-pesi'!F$2,'Tabelle Tipi-pesi'!G$2,"")&amp;IF(G108='Tabelle Tipi-pesi'!F$3,'Tabelle Tipi-pesi'!G$3,"")&amp;IF(G108='Tabelle Tipi-pesi'!F$4,'Tabelle Tipi-pesi'!G$4,"")&amp;IF(G108='Tabelle Tipi-pesi'!F$5,'Tabelle Tipi-pesi'!G$5,"")&amp;IF(G108='Tabelle Tipi-pesi'!F$6,'Tabelle Tipi-pesi'!G$6,"")&amp;IF(G108='Tabelle Tipi-pesi'!F$7,'Tabelle Tipi-pesi'!G$7,"")&amp;IF(G108='Tabelle Tipi-pesi'!F$8,'Tabelle Tipi-pesi'!G$8,"")&amp;IF(G108='Tabelle Tipi-pesi'!F$9,'Tabelle Tipi-pesi'!G$9,"")&amp;IF(G108='Tabelle Tipi-pesi'!F$10,'Tabelle Tipi-pesi'!G$10,"")&amp;IF(G108='Tabelle Tipi-pesi'!F$11,'Tabelle Tipi-pesi'!G$11,"")&amp;IF(G108='Tabelle Tipi-pesi'!F$12,'Tabelle Tipi-pesi'!G$12,"")&amp;IF(G108='Tabelle Tipi-pesi'!F$13,'Tabelle Tipi-pesi'!G$13,"")&amp;IF(G108='Tabelle Tipi-pesi'!F$14,'Tabelle Tipi-pesi'!G$14,"")&amp;IF(G108='Tabelle Tipi-pesi'!F$15,'Tabelle Tipi-pesi'!G$15,"")&amp;IF(G108='Tabelle Tipi-pesi'!F$16,'Tabelle Tipi-pesi'!G$16,"")&amp;IF(G108='Tabelle Tipi-pesi'!F$17,'Tabelle Tipi-pesi'!G$17,"")&amp;IF(G108='Tabelle Tipi-pesi'!F$18,'Tabelle Tipi-pesi'!G$18,"")&amp;IF(G108='Tabelle Tipi-pesi'!F$19,'Tabelle Tipi-pesi'!G$19,"")&amp;IF(G108='Tabelle Tipi-pesi'!F$20,'Tabelle Tipi-pesi'!G$20,"")&amp;IF(G108='Tabelle Tipi-pesi'!F$21,'Tabelle Tipi-pesi'!G$21,"")&amp;IF(G108='Tabelle Tipi-pesi'!F$22,'Tabelle Tipi-pesi'!G$22,"")&amp;IF(G108='Tabelle Tipi-pesi'!F$23,'Tabelle Tipi-pesi'!G$23,"")))</f>
        <v>120</v>
      </c>
      <c r="I108" s="8" t="s">
        <v>47</v>
      </c>
      <c r="J108" s="9">
        <f>IF(I108="",0,VALUE(IF(I108='Tabelle Tipi-pesi'!H$2,'Tabelle Tipi-pesi'!I$2,"")&amp;IF(I108='Tabelle Tipi-pesi'!H$3,'Tabelle Tipi-pesi'!I$3,"")&amp;IF(I108='Tabelle Tipi-pesi'!H$4,'Tabelle Tipi-pesi'!I$4,"")&amp;IF(I108='Tabelle Tipi-pesi'!H$5,'Tabelle Tipi-pesi'!I$5,"")&amp;IF(I108='Tabelle Tipi-pesi'!H$6,'Tabelle Tipi-pesi'!I$6,"")&amp;IF(I108='Tabelle Tipi-pesi'!H$7,'Tabelle Tipi-pesi'!I$7,"")&amp;IF(I108='Tabelle Tipi-pesi'!H$8,'Tabelle Tipi-pesi'!I$8,"")&amp;IF(I108='Tabelle Tipi-pesi'!H$9,'Tabelle Tipi-pesi'!I$9,"")&amp;IF(I108='Tabelle Tipi-pesi'!H$10,'Tabelle Tipi-pesi'!I$10,"")&amp;IF(I108='Tabelle Tipi-pesi'!H$11,'Tabelle Tipi-pesi'!I$11,"")&amp;IF(I108='Tabelle Tipi-pesi'!H$12,'Tabelle Tipi-pesi'!I$12,"")&amp;IF(I108='Tabelle Tipi-pesi'!H$13,'Tabelle Tipi-pesi'!I$13,"")&amp;IF(I108='Tabelle Tipi-pesi'!H$14,'Tabelle Tipi-pesi'!I$14,"")&amp;IF(I108='Tabelle Tipi-pesi'!H$15,'Tabelle Tipi-pesi'!I$15,"")&amp;IF(I108='Tabelle Tipi-pesi'!H$16,'Tabelle Tipi-pesi'!I$16,"")&amp;IF(I108='Tabelle Tipi-pesi'!H$17,'Tabelle Tipi-pesi'!I$17,"")&amp;IF(I108='Tabelle Tipi-pesi'!H$18,'Tabelle Tipi-pesi'!I$18,"")&amp;IF(I108='Tabelle Tipi-pesi'!H$19,'Tabelle Tipi-pesi'!I$19,"")&amp;IF(I108='Tabelle Tipi-pesi'!H$20,'Tabelle Tipi-pesi'!I$20,"")&amp;IF(I108='Tabelle Tipi-pesi'!H$21,'Tabelle Tipi-pesi'!I$21,"")&amp;IF(I108='Tabelle Tipi-pesi'!H$22,'Tabelle Tipi-pesi'!I$22,"")&amp;IF(I108='Tabelle Tipi-pesi'!H$23,'Tabelle Tipi-pesi'!I$23,"")))</f>
        <v>145</v>
      </c>
      <c r="K108" s="24" t="s">
        <v>50</v>
      </c>
      <c r="L108" s="25">
        <f>IF(K108="",0,VALUE(IF(K108='Tabelle Tipi-pesi'!J$2,'Tabelle Tipi-pesi'!K$2,"")&amp;IF(K108='Tabelle Tipi-pesi'!J$3,'Tabelle Tipi-pesi'!K$3,"")&amp;IF(K108='Tabelle Tipi-pesi'!J$4,'Tabelle Tipi-pesi'!K$4,"")&amp;IF(K108='Tabelle Tipi-pesi'!J$5,'Tabelle Tipi-pesi'!K$5,"")&amp;IF(K108='Tabelle Tipi-pesi'!J$6,'Tabelle Tipi-pesi'!K$6,"")&amp;IF(K108='Tabelle Tipi-pesi'!J$7,'Tabelle Tipi-pesi'!K$7,"")&amp;IF(K108='Tabelle Tipi-pesi'!J$8,'Tabelle Tipi-pesi'!K$8,"")&amp;IF(K108='Tabelle Tipi-pesi'!J$9,'Tabelle Tipi-pesi'!K$9,"")&amp;IF(K108='Tabelle Tipi-pesi'!J$10,'Tabelle Tipi-pesi'!K$10,"")&amp;IF(K108='Tabelle Tipi-pesi'!J$11,'Tabelle Tipi-pesi'!K$11,"")&amp;IF(K108='Tabelle Tipi-pesi'!J$12,'Tabelle Tipi-pesi'!K$12,"")&amp;IF(K108='Tabelle Tipi-pesi'!J$13,'Tabelle Tipi-pesi'!K$13,"")&amp;IF(K108='Tabelle Tipi-pesi'!J$14,'Tabelle Tipi-pesi'!K$14,"")&amp;IF(K108='Tabelle Tipi-pesi'!J$15,'Tabelle Tipi-pesi'!K$15,"")&amp;IF(K108='Tabelle Tipi-pesi'!J$16,'Tabelle Tipi-pesi'!K$16,"")&amp;IF(K108='Tabelle Tipi-pesi'!J$17,'Tabelle Tipi-pesi'!K$17,"")&amp;IF(K108='Tabelle Tipi-pesi'!J$18,'Tabelle Tipi-pesi'!K$18,"")&amp;IF(K108='Tabelle Tipi-pesi'!J$19,'Tabelle Tipi-pesi'!K$19,"")&amp;IF(K108='Tabelle Tipi-pesi'!J$20,'Tabelle Tipi-pesi'!K$20,"")&amp;IF(K108='Tabelle Tipi-pesi'!J$21,'Tabelle Tipi-pesi'!K$21,"")&amp;IF(K108='Tabelle Tipi-pesi'!J$22,'Tabelle Tipi-pesi'!K$22,"")&amp;IF(K108='Tabelle Tipi-pesi'!J$23,'Tabelle Tipi-pesi'!K$23,"")))</f>
        <v>7</v>
      </c>
      <c r="M108" s="8" t="s">
        <v>63</v>
      </c>
      <c r="N108" s="9">
        <f>$B108*IF(M108="",0,VALUE(IF(M108='Tabelle Tipi-pesi'!L$2,'Tabelle Tipi-pesi'!M$2,"")&amp;IF(M108='Tabelle Tipi-pesi'!L$3,'Tabelle Tipi-pesi'!M$3,"")&amp;IF(M108='Tabelle Tipi-pesi'!L$4,'Tabelle Tipi-pesi'!M$4,"")&amp;IF(M108='Tabelle Tipi-pesi'!L$5,'Tabelle Tipi-pesi'!M$5,"")&amp;IF(M108='Tabelle Tipi-pesi'!L$6,'Tabelle Tipi-pesi'!M$6,"")&amp;IF(M108='Tabelle Tipi-pesi'!L$7,'Tabelle Tipi-pesi'!M$7,"")&amp;IF(M108='Tabelle Tipi-pesi'!L$8,'Tabelle Tipi-pesi'!M$8,"")&amp;IF(M108='Tabelle Tipi-pesi'!L$9,'Tabelle Tipi-pesi'!M$9,"")&amp;IF(M108='Tabelle Tipi-pesi'!L$10,'Tabelle Tipi-pesi'!M$10,"")&amp;IF(M108='Tabelle Tipi-pesi'!L$11,'Tabelle Tipi-pesi'!M$11,"")&amp;IF(M108='Tabelle Tipi-pesi'!L$12,'Tabelle Tipi-pesi'!M$12,"")&amp;IF(M108='Tabelle Tipi-pesi'!L$13,'Tabelle Tipi-pesi'!M$13,"")&amp;IF(M108='Tabelle Tipi-pesi'!L$14,'Tabelle Tipi-pesi'!M$14,"")&amp;IF(M108='Tabelle Tipi-pesi'!L$15,'Tabelle Tipi-pesi'!M$15,"")&amp;IF(M108='Tabelle Tipi-pesi'!L$16,'Tabelle Tipi-pesi'!M$16,"")&amp;IF(M108='Tabelle Tipi-pesi'!L$17,'Tabelle Tipi-pesi'!M$17,"")&amp;IF(M108='Tabelle Tipi-pesi'!L$18,'Tabelle Tipi-pesi'!M$18,"")&amp;IF(M108='Tabelle Tipi-pesi'!L$19,'Tabelle Tipi-pesi'!M$19,"")&amp;IF(M108='Tabelle Tipi-pesi'!L$20,'Tabelle Tipi-pesi'!M$20,"")&amp;IF(M108='Tabelle Tipi-pesi'!L$21,'Tabelle Tipi-pesi'!M$21,"")&amp;IF(M108='Tabelle Tipi-pesi'!L$22,'Tabelle Tipi-pesi'!M$22,"")&amp;IF(M108='Tabelle Tipi-pesi'!L$23,'Tabelle Tipi-pesi'!M$23,"")))</f>
        <v>416</v>
      </c>
      <c r="O108" s="27" t="s">
        <v>78</v>
      </c>
      <c r="P108" s="28">
        <f>IF(O108="",0,VALUE(IF(O108='Tabelle Tipi-pesi'!N$2,'Tabelle Tipi-pesi'!O$2,"")&amp;IF(O108='Tabelle Tipi-pesi'!N$3,'Tabelle Tipi-pesi'!O$3,"")&amp;IF(O108='Tabelle Tipi-pesi'!N$4,'Tabelle Tipi-pesi'!O$4,"")&amp;IF(O108='Tabelle Tipi-pesi'!N$5,'Tabelle Tipi-pesi'!O$5,"")&amp;IF(O108='Tabelle Tipi-pesi'!N$6,'Tabelle Tipi-pesi'!O$6,"")&amp;IF(O108='Tabelle Tipi-pesi'!N$7,'Tabelle Tipi-pesi'!O$7,"")&amp;IF(O108='Tabelle Tipi-pesi'!N$8,'Tabelle Tipi-pesi'!O$8,"")&amp;IF(O108='Tabelle Tipi-pesi'!N$9,'Tabelle Tipi-pesi'!O$9,"")&amp;IF(O108='Tabelle Tipi-pesi'!N$10,'Tabelle Tipi-pesi'!O$10,"")&amp;IF(O108='Tabelle Tipi-pesi'!N$11,'Tabelle Tipi-pesi'!O$11,"")&amp;IF(O108='Tabelle Tipi-pesi'!N$12,'Tabelle Tipi-pesi'!O$12,"")&amp;IF(O108='Tabelle Tipi-pesi'!N$13,'Tabelle Tipi-pesi'!O$13,"")&amp;IF(O108='Tabelle Tipi-pesi'!N$14,'Tabelle Tipi-pesi'!O$14,"")&amp;IF(O108='Tabelle Tipi-pesi'!N$15,'Tabelle Tipi-pesi'!O$15,"")&amp;IF(O108='Tabelle Tipi-pesi'!N$16,'Tabelle Tipi-pesi'!O$16,"")&amp;IF(O108='Tabelle Tipi-pesi'!N$17,'Tabelle Tipi-pesi'!O$17,"")&amp;IF(O108='Tabelle Tipi-pesi'!N$18,'Tabelle Tipi-pesi'!O$18,"")&amp;IF(O108='Tabelle Tipi-pesi'!N$19,'Tabelle Tipi-pesi'!O$19,"")&amp;IF(O108='Tabelle Tipi-pesi'!N$20,'Tabelle Tipi-pesi'!O$20,"")&amp;IF(O108='Tabelle Tipi-pesi'!N$21,'Tabelle Tipi-pesi'!O$21,"")&amp;IF(O108='Tabelle Tipi-pesi'!N$22,'Tabelle Tipi-pesi'!O$22,"")&amp;IF(O108='Tabelle Tipi-pesi'!N$23,'Tabelle Tipi-pesi'!O$23,"")))</f>
        <v>400</v>
      </c>
      <c r="Q108" s="8" t="s">
        <v>109</v>
      </c>
      <c r="R108" s="9">
        <f>IF(Q108="",0,VALUE(IF(Q108='Tabelle Tipi-pesi'!P$2,'Tabelle Tipi-pesi'!Q$2,"")&amp;IF(Q108='Tabelle Tipi-pesi'!P$3,'Tabelle Tipi-pesi'!Q$3,"")&amp;IF(Q108='Tabelle Tipi-pesi'!P$4,'Tabelle Tipi-pesi'!Q$4,"")&amp;IF(Q108='Tabelle Tipi-pesi'!P$5,'Tabelle Tipi-pesi'!Q$5,"")&amp;IF(Q108='Tabelle Tipi-pesi'!P$6,'Tabelle Tipi-pesi'!Q$6,"")&amp;IF(Q108='Tabelle Tipi-pesi'!P$7,'Tabelle Tipi-pesi'!Q$7,"")&amp;IF(Q108='Tabelle Tipi-pesi'!P$8,'Tabelle Tipi-pesi'!Q$8,"")&amp;IF(Q108='Tabelle Tipi-pesi'!P$9,'Tabelle Tipi-pesi'!Q$9,"")&amp;IF(Q108='Tabelle Tipi-pesi'!P$10,'Tabelle Tipi-pesi'!Q$10,"")&amp;IF(Q108='Tabelle Tipi-pesi'!P$11,'Tabelle Tipi-pesi'!Q$11,"")&amp;IF(Q108='Tabelle Tipi-pesi'!P$12,'Tabelle Tipi-pesi'!Q$12,"")&amp;IF(Q108='Tabelle Tipi-pesi'!P$13,'Tabelle Tipi-pesi'!Q$13,"")&amp;IF(Q108='Tabelle Tipi-pesi'!P$14,'Tabelle Tipi-pesi'!Q$14,"")&amp;IF(Q108='Tabelle Tipi-pesi'!P$15,'Tabelle Tipi-pesi'!Q$15,"")&amp;IF(Q108='Tabelle Tipi-pesi'!P$16,'Tabelle Tipi-pesi'!Q$16,"")&amp;IF(Q108='Tabelle Tipi-pesi'!P$17,'Tabelle Tipi-pesi'!Q$17,"")&amp;IF(Q108='Tabelle Tipi-pesi'!P$18,'Tabelle Tipi-pesi'!Q$18,"")&amp;IF(Q108='Tabelle Tipi-pesi'!P$19,'Tabelle Tipi-pesi'!Q$19,"")&amp;IF(Q108='Tabelle Tipi-pesi'!P$20,'Tabelle Tipi-pesi'!Q$20,"")&amp;IF(Q108='Tabelle Tipi-pesi'!P$21,'Tabelle Tipi-pesi'!Q$21,"")&amp;IF(Q108='Tabelle Tipi-pesi'!P$22,'Tabelle Tipi-pesi'!Q$22,"")&amp;IF(Q108='Tabelle Tipi-pesi'!P$23,'Tabelle Tipi-pesi'!Q$23,"")))</f>
        <v>60</v>
      </c>
      <c r="S108" s="29" t="s">
        <v>114</v>
      </c>
      <c r="T108" s="30">
        <f>IF(S108="",0,VALUE(IF(S108='Tabelle Tipi-pesi'!R$2,'Tabelle Tipi-pesi'!S$2,"")&amp;IF(S108='Tabelle Tipi-pesi'!R$3,'Tabelle Tipi-pesi'!S$3,"")&amp;IF(S108='Tabelle Tipi-pesi'!R$4,'Tabelle Tipi-pesi'!S$4,"")&amp;IF(S108='Tabelle Tipi-pesi'!R$5,'Tabelle Tipi-pesi'!S$5,"")&amp;IF(S108='Tabelle Tipi-pesi'!R$6,'Tabelle Tipi-pesi'!S$6,"")&amp;IF(S108='Tabelle Tipi-pesi'!R$7,'Tabelle Tipi-pesi'!S$7,"")&amp;IF(S108='Tabelle Tipi-pesi'!R$8,'Tabelle Tipi-pesi'!S$8,"")&amp;IF(S108='Tabelle Tipi-pesi'!R$9,'Tabelle Tipi-pesi'!S$9,"")&amp;IF(S108='Tabelle Tipi-pesi'!R$10,'Tabelle Tipi-pesi'!S$10,"")&amp;IF(S108='Tabelle Tipi-pesi'!R$11,'Tabelle Tipi-pesi'!S$11,"")&amp;IF(S108='Tabelle Tipi-pesi'!R$12,'Tabelle Tipi-pesi'!S$12,"")&amp;IF(S108='Tabelle Tipi-pesi'!R$13,'Tabelle Tipi-pesi'!S$13,"")&amp;IF(S108='Tabelle Tipi-pesi'!R$14,'Tabelle Tipi-pesi'!S$14,"")&amp;IF(S108='Tabelle Tipi-pesi'!R$15,'Tabelle Tipi-pesi'!S$15,"")&amp;IF(S108='Tabelle Tipi-pesi'!R$16,'Tabelle Tipi-pesi'!S$16,"")&amp;IF(S108='Tabelle Tipi-pesi'!R$17,'Tabelle Tipi-pesi'!S$17,"")&amp;IF(S108='Tabelle Tipi-pesi'!R$18,'Tabelle Tipi-pesi'!S$18,"")&amp;IF(S108='Tabelle Tipi-pesi'!R$19,'Tabelle Tipi-pesi'!S$19,"")&amp;IF(S108='Tabelle Tipi-pesi'!R$20,'Tabelle Tipi-pesi'!S$20,"")&amp;IF(S108='Tabelle Tipi-pesi'!R$21,'Tabelle Tipi-pesi'!S$21,"")&amp;IF(S108='Tabelle Tipi-pesi'!R$22,'Tabelle Tipi-pesi'!S$22,"")&amp;IF(S108='Tabelle Tipi-pesi'!R$23,'Tabelle Tipi-pesi'!S$23,"")))</f>
        <v>25</v>
      </c>
      <c r="U108" s="8" t="s">
        <v>94</v>
      </c>
      <c r="V108" s="9">
        <f>IF(U108="",0,VALUE(IF(U108='Tabelle Tipi-pesi'!T$2,'Tabelle Tipi-pesi'!U$2,"")&amp;IF(U108='Tabelle Tipi-pesi'!T$3,'Tabelle Tipi-pesi'!U$3,"")&amp;IF(U108='Tabelle Tipi-pesi'!T$4,'Tabelle Tipi-pesi'!U$4,"")&amp;IF(U108='Tabelle Tipi-pesi'!T$5,'Tabelle Tipi-pesi'!U$5,"")&amp;IF(U108='Tabelle Tipi-pesi'!T$6,'Tabelle Tipi-pesi'!U$6,"")&amp;IF(U108='Tabelle Tipi-pesi'!T$7,'Tabelle Tipi-pesi'!U$7,"")&amp;IF(U108='Tabelle Tipi-pesi'!T$8,'Tabelle Tipi-pesi'!U$8,"")&amp;IF(U108='Tabelle Tipi-pesi'!T$9,'Tabelle Tipi-pesi'!U$9,"")&amp;IF(U108='Tabelle Tipi-pesi'!T$10,'Tabelle Tipi-pesi'!U$10,"")&amp;IF(U108='Tabelle Tipi-pesi'!T$11,'Tabelle Tipi-pesi'!U$11,"")&amp;IF(U108='Tabelle Tipi-pesi'!T$12,'Tabelle Tipi-pesi'!U$12,"")&amp;IF(U108='Tabelle Tipi-pesi'!T$13,'Tabelle Tipi-pesi'!U$13,"")&amp;IF(U108='Tabelle Tipi-pesi'!T$14,'Tabelle Tipi-pesi'!U$14,"")&amp;IF(U108='Tabelle Tipi-pesi'!T$15,'Tabelle Tipi-pesi'!U$15,"")&amp;IF(U108='Tabelle Tipi-pesi'!T$16,'Tabelle Tipi-pesi'!U$16,"")&amp;IF(U108='Tabelle Tipi-pesi'!T$17,'Tabelle Tipi-pesi'!U$17,"")&amp;IF(U108='Tabelle Tipi-pesi'!T$18,'Tabelle Tipi-pesi'!U$18,"")&amp;IF(U108='Tabelle Tipi-pesi'!T$19,'Tabelle Tipi-pesi'!U$19,"")&amp;IF(U108='Tabelle Tipi-pesi'!T$20,'Tabelle Tipi-pesi'!U$20,"")&amp;IF(U108='Tabelle Tipi-pesi'!T$21,'Tabelle Tipi-pesi'!U$21,"")&amp;IF(U108='Tabelle Tipi-pesi'!T$22,'Tabelle Tipi-pesi'!U$22,"")&amp;IF(U108='Tabelle Tipi-pesi'!T$23,'Tabelle Tipi-pesi'!U$23,"")))</f>
        <v>85</v>
      </c>
      <c r="W108" s="31" t="s">
        <v>99</v>
      </c>
      <c r="X108" s="32">
        <f>IF(W108="",0,VALUE(IF(W108='Tabelle Tipi-pesi'!V$2,'Tabelle Tipi-pesi'!W$2,"")&amp;IF(W108='Tabelle Tipi-pesi'!V$3,'Tabelle Tipi-pesi'!W$3,"")&amp;IF(W108='Tabelle Tipi-pesi'!V$4,'Tabelle Tipi-pesi'!W$4,"")&amp;IF(W108='Tabelle Tipi-pesi'!V$5,'Tabelle Tipi-pesi'!W$5,"")&amp;IF(W108='Tabelle Tipi-pesi'!V$6,'Tabelle Tipi-pesi'!W$6,"")&amp;IF(W108='Tabelle Tipi-pesi'!V$7,'Tabelle Tipi-pesi'!W$7,"")&amp;IF(W108='Tabelle Tipi-pesi'!V$8,'Tabelle Tipi-pesi'!W$8,"")&amp;IF(W108='Tabelle Tipi-pesi'!V$9,'Tabelle Tipi-pesi'!W$9,"")&amp;IF(W108='Tabelle Tipi-pesi'!V$10,'Tabelle Tipi-pesi'!W$10,"")&amp;IF(W108='Tabelle Tipi-pesi'!V$11,'Tabelle Tipi-pesi'!W$11,"")&amp;IF(W108='Tabelle Tipi-pesi'!V$12,'Tabelle Tipi-pesi'!W$12,"")&amp;IF(W108='Tabelle Tipi-pesi'!V$13,'Tabelle Tipi-pesi'!W$13,"")&amp;IF(W108='Tabelle Tipi-pesi'!V$14,'Tabelle Tipi-pesi'!W$14,"")&amp;IF(W108='Tabelle Tipi-pesi'!V$15,'Tabelle Tipi-pesi'!W$15,"")&amp;IF(W108='Tabelle Tipi-pesi'!V$16,'Tabelle Tipi-pesi'!W$16,"")&amp;IF(W108='Tabelle Tipi-pesi'!V$17,'Tabelle Tipi-pesi'!W$17,"")&amp;IF(W108='Tabelle Tipi-pesi'!V$18,'Tabelle Tipi-pesi'!W$18,"")&amp;IF(W108='Tabelle Tipi-pesi'!V$19,'Tabelle Tipi-pesi'!W$19,"")&amp;IF(W108='Tabelle Tipi-pesi'!V$20,'Tabelle Tipi-pesi'!W$20,"")&amp;IF(W108='Tabelle Tipi-pesi'!V$21,'Tabelle Tipi-pesi'!W$21,"")&amp;IF(W108='Tabelle Tipi-pesi'!V$22,'Tabelle Tipi-pesi'!W$22,"")&amp;IF(W108='Tabelle Tipi-pesi'!V$23,'Tabelle Tipi-pesi'!W$23,"")))</f>
        <v>14</v>
      </c>
      <c r="Z108" s="9">
        <f>IF(Y108="",0,VALUE(IF(Y108='Tabelle Tipi-pesi'!X$2,'Tabelle Tipi-pesi'!Y$2,"")&amp;IF(Y108='Tabelle Tipi-pesi'!X$3,'Tabelle Tipi-pesi'!Y$3,"")&amp;IF(Y108='Tabelle Tipi-pesi'!X$4,'Tabelle Tipi-pesi'!Y$4,"")&amp;IF(Y108='Tabelle Tipi-pesi'!X$5,'Tabelle Tipi-pesi'!Y$5,"")&amp;IF(Y108='Tabelle Tipi-pesi'!X$6,'Tabelle Tipi-pesi'!Y$6,"")&amp;IF(Y108='Tabelle Tipi-pesi'!X$7,'Tabelle Tipi-pesi'!Y$7,"")&amp;IF(Y108='Tabelle Tipi-pesi'!X$8,'Tabelle Tipi-pesi'!Y$8,"")&amp;IF(Y108='Tabelle Tipi-pesi'!X$9,'Tabelle Tipi-pesi'!Y$9,"")&amp;IF(Y108='Tabelle Tipi-pesi'!X$10,'Tabelle Tipi-pesi'!Y$10,"")&amp;IF(Y108='Tabelle Tipi-pesi'!X$11,'Tabelle Tipi-pesi'!Y$11,"")&amp;IF(Y108='Tabelle Tipi-pesi'!X$12,'Tabelle Tipi-pesi'!Y$12,"")&amp;IF(Y108='Tabelle Tipi-pesi'!X$13,'Tabelle Tipi-pesi'!Y$13,"")&amp;IF(Y108='Tabelle Tipi-pesi'!X$14,'Tabelle Tipi-pesi'!Y$14,"")&amp;IF(Y108='Tabelle Tipi-pesi'!X$15,'Tabelle Tipi-pesi'!Y$15,"")&amp;IF(Y108='Tabelle Tipi-pesi'!X$16,'Tabelle Tipi-pesi'!Y$16,"")&amp;IF(Y108='Tabelle Tipi-pesi'!X$17,'Tabelle Tipi-pesi'!Y$17,"")&amp;IF(Y108='Tabelle Tipi-pesi'!X$18,'Tabelle Tipi-pesi'!Y$18,"")&amp;IF(Y108='Tabelle Tipi-pesi'!X$19,'Tabelle Tipi-pesi'!Y$19,"")&amp;IF(Y108='Tabelle Tipi-pesi'!X$20,'Tabelle Tipi-pesi'!Y$20,"")&amp;IF(Y108='Tabelle Tipi-pesi'!X$21,'Tabelle Tipi-pesi'!Y$21,"")&amp;IF(Y108='Tabelle Tipi-pesi'!X$22,'Tabelle Tipi-pesi'!Y$22,"")&amp;IF(Y108='Tabelle Tipi-pesi'!X$23,'Tabelle Tipi-pesi'!Y$23,"")))</f>
        <v>0</v>
      </c>
      <c r="AA108" s="36"/>
      <c r="AB108" s="37">
        <f>IF(AA108="",0,VALUE(IF(AA108='Tabelle Tipi-pesi'!Z$2,'Tabelle Tipi-pesi'!AA$2,"")&amp;IF(AA108='Tabelle Tipi-pesi'!Z$3,'Tabelle Tipi-pesi'!AA$3,"")&amp;IF(AA108='Tabelle Tipi-pesi'!Z$4,'Tabelle Tipi-pesi'!AA$4,"")&amp;IF(AA108='Tabelle Tipi-pesi'!Z$5,'Tabelle Tipi-pesi'!AA$5,"")&amp;IF(AA108='Tabelle Tipi-pesi'!Z$6,'Tabelle Tipi-pesi'!AA$6,"")&amp;IF(AA108='Tabelle Tipi-pesi'!Z$7,'Tabelle Tipi-pesi'!AA$7,"")&amp;IF(AA108='Tabelle Tipi-pesi'!Z$8,'Tabelle Tipi-pesi'!AA$8,"")&amp;IF(AA108='Tabelle Tipi-pesi'!Z$9,'Tabelle Tipi-pesi'!AA$9,"")&amp;IF(AA108='Tabelle Tipi-pesi'!Z$10,'Tabelle Tipi-pesi'!AA$10,"")&amp;IF(AA108='Tabelle Tipi-pesi'!Z$11,'Tabelle Tipi-pesi'!AA$11,"")&amp;IF(AA108='Tabelle Tipi-pesi'!Z$12,'Tabelle Tipi-pesi'!AA$12,"")&amp;IF(AA108='Tabelle Tipi-pesi'!Z$13,'Tabelle Tipi-pesi'!AA$13,"")&amp;IF(AA108='Tabelle Tipi-pesi'!Z$14,'Tabelle Tipi-pesi'!AA$14,"")&amp;IF(AA108='Tabelle Tipi-pesi'!Z$15,'Tabelle Tipi-pesi'!AA$15,"")&amp;IF(AA108='Tabelle Tipi-pesi'!Z$16,'Tabelle Tipi-pesi'!AA$16,"")&amp;IF(AA108='Tabelle Tipi-pesi'!Z$17,'Tabelle Tipi-pesi'!AA$17,"")&amp;IF(AA108='Tabelle Tipi-pesi'!Z$18,'Tabelle Tipi-pesi'!AA$18,"")&amp;IF(AA108='Tabelle Tipi-pesi'!Z$19,'Tabelle Tipi-pesi'!AA$19,"")&amp;IF(AA108='Tabelle Tipi-pesi'!Z$20,'Tabelle Tipi-pesi'!AA$20,"")&amp;IF(AA108='Tabelle Tipi-pesi'!Z$21,'Tabelle Tipi-pesi'!AA$21,"")&amp;IF(AA108='Tabelle Tipi-pesi'!Z$22,'Tabelle Tipi-pesi'!AA$22,"")&amp;IF(AA108='Tabelle Tipi-pesi'!Z$23,'Tabelle Tipi-pesi'!AA$23,"")))</f>
        <v>0</v>
      </c>
      <c r="AC108" s="8" t="s">
        <v>102</v>
      </c>
      <c r="AD108" s="9">
        <f>IF(AC108="",0,VALUE(IF(AC108='Tabelle Tipi-pesi'!Z$2,'Tabelle Tipi-pesi'!AA$2,"")&amp;IF(AC108='Tabelle Tipi-pesi'!Z$3,'Tabelle Tipi-pesi'!AA$3,"")&amp;IF(AC108='Tabelle Tipi-pesi'!Z$4,'Tabelle Tipi-pesi'!AA$4,"")&amp;IF(AC108='Tabelle Tipi-pesi'!Z$5,'Tabelle Tipi-pesi'!AA$5,"")&amp;IF(AC108='Tabelle Tipi-pesi'!Z$6,'Tabelle Tipi-pesi'!AA$6,"")&amp;IF(AC108='Tabelle Tipi-pesi'!Z$7,'Tabelle Tipi-pesi'!AA$7,"")&amp;IF(AC108='Tabelle Tipi-pesi'!Z$8,'Tabelle Tipi-pesi'!AA$8,"")&amp;IF(AC108='Tabelle Tipi-pesi'!Z$9,'Tabelle Tipi-pesi'!AA$9,"")&amp;IF(AC108='Tabelle Tipi-pesi'!Z$10,'Tabelle Tipi-pesi'!AA$10,"")&amp;IF(AC108='Tabelle Tipi-pesi'!Z$11,'Tabelle Tipi-pesi'!AA$11,"")&amp;IF(AC108='Tabelle Tipi-pesi'!Z$12,'Tabelle Tipi-pesi'!AA$12,"")&amp;IF(AC108='Tabelle Tipi-pesi'!Z$13,'Tabelle Tipi-pesi'!AA$13,"")&amp;IF(AC108='Tabelle Tipi-pesi'!Z$14,'Tabelle Tipi-pesi'!AA$14,"")&amp;IF(AC108='Tabelle Tipi-pesi'!Z$15,'Tabelle Tipi-pesi'!AA$15,"")&amp;IF(AC108='Tabelle Tipi-pesi'!Z$16,'Tabelle Tipi-pesi'!AA$16,"")&amp;IF(AC108='Tabelle Tipi-pesi'!Z$17,'Tabelle Tipi-pesi'!AA$17,"")&amp;IF(AC108='Tabelle Tipi-pesi'!Z$18,'Tabelle Tipi-pesi'!AA$18,"")&amp;IF(AC108='Tabelle Tipi-pesi'!Z$19,'Tabelle Tipi-pesi'!AA$19,"")&amp;IF(AC108='Tabelle Tipi-pesi'!Z$20,'Tabelle Tipi-pesi'!AA$20,"")&amp;IF(AC108='Tabelle Tipi-pesi'!Z$21,'Tabelle Tipi-pesi'!AA$21,"")&amp;IF(AC108='Tabelle Tipi-pesi'!Z$22,'Tabelle Tipi-pesi'!AA$22,"")&amp;IF(AC108='Tabelle Tipi-pesi'!Z$23,'Tabelle Tipi-pesi'!AA$23,"")))</f>
        <v>40</v>
      </c>
      <c r="AE108" s="34" t="s">
        <v>117</v>
      </c>
      <c r="AF108" s="35">
        <f>IF(AE108="",0,VALUE(IF(AE108='Tabelle Tipi-pesi'!AB$2,'Tabelle Tipi-pesi'!AC$2,"")&amp;IF(AE108='Tabelle Tipi-pesi'!AB$3,'Tabelle Tipi-pesi'!AC$3,"")&amp;IF(AE108='Tabelle Tipi-pesi'!AB$4,'Tabelle Tipi-pesi'!AC$4,"")&amp;IF(AE108='Tabelle Tipi-pesi'!AB$5,'Tabelle Tipi-pesi'!AC$5,"")&amp;IF(AE108='Tabelle Tipi-pesi'!AB$6,'Tabelle Tipi-pesi'!AC$6,"")&amp;IF(AE108='Tabelle Tipi-pesi'!AB$7,'Tabelle Tipi-pesi'!AC$7,"")&amp;IF(AE108='Tabelle Tipi-pesi'!AB$8,'Tabelle Tipi-pesi'!AC$8,"")&amp;IF(AE108='Tabelle Tipi-pesi'!AB$9,'Tabelle Tipi-pesi'!AC$9,"")&amp;IF(AE108='Tabelle Tipi-pesi'!AB$10,'Tabelle Tipi-pesi'!AC$10,"")&amp;IF(AE108='Tabelle Tipi-pesi'!AB$11,'Tabelle Tipi-pesi'!AC$11,"")&amp;IF(AE108='Tabelle Tipi-pesi'!AB$12,'Tabelle Tipi-pesi'!AC$12,"")&amp;IF(AE108='Tabelle Tipi-pesi'!AB$13,'Tabelle Tipi-pesi'!AC$13,"")&amp;IF(AE108='Tabelle Tipi-pesi'!AB$14,'Tabelle Tipi-pesi'!AC$14,"")&amp;IF(AE108='Tabelle Tipi-pesi'!AB$15,'Tabelle Tipi-pesi'!AC$15,"")&amp;IF(AD108='Tabelle Tipi-pesi'!AB$16,'Tabelle Tipi-pesi'!AC$16,"")&amp;IF(AE108='Tabelle Tipi-pesi'!AB$17,'Tabelle Tipi-pesi'!AC$17,"")&amp;IF(AE108='Tabelle Tipi-pesi'!AB$18,'Tabelle Tipi-pesi'!AC$18,"")&amp;IF(AE108='Tabelle Tipi-pesi'!AB$19,'Tabelle Tipi-pesi'!AC$19,"")&amp;IF(AE108='Tabelle Tipi-pesi'!AB$20,'Tabelle Tipi-pesi'!AC$20,"")&amp;IF(AE108='Tabelle Tipi-pesi'!AB$21,'Tabelle Tipi-pesi'!AC$21,"")&amp;IF(AE108='Tabelle Tipi-pesi'!AB$22,'Tabelle Tipi-pesi'!AC$22,"")&amp;IF(AE108='Tabelle Tipi-pesi'!AB$23,'Tabelle Tipi-pesi'!AC$23,"")))</f>
        <v>40</v>
      </c>
      <c r="AG108" s="8" t="s">
        <v>106</v>
      </c>
      <c r="AH108" s="9">
        <f>IF(AG108="",0,VALUE(IF(AG108='Tabelle Tipi-pesi'!AD$2,'Tabelle Tipi-pesi'!AE$2,"")&amp;IF(AG108='Tabelle Tipi-pesi'!AD$3,'Tabelle Tipi-pesi'!AE$3,"")&amp;IF(AG108='Tabelle Tipi-pesi'!AD$4,'Tabelle Tipi-pesi'!AE$4,"")&amp;IF(AG108='Tabelle Tipi-pesi'!AD$5,'Tabelle Tipi-pesi'!AE$5,"")&amp;IF(AG108='Tabelle Tipi-pesi'!AD$6,'Tabelle Tipi-pesi'!AE$6,"")&amp;IF(AG108='Tabelle Tipi-pesi'!AD$7,'Tabelle Tipi-pesi'!AE$7,"")&amp;IF(AG108='Tabelle Tipi-pesi'!AD$8,'Tabelle Tipi-pesi'!AE$8,"")&amp;IF(AG108='Tabelle Tipi-pesi'!AD$9,'Tabelle Tipi-pesi'!AE$9,"")&amp;IF(AG108='Tabelle Tipi-pesi'!AD$10,'Tabelle Tipi-pesi'!AE$10,"")&amp;IF(AG108='Tabelle Tipi-pesi'!AD$11,'Tabelle Tipi-pesi'!AE$11,"")&amp;IF(AG108='Tabelle Tipi-pesi'!AD$12,'Tabelle Tipi-pesi'!AE$12,"")&amp;IF(AG108='Tabelle Tipi-pesi'!AD$13,'Tabelle Tipi-pesi'!AE$13,"")&amp;IF(AG108='Tabelle Tipi-pesi'!AD$14,'Tabelle Tipi-pesi'!AE$14,"")&amp;IF(AG108='Tabelle Tipi-pesi'!AD$15,'Tabelle Tipi-pesi'!AE$15,"")&amp;IF(AF108='Tabelle Tipi-pesi'!AD$16,'Tabelle Tipi-pesi'!AE$16,"")&amp;IF(AG108='Tabelle Tipi-pesi'!AD$17,'Tabelle Tipi-pesi'!AE$17,"")&amp;IF(AG108='Tabelle Tipi-pesi'!AD$18,'Tabelle Tipi-pesi'!AE$18,"")&amp;IF(AG108='Tabelle Tipi-pesi'!AD$19,'Tabelle Tipi-pesi'!AE$19,"")&amp;IF(AG108='Tabelle Tipi-pesi'!AD$20,'Tabelle Tipi-pesi'!AE$20,"")&amp;IF(AG108='Tabelle Tipi-pesi'!AD$21,'Tabelle Tipi-pesi'!AE$21,"")&amp;IF(AG108='Tabelle Tipi-pesi'!AD$22,'Tabelle Tipi-pesi'!AE$22,"")&amp;IF(AG108='Tabelle Tipi-pesi'!AD$23,'Tabelle Tipi-pesi'!AE$23,"")))</f>
        <v>50</v>
      </c>
      <c r="AJ108" s="26">
        <f t="shared" si="7"/>
        <v>1654</v>
      </c>
      <c r="AK108" s="55">
        <v>20</v>
      </c>
      <c r="AL108" s="12">
        <v>3520</v>
      </c>
      <c r="AM108" s="18"/>
      <c r="AN108" s="11">
        <f t="shared" si="8"/>
        <v>13</v>
      </c>
      <c r="AO108" s="11" t="str">
        <f t="shared" si="9"/>
        <v>4</v>
      </c>
      <c r="AP108" s="8">
        <v>580</v>
      </c>
      <c r="AQ108" s="40">
        <f t="shared" si="10"/>
        <v>10.56</v>
      </c>
      <c r="AR108" s="15">
        <f t="shared" si="11"/>
        <v>156.28800000000001</v>
      </c>
      <c r="AS108" s="16">
        <f t="shared" si="12"/>
        <v>94.490931076178967</v>
      </c>
      <c r="AT108" s="15">
        <f t="shared" si="13"/>
        <v>10.583026208026208</v>
      </c>
      <c r="AU108" s="39"/>
    </row>
    <row r="109" spans="1:47" s="8" customFormat="1" ht="11.25" customHeight="1" x14ac:dyDescent="0.2">
      <c r="A109" s="8">
        <v>105</v>
      </c>
      <c r="B109" s="8">
        <v>4</v>
      </c>
      <c r="C109" s="20" t="s">
        <v>18</v>
      </c>
      <c r="D109" s="21">
        <f>IF(C109="",0,VALUE(IF(C109='Tabelle Tipi-pesi'!B$2,'Tabelle Tipi-pesi'!C$2,"")&amp;IF(C109='Tabelle Tipi-pesi'!B$3,'Tabelle Tipi-pesi'!C$3,"")&amp;IF(C109='Tabelle Tipi-pesi'!B$4,'Tabelle Tipi-pesi'!C$4,"")&amp;IF(C109='Tabelle Tipi-pesi'!B$5,'Tabelle Tipi-pesi'!C$5,"")&amp;IF(C109='Tabelle Tipi-pesi'!B$6,'Tabelle Tipi-pesi'!C$6,"")&amp;IF(C109='Tabelle Tipi-pesi'!B$7,'Tabelle Tipi-pesi'!C$7,"")&amp;IF(C109='Tabelle Tipi-pesi'!B$8,'Tabelle Tipi-pesi'!C$8,"")&amp;IF(C109='Tabelle Tipi-pesi'!B$9,'Tabelle Tipi-pesi'!C$9,"")&amp;IF(C109='Tabelle Tipi-pesi'!B$10,'Tabelle Tipi-pesi'!C$10,"")&amp;IF(C109='Tabelle Tipi-pesi'!B$11,'Tabelle Tipi-pesi'!C$11,"")&amp;IF(C109='Tabelle Tipi-pesi'!B$12,'Tabelle Tipi-pesi'!C$12,"")&amp;IF(C109='Tabelle Tipi-pesi'!B$13,'Tabelle Tipi-pesi'!C$13,"")&amp;IF(C109='Tabelle Tipi-pesi'!B$14,'Tabelle Tipi-pesi'!C$14,"")&amp;IF(C109='Tabelle Tipi-pesi'!B$15,'Tabelle Tipi-pesi'!C$15,"")&amp;IF(C109='Tabelle Tipi-pesi'!B$16,'Tabelle Tipi-pesi'!C$16,"")&amp;IF(C109='Tabelle Tipi-pesi'!B$17,'Tabelle Tipi-pesi'!C$17,"")&amp;IF(C109='Tabelle Tipi-pesi'!B$18,'Tabelle Tipi-pesi'!C$18,"")&amp;IF(C109='Tabelle Tipi-pesi'!B$19,'Tabelle Tipi-pesi'!C$19,"")&amp;IF(C109='Tabelle Tipi-pesi'!B$20,'Tabelle Tipi-pesi'!C$20,"")&amp;IF(C109='Tabelle Tipi-pesi'!B$21,'Tabelle Tipi-pesi'!C$21,"")&amp;IF(C109='Tabelle Tipi-pesi'!B$22,'Tabelle Tipi-pesi'!C$22,"")&amp;IF(C109='Tabelle Tipi-pesi'!B$23,'Tabelle Tipi-pesi'!C$23,"")))</f>
        <v>180</v>
      </c>
      <c r="E109" s="8" t="s">
        <v>27</v>
      </c>
      <c r="F109" s="7">
        <f>IF(E109="",0,VALUE(IF(E109='Tabelle Tipi-pesi'!D$2,'Tabelle Tipi-pesi'!E$2,"")&amp;IF(E109='Tabelle Tipi-pesi'!D$3,'Tabelle Tipi-pesi'!E$3,"")&amp;IF(E109='Tabelle Tipi-pesi'!D$4,'Tabelle Tipi-pesi'!E$4,"")&amp;IF(E109='Tabelle Tipi-pesi'!D$5,'Tabelle Tipi-pesi'!E$5,"")&amp;IF(E109='Tabelle Tipi-pesi'!D$6,'Tabelle Tipi-pesi'!E$6,"")&amp;IF(E109='Tabelle Tipi-pesi'!D$7,'Tabelle Tipi-pesi'!E$7,"")&amp;IF(E109='Tabelle Tipi-pesi'!D$8,'Tabelle Tipi-pesi'!E$8,"")&amp;IF(E109='Tabelle Tipi-pesi'!D$9,'Tabelle Tipi-pesi'!E$9,"")&amp;IF(E109='Tabelle Tipi-pesi'!D$10,'Tabelle Tipi-pesi'!E$10,"")&amp;IF(E109='Tabelle Tipi-pesi'!D$11,'Tabelle Tipi-pesi'!E$11,"")&amp;IF(E109='Tabelle Tipi-pesi'!D$12,'Tabelle Tipi-pesi'!E$12,"")&amp;IF(E109='Tabelle Tipi-pesi'!D$13,'Tabelle Tipi-pesi'!E$13,"")&amp;IF(E109='Tabelle Tipi-pesi'!D$14,'Tabelle Tipi-pesi'!E$14,"")&amp;IF(E109='Tabelle Tipi-pesi'!D$15,'Tabelle Tipi-pesi'!E$15,"")&amp;IF(E109='Tabelle Tipi-pesi'!D$16,'Tabelle Tipi-pesi'!E$16,"")&amp;IF(E109='Tabelle Tipi-pesi'!D$17,'Tabelle Tipi-pesi'!E$17,"")&amp;IF(E109='Tabelle Tipi-pesi'!D$18,'Tabelle Tipi-pesi'!E$18,"")&amp;IF(E109='Tabelle Tipi-pesi'!D$19,'Tabelle Tipi-pesi'!E$19,"")&amp;IF(E109='Tabelle Tipi-pesi'!D$20,'Tabelle Tipi-pesi'!E$20,"")&amp;IF(E109='Tabelle Tipi-pesi'!D$21,'Tabelle Tipi-pesi'!E$21,"")&amp;IF(E109='Tabelle Tipi-pesi'!D$22,'Tabelle Tipi-pesi'!E$22,"")&amp;IF(E109='Tabelle Tipi-pesi'!D$23,'Tabelle Tipi-pesi'!E$23,"")))/4*B109</f>
        <v>72</v>
      </c>
      <c r="G109" s="22" t="s">
        <v>39</v>
      </c>
      <c r="H109" s="23">
        <f>$B109*IF(G109="",0,VALUE(IF(G109='Tabelle Tipi-pesi'!F$2,'Tabelle Tipi-pesi'!G$2,"")&amp;IF(G109='Tabelle Tipi-pesi'!F$3,'Tabelle Tipi-pesi'!G$3,"")&amp;IF(G109='Tabelle Tipi-pesi'!F$4,'Tabelle Tipi-pesi'!G$4,"")&amp;IF(G109='Tabelle Tipi-pesi'!F$5,'Tabelle Tipi-pesi'!G$5,"")&amp;IF(G109='Tabelle Tipi-pesi'!F$6,'Tabelle Tipi-pesi'!G$6,"")&amp;IF(G109='Tabelle Tipi-pesi'!F$7,'Tabelle Tipi-pesi'!G$7,"")&amp;IF(G109='Tabelle Tipi-pesi'!F$8,'Tabelle Tipi-pesi'!G$8,"")&amp;IF(G109='Tabelle Tipi-pesi'!F$9,'Tabelle Tipi-pesi'!G$9,"")&amp;IF(G109='Tabelle Tipi-pesi'!F$10,'Tabelle Tipi-pesi'!G$10,"")&amp;IF(G109='Tabelle Tipi-pesi'!F$11,'Tabelle Tipi-pesi'!G$11,"")&amp;IF(G109='Tabelle Tipi-pesi'!F$12,'Tabelle Tipi-pesi'!G$12,"")&amp;IF(G109='Tabelle Tipi-pesi'!F$13,'Tabelle Tipi-pesi'!G$13,"")&amp;IF(G109='Tabelle Tipi-pesi'!F$14,'Tabelle Tipi-pesi'!G$14,"")&amp;IF(G109='Tabelle Tipi-pesi'!F$15,'Tabelle Tipi-pesi'!G$15,"")&amp;IF(G109='Tabelle Tipi-pesi'!F$16,'Tabelle Tipi-pesi'!G$16,"")&amp;IF(G109='Tabelle Tipi-pesi'!F$17,'Tabelle Tipi-pesi'!G$17,"")&amp;IF(G109='Tabelle Tipi-pesi'!F$18,'Tabelle Tipi-pesi'!G$18,"")&amp;IF(G109='Tabelle Tipi-pesi'!F$19,'Tabelle Tipi-pesi'!G$19,"")&amp;IF(G109='Tabelle Tipi-pesi'!F$20,'Tabelle Tipi-pesi'!G$20,"")&amp;IF(G109='Tabelle Tipi-pesi'!F$21,'Tabelle Tipi-pesi'!G$21,"")&amp;IF(G109='Tabelle Tipi-pesi'!F$22,'Tabelle Tipi-pesi'!G$22,"")&amp;IF(G109='Tabelle Tipi-pesi'!F$23,'Tabelle Tipi-pesi'!G$23,"")))</f>
        <v>120</v>
      </c>
      <c r="I109" s="8" t="s">
        <v>47</v>
      </c>
      <c r="J109" s="9">
        <f>IF(I109="",0,VALUE(IF(I109='Tabelle Tipi-pesi'!H$2,'Tabelle Tipi-pesi'!I$2,"")&amp;IF(I109='Tabelle Tipi-pesi'!H$3,'Tabelle Tipi-pesi'!I$3,"")&amp;IF(I109='Tabelle Tipi-pesi'!H$4,'Tabelle Tipi-pesi'!I$4,"")&amp;IF(I109='Tabelle Tipi-pesi'!H$5,'Tabelle Tipi-pesi'!I$5,"")&amp;IF(I109='Tabelle Tipi-pesi'!H$6,'Tabelle Tipi-pesi'!I$6,"")&amp;IF(I109='Tabelle Tipi-pesi'!H$7,'Tabelle Tipi-pesi'!I$7,"")&amp;IF(I109='Tabelle Tipi-pesi'!H$8,'Tabelle Tipi-pesi'!I$8,"")&amp;IF(I109='Tabelle Tipi-pesi'!H$9,'Tabelle Tipi-pesi'!I$9,"")&amp;IF(I109='Tabelle Tipi-pesi'!H$10,'Tabelle Tipi-pesi'!I$10,"")&amp;IF(I109='Tabelle Tipi-pesi'!H$11,'Tabelle Tipi-pesi'!I$11,"")&amp;IF(I109='Tabelle Tipi-pesi'!H$12,'Tabelle Tipi-pesi'!I$12,"")&amp;IF(I109='Tabelle Tipi-pesi'!H$13,'Tabelle Tipi-pesi'!I$13,"")&amp;IF(I109='Tabelle Tipi-pesi'!H$14,'Tabelle Tipi-pesi'!I$14,"")&amp;IF(I109='Tabelle Tipi-pesi'!H$15,'Tabelle Tipi-pesi'!I$15,"")&amp;IF(I109='Tabelle Tipi-pesi'!H$16,'Tabelle Tipi-pesi'!I$16,"")&amp;IF(I109='Tabelle Tipi-pesi'!H$17,'Tabelle Tipi-pesi'!I$17,"")&amp;IF(I109='Tabelle Tipi-pesi'!H$18,'Tabelle Tipi-pesi'!I$18,"")&amp;IF(I109='Tabelle Tipi-pesi'!H$19,'Tabelle Tipi-pesi'!I$19,"")&amp;IF(I109='Tabelle Tipi-pesi'!H$20,'Tabelle Tipi-pesi'!I$20,"")&amp;IF(I109='Tabelle Tipi-pesi'!H$21,'Tabelle Tipi-pesi'!I$21,"")&amp;IF(I109='Tabelle Tipi-pesi'!H$22,'Tabelle Tipi-pesi'!I$22,"")&amp;IF(I109='Tabelle Tipi-pesi'!H$23,'Tabelle Tipi-pesi'!I$23,"")))</f>
        <v>145</v>
      </c>
      <c r="K109" s="24" t="s">
        <v>50</v>
      </c>
      <c r="L109" s="25">
        <f>IF(K109="",0,VALUE(IF(K109='Tabelle Tipi-pesi'!J$2,'Tabelle Tipi-pesi'!K$2,"")&amp;IF(K109='Tabelle Tipi-pesi'!J$3,'Tabelle Tipi-pesi'!K$3,"")&amp;IF(K109='Tabelle Tipi-pesi'!J$4,'Tabelle Tipi-pesi'!K$4,"")&amp;IF(K109='Tabelle Tipi-pesi'!J$5,'Tabelle Tipi-pesi'!K$5,"")&amp;IF(K109='Tabelle Tipi-pesi'!J$6,'Tabelle Tipi-pesi'!K$6,"")&amp;IF(K109='Tabelle Tipi-pesi'!J$7,'Tabelle Tipi-pesi'!K$7,"")&amp;IF(K109='Tabelle Tipi-pesi'!J$8,'Tabelle Tipi-pesi'!K$8,"")&amp;IF(K109='Tabelle Tipi-pesi'!J$9,'Tabelle Tipi-pesi'!K$9,"")&amp;IF(K109='Tabelle Tipi-pesi'!J$10,'Tabelle Tipi-pesi'!K$10,"")&amp;IF(K109='Tabelle Tipi-pesi'!J$11,'Tabelle Tipi-pesi'!K$11,"")&amp;IF(K109='Tabelle Tipi-pesi'!J$12,'Tabelle Tipi-pesi'!K$12,"")&amp;IF(K109='Tabelle Tipi-pesi'!J$13,'Tabelle Tipi-pesi'!K$13,"")&amp;IF(K109='Tabelle Tipi-pesi'!J$14,'Tabelle Tipi-pesi'!K$14,"")&amp;IF(K109='Tabelle Tipi-pesi'!J$15,'Tabelle Tipi-pesi'!K$15,"")&amp;IF(K109='Tabelle Tipi-pesi'!J$16,'Tabelle Tipi-pesi'!K$16,"")&amp;IF(K109='Tabelle Tipi-pesi'!J$17,'Tabelle Tipi-pesi'!K$17,"")&amp;IF(K109='Tabelle Tipi-pesi'!J$18,'Tabelle Tipi-pesi'!K$18,"")&amp;IF(K109='Tabelle Tipi-pesi'!J$19,'Tabelle Tipi-pesi'!K$19,"")&amp;IF(K109='Tabelle Tipi-pesi'!J$20,'Tabelle Tipi-pesi'!K$20,"")&amp;IF(K109='Tabelle Tipi-pesi'!J$21,'Tabelle Tipi-pesi'!K$21,"")&amp;IF(K109='Tabelle Tipi-pesi'!J$22,'Tabelle Tipi-pesi'!K$22,"")&amp;IF(K109='Tabelle Tipi-pesi'!J$23,'Tabelle Tipi-pesi'!K$23,"")))</f>
        <v>7</v>
      </c>
      <c r="M109" s="8" t="s">
        <v>63</v>
      </c>
      <c r="N109" s="9">
        <f>$B109*IF(M109="",0,VALUE(IF(M109='Tabelle Tipi-pesi'!L$2,'Tabelle Tipi-pesi'!M$2,"")&amp;IF(M109='Tabelle Tipi-pesi'!L$3,'Tabelle Tipi-pesi'!M$3,"")&amp;IF(M109='Tabelle Tipi-pesi'!L$4,'Tabelle Tipi-pesi'!M$4,"")&amp;IF(M109='Tabelle Tipi-pesi'!L$5,'Tabelle Tipi-pesi'!M$5,"")&amp;IF(M109='Tabelle Tipi-pesi'!L$6,'Tabelle Tipi-pesi'!M$6,"")&amp;IF(M109='Tabelle Tipi-pesi'!L$7,'Tabelle Tipi-pesi'!M$7,"")&amp;IF(M109='Tabelle Tipi-pesi'!L$8,'Tabelle Tipi-pesi'!M$8,"")&amp;IF(M109='Tabelle Tipi-pesi'!L$9,'Tabelle Tipi-pesi'!M$9,"")&amp;IF(M109='Tabelle Tipi-pesi'!L$10,'Tabelle Tipi-pesi'!M$10,"")&amp;IF(M109='Tabelle Tipi-pesi'!L$11,'Tabelle Tipi-pesi'!M$11,"")&amp;IF(M109='Tabelle Tipi-pesi'!L$12,'Tabelle Tipi-pesi'!M$12,"")&amp;IF(M109='Tabelle Tipi-pesi'!L$13,'Tabelle Tipi-pesi'!M$13,"")&amp;IF(M109='Tabelle Tipi-pesi'!L$14,'Tabelle Tipi-pesi'!M$14,"")&amp;IF(M109='Tabelle Tipi-pesi'!L$15,'Tabelle Tipi-pesi'!M$15,"")&amp;IF(M109='Tabelle Tipi-pesi'!L$16,'Tabelle Tipi-pesi'!M$16,"")&amp;IF(M109='Tabelle Tipi-pesi'!L$17,'Tabelle Tipi-pesi'!M$17,"")&amp;IF(M109='Tabelle Tipi-pesi'!L$18,'Tabelle Tipi-pesi'!M$18,"")&amp;IF(M109='Tabelle Tipi-pesi'!L$19,'Tabelle Tipi-pesi'!M$19,"")&amp;IF(M109='Tabelle Tipi-pesi'!L$20,'Tabelle Tipi-pesi'!M$20,"")&amp;IF(M109='Tabelle Tipi-pesi'!L$21,'Tabelle Tipi-pesi'!M$21,"")&amp;IF(M109='Tabelle Tipi-pesi'!L$22,'Tabelle Tipi-pesi'!M$22,"")&amp;IF(M109='Tabelle Tipi-pesi'!L$23,'Tabelle Tipi-pesi'!M$23,"")))</f>
        <v>416</v>
      </c>
      <c r="O109" s="27" t="s">
        <v>79</v>
      </c>
      <c r="P109" s="28">
        <f>IF(O109="",0,VALUE(IF(O109='Tabelle Tipi-pesi'!N$2,'Tabelle Tipi-pesi'!O$2,"")&amp;IF(O109='Tabelle Tipi-pesi'!N$3,'Tabelle Tipi-pesi'!O$3,"")&amp;IF(O109='Tabelle Tipi-pesi'!N$4,'Tabelle Tipi-pesi'!O$4,"")&amp;IF(O109='Tabelle Tipi-pesi'!N$5,'Tabelle Tipi-pesi'!O$5,"")&amp;IF(O109='Tabelle Tipi-pesi'!N$6,'Tabelle Tipi-pesi'!O$6,"")&amp;IF(O109='Tabelle Tipi-pesi'!N$7,'Tabelle Tipi-pesi'!O$7,"")&amp;IF(O109='Tabelle Tipi-pesi'!N$8,'Tabelle Tipi-pesi'!O$8,"")&amp;IF(O109='Tabelle Tipi-pesi'!N$9,'Tabelle Tipi-pesi'!O$9,"")&amp;IF(O109='Tabelle Tipi-pesi'!N$10,'Tabelle Tipi-pesi'!O$10,"")&amp;IF(O109='Tabelle Tipi-pesi'!N$11,'Tabelle Tipi-pesi'!O$11,"")&amp;IF(O109='Tabelle Tipi-pesi'!N$12,'Tabelle Tipi-pesi'!O$12,"")&amp;IF(O109='Tabelle Tipi-pesi'!N$13,'Tabelle Tipi-pesi'!O$13,"")&amp;IF(O109='Tabelle Tipi-pesi'!N$14,'Tabelle Tipi-pesi'!O$14,"")&amp;IF(O109='Tabelle Tipi-pesi'!N$15,'Tabelle Tipi-pesi'!O$15,"")&amp;IF(O109='Tabelle Tipi-pesi'!N$16,'Tabelle Tipi-pesi'!O$16,"")&amp;IF(O109='Tabelle Tipi-pesi'!N$17,'Tabelle Tipi-pesi'!O$17,"")&amp;IF(O109='Tabelle Tipi-pesi'!N$18,'Tabelle Tipi-pesi'!O$18,"")&amp;IF(O109='Tabelle Tipi-pesi'!N$19,'Tabelle Tipi-pesi'!O$19,"")&amp;IF(O109='Tabelle Tipi-pesi'!N$20,'Tabelle Tipi-pesi'!O$20,"")&amp;IF(O109='Tabelle Tipi-pesi'!N$21,'Tabelle Tipi-pesi'!O$21,"")&amp;IF(O109='Tabelle Tipi-pesi'!N$22,'Tabelle Tipi-pesi'!O$22,"")&amp;IF(O109='Tabelle Tipi-pesi'!N$23,'Tabelle Tipi-pesi'!O$23,"")))</f>
        <v>780</v>
      </c>
      <c r="Q109" s="8" t="s">
        <v>109</v>
      </c>
      <c r="R109" s="9">
        <f>IF(Q109="",0,VALUE(IF(Q109='Tabelle Tipi-pesi'!P$2,'Tabelle Tipi-pesi'!Q$2,"")&amp;IF(Q109='Tabelle Tipi-pesi'!P$3,'Tabelle Tipi-pesi'!Q$3,"")&amp;IF(Q109='Tabelle Tipi-pesi'!P$4,'Tabelle Tipi-pesi'!Q$4,"")&amp;IF(Q109='Tabelle Tipi-pesi'!P$5,'Tabelle Tipi-pesi'!Q$5,"")&amp;IF(Q109='Tabelle Tipi-pesi'!P$6,'Tabelle Tipi-pesi'!Q$6,"")&amp;IF(Q109='Tabelle Tipi-pesi'!P$7,'Tabelle Tipi-pesi'!Q$7,"")&amp;IF(Q109='Tabelle Tipi-pesi'!P$8,'Tabelle Tipi-pesi'!Q$8,"")&amp;IF(Q109='Tabelle Tipi-pesi'!P$9,'Tabelle Tipi-pesi'!Q$9,"")&amp;IF(Q109='Tabelle Tipi-pesi'!P$10,'Tabelle Tipi-pesi'!Q$10,"")&amp;IF(Q109='Tabelle Tipi-pesi'!P$11,'Tabelle Tipi-pesi'!Q$11,"")&amp;IF(Q109='Tabelle Tipi-pesi'!P$12,'Tabelle Tipi-pesi'!Q$12,"")&amp;IF(Q109='Tabelle Tipi-pesi'!P$13,'Tabelle Tipi-pesi'!Q$13,"")&amp;IF(Q109='Tabelle Tipi-pesi'!P$14,'Tabelle Tipi-pesi'!Q$14,"")&amp;IF(Q109='Tabelle Tipi-pesi'!P$15,'Tabelle Tipi-pesi'!Q$15,"")&amp;IF(Q109='Tabelle Tipi-pesi'!P$16,'Tabelle Tipi-pesi'!Q$16,"")&amp;IF(Q109='Tabelle Tipi-pesi'!P$17,'Tabelle Tipi-pesi'!Q$17,"")&amp;IF(Q109='Tabelle Tipi-pesi'!P$18,'Tabelle Tipi-pesi'!Q$18,"")&amp;IF(Q109='Tabelle Tipi-pesi'!P$19,'Tabelle Tipi-pesi'!Q$19,"")&amp;IF(Q109='Tabelle Tipi-pesi'!P$20,'Tabelle Tipi-pesi'!Q$20,"")&amp;IF(Q109='Tabelle Tipi-pesi'!P$21,'Tabelle Tipi-pesi'!Q$21,"")&amp;IF(Q109='Tabelle Tipi-pesi'!P$22,'Tabelle Tipi-pesi'!Q$22,"")&amp;IF(Q109='Tabelle Tipi-pesi'!P$23,'Tabelle Tipi-pesi'!Q$23,"")))</f>
        <v>60</v>
      </c>
      <c r="S109" s="29" t="s">
        <v>114</v>
      </c>
      <c r="T109" s="30">
        <f>IF(S109="",0,VALUE(IF(S109='Tabelle Tipi-pesi'!R$2,'Tabelle Tipi-pesi'!S$2,"")&amp;IF(S109='Tabelle Tipi-pesi'!R$3,'Tabelle Tipi-pesi'!S$3,"")&amp;IF(S109='Tabelle Tipi-pesi'!R$4,'Tabelle Tipi-pesi'!S$4,"")&amp;IF(S109='Tabelle Tipi-pesi'!R$5,'Tabelle Tipi-pesi'!S$5,"")&amp;IF(S109='Tabelle Tipi-pesi'!R$6,'Tabelle Tipi-pesi'!S$6,"")&amp;IF(S109='Tabelle Tipi-pesi'!R$7,'Tabelle Tipi-pesi'!S$7,"")&amp;IF(S109='Tabelle Tipi-pesi'!R$8,'Tabelle Tipi-pesi'!S$8,"")&amp;IF(S109='Tabelle Tipi-pesi'!R$9,'Tabelle Tipi-pesi'!S$9,"")&amp;IF(S109='Tabelle Tipi-pesi'!R$10,'Tabelle Tipi-pesi'!S$10,"")&amp;IF(S109='Tabelle Tipi-pesi'!R$11,'Tabelle Tipi-pesi'!S$11,"")&amp;IF(S109='Tabelle Tipi-pesi'!R$12,'Tabelle Tipi-pesi'!S$12,"")&amp;IF(S109='Tabelle Tipi-pesi'!R$13,'Tabelle Tipi-pesi'!S$13,"")&amp;IF(S109='Tabelle Tipi-pesi'!R$14,'Tabelle Tipi-pesi'!S$14,"")&amp;IF(S109='Tabelle Tipi-pesi'!R$15,'Tabelle Tipi-pesi'!S$15,"")&amp;IF(S109='Tabelle Tipi-pesi'!R$16,'Tabelle Tipi-pesi'!S$16,"")&amp;IF(S109='Tabelle Tipi-pesi'!R$17,'Tabelle Tipi-pesi'!S$17,"")&amp;IF(S109='Tabelle Tipi-pesi'!R$18,'Tabelle Tipi-pesi'!S$18,"")&amp;IF(S109='Tabelle Tipi-pesi'!R$19,'Tabelle Tipi-pesi'!S$19,"")&amp;IF(S109='Tabelle Tipi-pesi'!R$20,'Tabelle Tipi-pesi'!S$20,"")&amp;IF(S109='Tabelle Tipi-pesi'!R$21,'Tabelle Tipi-pesi'!S$21,"")&amp;IF(S109='Tabelle Tipi-pesi'!R$22,'Tabelle Tipi-pesi'!S$22,"")&amp;IF(S109='Tabelle Tipi-pesi'!R$23,'Tabelle Tipi-pesi'!S$23,"")))</f>
        <v>25</v>
      </c>
      <c r="U109" s="8" t="s">
        <v>94</v>
      </c>
      <c r="V109" s="9">
        <f>IF(U109="",0,VALUE(IF(U109='Tabelle Tipi-pesi'!T$2,'Tabelle Tipi-pesi'!U$2,"")&amp;IF(U109='Tabelle Tipi-pesi'!T$3,'Tabelle Tipi-pesi'!U$3,"")&amp;IF(U109='Tabelle Tipi-pesi'!T$4,'Tabelle Tipi-pesi'!U$4,"")&amp;IF(U109='Tabelle Tipi-pesi'!T$5,'Tabelle Tipi-pesi'!U$5,"")&amp;IF(U109='Tabelle Tipi-pesi'!T$6,'Tabelle Tipi-pesi'!U$6,"")&amp;IF(U109='Tabelle Tipi-pesi'!T$7,'Tabelle Tipi-pesi'!U$7,"")&amp;IF(U109='Tabelle Tipi-pesi'!T$8,'Tabelle Tipi-pesi'!U$8,"")&amp;IF(U109='Tabelle Tipi-pesi'!T$9,'Tabelle Tipi-pesi'!U$9,"")&amp;IF(U109='Tabelle Tipi-pesi'!T$10,'Tabelle Tipi-pesi'!U$10,"")&amp;IF(U109='Tabelle Tipi-pesi'!T$11,'Tabelle Tipi-pesi'!U$11,"")&amp;IF(U109='Tabelle Tipi-pesi'!T$12,'Tabelle Tipi-pesi'!U$12,"")&amp;IF(U109='Tabelle Tipi-pesi'!T$13,'Tabelle Tipi-pesi'!U$13,"")&amp;IF(U109='Tabelle Tipi-pesi'!T$14,'Tabelle Tipi-pesi'!U$14,"")&amp;IF(U109='Tabelle Tipi-pesi'!T$15,'Tabelle Tipi-pesi'!U$15,"")&amp;IF(U109='Tabelle Tipi-pesi'!T$16,'Tabelle Tipi-pesi'!U$16,"")&amp;IF(U109='Tabelle Tipi-pesi'!T$17,'Tabelle Tipi-pesi'!U$17,"")&amp;IF(U109='Tabelle Tipi-pesi'!T$18,'Tabelle Tipi-pesi'!U$18,"")&amp;IF(U109='Tabelle Tipi-pesi'!T$19,'Tabelle Tipi-pesi'!U$19,"")&amp;IF(U109='Tabelle Tipi-pesi'!T$20,'Tabelle Tipi-pesi'!U$20,"")&amp;IF(U109='Tabelle Tipi-pesi'!T$21,'Tabelle Tipi-pesi'!U$21,"")&amp;IF(U109='Tabelle Tipi-pesi'!T$22,'Tabelle Tipi-pesi'!U$22,"")&amp;IF(U109='Tabelle Tipi-pesi'!T$23,'Tabelle Tipi-pesi'!U$23,"")))</f>
        <v>85</v>
      </c>
      <c r="W109" s="31" t="s">
        <v>99</v>
      </c>
      <c r="X109" s="32">
        <f>IF(W109="",0,VALUE(IF(W109='Tabelle Tipi-pesi'!V$2,'Tabelle Tipi-pesi'!W$2,"")&amp;IF(W109='Tabelle Tipi-pesi'!V$3,'Tabelle Tipi-pesi'!W$3,"")&amp;IF(W109='Tabelle Tipi-pesi'!V$4,'Tabelle Tipi-pesi'!W$4,"")&amp;IF(W109='Tabelle Tipi-pesi'!V$5,'Tabelle Tipi-pesi'!W$5,"")&amp;IF(W109='Tabelle Tipi-pesi'!V$6,'Tabelle Tipi-pesi'!W$6,"")&amp;IF(W109='Tabelle Tipi-pesi'!V$7,'Tabelle Tipi-pesi'!W$7,"")&amp;IF(W109='Tabelle Tipi-pesi'!V$8,'Tabelle Tipi-pesi'!W$8,"")&amp;IF(W109='Tabelle Tipi-pesi'!V$9,'Tabelle Tipi-pesi'!W$9,"")&amp;IF(W109='Tabelle Tipi-pesi'!V$10,'Tabelle Tipi-pesi'!W$10,"")&amp;IF(W109='Tabelle Tipi-pesi'!V$11,'Tabelle Tipi-pesi'!W$11,"")&amp;IF(W109='Tabelle Tipi-pesi'!V$12,'Tabelle Tipi-pesi'!W$12,"")&amp;IF(W109='Tabelle Tipi-pesi'!V$13,'Tabelle Tipi-pesi'!W$13,"")&amp;IF(W109='Tabelle Tipi-pesi'!V$14,'Tabelle Tipi-pesi'!W$14,"")&amp;IF(W109='Tabelle Tipi-pesi'!V$15,'Tabelle Tipi-pesi'!W$15,"")&amp;IF(W109='Tabelle Tipi-pesi'!V$16,'Tabelle Tipi-pesi'!W$16,"")&amp;IF(W109='Tabelle Tipi-pesi'!V$17,'Tabelle Tipi-pesi'!W$17,"")&amp;IF(W109='Tabelle Tipi-pesi'!V$18,'Tabelle Tipi-pesi'!W$18,"")&amp;IF(W109='Tabelle Tipi-pesi'!V$19,'Tabelle Tipi-pesi'!W$19,"")&amp;IF(W109='Tabelle Tipi-pesi'!V$20,'Tabelle Tipi-pesi'!W$20,"")&amp;IF(W109='Tabelle Tipi-pesi'!V$21,'Tabelle Tipi-pesi'!W$21,"")&amp;IF(W109='Tabelle Tipi-pesi'!V$22,'Tabelle Tipi-pesi'!W$22,"")&amp;IF(W109='Tabelle Tipi-pesi'!V$23,'Tabelle Tipi-pesi'!W$23,"")))</f>
        <v>14</v>
      </c>
      <c r="Z109" s="9">
        <f>IF(Y109="",0,VALUE(IF(Y109='Tabelle Tipi-pesi'!X$2,'Tabelle Tipi-pesi'!Y$2,"")&amp;IF(Y109='Tabelle Tipi-pesi'!X$3,'Tabelle Tipi-pesi'!Y$3,"")&amp;IF(Y109='Tabelle Tipi-pesi'!X$4,'Tabelle Tipi-pesi'!Y$4,"")&amp;IF(Y109='Tabelle Tipi-pesi'!X$5,'Tabelle Tipi-pesi'!Y$5,"")&amp;IF(Y109='Tabelle Tipi-pesi'!X$6,'Tabelle Tipi-pesi'!Y$6,"")&amp;IF(Y109='Tabelle Tipi-pesi'!X$7,'Tabelle Tipi-pesi'!Y$7,"")&amp;IF(Y109='Tabelle Tipi-pesi'!X$8,'Tabelle Tipi-pesi'!Y$8,"")&amp;IF(Y109='Tabelle Tipi-pesi'!X$9,'Tabelle Tipi-pesi'!Y$9,"")&amp;IF(Y109='Tabelle Tipi-pesi'!X$10,'Tabelle Tipi-pesi'!Y$10,"")&amp;IF(Y109='Tabelle Tipi-pesi'!X$11,'Tabelle Tipi-pesi'!Y$11,"")&amp;IF(Y109='Tabelle Tipi-pesi'!X$12,'Tabelle Tipi-pesi'!Y$12,"")&amp;IF(Y109='Tabelle Tipi-pesi'!X$13,'Tabelle Tipi-pesi'!Y$13,"")&amp;IF(Y109='Tabelle Tipi-pesi'!X$14,'Tabelle Tipi-pesi'!Y$14,"")&amp;IF(Y109='Tabelle Tipi-pesi'!X$15,'Tabelle Tipi-pesi'!Y$15,"")&amp;IF(Y109='Tabelle Tipi-pesi'!X$16,'Tabelle Tipi-pesi'!Y$16,"")&amp;IF(Y109='Tabelle Tipi-pesi'!X$17,'Tabelle Tipi-pesi'!Y$17,"")&amp;IF(Y109='Tabelle Tipi-pesi'!X$18,'Tabelle Tipi-pesi'!Y$18,"")&amp;IF(Y109='Tabelle Tipi-pesi'!X$19,'Tabelle Tipi-pesi'!Y$19,"")&amp;IF(Y109='Tabelle Tipi-pesi'!X$20,'Tabelle Tipi-pesi'!Y$20,"")&amp;IF(Y109='Tabelle Tipi-pesi'!X$21,'Tabelle Tipi-pesi'!Y$21,"")&amp;IF(Y109='Tabelle Tipi-pesi'!X$22,'Tabelle Tipi-pesi'!Y$22,"")&amp;IF(Y109='Tabelle Tipi-pesi'!X$23,'Tabelle Tipi-pesi'!Y$23,"")))</f>
        <v>0</v>
      </c>
      <c r="AA109" s="36"/>
      <c r="AB109" s="37">
        <f>IF(AA109="",0,VALUE(IF(AA109='Tabelle Tipi-pesi'!Z$2,'Tabelle Tipi-pesi'!AA$2,"")&amp;IF(AA109='Tabelle Tipi-pesi'!Z$3,'Tabelle Tipi-pesi'!AA$3,"")&amp;IF(AA109='Tabelle Tipi-pesi'!Z$4,'Tabelle Tipi-pesi'!AA$4,"")&amp;IF(AA109='Tabelle Tipi-pesi'!Z$5,'Tabelle Tipi-pesi'!AA$5,"")&amp;IF(AA109='Tabelle Tipi-pesi'!Z$6,'Tabelle Tipi-pesi'!AA$6,"")&amp;IF(AA109='Tabelle Tipi-pesi'!Z$7,'Tabelle Tipi-pesi'!AA$7,"")&amp;IF(AA109='Tabelle Tipi-pesi'!Z$8,'Tabelle Tipi-pesi'!AA$8,"")&amp;IF(AA109='Tabelle Tipi-pesi'!Z$9,'Tabelle Tipi-pesi'!AA$9,"")&amp;IF(AA109='Tabelle Tipi-pesi'!Z$10,'Tabelle Tipi-pesi'!AA$10,"")&amp;IF(AA109='Tabelle Tipi-pesi'!Z$11,'Tabelle Tipi-pesi'!AA$11,"")&amp;IF(AA109='Tabelle Tipi-pesi'!Z$12,'Tabelle Tipi-pesi'!AA$12,"")&amp;IF(AA109='Tabelle Tipi-pesi'!Z$13,'Tabelle Tipi-pesi'!AA$13,"")&amp;IF(AA109='Tabelle Tipi-pesi'!Z$14,'Tabelle Tipi-pesi'!AA$14,"")&amp;IF(AA109='Tabelle Tipi-pesi'!Z$15,'Tabelle Tipi-pesi'!AA$15,"")&amp;IF(AA109='Tabelle Tipi-pesi'!Z$16,'Tabelle Tipi-pesi'!AA$16,"")&amp;IF(AA109='Tabelle Tipi-pesi'!Z$17,'Tabelle Tipi-pesi'!AA$17,"")&amp;IF(AA109='Tabelle Tipi-pesi'!Z$18,'Tabelle Tipi-pesi'!AA$18,"")&amp;IF(AA109='Tabelle Tipi-pesi'!Z$19,'Tabelle Tipi-pesi'!AA$19,"")&amp;IF(AA109='Tabelle Tipi-pesi'!Z$20,'Tabelle Tipi-pesi'!AA$20,"")&amp;IF(AA109='Tabelle Tipi-pesi'!Z$21,'Tabelle Tipi-pesi'!AA$21,"")&amp;IF(AA109='Tabelle Tipi-pesi'!Z$22,'Tabelle Tipi-pesi'!AA$22,"")&amp;IF(AA109='Tabelle Tipi-pesi'!Z$23,'Tabelle Tipi-pesi'!AA$23,"")))</f>
        <v>0</v>
      </c>
      <c r="AC109" s="8" t="s">
        <v>102</v>
      </c>
      <c r="AD109" s="9">
        <f>IF(AC109="",0,VALUE(IF(AC109='Tabelle Tipi-pesi'!Z$2,'Tabelle Tipi-pesi'!AA$2,"")&amp;IF(AC109='Tabelle Tipi-pesi'!Z$3,'Tabelle Tipi-pesi'!AA$3,"")&amp;IF(AC109='Tabelle Tipi-pesi'!Z$4,'Tabelle Tipi-pesi'!AA$4,"")&amp;IF(AC109='Tabelle Tipi-pesi'!Z$5,'Tabelle Tipi-pesi'!AA$5,"")&amp;IF(AC109='Tabelle Tipi-pesi'!Z$6,'Tabelle Tipi-pesi'!AA$6,"")&amp;IF(AC109='Tabelle Tipi-pesi'!Z$7,'Tabelle Tipi-pesi'!AA$7,"")&amp;IF(AC109='Tabelle Tipi-pesi'!Z$8,'Tabelle Tipi-pesi'!AA$8,"")&amp;IF(AC109='Tabelle Tipi-pesi'!Z$9,'Tabelle Tipi-pesi'!AA$9,"")&amp;IF(AC109='Tabelle Tipi-pesi'!Z$10,'Tabelle Tipi-pesi'!AA$10,"")&amp;IF(AC109='Tabelle Tipi-pesi'!Z$11,'Tabelle Tipi-pesi'!AA$11,"")&amp;IF(AC109='Tabelle Tipi-pesi'!Z$12,'Tabelle Tipi-pesi'!AA$12,"")&amp;IF(AC109='Tabelle Tipi-pesi'!Z$13,'Tabelle Tipi-pesi'!AA$13,"")&amp;IF(AC109='Tabelle Tipi-pesi'!Z$14,'Tabelle Tipi-pesi'!AA$14,"")&amp;IF(AC109='Tabelle Tipi-pesi'!Z$15,'Tabelle Tipi-pesi'!AA$15,"")&amp;IF(AC109='Tabelle Tipi-pesi'!Z$16,'Tabelle Tipi-pesi'!AA$16,"")&amp;IF(AC109='Tabelle Tipi-pesi'!Z$17,'Tabelle Tipi-pesi'!AA$17,"")&amp;IF(AC109='Tabelle Tipi-pesi'!Z$18,'Tabelle Tipi-pesi'!AA$18,"")&amp;IF(AC109='Tabelle Tipi-pesi'!Z$19,'Tabelle Tipi-pesi'!AA$19,"")&amp;IF(AC109='Tabelle Tipi-pesi'!Z$20,'Tabelle Tipi-pesi'!AA$20,"")&amp;IF(AC109='Tabelle Tipi-pesi'!Z$21,'Tabelle Tipi-pesi'!AA$21,"")&amp;IF(AC109='Tabelle Tipi-pesi'!Z$22,'Tabelle Tipi-pesi'!AA$22,"")&amp;IF(AC109='Tabelle Tipi-pesi'!Z$23,'Tabelle Tipi-pesi'!AA$23,"")))</f>
        <v>40</v>
      </c>
      <c r="AE109" s="34" t="s">
        <v>117</v>
      </c>
      <c r="AF109" s="35">
        <f>IF(AE109="",0,VALUE(IF(AE109='Tabelle Tipi-pesi'!AB$2,'Tabelle Tipi-pesi'!AC$2,"")&amp;IF(AE109='Tabelle Tipi-pesi'!AB$3,'Tabelle Tipi-pesi'!AC$3,"")&amp;IF(AE109='Tabelle Tipi-pesi'!AB$4,'Tabelle Tipi-pesi'!AC$4,"")&amp;IF(AE109='Tabelle Tipi-pesi'!AB$5,'Tabelle Tipi-pesi'!AC$5,"")&amp;IF(AE109='Tabelle Tipi-pesi'!AB$6,'Tabelle Tipi-pesi'!AC$6,"")&amp;IF(AE109='Tabelle Tipi-pesi'!AB$7,'Tabelle Tipi-pesi'!AC$7,"")&amp;IF(AE109='Tabelle Tipi-pesi'!AB$8,'Tabelle Tipi-pesi'!AC$8,"")&amp;IF(AE109='Tabelle Tipi-pesi'!AB$9,'Tabelle Tipi-pesi'!AC$9,"")&amp;IF(AE109='Tabelle Tipi-pesi'!AB$10,'Tabelle Tipi-pesi'!AC$10,"")&amp;IF(AE109='Tabelle Tipi-pesi'!AB$11,'Tabelle Tipi-pesi'!AC$11,"")&amp;IF(AE109='Tabelle Tipi-pesi'!AB$12,'Tabelle Tipi-pesi'!AC$12,"")&amp;IF(AE109='Tabelle Tipi-pesi'!AB$13,'Tabelle Tipi-pesi'!AC$13,"")&amp;IF(AE109='Tabelle Tipi-pesi'!AB$14,'Tabelle Tipi-pesi'!AC$14,"")&amp;IF(AE109='Tabelle Tipi-pesi'!AB$15,'Tabelle Tipi-pesi'!AC$15,"")&amp;IF(AD109='Tabelle Tipi-pesi'!AB$16,'Tabelle Tipi-pesi'!AC$16,"")&amp;IF(AE109='Tabelle Tipi-pesi'!AB$17,'Tabelle Tipi-pesi'!AC$17,"")&amp;IF(AE109='Tabelle Tipi-pesi'!AB$18,'Tabelle Tipi-pesi'!AC$18,"")&amp;IF(AE109='Tabelle Tipi-pesi'!AB$19,'Tabelle Tipi-pesi'!AC$19,"")&amp;IF(AE109='Tabelle Tipi-pesi'!AB$20,'Tabelle Tipi-pesi'!AC$20,"")&amp;IF(AE109='Tabelle Tipi-pesi'!AB$21,'Tabelle Tipi-pesi'!AC$21,"")&amp;IF(AE109='Tabelle Tipi-pesi'!AB$22,'Tabelle Tipi-pesi'!AC$22,"")&amp;IF(AE109='Tabelle Tipi-pesi'!AB$23,'Tabelle Tipi-pesi'!AC$23,"")))</f>
        <v>40</v>
      </c>
      <c r="AG109" s="8" t="s">
        <v>106</v>
      </c>
      <c r="AH109" s="9">
        <f>IF(AG109="",0,VALUE(IF(AG109='Tabelle Tipi-pesi'!AD$2,'Tabelle Tipi-pesi'!AE$2,"")&amp;IF(AG109='Tabelle Tipi-pesi'!AD$3,'Tabelle Tipi-pesi'!AE$3,"")&amp;IF(AG109='Tabelle Tipi-pesi'!AD$4,'Tabelle Tipi-pesi'!AE$4,"")&amp;IF(AG109='Tabelle Tipi-pesi'!AD$5,'Tabelle Tipi-pesi'!AE$5,"")&amp;IF(AG109='Tabelle Tipi-pesi'!AD$6,'Tabelle Tipi-pesi'!AE$6,"")&amp;IF(AG109='Tabelle Tipi-pesi'!AD$7,'Tabelle Tipi-pesi'!AE$7,"")&amp;IF(AG109='Tabelle Tipi-pesi'!AD$8,'Tabelle Tipi-pesi'!AE$8,"")&amp;IF(AG109='Tabelle Tipi-pesi'!AD$9,'Tabelle Tipi-pesi'!AE$9,"")&amp;IF(AG109='Tabelle Tipi-pesi'!AD$10,'Tabelle Tipi-pesi'!AE$10,"")&amp;IF(AG109='Tabelle Tipi-pesi'!AD$11,'Tabelle Tipi-pesi'!AE$11,"")&amp;IF(AG109='Tabelle Tipi-pesi'!AD$12,'Tabelle Tipi-pesi'!AE$12,"")&amp;IF(AG109='Tabelle Tipi-pesi'!AD$13,'Tabelle Tipi-pesi'!AE$13,"")&amp;IF(AG109='Tabelle Tipi-pesi'!AD$14,'Tabelle Tipi-pesi'!AE$14,"")&amp;IF(AG109='Tabelle Tipi-pesi'!AD$15,'Tabelle Tipi-pesi'!AE$15,"")&amp;IF(AF109='Tabelle Tipi-pesi'!AD$16,'Tabelle Tipi-pesi'!AE$16,"")&amp;IF(AG109='Tabelle Tipi-pesi'!AD$17,'Tabelle Tipi-pesi'!AE$17,"")&amp;IF(AG109='Tabelle Tipi-pesi'!AD$18,'Tabelle Tipi-pesi'!AE$18,"")&amp;IF(AG109='Tabelle Tipi-pesi'!AD$19,'Tabelle Tipi-pesi'!AE$19,"")&amp;IF(AG109='Tabelle Tipi-pesi'!AD$20,'Tabelle Tipi-pesi'!AE$20,"")&amp;IF(AG109='Tabelle Tipi-pesi'!AD$21,'Tabelle Tipi-pesi'!AE$21,"")&amp;IF(AG109='Tabelle Tipi-pesi'!AD$22,'Tabelle Tipi-pesi'!AE$22,"")&amp;IF(AG109='Tabelle Tipi-pesi'!AD$23,'Tabelle Tipi-pesi'!AE$23,"")))</f>
        <v>50</v>
      </c>
      <c r="AJ109" s="26">
        <f t="shared" si="7"/>
        <v>2034</v>
      </c>
      <c r="AK109" s="55">
        <v>39.5</v>
      </c>
      <c r="AL109" s="12">
        <v>9453</v>
      </c>
      <c r="AM109" s="18"/>
      <c r="AN109" s="11">
        <f t="shared" si="8"/>
        <v>13</v>
      </c>
      <c r="AO109" s="11" t="str">
        <f t="shared" si="9"/>
        <v>4</v>
      </c>
      <c r="AP109" s="8">
        <v>580</v>
      </c>
      <c r="AQ109" s="40">
        <f t="shared" si="10"/>
        <v>14.358987341772153</v>
      </c>
      <c r="AR109" s="15">
        <f t="shared" si="11"/>
        <v>212.51301265822786</v>
      </c>
      <c r="AS109" s="16">
        <f t="shared" si="12"/>
        <v>104.48034053993503</v>
      </c>
      <c r="AT109" s="15">
        <f t="shared" si="13"/>
        <v>9.5711786048187175</v>
      </c>
      <c r="AU109" s="39"/>
    </row>
    <row r="110" spans="1:47" s="8" customFormat="1" ht="11.25" customHeight="1" x14ac:dyDescent="0.2">
      <c r="A110" s="8">
        <v>106</v>
      </c>
      <c r="B110" s="8">
        <v>4</v>
      </c>
      <c r="C110" s="20" t="s">
        <v>18</v>
      </c>
      <c r="D110" s="21">
        <f>IF(C110="",0,VALUE(IF(C110='Tabelle Tipi-pesi'!B$2,'Tabelle Tipi-pesi'!C$2,"")&amp;IF(C110='Tabelle Tipi-pesi'!B$3,'Tabelle Tipi-pesi'!C$3,"")&amp;IF(C110='Tabelle Tipi-pesi'!B$4,'Tabelle Tipi-pesi'!C$4,"")&amp;IF(C110='Tabelle Tipi-pesi'!B$5,'Tabelle Tipi-pesi'!C$5,"")&amp;IF(C110='Tabelle Tipi-pesi'!B$6,'Tabelle Tipi-pesi'!C$6,"")&amp;IF(C110='Tabelle Tipi-pesi'!B$7,'Tabelle Tipi-pesi'!C$7,"")&amp;IF(C110='Tabelle Tipi-pesi'!B$8,'Tabelle Tipi-pesi'!C$8,"")&amp;IF(C110='Tabelle Tipi-pesi'!B$9,'Tabelle Tipi-pesi'!C$9,"")&amp;IF(C110='Tabelle Tipi-pesi'!B$10,'Tabelle Tipi-pesi'!C$10,"")&amp;IF(C110='Tabelle Tipi-pesi'!B$11,'Tabelle Tipi-pesi'!C$11,"")&amp;IF(C110='Tabelle Tipi-pesi'!B$12,'Tabelle Tipi-pesi'!C$12,"")&amp;IF(C110='Tabelle Tipi-pesi'!B$13,'Tabelle Tipi-pesi'!C$13,"")&amp;IF(C110='Tabelle Tipi-pesi'!B$14,'Tabelle Tipi-pesi'!C$14,"")&amp;IF(C110='Tabelle Tipi-pesi'!B$15,'Tabelle Tipi-pesi'!C$15,"")&amp;IF(C110='Tabelle Tipi-pesi'!B$16,'Tabelle Tipi-pesi'!C$16,"")&amp;IF(C110='Tabelle Tipi-pesi'!B$17,'Tabelle Tipi-pesi'!C$17,"")&amp;IF(C110='Tabelle Tipi-pesi'!B$18,'Tabelle Tipi-pesi'!C$18,"")&amp;IF(C110='Tabelle Tipi-pesi'!B$19,'Tabelle Tipi-pesi'!C$19,"")&amp;IF(C110='Tabelle Tipi-pesi'!B$20,'Tabelle Tipi-pesi'!C$20,"")&amp;IF(C110='Tabelle Tipi-pesi'!B$21,'Tabelle Tipi-pesi'!C$21,"")&amp;IF(C110='Tabelle Tipi-pesi'!B$22,'Tabelle Tipi-pesi'!C$22,"")&amp;IF(C110='Tabelle Tipi-pesi'!B$23,'Tabelle Tipi-pesi'!C$23,"")))</f>
        <v>180</v>
      </c>
      <c r="E110" s="8" t="s">
        <v>27</v>
      </c>
      <c r="F110" s="7">
        <f>IF(E110="",0,VALUE(IF(E110='Tabelle Tipi-pesi'!D$2,'Tabelle Tipi-pesi'!E$2,"")&amp;IF(E110='Tabelle Tipi-pesi'!D$3,'Tabelle Tipi-pesi'!E$3,"")&amp;IF(E110='Tabelle Tipi-pesi'!D$4,'Tabelle Tipi-pesi'!E$4,"")&amp;IF(E110='Tabelle Tipi-pesi'!D$5,'Tabelle Tipi-pesi'!E$5,"")&amp;IF(E110='Tabelle Tipi-pesi'!D$6,'Tabelle Tipi-pesi'!E$6,"")&amp;IF(E110='Tabelle Tipi-pesi'!D$7,'Tabelle Tipi-pesi'!E$7,"")&amp;IF(E110='Tabelle Tipi-pesi'!D$8,'Tabelle Tipi-pesi'!E$8,"")&amp;IF(E110='Tabelle Tipi-pesi'!D$9,'Tabelle Tipi-pesi'!E$9,"")&amp;IF(E110='Tabelle Tipi-pesi'!D$10,'Tabelle Tipi-pesi'!E$10,"")&amp;IF(E110='Tabelle Tipi-pesi'!D$11,'Tabelle Tipi-pesi'!E$11,"")&amp;IF(E110='Tabelle Tipi-pesi'!D$12,'Tabelle Tipi-pesi'!E$12,"")&amp;IF(E110='Tabelle Tipi-pesi'!D$13,'Tabelle Tipi-pesi'!E$13,"")&amp;IF(E110='Tabelle Tipi-pesi'!D$14,'Tabelle Tipi-pesi'!E$14,"")&amp;IF(E110='Tabelle Tipi-pesi'!D$15,'Tabelle Tipi-pesi'!E$15,"")&amp;IF(E110='Tabelle Tipi-pesi'!D$16,'Tabelle Tipi-pesi'!E$16,"")&amp;IF(E110='Tabelle Tipi-pesi'!D$17,'Tabelle Tipi-pesi'!E$17,"")&amp;IF(E110='Tabelle Tipi-pesi'!D$18,'Tabelle Tipi-pesi'!E$18,"")&amp;IF(E110='Tabelle Tipi-pesi'!D$19,'Tabelle Tipi-pesi'!E$19,"")&amp;IF(E110='Tabelle Tipi-pesi'!D$20,'Tabelle Tipi-pesi'!E$20,"")&amp;IF(E110='Tabelle Tipi-pesi'!D$21,'Tabelle Tipi-pesi'!E$21,"")&amp;IF(E110='Tabelle Tipi-pesi'!D$22,'Tabelle Tipi-pesi'!E$22,"")&amp;IF(E110='Tabelle Tipi-pesi'!D$23,'Tabelle Tipi-pesi'!E$23,"")))/4*B110</f>
        <v>72</v>
      </c>
      <c r="G110" s="22" t="s">
        <v>39</v>
      </c>
      <c r="H110" s="23">
        <f>$B110*IF(G110="",0,VALUE(IF(G110='Tabelle Tipi-pesi'!F$2,'Tabelle Tipi-pesi'!G$2,"")&amp;IF(G110='Tabelle Tipi-pesi'!F$3,'Tabelle Tipi-pesi'!G$3,"")&amp;IF(G110='Tabelle Tipi-pesi'!F$4,'Tabelle Tipi-pesi'!G$4,"")&amp;IF(G110='Tabelle Tipi-pesi'!F$5,'Tabelle Tipi-pesi'!G$5,"")&amp;IF(G110='Tabelle Tipi-pesi'!F$6,'Tabelle Tipi-pesi'!G$6,"")&amp;IF(G110='Tabelle Tipi-pesi'!F$7,'Tabelle Tipi-pesi'!G$7,"")&amp;IF(G110='Tabelle Tipi-pesi'!F$8,'Tabelle Tipi-pesi'!G$8,"")&amp;IF(G110='Tabelle Tipi-pesi'!F$9,'Tabelle Tipi-pesi'!G$9,"")&amp;IF(G110='Tabelle Tipi-pesi'!F$10,'Tabelle Tipi-pesi'!G$10,"")&amp;IF(G110='Tabelle Tipi-pesi'!F$11,'Tabelle Tipi-pesi'!G$11,"")&amp;IF(G110='Tabelle Tipi-pesi'!F$12,'Tabelle Tipi-pesi'!G$12,"")&amp;IF(G110='Tabelle Tipi-pesi'!F$13,'Tabelle Tipi-pesi'!G$13,"")&amp;IF(G110='Tabelle Tipi-pesi'!F$14,'Tabelle Tipi-pesi'!G$14,"")&amp;IF(G110='Tabelle Tipi-pesi'!F$15,'Tabelle Tipi-pesi'!G$15,"")&amp;IF(G110='Tabelle Tipi-pesi'!F$16,'Tabelle Tipi-pesi'!G$16,"")&amp;IF(G110='Tabelle Tipi-pesi'!F$17,'Tabelle Tipi-pesi'!G$17,"")&amp;IF(G110='Tabelle Tipi-pesi'!F$18,'Tabelle Tipi-pesi'!G$18,"")&amp;IF(G110='Tabelle Tipi-pesi'!F$19,'Tabelle Tipi-pesi'!G$19,"")&amp;IF(G110='Tabelle Tipi-pesi'!F$20,'Tabelle Tipi-pesi'!G$20,"")&amp;IF(G110='Tabelle Tipi-pesi'!F$21,'Tabelle Tipi-pesi'!G$21,"")&amp;IF(G110='Tabelle Tipi-pesi'!F$22,'Tabelle Tipi-pesi'!G$22,"")&amp;IF(G110='Tabelle Tipi-pesi'!F$23,'Tabelle Tipi-pesi'!G$23,"")))</f>
        <v>120</v>
      </c>
      <c r="I110" s="8" t="s">
        <v>47</v>
      </c>
      <c r="J110" s="9">
        <f>IF(I110="",0,VALUE(IF(I110='Tabelle Tipi-pesi'!H$2,'Tabelle Tipi-pesi'!I$2,"")&amp;IF(I110='Tabelle Tipi-pesi'!H$3,'Tabelle Tipi-pesi'!I$3,"")&amp;IF(I110='Tabelle Tipi-pesi'!H$4,'Tabelle Tipi-pesi'!I$4,"")&amp;IF(I110='Tabelle Tipi-pesi'!H$5,'Tabelle Tipi-pesi'!I$5,"")&amp;IF(I110='Tabelle Tipi-pesi'!H$6,'Tabelle Tipi-pesi'!I$6,"")&amp;IF(I110='Tabelle Tipi-pesi'!H$7,'Tabelle Tipi-pesi'!I$7,"")&amp;IF(I110='Tabelle Tipi-pesi'!H$8,'Tabelle Tipi-pesi'!I$8,"")&amp;IF(I110='Tabelle Tipi-pesi'!H$9,'Tabelle Tipi-pesi'!I$9,"")&amp;IF(I110='Tabelle Tipi-pesi'!H$10,'Tabelle Tipi-pesi'!I$10,"")&amp;IF(I110='Tabelle Tipi-pesi'!H$11,'Tabelle Tipi-pesi'!I$11,"")&amp;IF(I110='Tabelle Tipi-pesi'!H$12,'Tabelle Tipi-pesi'!I$12,"")&amp;IF(I110='Tabelle Tipi-pesi'!H$13,'Tabelle Tipi-pesi'!I$13,"")&amp;IF(I110='Tabelle Tipi-pesi'!H$14,'Tabelle Tipi-pesi'!I$14,"")&amp;IF(I110='Tabelle Tipi-pesi'!H$15,'Tabelle Tipi-pesi'!I$15,"")&amp;IF(I110='Tabelle Tipi-pesi'!H$16,'Tabelle Tipi-pesi'!I$16,"")&amp;IF(I110='Tabelle Tipi-pesi'!H$17,'Tabelle Tipi-pesi'!I$17,"")&amp;IF(I110='Tabelle Tipi-pesi'!H$18,'Tabelle Tipi-pesi'!I$18,"")&amp;IF(I110='Tabelle Tipi-pesi'!H$19,'Tabelle Tipi-pesi'!I$19,"")&amp;IF(I110='Tabelle Tipi-pesi'!H$20,'Tabelle Tipi-pesi'!I$20,"")&amp;IF(I110='Tabelle Tipi-pesi'!H$21,'Tabelle Tipi-pesi'!I$21,"")&amp;IF(I110='Tabelle Tipi-pesi'!H$22,'Tabelle Tipi-pesi'!I$22,"")&amp;IF(I110='Tabelle Tipi-pesi'!H$23,'Tabelle Tipi-pesi'!I$23,"")))</f>
        <v>145</v>
      </c>
      <c r="K110" s="24" t="s">
        <v>50</v>
      </c>
      <c r="L110" s="25">
        <f>IF(K110="",0,VALUE(IF(K110='Tabelle Tipi-pesi'!J$2,'Tabelle Tipi-pesi'!K$2,"")&amp;IF(K110='Tabelle Tipi-pesi'!J$3,'Tabelle Tipi-pesi'!K$3,"")&amp;IF(K110='Tabelle Tipi-pesi'!J$4,'Tabelle Tipi-pesi'!K$4,"")&amp;IF(K110='Tabelle Tipi-pesi'!J$5,'Tabelle Tipi-pesi'!K$5,"")&amp;IF(K110='Tabelle Tipi-pesi'!J$6,'Tabelle Tipi-pesi'!K$6,"")&amp;IF(K110='Tabelle Tipi-pesi'!J$7,'Tabelle Tipi-pesi'!K$7,"")&amp;IF(K110='Tabelle Tipi-pesi'!J$8,'Tabelle Tipi-pesi'!K$8,"")&amp;IF(K110='Tabelle Tipi-pesi'!J$9,'Tabelle Tipi-pesi'!K$9,"")&amp;IF(K110='Tabelle Tipi-pesi'!J$10,'Tabelle Tipi-pesi'!K$10,"")&amp;IF(K110='Tabelle Tipi-pesi'!J$11,'Tabelle Tipi-pesi'!K$11,"")&amp;IF(K110='Tabelle Tipi-pesi'!J$12,'Tabelle Tipi-pesi'!K$12,"")&amp;IF(K110='Tabelle Tipi-pesi'!J$13,'Tabelle Tipi-pesi'!K$13,"")&amp;IF(K110='Tabelle Tipi-pesi'!J$14,'Tabelle Tipi-pesi'!K$14,"")&amp;IF(K110='Tabelle Tipi-pesi'!J$15,'Tabelle Tipi-pesi'!K$15,"")&amp;IF(K110='Tabelle Tipi-pesi'!J$16,'Tabelle Tipi-pesi'!K$16,"")&amp;IF(K110='Tabelle Tipi-pesi'!J$17,'Tabelle Tipi-pesi'!K$17,"")&amp;IF(K110='Tabelle Tipi-pesi'!J$18,'Tabelle Tipi-pesi'!K$18,"")&amp;IF(K110='Tabelle Tipi-pesi'!J$19,'Tabelle Tipi-pesi'!K$19,"")&amp;IF(K110='Tabelle Tipi-pesi'!J$20,'Tabelle Tipi-pesi'!K$20,"")&amp;IF(K110='Tabelle Tipi-pesi'!J$21,'Tabelle Tipi-pesi'!K$21,"")&amp;IF(K110='Tabelle Tipi-pesi'!J$22,'Tabelle Tipi-pesi'!K$22,"")&amp;IF(K110='Tabelle Tipi-pesi'!J$23,'Tabelle Tipi-pesi'!K$23,"")))</f>
        <v>7</v>
      </c>
      <c r="M110" s="8" t="s">
        <v>63</v>
      </c>
      <c r="N110" s="9">
        <f>$B110*IF(M110="",0,VALUE(IF(M110='Tabelle Tipi-pesi'!L$2,'Tabelle Tipi-pesi'!M$2,"")&amp;IF(M110='Tabelle Tipi-pesi'!L$3,'Tabelle Tipi-pesi'!M$3,"")&amp;IF(M110='Tabelle Tipi-pesi'!L$4,'Tabelle Tipi-pesi'!M$4,"")&amp;IF(M110='Tabelle Tipi-pesi'!L$5,'Tabelle Tipi-pesi'!M$5,"")&amp;IF(M110='Tabelle Tipi-pesi'!L$6,'Tabelle Tipi-pesi'!M$6,"")&amp;IF(M110='Tabelle Tipi-pesi'!L$7,'Tabelle Tipi-pesi'!M$7,"")&amp;IF(M110='Tabelle Tipi-pesi'!L$8,'Tabelle Tipi-pesi'!M$8,"")&amp;IF(M110='Tabelle Tipi-pesi'!L$9,'Tabelle Tipi-pesi'!M$9,"")&amp;IF(M110='Tabelle Tipi-pesi'!L$10,'Tabelle Tipi-pesi'!M$10,"")&amp;IF(M110='Tabelle Tipi-pesi'!L$11,'Tabelle Tipi-pesi'!M$11,"")&amp;IF(M110='Tabelle Tipi-pesi'!L$12,'Tabelle Tipi-pesi'!M$12,"")&amp;IF(M110='Tabelle Tipi-pesi'!L$13,'Tabelle Tipi-pesi'!M$13,"")&amp;IF(M110='Tabelle Tipi-pesi'!L$14,'Tabelle Tipi-pesi'!M$14,"")&amp;IF(M110='Tabelle Tipi-pesi'!L$15,'Tabelle Tipi-pesi'!M$15,"")&amp;IF(M110='Tabelle Tipi-pesi'!L$16,'Tabelle Tipi-pesi'!M$16,"")&amp;IF(M110='Tabelle Tipi-pesi'!L$17,'Tabelle Tipi-pesi'!M$17,"")&amp;IF(M110='Tabelle Tipi-pesi'!L$18,'Tabelle Tipi-pesi'!M$18,"")&amp;IF(M110='Tabelle Tipi-pesi'!L$19,'Tabelle Tipi-pesi'!M$19,"")&amp;IF(M110='Tabelle Tipi-pesi'!L$20,'Tabelle Tipi-pesi'!M$20,"")&amp;IF(M110='Tabelle Tipi-pesi'!L$21,'Tabelle Tipi-pesi'!M$21,"")&amp;IF(M110='Tabelle Tipi-pesi'!L$22,'Tabelle Tipi-pesi'!M$22,"")&amp;IF(M110='Tabelle Tipi-pesi'!L$23,'Tabelle Tipi-pesi'!M$23,"")))</f>
        <v>416</v>
      </c>
      <c r="O110" s="27" t="s">
        <v>79</v>
      </c>
      <c r="P110" s="28">
        <f>IF(O110="",0,VALUE(IF(O110='Tabelle Tipi-pesi'!N$2,'Tabelle Tipi-pesi'!O$2,"")&amp;IF(O110='Tabelle Tipi-pesi'!N$3,'Tabelle Tipi-pesi'!O$3,"")&amp;IF(O110='Tabelle Tipi-pesi'!N$4,'Tabelle Tipi-pesi'!O$4,"")&amp;IF(O110='Tabelle Tipi-pesi'!N$5,'Tabelle Tipi-pesi'!O$5,"")&amp;IF(O110='Tabelle Tipi-pesi'!N$6,'Tabelle Tipi-pesi'!O$6,"")&amp;IF(O110='Tabelle Tipi-pesi'!N$7,'Tabelle Tipi-pesi'!O$7,"")&amp;IF(O110='Tabelle Tipi-pesi'!N$8,'Tabelle Tipi-pesi'!O$8,"")&amp;IF(O110='Tabelle Tipi-pesi'!N$9,'Tabelle Tipi-pesi'!O$9,"")&amp;IF(O110='Tabelle Tipi-pesi'!N$10,'Tabelle Tipi-pesi'!O$10,"")&amp;IF(O110='Tabelle Tipi-pesi'!N$11,'Tabelle Tipi-pesi'!O$11,"")&amp;IF(O110='Tabelle Tipi-pesi'!N$12,'Tabelle Tipi-pesi'!O$12,"")&amp;IF(O110='Tabelle Tipi-pesi'!N$13,'Tabelle Tipi-pesi'!O$13,"")&amp;IF(O110='Tabelle Tipi-pesi'!N$14,'Tabelle Tipi-pesi'!O$14,"")&amp;IF(O110='Tabelle Tipi-pesi'!N$15,'Tabelle Tipi-pesi'!O$15,"")&amp;IF(O110='Tabelle Tipi-pesi'!N$16,'Tabelle Tipi-pesi'!O$16,"")&amp;IF(O110='Tabelle Tipi-pesi'!N$17,'Tabelle Tipi-pesi'!O$17,"")&amp;IF(O110='Tabelle Tipi-pesi'!N$18,'Tabelle Tipi-pesi'!O$18,"")&amp;IF(O110='Tabelle Tipi-pesi'!N$19,'Tabelle Tipi-pesi'!O$19,"")&amp;IF(O110='Tabelle Tipi-pesi'!N$20,'Tabelle Tipi-pesi'!O$20,"")&amp;IF(O110='Tabelle Tipi-pesi'!N$21,'Tabelle Tipi-pesi'!O$21,"")&amp;IF(O110='Tabelle Tipi-pesi'!N$22,'Tabelle Tipi-pesi'!O$22,"")&amp;IF(O110='Tabelle Tipi-pesi'!N$23,'Tabelle Tipi-pesi'!O$23,"")))</f>
        <v>780</v>
      </c>
      <c r="Q110" s="8" t="s">
        <v>109</v>
      </c>
      <c r="R110" s="9">
        <f>IF(Q110="",0,VALUE(IF(Q110='Tabelle Tipi-pesi'!P$2,'Tabelle Tipi-pesi'!Q$2,"")&amp;IF(Q110='Tabelle Tipi-pesi'!P$3,'Tabelle Tipi-pesi'!Q$3,"")&amp;IF(Q110='Tabelle Tipi-pesi'!P$4,'Tabelle Tipi-pesi'!Q$4,"")&amp;IF(Q110='Tabelle Tipi-pesi'!P$5,'Tabelle Tipi-pesi'!Q$5,"")&amp;IF(Q110='Tabelle Tipi-pesi'!P$6,'Tabelle Tipi-pesi'!Q$6,"")&amp;IF(Q110='Tabelle Tipi-pesi'!P$7,'Tabelle Tipi-pesi'!Q$7,"")&amp;IF(Q110='Tabelle Tipi-pesi'!P$8,'Tabelle Tipi-pesi'!Q$8,"")&amp;IF(Q110='Tabelle Tipi-pesi'!P$9,'Tabelle Tipi-pesi'!Q$9,"")&amp;IF(Q110='Tabelle Tipi-pesi'!P$10,'Tabelle Tipi-pesi'!Q$10,"")&amp;IF(Q110='Tabelle Tipi-pesi'!P$11,'Tabelle Tipi-pesi'!Q$11,"")&amp;IF(Q110='Tabelle Tipi-pesi'!P$12,'Tabelle Tipi-pesi'!Q$12,"")&amp;IF(Q110='Tabelle Tipi-pesi'!P$13,'Tabelle Tipi-pesi'!Q$13,"")&amp;IF(Q110='Tabelle Tipi-pesi'!P$14,'Tabelle Tipi-pesi'!Q$14,"")&amp;IF(Q110='Tabelle Tipi-pesi'!P$15,'Tabelle Tipi-pesi'!Q$15,"")&amp;IF(Q110='Tabelle Tipi-pesi'!P$16,'Tabelle Tipi-pesi'!Q$16,"")&amp;IF(Q110='Tabelle Tipi-pesi'!P$17,'Tabelle Tipi-pesi'!Q$17,"")&amp;IF(Q110='Tabelle Tipi-pesi'!P$18,'Tabelle Tipi-pesi'!Q$18,"")&amp;IF(Q110='Tabelle Tipi-pesi'!P$19,'Tabelle Tipi-pesi'!Q$19,"")&amp;IF(Q110='Tabelle Tipi-pesi'!P$20,'Tabelle Tipi-pesi'!Q$20,"")&amp;IF(Q110='Tabelle Tipi-pesi'!P$21,'Tabelle Tipi-pesi'!Q$21,"")&amp;IF(Q110='Tabelle Tipi-pesi'!P$22,'Tabelle Tipi-pesi'!Q$22,"")&amp;IF(Q110='Tabelle Tipi-pesi'!P$23,'Tabelle Tipi-pesi'!Q$23,"")))</f>
        <v>60</v>
      </c>
      <c r="S110" s="29" t="s">
        <v>114</v>
      </c>
      <c r="T110" s="30">
        <f>IF(S110="",0,VALUE(IF(S110='Tabelle Tipi-pesi'!R$2,'Tabelle Tipi-pesi'!S$2,"")&amp;IF(S110='Tabelle Tipi-pesi'!R$3,'Tabelle Tipi-pesi'!S$3,"")&amp;IF(S110='Tabelle Tipi-pesi'!R$4,'Tabelle Tipi-pesi'!S$4,"")&amp;IF(S110='Tabelle Tipi-pesi'!R$5,'Tabelle Tipi-pesi'!S$5,"")&amp;IF(S110='Tabelle Tipi-pesi'!R$6,'Tabelle Tipi-pesi'!S$6,"")&amp;IF(S110='Tabelle Tipi-pesi'!R$7,'Tabelle Tipi-pesi'!S$7,"")&amp;IF(S110='Tabelle Tipi-pesi'!R$8,'Tabelle Tipi-pesi'!S$8,"")&amp;IF(S110='Tabelle Tipi-pesi'!R$9,'Tabelle Tipi-pesi'!S$9,"")&amp;IF(S110='Tabelle Tipi-pesi'!R$10,'Tabelle Tipi-pesi'!S$10,"")&amp;IF(S110='Tabelle Tipi-pesi'!R$11,'Tabelle Tipi-pesi'!S$11,"")&amp;IF(S110='Tabelle Tipi-pesi'!R$12,'Tabelle Tipi-pesi'!S$12,"")&amp;IF(S110='Tabelle Tipi-pesi'!R$13,'Tabelle Tipi-pesi'!S$13,"")&amp;IF(S110='Tabelle Tipi-pesi'!R$14,'Tabelle Tipi-pesi'!S$14,"")&amp;IF(S110='Tabelle Tipi-pesi'!R$15,'Tabelle Tipi-pesi'!S$15,"")&amp;IF(S110='Tabelle Tipi-pesi'!R$16,'Tabelle Tipi-pesi'!S$16,"")&amp;IF(S110='Tabelle Tipi-pesi'!R$17,'Tabelle Tipi-pesi'!S$17,"")&amp;IF(S110='Tabelle Tipi-pesi'!R$18,'Tabelle Tipi-pesi'!S$18,"")&amp;IF(S110='Tabelle Tipi-pesi'!R$19,'Tabelle Tipi-pesi'!S$19,"")&amp;IF(S110='Tabelle Tipi-pesi'!R$20,'Tabelle Tipi-pesi'!S$20,"")&amp;IF(S110='Tabelle Tipi-pesi'!R$21,'Tabelle Tipi-pesi'!S$21,"")&amp;IF(S110='Tabelle Tipi-pesi'!R$22,'Tabelle Tipi-pesi'!S$22,"")&amp;IF(S110='Tabelle Tipi-pesi'!R$23,'Tabelle Tipi-pesi'!S$23,"")))</f>
        <v>25</v>
      </c>
      <c r="V110" s="9">
        <f>IF(U110="",0,VALUE(IF(U110='Tabelle Tipi-pesi'!T$2,'Tabelle Tipi-pesi'!U$2,"")&amp;IF(U110='Tabelle Tipi-pesi'!T$3,'Tabelle Tipi-pesi'!U$3,"")&amp;IF(U110='Tabelle Tipi-pesi'!T$4,'Tabelle Tipi-pesi'!U$4,"")&amp;IF(U110='Tabelle Tipi-pesi'!T$5,'Tabelle Tipi-pesi'!U$5,"")&amp;IF(U110='Tabelle Tipi-pesi'!T$6,'Tabelle Tipi-pesi'!U$6,"")&amp;IF(U110='Tabelle Tipi-pesi'!T$7,'Tabelle Tipi-pesi'!U$7,"")&amp;IF(U110='Tabelle Tipi-pesi'!T$8,'Tabelle Tipi-pesi'!U$8,"")&amp;IF(U110='Tabelle Tipi-pesi'!T$9,'Tabelle Tipi-pesi'!U$9,"")&amp;IF(U110='Tabelle Tipi-pesi'!T$10,'Tabelle Tipi-pesi'!U$10,"")&amp;IF(U110='Tabelle Tipi-pesi'!T$11,'Tabelle Tipi-pesi'!U$11,"")&amp;IF(U110='Tabelle Tipi-pesi'!T$12,'Tabelle Tipi-pesi'!U$12,"")&amp;IF(U110='Tabelle Tipi-pesi'!T$13,'Tabelle Tipi-pesi'!U$13,"")&amp;IF(U110='Tabelle Tipi-pesi'!T$14,'Tabelle Tipi-pesi'!U$14,"")&amp;IF(U110='Tabelle Tipi-pesi'!T$15,'Tabelle Tipi-pesi'!U$15,"")&amp;IF(U110='Tabelle Tipi-pesi'!T$16,'Tabelle Tipi-pesi'!U$16,"")&amp;IF(U110='Tabelle Tipi-pesi'!T$17,'Tabelle Tipi-pesi'!U$17,"")&amp;IF(U110='Tabelle Tipi-pesi'!T$18,'Tabelle Tipi-pesi'!U$18,"")&amp;IF(U110='Tabelle Tipi-pesi'!T$19,'Tabelle Tipi-pesi'!U$19,"")&amp;IF(U110='Tabelle Tipi-pesi'!T$20,'Tabelle Tipi-pesi'!U$20,"")&amp;IF(U110='Tabelle Tipi-pesi'!T$21,'Tabelle Tipi-pesi'!U$21,"")&amp;IF(U110='Tabelle Tipi-pesi'!T$22,'Tabelle Tipi-pesi'!U$22,"")&amp;IF(U110='Tabelle Tipi-pesi'!T$23,'Tabelle Tipi-pesi'!U$23,"")))</f>
        <v>0</v>
      </c>
      <c r="W110" s="31"/>
      <c r="X110" s="32">
        <f>IF(W110="",0,VALUE(IF(W110='Tabelle Tipi-pesi'!V$2,'Tabelle Tipi-pesi'!W$2,"")&amp;IF(W110='Tabelle Tipi-pesi'!V$3,'Tabelle Tipi-pesi'!W$3,"")&amp;IF(W110='Tabelle Tipi-pesi'!V$4,'Tabelle Tipi-pesi'!W$4,"")&amp;IF(W110='Tabelle Tipi-pesi'!V$5,'Tabelle Tipi-pesi'!W$5,"")&amp;IF(W110='Tabelle Tipi-pesi'!V$6,'Tabelle Tipi-pesi'!W$6,"")&amp;IF(W110='Tabelle Tipi-pesi'!V$7,'Tabelle Tipi-pesi'!W$7,"")&amp;IF(W110='Tabelle Tipi-pesi'!V$8,'Tabelle Tipi-pesi'!W$8,"")&amp;IF(W110='Tabelle Tipi-pesi'!V$9,'Tabelle Tipi-pesi'!W$9,"")&amp;IF(W110='Tabelle Tipi-pesi'!V$10,'Tabelle Tipi-pesi'!W$10,"")&amp;IF(W110='Tabelle Tipi-pesi'!V$11,'Tabelle Tipi-pesi'!W$11,"")&amp;IF(W110='Tabelle Tipi-pesi'!V$12,'Tabelle Tipi-pesi'!W$12,"")&amp;IF(W110='Tabelle Tipi-pesi'!V$13,'Tabelle Tipi-pesi'!W$13,"")&amp;IF(W110='Tabelle Tipi-pesi'!V$14,'Tabelle Tipi-pesi'!W$14,"")&amp;IF(W110='Tabelle Tipi-pesi'!V$15,'Tabelle Tipi-pesi'!W$15,"")&amp;IF(W110='Tabelle Tipi-pesi'!V$16,'Tabelle Tipi-pesi'!W$16,"")&amp;IF(W110='Tabelle Tipi-pesi'!V$17,'Tabelle Tipi-pesi'!W$17,"")&amp;IF(W110='Tabelle Tipi-pesi'!V$18,'Tabelle Tipi-pesi'!W$18,"")&amp;IF(W110='Tabelle Tipi-pesi'!V$19,'Tabelle Tipi-pesi'!W$19,"")&amp;IF(W110='Tabelle Tipi-pesi'!V$20,'Tabelle Tipi-pesi'!W$20,"")&amp;IF(W110='Tabelle Tipi-pesi'!V$21,'Tabelle Tipi-pesi'!W$21,"")&amp;IF(W110='Tabelle Tipi-pesi'!V$22,'Tabelle Tipi-pesi'!W$22,"")&amp;IF(W110='Tabelle Tipi-pesi'!V$23,'Tabelle Tipi-pesi'!W$23,"")))</f>
        <v>0</v>
      </c>
      <c r="Z110" s="9">
        <f>IF(Y110="",0,VALUE(IF(Y110='Tabelle Tipi-pesi'!X$2,'Tabelle Tipi-pesi'!Y$2,"")&amp;IF(Y110='Tabelle Tipi-pesi'!X$3,'Tabelle Tipi-pesi'!Y$3,"")&amp;IF(Y110='Tabelle Tipi-pesi'!X$4,'Tabelle Tipi-pesi'!Y$4,"")&amp;IF(Y110='Tabelle Tipi-pesi'!X$5,'Tabelle Tipi-pesi'!Y$5,"")&amp;IF(Y110='Tabelle Tipi-pesi'!X$6,'Tabelle Tipi-pesi'!Y$6,"")&amp;IF(Y110='Tabelle Tipi-pesi'!X$7,'Tabelle Tipi-pesi'!Y$7,"")&amp;IF(Y110='Tabelle Tipi-pesi'!X$8,'Tabelle Tipi-pesi'!Y$8,"")&amp;IF(Y110='Tabelle Tipi-pesi'!X$9,'Tabelle Tipi-pesi'!Y$9,"")&amp;IF(Y110='Tabelle Tipi-pesi'!X$10,'Tabelle Tipi-pesi'!Y$10,"")&amp;IF(Y110='Tabelle Tipi-pesi'!X$11,'Tabelle Tipi-pesi'!Y$11,"")&amp;IF(Y110='Tabelle Tipi-pesi'!X$12,'Tabelle Tipi-pesi'!Y$12,"")&amp;IF(Y110='Tabelle Tipi-pesi'!X$13,'Tabelle Tipi-pesi'!Y$13,"")&amp;IF(Y110='Tabelle Tipi-pesi'!X$14,'Tabelle Tipi-pesi'!Y$14,"")&amp;IF(Y110='Tabelle Tipi-pesi'!X$15,'Tabelle Tipi-pesi'!Y$15,"")&amp;IF(Y110='Tabelle Tipi-pesi'!X$16,'Tabelle Tipi-pesi'!Y$16,"")&amp;IF(Y110='Tabelle Tipi-pesi'!X$17,'Tabelle Tipi-pesi'!Y$17,"")&amp;IF(Y110='Tabelle Tipi-pesi'!X$18,'Tabelle Tipi-pesi'!Y$18,"")&amp;IF(Y110='Tabelle Tipi-pesi'!X$19,'Tabelle Tipi-pesi'!Y$19,"")&amp;IF(Y110='Tabelle Tipi-pesi'!X$20,'Tabelle Tipi-pesi'!Y$20,"")&amp;IF(Y110='Tabelle Tipi-pesi'!X$21,'Tabelle Tipi-pesi'!Y$21,"")&amp;IF(Y110='Tabelle Tipi-pesi'!X$22,'Tabelle Tipi-pesi'!Y$22,"")&amp;IF(Y110='Tabelle Tipi-pesi'!X$23,'Tabelle Tipi-pesi'!Y$23,"")))</f>
        <v>0</v>
      </c>
      <c r="AA110" s="36"/>
      <c r="AB110" s="37">
        <f>IF(AA110="",0,VALUE(IF(AA110='Tabelle Tipi-pesi'!Z$2,'Tabelle Tipi-pesi'!AA$2,"")&amp;IF(AA110='Tabelle Tipi-pesi'!Z$3,'Tabelle Tipi-pesi'!AA$3,"")&amp;IF(AA110='Tabelle Tipi-pesi'!Z$4,'Tabelle Tipi-pesi'!AA$4,"")&amp;IF(AA110='Tabelle Tipi-pesi'!Z$5,'Tabelle Tipi-pesi'!AA$5,"")&amp;IF(AA110='Tabelle Tipi-pesi'!Z$6,'Tabelle Tipi-pesi'!AA$6,"")&amp;IF(AA110='Tabelle Tipi-pesi'!Z$7,'Tabelle Tipi-pesi'!AA$7,"")&amp;IF(AA110='Tabelle Tipi-pesi'!Z$8,'Tabelle Tipi-pesi'!AA$8,"")&amp;IF(AA110='Tabelle Tipi-pesi'!Z$9,'Tabelle Tipi-pesi'!AA$9,"")&amp;IF(AA110='Tabelle Tipi-pesi'!Z$10,'Tabelle Tipi-pesi'!AA$10,"")&amp;IF(AA110='Tabelle Tipi-pesi'!Z$11,'Tabelle Tipi-pesi'!AA$11,"")&amp;IF(AA110='Tabelle Tipi-pesi'!Z$12,'Tabelle Tipi-pesi'!AA$12,"")&amp;IF(AA110='Tabelle Tipi-pesi'!Z$13,'Tabelle Tipi-pesi'!AA$13,"")&amp;IF(AA110='Tabelle Tipi-pesi'!Z$14,'Tabelle Tipi-pesi'!AA$14,"")&amp;IF(AA110='Tabelle Tipi-pesi'!Z$15,'Tabelle Tipi-pesi'!AA$15,"")&amp;IF(AA110='Tabelle Tipi-pesi'!Z$16,'Tabelle Tipi-pesi'!AA$16,"")&amp;IF(AA110='Tabelle Tipi-pesi'!Z$17,'Tabelle Tipi-pesi'!AA$17,"")&amp;IF(AA110='Tabelle Tipi-pesi'!Z$18,'Tabelle Tipi-pesi'!AA$18,"")&amp;IF(AA110='Tabelle Tipi-pesi'!Z$19,'Tabelle Tipi-pesi'!AA$19,"")&amp;IF(AA110='Tabelle Tipi-pesi'!Z$20,'Tabelle Tipi-pesi'!AA$20,"")&amp;IF(AA110='Tabelle Tipi-pesi'!Z$21,'Tabelle Tipi-pesi'!AA$21,"")&amp;IF(AA110='Tabelle Tipi-pesi'!Z$22,'Tabelle Tipi-pesi'!AA$22,"")&amp;IF(AA110='Tabelle Tipi-pesi'!Z$23,'Tabelle Tipi-pesi'!AA$23,"")))</f>
        <v>0</v>
      </c>
      <c r="AD110" s="9">
        <f>IF(AC110="",0,VALUE(IF(AC110='Tabelle Tipi-pesi'!Z$2,'Tabelle Tipi-pesi'!AA$2,"")&amp;IF(AC110='Tabelle Tipi-pesi'!Z$3,'Tabelle Tipi-pesi'!AA$3,"")&amp;IF(AC110='Tabelle Tipi-pesi'!Z$4,'Tabelle Tipi-pesi'!AA$4,"")&amp;IF(AC110='Tabelle Tipi-pesi'!Z$5,'Tabelle Tipi-pesi'!AA$5,"")&amp;IF(AC110='Tabelle Tipi-pesi'!Z$6,'Tabelle Tipi-pesi'!AA$6,"")&amp;IF(AC110='Tabelle Tipi-pesi'!Z$7,'Tabelle Tipi-pesi'!AA$7,"")&amp;IF(AC110='Tabelle Tipi-pesi'!Z$8,'Tabelle Tipi-pesi'!AA$8,"")&amp;IF(AC110='Tabelle Tipi-pesi'!Z$9,'Tabelle Tipi-pesi'!AA$9,"")&amp;IF(AC110='Tabelle Tipi-pesi'!Z$10,'Tabelle Tipi-pesi'!AA$10,"")&amp;IF(AC110='Tabelle Tipi-pesi'!Z$11,'Tabelle Tipi-pesi'!AA$11,"")&amp;IF(AC110='Tabelle Tipi-pesi'!Z$12,'Tabelle Tipi-pesi'!AA$12,"")&amp;IF(AC110='Tabelle Tipi-pesi'!Z$13,'Tabelle Tipi-pesi'!AA$13,"")&amp;IF(AC110='Tabelle Tipi-pesi'!Z$14,'Tabelle Tipi-pesi'!AA$14,"")&amp;IF(AC110='Tabelle Tipi-pesi'!Z$15,'Tabelle Tipi-pesi'!AA$15,"")&amp;IF(AC110='Tabelle Tipi-pesi'!Z$16,'Tabelle Tipi-pesi'!AA$16,"")&amp;IF(AC110='Tabelle Tipi-pesi'!Z$17,'Tabelle Tipi-pesi'!AA$17,"")&amp;IF(AC110='Tabelle Tipi-pesi'!Z$18,'Tabelle Tipi-pesi'!AA$18,"")&amp;IF(AC110='Tabelle Tipi-pesi'!Z$19,'Tabelle Tipi-pesi'!AA$19,"")&amp;IF(AC110='Tabelle Tipi-pesi'!Z$20,'Tabelle Tipi-pesi'!AA$20,"")&amp;IF(AC110='Tabelle Tipi-pesi'!Z$21,'Tabelle Tipi-pesi'!AA$21,"")&amp;IF(AC110='Tabelle Tipi-pesi'!Z$22,'Tabelle Tipi-pesi'!AA$22,"")&amp;IF(AC110='Tabelle Tipi-pesi'!Z$23,'Tabelle Tipi-pesi'!AA$23,"")))</f>
        <v>0</v>
      </c>
      <c r="AE110" s="34" t="s">
        <v>116</v>
      </c>
      <c r="AF110" s="35">
        <f>IF(AE110="",0,VALUE(IF(AE110='Tabelle Tipi-pesi'!AB$2,'Tabelle Tipi-pesi'!AC$2,"")&amp;IF(AE110='Tabelle Tipi-pesi'!AB$3,'Tabelle Tipi-pesi'!AC$3,"")&amp;IF(AE110='Tabelle Tipi-pesi'!AB$4,'Tabelle Tipi-pesi'!AC$4,"")&amp;IF(AE110='Tabelle Tipi-pesi'!AB$5,'Tabelle Tipi-pesi'!AC$5,"")&amp;IF(AE110='Tabelle Tipi-pesi'!AB$6,'Tabelle Tipi-pesi'!AC$6,"")&amp;IF(AE110='Tabelle Tipi-pesi'!AB$7,'Tabelle Tipi-pesi'!AC$7,"")&amp;IF(AE110='Tabelle Tipi-pesi'!AB$8,'Tabelle Tipi-pesi'!AC$8,"")&amp;IF(AE110='Tabelle Tipi-pesi'!AB$9,'Tabelle Tipi-pesi'!AC$9,"")&amp;IF(AE110='Tabelle Tipi-pesi'!AB$10,'Tabelle Tipi-pesi'!AC$10,"")&amp;IF(AE110='Tabelle Tipi-pesi'!AB$11,'Tabelle Tipi-pesi'!AC$11,"")&amp;IF(AE110='Tabelle Tipi-pesi'!AB$12,'Tabelle Tipi-pesi'!AC$12,"")&amp;IF(AE110='Tabelle Tipi-pesi'!AB$13,'Tabelle Tipi-pesi'!AC$13,"")&amp;IF(AE110='Tabelle Tipi-pesi'!AB$14,'Tabelle Tipi-pesi'!AC$14,"")&amp;IF(AE110='Tabelle Tipi-pesi'!AB$15,'Tabelle Tipi-pesi'!AC$15,"")&amp;IF(AD110='Tabelle Tipi-pesi'!AB$16,'Tabelle Tipi-pesi'!AC$16,"")&amp;IF(AE110='Tabelle Tipi-pesi'!AB$17,'Tabelle Tipi-pesi'!AC$17,"")&amp;IF(AE110='Tabelle Tipi-pesi'!AB$18,'Tabelle Tipi-pesi'!AC$18,"")&amp;IF(AE110='Tabelle Tipi-pesi'!AB$19,'Tabelle Tipi-pesi'!AC$19,"")&amp;IF(AE110='Tabelle Tipi-pesi'!AB$20,'Tabelle Tipi-pesi'!AC$20,"")&amp;IF(AE110='Tabelle Tipi-pesi'!AB$21,'Tabelle Tipi-pesi'!AC$21,"")&amp;IF(AE110='Tabelle Tipi-pesi'!AB$22,'Tabelle Tipi-pesi'!AC$22,"")&amp;IF(AE110='Tabelle Tipi-pesi'!AB$23,'Tabelle Tipi-pesi'!AC$23,"")))</f>
        <v>20</v>
      </c>
      <c r="AH110" s="9">
        <f>IF(AG110="",0,VALUE(IF(AG110='Tabelle Tipi-pesi'!AD$2,'Tabelle Tipi-pesi'!AE$2,"")&amp;IF(AG110='Tabelle Tipi-pesi'!AD$3,'Tabelle Tipi-pesi'!AE$3,"")&amp;IF(AG110='Tabelle Tipi-pesi'!AD$4,'Tabelle Tipi-pesi'!AE$4,"")&amp;IF(AG110='Tabelle Tipi-pesi'!AD$5,'Tabelle Tipi-pesi'!AE$5,"")&amp;IF(AG110='Tabelle Tipi-pesi'!AD$6,'Tabelle Tipi-pesi'!AE$6,"")&amp;IF(AG110='Tabelle Tipi-pesi'!AD$7,'Tabelle Tipi-pesi'!AE$7,"")&amp;IF(AG110='Tabelle Tipi-pesi'!AD$8,'Tabelle Tipi-pesi'!AE$8,"")&amp;IF(AG110='Tabelle Tipi-pesi'!AD$9,'Tabelle Tipi-pesi'!AE$9,"")&amp;IF(AG110='Tabelle Tipi-pesi'!AD$10,'Tabelle Tipi-pesi'!AE$10,"")&amp;IF(AG110='Tabelle Tipi-pesi'!AD$11,'Tabelle Tipi-pesi'!AE$11,"")&amp;IF(AG110='Tabelle Tipi-pesi'!AD$12,'Tabelle Tipi-pesi'!AE$12,"")&amp;IF(AG110='Tabelle Tipi-pesi'!AD$13,'Tabelle Tipi-pesi'!AE$13,"")&amp;IF(AG110='Tabelle Tipi-pesi'!AD$14,'Tabelle Tipi-pesi'!AE$14,"")&amp;IF(AG110='Tabelle Tipi-pesi'!AD$15,'Tabelle Tipi-pesi'!AE$15,"")&amp;IF(AF110='Tabelle Tipi-pesi'!AD$16,'Tabelle Tipi-pesi'!AE$16,"")&amp;IF(AG110='Tabelle Tipi-pesi'!AD$17,'Tabelle Tipi-pesi'!AE$17,"")&amp;IF(AG110='Tabelle Tipi-pesi'!AD$18,'Tabelle Tipi-pesi'!AE$18,"")&amp;IF(AG110='Tabelle Tipi-pesi'!AD$19,'Tabelle Tipi-pesi'!AE$19,"")&amp;IF(AG110='Tabelle Tipi-pesi'!AD$20,'Tabelle Tipi-pesi'!AE$20,"")&amp;IF(AG110='Tabelle Tipi-pesi'!AD$21,'Tabelle Tipi-pesi'!AE$21,"")&amp;IF(AG110='Tabelle Tipi-pesi'!AD$22,'Tabelle Tipi-pesi'!AE$22,"")&amp;IF(AG110='Tabelle Tipi-pesi'!AD$23,'Tabelle Tipi-pesi'!AE$23,"")))</f>
        <v>0</v>
      </c>
      <c r="AJ110" s="26">
        <f t="shared" si="7"/>
        <v>1825</v>
      </c>
      <c r="AK110" s="55">
        <v>47.8</v>
      </c>
      <c r="AL110" s="12">
        <v>9478</v>
      </c>
      <c r="AM110" s="18"/>
      <c r="AN110" s="11">
        <f t="shared" si="8"/>
        <v>13</v>
      </c>
      <c r="AO110" s="11" t="str">
        <f t="shared" si="9"/>
        <v>4</v>
      </c>
      <c r="AP110" s="8">
        <v>580</v>
      </c>
      <c r="AQ110" s="40">
        <f t="shared" si="10"/>
        <v>11.897071129707113</v>
      </c>
      <c r="AR110" s="15">
        <f t="shared" si="11"/>
        <v>176.07665271966528</v>
      </c>
      <c r="AS110" s="16">
        <f t="shared" si="12"/>
        <v>96.480357654611097</v>
      </c>
      <c r="AT110" s="15">
        <f t="shared" si="13"/>
        <v>10.364804031716883</v>
      </c>
      <c r="AU110" s="39"/>
    </row>
    <row r="111" spans="1:47" s="8" customFormat="1" ht="11.25" customHeight="1" x14ac:dyDescent="0.2">
      <c r="A111" s="8">
        <v>107</v>
      </c>
      <c r="B111" s="8">
        <v>4</v>
      </c>
      <c r="C111" s="20" t="s">
        <v>18</v>
      </c>
      <c r="D111" s="21">
        <f>IF(C111="",0,VALUE(IF(C111='Tabelle Tipi-pesi'!B$2,'Tabelle Tipi-pesi'!C$2,"")&amp;IF(C111='Tabelle Tipi-pesi'!B$3,'Tabelle Tipi-pesi'!C$3,"")&amp;IF(C111='Tabelle Tipi-pesi'!B$4,'Tabelle Tipi-pesi'!C$4,"")&amp;IF(C111='Tabelle Tipi-pesi'!B$5,'Tabelle Tipi-pesi'!C$5,"")&amp;IF(C111='Tabelle Tipi-pesi'!B$6,'Tabelle Tipi-pesi'!C$6,"")&amp;IF(C111='Tabelle Tipi-pesi'!B$7,'Tabelle Tipi-pesi'!C$7,"")&amp;IF(C111='Tabelle Tipi-pesi'!B$8,'Tabelle Tipi-pesi'!C$8,"")&amp;IF(C111='Tabelle Tipi-pesi'!B$9,'Tabelle Tipi-pesi'!C$9,"")&amp;IF(C111='Tabelle Tipi-pesi'!B$10,'Tabelle Tipi-pesi'!C$10,"")&amp;IF(C111='Tabelle Tipi-pesi'!B$11,'Tabelle Tipi-pesi'!C$11,"")&amp;IF(C111='Tabelle Tipi-pesi'!B$12,'Tabelle Tipi-pesi'!C$12,"")&amp;IF(C111='Tabelle Tipi-pesi'!B$13,'Tabelle Tipi-pesi'!C$13,"")&amp;IF(C111='Tabelle Tipi-pesi'!B$14,'Tabelle Tipi-pesi'!C$14,"")&amp;IF(C111='Tabelle Tipi-pesi'!B$15,'Tabelle Tipi-pesi'!C$15,"")&amp;IF(C111='Tabelle Tipi-pesi'!B$16,'Tabelle Tipi-pesi'!C$16,"")&amp;IF(C111='Tabelle Tipi-pesi'!B$17,'Tabelle Tipi-pesi'!C$17,"")&amp;IF(C111='Tabelle Tipi-pesi'!B$18,'Tabelle Tipi-pesi'!C$18,"")&amp;IF(C111='Tabelle Tipi-pesi'!B$19,'Tabelle Tipi-pesi'!C$19,"")&amp;IF(C111='Tabelle Tipi-pesi'!B$20,'Tabelle Tipi-pesi'!C$20,"")&amp;IF(C111='Tabelle Tipi-pesi'!B$21,'Tabelle Tipi-pesi'!C$21,"")&amp;IF(C111='Tabelle Tipi-pesi'!B$22,'Tabelle Tipi-pesi'!C$22,"")&amp;IF(C111='Tabelle Tipi-pesi'!B$23,'Tabelle Tipi-pesi'!C$23,"")))</f>
        <v>180</v>
      </c>
      <c r="E111" s="8" t="s">
        <v>27</v>
      </c>
      <c r="F111" s="7">
        <f>IF(E111="",0,VALUE(IF(E111='Tabelle Tipi-pesi'!D$2,'Tabelle Tipi-pesi'!E$2,"")&amp;IF(E111='Tabelle Tipi-pesi'!D$3,'Tabelle Tipi-pesi'!E$3,"")&amp;IF(E111='Tabelle Tipi-pesi'!D$4,'Tabelle Tipi-pesi'!E$4,"")&amp;IF(E111='Tabelle Tipi-pesi'!D$5,'Tabelle Tipi-pesi'!E$5,"")&amp;IF(E111='Tabelle Tipi-pesi'!D$6,'Tabelle Tipi-pesi'!E$6,"")&amp;IF(E111='Tabelle Tipi-pesi'!D$7,'Tabelle Tipi-pesi'!E$7,"")&amp;IF(E111='Tabelle Tipi-pesi'!D$8,'Tabelle Tipi-pesi'!E$8,"")&amp;IF(E111='Tabelle Tipi-pesi'!D$9,'Tabelle Tipi-pesi'!E$9,"")&amp;IF(E111='Tabelle Tipi-pesi'!D$10,'Tabelle Tipi-pesi'!E$10,"")&amp;IF(E111='Tabelle Tipi-pesi'!D$11,'Tabelle Tipi-pesi'!E$11,"")&amp;IF(E111='Tabelle Tipi-pesi'!D$12,'Tabelle Tipi-pesi'!E$12,"")&amp;IF(E111='Tabelle Tipi-pesi'!D$13,'Tabelle Tipi-pesi'!E$13,"")&amp;IF(E111='Tabelle Tipi-pesi'!D$14,'Tabelle Tipi-pesi'!E$14,"")&amp;IF(E111='Tabelle Tipi-pesi'!D$15,'Tabelle Tipi-pesi'!E$15,"")&amp;IF(E111='Tabelle Tipi-pesi'!D$16,'Tabelle Tipi-pesi'!E$16,"")&amp;IF(E111='Tabelle Tipi-pesi'!D$17,'Tabelle Tipi-pesi'!E$17,"")&amp;IF(E111='Tabelle Tipi-pesi'!D$18,'Tabelle Tipi-pesi'!E$18,"")&amp;IF(E111='Tabelle Tipi-pesi'!D$19,'Tabelle Tipi-pesi'!E$19,"")&amp;IF(E111='Tabelle Tipi-pesi'!D$20,'Tabelle Tipi-pesi'!E$20,"")&amp;IF(E111='Tabelle Tipi-pesi'!D$21,'Tabelle Tipi-pesi'!E$21,"")&amp;IF(E111='Tabelle Tipi-pesi'!D$22,'Tabelle Tipi-pesi'!E$22,"")&amp;IF(E111='Tabelle Tipi-pesi'!D$23,'Tabelle Tipi-pesi'!E$23,"")))/4*B111</f>
        <v>72</v>
      </c>
      <c r="G111" s="22" t="s">
        <v>39</v>
      </c>
      <c r="H111" s="23">
        <f>$B111*IF(G111="",0,VALUE(IF(G111='Tabelle Tipi-pesi'!F$2,'Tabelle Tipi-pesi'!G$2,"")&amp;IF(G111='Tabelle Tipi-pesi'!F$3,'Tabelle Tipi-pesi'!G$3,"")&amp;IF(G111='Tabelle Tipi-pesi'!F$4,'Tabelle Tipi-pesi'!G$4,"")&amp;IF(G111='Tabelle Tipi-pesi'!F$5,'Tabelle Tipi-pesi'!G$5,"")&amp;IF(G111='Tabelle Tipi-pesi'!F$6,'Tabelle Tipi-pesi'!G$6,"")&amp;IF(G111='Tabelle Tipi-pesi'!F$7,'Tabelle Tipi-pesi'!G$7,"")&amp;IF(G111='Tabelle Tipi-pesi'!F$8,'Tabelle Tipi-pesi'!G$8,"")&amp;IF(G111='Tabelle Tipi-pesi'!F$9,'Tabelle Tipi-pesi'!G$9,"")&amp;IF(G111='Tabelle Tipi-pesi'!F$10,'Tabelle Tipi-pesi'!G$10,"")&amp;IF(G111='Tabelle Tipi-pesi'!F$11,'Tabelle Tipi-pesi'!G$11,"")&amp;IF(G111='Tabelle Tipi-pesi'!F$12,'Tabelle Tipi-pesi'!G$12,"")&amp;IF(G111='Tabelle Tipi-pesi'!F$13,'Tabelle Tipi-pesi'!G$13,"")&amp;IF(G111='Tabelle Tipi-pesi'!F$14,'Tabelle Tipi-pesi'!G$14,"")&amp;IF(G111='Tabelle Tipi-pesi'!F$15,'Tabelle Tipi-pesi'!G$15,"")&amp;IF(G111='Tabelle Tipi-pesi'!F$16,'Tabelle Tipi-pesi'!G$16,"")&amp;IF(G111='Tabelle Tipi-pesi'!F$17,'Tabelle Tipi-pesi'!G$17,"")&amp;IF(G111='Tabelle Tipi-pesi'!F$18,'Tabelle Tipi-pesi'!G$18,"")&amp;IF(G111='Tabelle Tipi-pesi'!F$19,'Tabelle Tipi-pesi'!G$19,"")&amp;IF(G111='Tabelle Tipi-pesi'!F$20,'Tabelle Tipi-pesi'!G$20,"")&amp;IF(G111='Tabelle Tipi-pesi'!F$21,'Tabelle Tipi-pesi'!G$21,"")&amp;IF(G111='Tabelle Tipi-pesi'!F$22,'Tabelle Tipi-pesi'!G$22,"")&amp;IF(G111='Tabelle Tipi-pesi'!F$23,'Tabelle Tipi-pesi'!G$23,"")))</f>
        <v>120</v>
      </c>
      <c r="I111" s="8" t="s">
        <v>47</v>
      </c>
      <c r="J111" s="9">
        <f>IF(I111="",0,VALUE(IF(I111='Tabelle Tipi-pesi'!H$2,'Tabelle Tipi-pesi'!I$2,"")&amp;IF(I111='Tabelle Tipi-pesi'!H$3,'Tabelle Tipi-pesi'!I$3,"")&amp;IF(I111='Tabelle Tipi-pesi'!H$4,'Tabelle Tipi-pesi'!I$4,"")&amp;IF(I111='Tabelle Tipi-pesi'!H$5,'Tabelle Tipi-pesi'!I$5,"")&amp;IF(I111='Tabelle Tipi-pesi'!H$6,'Tabelle Tipi-pesi'!I$6,"")&amp;IF(I111='Tabelle Tipi-pesi'!H$7,'Tabelle Tipi-pesi'!I$7,"")&amp;IF(I111='Tabelle Tipi-pesi'!H$8,'Tabelle Tipi-pesi'!I$8,"")&amp;IF(I111='Tabelle Tipi-pesi'!H$9,'Tabelle Tipi-pesi'!I$9,"")&amp;IF(I111='Tabelle Tipi-pesi'!H$10,'Tabelle Tipi-pesi'!I$10,"")&amp;IF(I111='Tabelle Tipi-pesi'!H$11,'Tabelle Tipi-pesi'!I$11,"")&amp;IF(I111='Tabelle Tipi-pesi'!H$12,'Tabelle Tipi-pesi'!I$12,"")&amp;IF(I111='Tabelle Tipi-pesi'!H$13,'Tabelle Tipi-pesi'!I$13,"")&amp;IF(I111='Tabelle Tipi-pesi'!H$14,'Tabelle Tipi-pesi'!I$14,"")&amp;IF(I111='Tabelle Tipi-pesi'!H$15,'Tabelle Tipi-pesi'!I$15,"")&amp;IF(I111='Tabelle Tipi-pesi'!H$16,'Tabelle Tipi-pesi'!I$16,"")&amp;IF(I111='Tabelle Tipi-pesi'!H$17,'Tabelle Tipi-pesi'!I$17,"")&amp;IF(I111='Tabelle Tipi-pesi'!H$18,'Tabelle Tipi-pesi'!I$18,"")&amp;IF(I111='Tabelle Tipi-pesi'!H$19,'Tabelle Tipi-pesi'!I$19,"")&amp;IF(I111='Tabelle Tipi-pesi'!H$20,'Tabelle Tipi-pesi'!I$20,"")&amp;IF(I111='Tabelle Tipi-pesi'!H$21,'Tabelle Tipi-pesi'!I$21,"")&amp;IF(I111='Tabelle Tipi-pesi'!H$22,'Tabelle Tipi-pesi'!I$22,"")&amp;IF(I111='Tabelle Tipi-pesi'!H$23,'Tabelle Tipi-pesi'!I$23,"")))</f>
        <v>145</v>
      </c>
      <c r="K111" s="24" t="s">
        <v>50</v>
      </c>
      <c r="L111" s="25">
        <f>IF(K111="",0,VALUE(IF(K111='Tabelle Tipi-pesi'!J$2,'Tabelle Tipi-pesi'!K$2,"")&amp;IF(K111='Tabelle Tipi-pesi'!J$3,'Tabelle Tipi-pesi'!K$3,"")&amp;IF(K111='Tabelle Tipi-pesi'!J$4,'Tabelle Tipi-pesi'!K$4,"")&amp;IF(K111='Tabelle Tipi-pesi'!J$5,'Tabelle Tipi-pesi'!K$5,"")&amp;IF(K111='Tabelle Tipi-pesi'!J$6,'Tabelle Tipi-pesi'!K$6,"")&amp;IF(K111='Tabelle Tipi-pesi'!J$7,'Tabelle Tipi-pesi'!K$7,"")&amp;IF(K111='Tabelle Tipi-pesi'!J$8,'Tabelle Tipi-pesi'!K$8,"")&amp;IF(K111='Tabelle Tipi-pesi'!J$9,'Tabelle Tipi-pesi'!K$9,"")&amp;IF(K111='Tabelle Tipi-pesi'!J$10,'Tabelle Tipi-pesi'!K$10,"")&amp;IF(K111='Tabelle Tipi-pesi'!J$11,'Tabelle Tipi-pesi'!K$11,"")&amp;IF(K111='Tabelle Tipi-pesi'!J$12,'Tabelle Tipi-pesi'!K$12,"")&amp;IF(K111='Tabelle Tipi-pesi'!J$13,'Tabelle Tipi-pesi'!K$13,"")&amp;IF(K111='Tabelle Tipi-pesi'!J$14,'Tabelle Tipi-pesi'!K$14,"")&amp;IF(K111='Tabelle Tipi-pesi'!J$15,'Tabelle Tipi-pesi'!K$15,"")&amp;IF(K111='Tabelle Tipi-pesi'!J$16,'Tabelle Tipi-pesi'!K$16,"")&amp;IF(K111='Tabelle Tipi-pesi'!J$17,'Tabelle Tipi-pesi'!K$17,"")&amp;IF(K111='Tabelle Tipi-pesi'!J$18,'Tabelle Tipi-pesi'!K$18,"")&amp;IF(K111='Tabelle Tipi-pesi'!J$19,'Tabelle Tipi-pesi'!K$19,"")&amp;IF(K111='Tabelle Tipi-pesi'!J$20,'Tabelle Tipi-pesi'!K$20,"")&amp;IF(K111='Tabelle Tipi-pesi'!J$21,'Tabelle Tipi-pesi'!K$21,"")&amp;IF(K111='Tabelle Tipi-pesi'!J$22,'Tabelle Tipi-pesi'!K$22,"")&amp;IF(K111='Tabelle Tipi-pesi'!J$23,'Tabelle Tipi-pesi'!K$23,"")))</f>
        <v>7</v>
      </c>
      <c r="M111" s="8" t="s">
        <v>63</v>
      </c>
      <c r="N111" s="9">
        <f>$B111*IF(M111="",0,VALUE(IF(M111='Tabelle Tipi-pesi'!L$2,'Tabelle Tipi-pesi'!M$2,"")&amp;IF(M111='Tabelle Tipi-pesi'!L$3,'Tabelle Tipi-pesi'!M$3,"")&amp;IF(M111='Tabelle Tipi-pesi'!L$4,'Tabelle Tipi-pesi'!M$4,"")&amp;IF(M111='Tabelle Tipi-pesi'!L$5,'Tabelle Tipi-pesi'!M$5,"")&amp;IF(M111='Tabelle Tipi-pesi'!L$6,'Tabelle Tipi-pesi'!M$6,"")&amp;IF(M111='Tabelle Tipi-pesi'!L$7,'Tabelle Tipi-pesi'!M$7,"")&amp;IF(M111='Tabelle Tipi-pesi'!L$8,'Tabelle Tipi-pesi'!M$8,"")&amp;IF(M111='Tabelle Tipi-pesi'!L$9,'Tabelle Tipi-pesi'!M$9,"")&amp;IF(M111='Tabelle Tipi-pesi'!L$10,'Tabelle Tipi-pesi'!M$10,"")&amp;IF(M111='Tabelle Tipi-pesi'!L$11,'Tabelle Tipi-pesi'!M$11,"")&amp;IF(M111='Tabelle Tipi-pesi'!L$12,'Tabelle Tipi-pesi'!M$12,"")&amp;IF(M111='Tabelle Tipi-pesi'!L$13,'Tabelle Tipi-pesi'!M$13,"")&amp;IF(M111='Tabelle Tipi-pesi'!L$14,'Tabelle Tipi-pesi'!M$14,"")&amp;IF(M111='Tabelle Tipi-pesi'!L$15,'Tabelle Tipi-pesi'!M$15,"")&amp;IF(M111='Tabelle Tipi-pesi'!L$16,'Tabelle Tipi-pesi'!M$16,"")&amp;IF(M111='Tabelle Tipi-pesi'!L$17,'Tabelle Tipi-pesi'!M$17,"")&amp;IF(M111='Tabelle Tipi-pesi'!L$18,'Tabelle Tipi-pesi'!M$18,"")&amp;IF(M111='Tabelle Tipi-pesi'!L$19,'Tabelle Tipi-pesi'!M$19,"")&amp;IF(M111='Tabelle Tipi-pesi'!L$20,'Tabelle Tipi-pesi'!M$20,"")&amp;IF(M111='Tabelle Tipi-pesi'!L$21,'Tabelle Tipi-pesi'!M$21,"")&amp;IF(M111='Tabelle Tipi-pesi'!L$22,'Tabelle Tipi-pesi'!M$22,"")&amp;IF(M111='Tabelle Tipi-pesi'!L$23,'Tabelle Tipi-pesi'!M$23,"")))</f>
        <v>416</v>
      </c>
      <c r="O111" s="27" t="s">
        <v>80</v>
      </c>
      <c r="P111" s="28">
        <f>IF(O111="",0,VALUE(IF(O111='Tabelle Tipi-pesi'!N$2,'Tabelle Tipi-pesi'!O$2,"")&amp;IF(O111='Tabelle Tipi-pesi'!N$3,'Tabelle Tipi-pesi'!O$3,"")&amp;IF(O111='Tabelle Tipi-pesi'!N$4,'Tabelle Tipi-pesi'!O$4,"")&amp;IF(O111='Tabelle Tipi-pesi'!N$5,'Tabelle Tipi-pesi'!O$5,"")&amp;IF(O111='Tabelle Tipi-pesi'!N$6,'Tabelle Tipi-pesi'!O$6,"")&amp;IF(O111='Tabelle Tipi-pesi'!N$7,'Tabelle Tipi-pesi'!O$7,"")&amp;IF(O111='Tabelle Tipi-pesi'!N$8,'Tabelle Tipi-pesi'!O$8,"")&amp;IF(O111='Tabelle Tipi-pesi'!N$9,'Tabelle Tipi-pesi'!O$9,"")&amp;IF(O111='Tabelle Tipi-pesi'!N$10,'Tabelle Tipi-pesi'!O$10,"")&amp;IF(O111='Tabelle Tipi-pesi'!N$11,'Tabelle Tipi-pesi'!O$11,"")&amp;IF(O111='Tabelle Tipi-pesi'!N$12,'Tabelle Tipi-pesi'!O$12,"")&amp;IF(O111='Tabelle Tipi-pesi'!N$13,'Tabelle Tipi-pesi'!O$13,"")&amp;IF(O111='Tabelle Tipi-pesi'!N$14,'Tabelle Tipi-pesi'!O$14,"")&amp;IF(O111='Tabelle Tipi-pesi'!N$15,'Tabelle Tipi-pesi'!O$15,"")&amp;IF(O111='Tabelle Tipi-pesi'!N$16,'Tabelle Tipi-pesi'!O$16,"")&amp;IF(O111='Tabelle Tipi-pesi'!N$17,'Tabelle Tipi-pesi'!O$17,"")&amp;IF(O111='Tabelle Tipi-pesi'!N$18,'Tabelle Tipi-pesi'!O$18,"")&amp;IF(O111='Tabelle Tipi-pesi'!N$19,'Tabelle Tipi-pesi'!O$19,"")&amp;IF(O111='Tabelle Tipi-pesi'!N$20,'Tabelle Tipi-pesi'!O$20,"")&amp;IF(O111='Tabelle Tipi-pesi'!N$21,'Tabelle Tipi-pesi'!O$21,"")&amp;IF(O111='Tabelle Tipi-pesi'!N$22,'Tabelle Tipi-pesi'!O$22,"")&amp;IF(O111='Tabelle Tipi-pesi'!N$23,'Tabelle Tipi-pesi'!O$23,"")))</f>
        <v>660</v>
      </c>
      <c r="Q111" s="8" t="s">
        <v>109</v>
      </c>
      <c r="R111" s="9">
        <f>IF(Q111="",0,VALUE(IF(Q111='Tabelle Tipi-pesi'!P$2,'Tabelle Tipi-pesi'!Q$2,"")&amp;IF(Q111='Tabelle Tipi-pesi'!P$3,'Tabelle Tipi-pesi'!Q$3,"")&amp;IF(Q111='Tabelle Tipi-pesi'!P$4,'Tabelle Tipi-pesi'!Q$4,"")&amp;IF(Q111='Tabelle Tipi-pesi'!P$5,'Tabelle Tipi-pesi'!Q$5,"")&amp;IF(Q111='Tabelle Tipi-pesi'!P$6,'Tabelle Tipi-pesi'!Q$6,"")&amp;IF(Q111='Tabelle Tipi-pesi'!P$7,'Tabelle Tipi-pesi'!Q$7,"")&amp;IF(Q111='Tabelle Tipi-pesi'!P$8,'Tabelle Tipi-pesi'!Q$8,"")&amp;IF(Q111='Tabelle Tipi-pesi'!P$9,'Tabelle Tipi-pesi'!Q$9,"")&amp;IF(Q111='Tabelle Tipi-pesi'!P$10,'Tabelle Tipi-pesi'!Q$10,"")&amp;IF(Q111='Tabelle Tipi-pesi'!P$11,'Tabelle Tipi-pesi'!Q$11,"")&amp;IF(Q111='Tabelle Tipi-pesi'!P$12,'Tabelle Tipi-pesi'!Q$12,"")&amp;IF(Q111='Tabelle Tipi-pesi'!P$13,'Tabelle Tipi-pesi'!Q$13,"")&amp;IF(Q111='Tabelle Tipi-pesi'!P$14,'Tabelle Tipi-pesi'!Q$14,"")&amp;IF(Q111='Tabelle Tipi-pesi'!P$15,'Tabelle Tipi-pesi'!Q$15,"")&amp;IF(Q111='Tabelle Tipi-pesi'!P$16,'Tabelle Tipi-pesi'!Q$16,"")&amp;IF(Q111='Tabelle Tipi-pesi'!P$17,'Tabelle Tipi-pesi'!Q$17,"")&amp;IF(Q111='Tabelle Tipi-pesi'!P$18,'Tabelle Tipi-pesi'!Q$18,"")&amp;IF(Q111='Tabelle Tipi-pesi'!P$19,'Tabelle Tipi-pesi'!Q$19,"")&amp;IF(Q111='Tabelle Tipi-pesi'!P$20,'Tabelle Tipi-pesi'!Q$20,"")&amp;IF(Q111='Tabelle Tipi-pesi'!P$21,'Tabelle Tipi-pesi'!Q$21,"")&amp;IF(Q111='Tabelle Tipi-pesi'!P$22,'Tabelle Tipi-pesi'!Q$22,"")&amp;IF(Q111='Tabelle Tipi-pesi'!P$23,'Tabelle Tipi-pesi'!Q$23,"")))</f>
        <v>60</v>
      </c>
      <c r="S111" s="29" t="s">
        <v>114</v>
      </c>
      <c r="T111" s="30">
        <f>IF(S111="",0,VALUE(IF(S111='Tabelle Tipi-pesi'!R$2,'Tabelle Tipi-pesi'!S$2,"")&amp;IF(S111='Tabelle Tipi-pesi'!R$3,'Tabelle Tipi-pesi'!S$3,"")&amp;IF(S111='Tabelle Tipi-pesi'!R$4,'Tabelle Tipi-pesi'!S$4,"")&amp;IF(S111='Tabelle Tipi-pesi'!R$5,'Tabelle Tipi-pesi'!S$5,"")&amp;IF(S111='Tabelle Tipi-pesi'!R$6,'Tabelle Tipi-pesi'!S$6,"")&amp;IF(S111='Tabelle Tipi-pesi'!R$7,'Tabelle Tipi-pesi'!S$7,"")&amp;IF(S111='Tabelle Tipi-pesi'!R$8,'Tabelle Tipi-pesi'!S$8,"")&amp;IF(S111='Tabelle Tipi-pesi'!R$9,'Tabelle Tipi-pesi'!S$9,"")&amp;IF(S111='Tabelle Tipi-pesi'!R$10,'Tabelle Tipi-pesi'!S$10,"")&amp;IF(S111='Tabelle Tipi-pesi'!R$11,'Tabelle Tipi-pesi'!S$11,"")&amp;IF(S111='Tabelle Tipi-pesi'!R$12,'Tabelle Tipi-pesi'!S$12,"")&amp;IF(S111='Tabelle Tipi-pesi'!R$13,'Tabelle Tipi-pesi'!S$13,"")&amp;IF(S111='Tabelle Tipi-pesi'!R$14,'Tabelle Tipi-pesi'!S$14,"")&amp;IF(S111='Tabelle Tipi-pesi'!R$15,'Tabelle Tipi-pesi'!S$15,"")&amp;IF(S111='Tabelle Tipi-pesi'!R$16,'Tabelle Tipi-pesi'!S$16,"")&amp;IF(S111='Tabelle Tipi-pesi'!R$17,'Tabelle Tipi-pesi'!S$17,"")&amp;IF(S111='Tabelle Tipi-pesi'!R$18,'Tabelle Tipi-pesi'!S$18,"")&amp;IF(S111='Tabelle Tipi-pesi'!R$19,'Tabelle Tipi-pesi'!S$19,"")&amp;IF(S111='Tabelle Tipi-pesi'!R$20,'Tabelle Tipi-pesi'!S$20,"")&amp;IF(S111='Tabelle Tipi-pesi'!R$21,'Tabelle Tipi-pesi'!S$21,"")&amp;IF(S111='Tabelle Tipi-pesi'!R$22,'Tabelle Tipi-pesi'!S$22,"")&amp;IF(S111='Tabelle Tipi-pesi'!R$23,'Tabelle Tipi-pesi'!S$23,"")))</f>
        <v>25</v>
      </c>
      <c r="U111" s="8" t="s">
        <v>94</v>
      </c>
      <c r="V111" s="9">
        <f>IF(U111="",0,VALUE(IF(U111='Tabelle Tipi-pesi'!T$2,'Tabelle Tipi-pesi'!U$2,"")&amp;IF(U111='Tabelle Tipi-pesi'!T$3,'Tabelle Tipi-pesi'!U$3,"")&amp;IF(U111='Tabelle Tipi-pesi'!T$4,'Tabelle Tipi-pesi'!U$4,"")&amp;IF(U111='Tabelle Tipi-pesi'!T$5,'Tabelle Tipi-pesi'!U$5,"")&amp;IF(U111='Tabelle Tipi-pesi'!T$6,'Tabelle Tipi-pesi'!U$6,"")&amp;IF(U111='Tabelle Tipi-pesi'!T$7,'Tabelle Tipi-pesi'!U$7,"")&amp;IF(U111='Tabelle Tipi-pesi'!T$8,'Tabelle Tipi-pesi'!U$8,"")&amp;IF(U111='Tabelle Tipi-pesi'!T$9,'Tabelle Tipi-pesi'!U$9,"")&amp;IF(U111='Tabelle Tipi-pesi'!T$10,'Tabelle Tipi-pesi'!U$10,"")&amp;IF(U111='Tabelle Tipi-pesi'!T$11,'Tabelle Tipi-pesi'!U$11,"")&amp;IF(U111='Tabelle Tipi-pesi'!T$12,'Tabelle Tipi-pesi'!U$12,"")&amp;IF(U111='Tabelle Tipi-pesi'!T$13,'Tabelle Tipi-pesi'!U$13,"")&amp;IF(U111='Tabelle Tipi-pesi'!T$14,'Tabelle Tipi-pesi'!U$14,"")&amp;IF(U111='Tabelle Tipi-pesi'!T$15,'Tabelle Tipi-pesi'!U$15,"")&amp;IF(U111='Tabelle Tipi-pesi'!T$16,'Tabelle Tipi-pesi'!U$16,"")&amp;IF(U111='Tabelle Tipi-pesi'!T$17,'Tabelle Tipi-pesi'!U$17,"")&amp;IF(U111='Tabelle Tipi-pesi'!T$18,'Tabelle Tipi-pesi'!U$18,"")&amp;IF(U111='Tabelle Tipi-pesi'!T$19,'Tabelle Tipi-pesi'!U$19,"")&amp;IF(U111='Tabelle Tipi-pesi'!T$20,'Tabelle Tipi-pesi'!U$20,"")&amp;IF(U111='Tabelle Tipi-pesi'!T$21,'Tabelle Tipi-pesi'!U$21,"")&amp;IF(U111='Tabelle Tipi-pesi'!T$22,'Tabelle Tipi-pesi'!U$22,"")&amp;IF(U111='Tabelle Tipi-pesi'!T$23,'Tabelle Tipi-pesi'!U$23,"")))</f>
        <v>85</v>
      </c>
      <c r="W111" s="31" t="s">
        <v>99</v>
      </c>
      <c r="X111" s="32">
        <f>IF(W111="",0,VALUE(IF(W111='Tabelle Tipi-pesi'!V$2,'Tabelle Tipi-pesi'!W$2,"")&amp;IF(W111='Tabelle Tipi-pesi'!V$3,'Tabelle Tipi-pesi'!W$3,"")&amp;IF(W111='Tabelle Tipi-pesi'!V$4,'Tabelle Tipi-pesi'!W$4,"")&amp;IF(W111='Tabelle Tipi-pesi'!V$5,'Tabelle Tipi-pesi'!W$5,"")&amp;IF(W111='Tabelle Tipi-pesi'!V$6,'Tabelle Tipi-pesi'!W$6,"")&amp;IF(W111='Tabelle Tipi-pesi'!V$7,'Tabelle Tipi-pesi'!W$7,"")&amp;IF(W111='Tabelle Tipi-pesi'!V$8,'Tabelle Tipi-pesi'!W$8,"")&amp;IF(W111='Tabelle Tipi-pesi'!V$9,'Tabelle Tipi-pesi'!W$9,"")&amp;IF(W111='Tabelle Tipi-pesi'!V$10,'Tabelle Tipi-pesi'!W$10,"")&amp;IF(W111='Tabelle Tipi-pesi'!V$11,'Tabelle Tipi-pesi'!W$11,"")&amp;IF(W111='Tabelle Tipi-pesi'!V$12,'Tabelle Tipi-pesi'!W$12,"")&amp;IF(W111='Tabelle Tipi-pesi'!V$13,'Tabelle Tipi-pesi'!W$13,"")&amp;IF(W111='Tabelle Tipi-pesi'!V$14,'Tabelle Tipi-pesi'!W$14,"")&amp;IF(W111='Tabelle Tipi-pesi'!V$15,'Tabelle Tipi-pesi'!W$15,"")&amp;IF(W111='Tabelle Tipi-pesi'!V$16,'Tabelle Tipi-pesi'!W$16,"")&amp;IF(W111='Tabelle Tipi-pesi'!V$17,'Tabelle Tipi-pesi'!W$17,"")&amp;IF(W111='Tabelle Tipi-pesi'!V$18,'Tabelle Tipi-pesi'!W$18,"")&amp;IF(W111='Tabelle Tipi-pesi'!V$19,'Tabelle Tipi-pesi'!W$19,"")&amp;IF(W111='Tabelle Tipi-pesi'!V$20,'Tabelle Tipi-pesi'!W$20,"")&amp;IF(W111='Tabelle Tipi-pesi'!V$21,'Tabelle Tipi-pesi'!W$21,"")&amp;IF(W111='Tabelle Tipi-pesi'!V$22,'Tabelle Tipi-pesi'!W$22,"")&amp;IF(W111='Tabelle Tipi-pesi'!V$23,'Tabelle Tipi-pesi'!W$23,"")))</f>
        <v>14</v>
      </c>
      <c r="Z111" s="9">
        <f>IF(Y111="",0,VALUE(IF(Y111='Tabelle Tipi-pesi'!X$2,'Tabelle Tipi-pesi'!Y$2,"")&amp;IF(Y111='Tabelle Tipi-pesi'!X$3,'Tabelle Tipi-pesi'!Y$3,"")&amp;IF(Y111='Tabelle Tipi-pesi'!X$4,'Tabelle Tipi-pesi'!Y$4,"")&amp;IF(Y111='Tabelle Tipi-pesi'!X$5,'Tabelle Tipi-pesi'!Y$5,"")&amp;IF(Y111='Tabelle Tipi-pesi'!X$6,'Tabelle Tipi-pesi'!Y$6,"")&amp;IF(Y111='Tabelle Tipi-pesi'!X$7,'Tabelle Tipi-pesi'!Y$7,"")&amp;IF(Y111='Tabelle Tipi-pesi'!X$8,'Tabelle Tipi-pesi'!Y$8,"")&amp;IF(Y111='Tabelle Tipi-pesi'!X$9,'Tabelle Tipi-pesi'!Y$9,"")&amp;IF(Y111='Tabelle Tipi-pesi'!X$10,'Tabelle Tipi-pesi'!Y$10,"")&amp;IF(Y111='Tabelle Tipi-pesi'!X$11,'Tabelle Tipi-pesi'!Y$11,"")&amp;IF(Y111='Tabelle Tipi-pesi'!X$12,'Tabelle Tipi-pesi'!Y$12,"")&amp;IF(Y111='Tabelle Tipi-pesi'!X$13,'Tabelle Tipi-pesi'!Y$13,"")&amp;IF(Y111='Tabelle Tipi-pesi'!X$14,'Tabelle Tipi-pesi'!Y$14,"")&amp;IF(Y111='Tabelle Tipi-pesi'!X$15,'Tabelle Tipi-pesi'!Y$15,"")&amp;IF(Y111='Tabelle Tipi-pesi'!X$16,'Tabelle Tipi-pesi'!Y$16,"")&amp;IF(Y111='Tabelle Tipi-pesi'!X$17,'Tabelle Tipi-pesi'!Y$17,"")&amp;IF(Y111='Tabelle Tipi-pesi'!X$18,'Tabelle Tipi-pesi'!Y$18,"")&amp;IF(Y111='Tabelle Tipi-pesi'!X$19,'Tabelle Tipi-pesi'!Y$19,"")&amp;IF(Y111='Tabelle Tipi-pesi'!X$20,'Tabelle Tipi-pesi'!Y$20,"")&amp;IF(Y111='Tabelle Tipi-pesi'!X$21,'Tabelle Tipi-pesi'!Y$21,"")&amp;IF(Y111='Tabelle Tipi-pesi'!X$22,'Tabelle Tipi-pesi'!Y$22,"")&amp;IF(Y111='Tabelle Tipi-pesi'!X$23,'Tabelle Tipi-pesi'!Y$23,"")))</f>
        <v>0</v>
      </c>
      <c r="AA111" s="36"/>
      <c r="AB111" s="37">
        <f>IF(AA111="",0,VALUE(IF(AA111='Tabelle Tipi-pesi'!Z$2,'Tabelle Tipi-pesi'!AA$2,"")&amp;IF(AA111='Tabelle Tipi-pesi'!Z$3,'Tabelle Tipi-pesi'!AA$3,"")&amp;IF(AA111='Tabelle Tipi-pesi'!Z$4,'Tabelle Tipi-pesi'!AA$4,"")&amp;IF(AA111='Tabelle Tipi-pesi'!Z$5,'Tabelle Tipi-pesi'!AA$5,"")&amp;IF(AA111='Tabelle Tipi-pesi'!Z$6,'Tabelle Tipi-pesi'!AA$6,"")&amp;IF(AA111='Tabelle Tipi-pesi'!Z$7,'Tabelle Tipi-pesi'!AA$7,"")&amp;IF(AA111='Tabelle Tipi-pesi'!Z$8,'Tabelle Tipi-pesi'!AA$8,"")&amp;IF(AA111='Tabelle Tipi-pesi'!Z$9,'Tabelle Tipi-pesi'!AA$9,"")&amp;IF(AA111='Tabelle Tipi-pesi'!Z$10,'Tabelle Tipi-pesi'!AA$10,"")&amp;IF(AA111='Tabelle Tipi-pesi'!Z$11,'Tabelle Tipi-pesi'!AA$11,"")&amp;IF(AA111='Tabelle Tipi-pesi'!Z$12,'Tabelle Tipi-pesi'!AA$12,"")&amp;IF(AA111='Tabelle Tipi-pesi'!Z$13,'Tabelle Tipi-pesi'!AA$13,"")&amp;IF(AA111='Tabelle Tipi-pesi'!Z$14,'Tabelle Tipi-pesi'!AA$14,"")&amp;IF(AA111='Tabelle Tipi-pesi'!Z$15,'Tabelle Tipi-pesi'!AA$15,"")&amp;IF(AA111='Tabelle Tipi-pesi'!Z$16,'Tabelle Tipi-pesi'!AA$16,"")&amp;IF(AA111='Tabelle Tipi-pesi'!Z$17,'Tabelle Tipi-pesi'!AA$17,"")&amp;IF(AA111='Tabelle Tipi-pesi'!Z$18,'Tabelle Tipi-pesi'!AA$18,"")&amp;IF(AA111='Tabelle Tipi-pesi'!Z$19,'Tabelle Tipi-pesi'!AA$19,"")&amp;IF(AA111='Tabelle Tipi-pesi'!Z$20,'Tabelle Tipi-pesi'!AA$20,"")&amp;IF(AA111='Tabelle Tipi-pesi'!Z$21,'Tabelle Tipi-pesi'!AA$21,"")&amp;IF(AA111='Tabelle Tipi-pesi'!Z$22,'Tabelle Tipi-pesi'!AA$22,"")&amp;IF(AA111='Tabelle Tipi-pesi'!Z$23,'Tabelle Tipi-pesi'!AA$23,"")))</f>
        <v>0</v>
      </c>
      <c r="AC111" s="8" t="s">
        <v>102</v>
      </c>
      <c r="AD111" s="9">
        <f>IF(AC111="",0,VALUE(IF(AC111='Tabelle Tipi-pesi'!Z$2,'Tabelle Tipi-pesi'!AA$2,"")&amp;IF(AC111='Tabelle Tipi-pesi'!Z$3,'Tabelle Tipi-pesi'!AA$3,"")&amp;IF(AC111='Tabelle Tipi-pesi'!Z$4,'Tabelle Tipi-pesi'!AA$4,"")&amp;IF(AC111='Tabelle Tipi-pesi'!Z$5,'Tabelle Tipi-pesi'!AA$5,"")&amp;IF(AC111='Tabelle Tipi-pesi'!Z$6,'Tabelle Tipi-pesi'!AA$6,"")&amp;IF(AC111='Tabelle Tipi-pesi'!Z$7,'Tabelle Tipi-pesi'!AA$7,"")&amp;IF(AC111='Tabelle Tipi-pesi'!Z$8,'Tabelle Tipi-pesi'!AA$8,"")&amp;IF(AC111='Tabelle Tipi-pesi'!Z$9,'Tabelle Tipi-pesi'!AA$9,"")&amp;IF(AC111='Tabelle Tipi-pesi'!Z$10,'Tabelle Tipi-pesi'!AA$10,"")&amp;IF(AC111='Tabelle Tipi-pesi'!Z$11,'Tabelle Tipi-pesi'!AA$11,"")&amp;IF(AC111='Tabelle Tipi-pesi'!Z$12,'Tabelle Tipi-pesi'!AA$12,"")&amp;IF(AC111='Tabelle Tipi-pesi'!Z$13,'Tabelle Tipi-pesi'!AA$13,"")&amp;IF(AC111='Tabelle Tipi-pesi'!Z$14,'Tabelle Tipi-pesi'!AA$14,"")&amp;IF(AC111='Tabelle Tipi-pesi'!Z$15,'Tabelle Tipi-pesi'!AA$15,"")&amp;IF(AC111='Tabelle Tipi-pesi'!Z$16,'Tabelle Tipi-pesi'!AA$16,"")&amp;IF(AC111='Tabelle Tipi-pesi'!Z$17,'Tabelle Tipi-pesi'!AA$17,"")&amp;IF(AC111='Tabelle Tipi-pesi'!Z$18,'Tabelle Tipi-pesi'!AA$18,"")&amp;IF(AC111='Tabelle Tipi-pesi'!Z$19,'Tabelle Tipi-pesi'!AA$19,"")&amp;IF(AC111='Tabelle Tipi-pesi'!Z$20,'Tabelle Tipi-pesi'!AA$20,"")&amp;IF(AC111='Tabelle Tipi-pesi'!Z$21,'Tabelle Tipi-pesi'!AA$21,"")&amp;IF(AC111='Tabelle Tipi-pesi'!Z$22,'Tabelle Tipi-pesi'!AA$22,"")&amp;IF(AC111='Tabelle Tipi-pesi'!Z$23,'Tabelle Tipi-pesi'!AA$23,"")))</f>
        <v>40</v>
      </c>
      <c r="AE111" s="34" t="s">
        <v>117</v>
      </c>
      <c r="AF111" s="35">
        <f>IF(AE111="",0,VALUE(IF(AE111='Tabelle Tipi-pesi'!AB$2,'Tabelle Tipi-pesi'!AC$2,"")&amp;IF(AE111='Tabelle Tipi-pesi'!AB$3,'Tabelle Tipi-pesi'!AC$3,"")&amp;IF(AE111='Tabelle Tipi-pesi'!AB$4,'Tabelle Tipi-pesi'!AC$4,"")&amp;IF(AE111='Tabelle Tipi-pesi'!AB$5,'Tabelle Tipi-pesi'!AC$5,"")&amp;IF(AE111='Tabelle Tipi-pesi'!AB$6,'Tabelle Tipi-pesi'!AC$6,"")&amp;IF(AE111='Tabelle Tipi-pesi'!AB$7,'Tabelle Tipi-pesi'!AC$7,"")&amp;IF(AE111='Tabelle Tipi-pesi'!AB$8,'Tabelle Tipi-pesi'!AC$8,"")&amp;IF(AE111='Tabelle Tipi-pesi'!AB$9,'Tabelle Tipi-pesi'!AC$9,"")&amp;IF(AE111='Tabelle Tipi-pesi'!AB$10,'Tabelle Tipi-pesi'!AC$10,"")&amp;IF(AE111='Tabelle Tipi-pesi'!AB$11,'Tabelle Tipi-pesi'!AC$11,"")&amp;IF(AE111='Tabelle Tipi-pesi'!AB$12,'Tabelle Tipi-pesi'!AC$12,"")&amp;IF(AE111='Tabelle Tipi-pesi'!AB$13,'Tabelle Tipi-pesi'!AC$13,"")&amp;IF(AE111='Tabelle Tipi-pesi'!AB$14,'Tabelle Tipi-pesi'!AC$14,"")&amp;IF(AE111='Tabelle Tipi-pesi'!AB$15,'Tabelle Tipi-pesi'!AC$15,"")&amp;IF(AD111='Tabelle Tipi-pesi'!AB$16,'Tabelle Tipi-pesi'!AC$16,"")&amp;IF(AE111='Tabelle Tipi-pesi'!AB$17,'Tabelle Tipi-pesi'!AC$17,"")&amp;IF(AE111='Tabelle Tipi-pesi'!AB$18,'Tabelle Tipi-pesi'!AC$18,"")&amp;IF(AE111='Tabelle Tipi-pesi'!AB$19,'Tabelle Tipi-pesi'!AC$19,"")&amp;IF(AE111='Tabelle Tipi-pesi'!AB$20,'Tabelle Tipi-pesi'!AC$20,"")&amp;IF(AE111='Tabelle Tipi-pesi'!AB$21,'Tabelle Tipi-pesi'!AC$21,"")&amp;IF(AE111='Tabelle Tipi-pesi'!AB$22,'Tabelle Tipi-pesi'!AC$22,"")&amp;IF(AE111='Tabelle Tipi-pesi'!AB$23,'Tabelle Tipi-pesi'!AC$23,"")))</f>
        <v>40</v>
      </c>
      <c r="AG111" s="8" t="s">
        <v>106</v>
      </c>
      <c r="AH111" s="9">
        <f>IF(AG111="",0,VALUE(IF(AG111='Tabelle Tipi-pesi'!AD$2,'Tabelle Tipi-pesi'!AE$2,"")&amp;IF(AG111='Tabelle Tipi-pesi'!AD$3,'Tabelle Tipi-pesi'!AE$3,"")&amp;IF(AG111='Tabelle Tipi-pesi'!AD$4,'Tabelle Tipi-pesi'!AE$4,"")&amp;IF(AG111='Tabelle Tipi-pesi'!AD$5,'Tabelle Tipi-pesi'!AE$5,"")&amp;IF(AG111='Tabelle Tipi-pesi'!AD$6,'Tabelle Tipi-pesi'!AE$6,"")&amp;IF(AG111='Tabelle Tipi-pesi'!AD$7,'Tabelle Tipi-pesi'!AE$7,"")&amp;IF(AG111='Tabelle Tipi-pesi'!AD$8,'Tabelle Tipi-pesi'!AE$8,"")&amp;IF(AG111='Tabelle Tipi-pesi'!AD$9,'Tabelle Tipi-pesi'!AE$9,"")&amp;IF(AG111='Tabelle Tipi-pesi'!AD$10,'Tabelle Tipi-pesi'!AE$10,"")&amp;IF(AG111='Tabelle Tipi-pesi'!AD$11,'Tabelle Tipi-pesi'!AE$11,"")&amp;IF(AG111='Tabelle Tipi-pesi'!AD$12,'Tabelle Tipi-pesi'!AE$12,"")&amp;IF(AG111='Tabelle Tipi-pesi'!AD$13,'Tabelle Tipi-pesi'!AE$13,"")&amp;IF(AG111='Tabelle Tipi-pesi'!AD$14,'Tabelle Tipi-pesi'!AE$14,"")&amp;IF(AG111='Tabelle Tipi-pesi'!AD$15,'Tabelle Tipi-pesi'!AE$15,"")&amp;IF(AF111='Tabelle Tipi-pesi'!AD$16,'Tabelle Tipi-pesi'!AE$16,"")&amp;IF(AG111='Tabelle Tipi-pesi'!AD$17,'Tabelle Tipi-pesi'!AE$17,"")&amp;IF(AG111='Tabelle Tipi-pesi'!AD$18,'Tabelle Tipi-pesi'!AE$18,"")&amp;IF(AG111='Tabelle Tipi-pesi'!AD$19,'Tabelle Tipi-pesi'!AE$19,"")&amp;IF(AG111='Tabelle Tipi-pesi'!AD$20,'Tabelle Tipi-pesi'!AE$20,"")&amp;IF(AG111='Tabelle Tipi-pesi'!AD$21,'Tabelle Tipi-pesi'!AE$21,"")&amp;IF(AG111='Tabelle Tipi-pesi'!AD$22,'Tabelle Tipi-pesi'!AE$22,"")&amp;IF(AG111='Tabelle Tipi-pesi'!AD$23,'Tabelle Tipi-pesi'!AE$23,"")))</f>
        <v>50</v>
      </c>
      <c r="AJ111" s="26">
        <f t="shared" si="7"/>
        <v>1914</v>
      </c>
      <c r="AK111" s="55">
        <v>34.200000000000003</v>
      </c>
      <c r="AL111" s="12">
        <v>7521</v>
      </c>
      <c r="AM111" s="18"/>
      <c r="AN111" s="11">
        <f t="shared" si="8"/>
        <v>13</v>
      </c>
      <c r="AO111" s="11" t="str">
        <f t="shared" si="9"/>
        <v>4</v>
      </c>
      <c r="AP111" s="8">
        <v>580</v>
      </c>
      <c r="AQ111" s="40">
        <f t="shared" si="10"/>
        <v>13.194736842105261</v>
      </c>
      <c r="AR111" s="15">
        <f t="shared" si="11"/>
        <v>195.28210526315786</v>
      </c>
      <c r="AS111" s="16">
        <f t="shared" si="12"/>
        <v>102.0282681625694</v>
      </c>
      <c r="AT111" s="15">
        <f t="shared" si="13"/>
        <v>9.8012052738817808</v>
      </c>
      <c r="AU111" s="39"/>
    </row>
    <row r="112" spans="1:47" s="8" customFormat="1" ht="11.25" customHeight="1" x14ac:dyDescent="0.2">
      <c r="A112" s="8">
        <v>108</v>
      </c>
      <c r="B112" s="8">
        <v>4</v>
      </c>
      <c r="C112" s="20" t="s">
        <v>18</v>
      </c>
      <c r="D112" s="21">
        <f>IF(C112="",0,VALUE(IF(C112='Tabelle Tipi-pesi'!B$2,'Tabelle Tipi-pesi'!C$2,"")&amp;IF(C112='Tabelle Tipi-pesi'!B$3,'Tabelle Tipi-pesi'!C$3,"")&amp;IF(C112='Tabelle Tipi-pesi'!B$4,'Tabelle Tipi-pesi'!C$4,"")&amp;IF(C112='Tabelle Tipi-pesi'!B$5,'Tabelle Tipi-pesi'!C$5,"")&amp;IF(C112='Tabelle Tipi-pesi'!B$6,'Tabelle Tipi-pesi'!C$6,"")&amp;IF(C112='Tabelle Tipi-pesi'!B$7,'Tabelle Tipi-pesi'!C$7,"")&amp;IF(C112='Tabelle Tipi-pesi'!B$8,'Tabelle Tipi-pesi'!C$8,"")&amp;IF(C112='Tabelle Tipi-pesi'!B$9,'Tabelle Tipi-pesi'!C$9,"")&amp;IF(C112='Tabelle Tipi-pesi'!B$10,'Tabelle Tipi-pesi'!C$10,"")&amp;IF(C112='Tabelle Tipi-pesi'!B$11,'Tabelle Tipi-pesi'!C$11,"")&amp;IF(C112='Tabelle Tipi-pesi'!B$12,'Tabelle Tipi-pesi'!C$12,"")&amp;IF(C112='Tabelle Tipi-pesi'!B$13,'Tabelle Tipi-pesi'!C$13,"")&amp;IF(C112='Tabelle Tipi-pesi'!B$14,'Tabelle Tipi-pesi'!C$14,"")&amp;IF(C112='Tabelle Tipi-pesi'!B$15,'Tabelle Tipi-pesi'!C$15,"")&amp;IF(C112='Tabelle Tipi-pesi'!B$16,'Tabelle Tipi-pesi'!C$16,"")&amp;IF(C112='Tabelle Tipi-pesi'!B$17,'Tabelle Tipi-pesi'!C$17,"")&amp;IF(C112='Tabelle Tipi-pesi'!B$18,'Tabelle Tipi-pesi'!C$18,"")&amp;IF(C112='Tabelle Tipi-pesi'!B$19,'Tabelle Tipi-pesi'!C$19,"")&amp;IF(C112='Tabelle Tipi-pesi'!B$20,'Tabelle Tipi-pesi'!C$20,"")&amp;IF(C112='Tabelle Tipi-pesi'!B$21,'Tabelle Tipi-pesi'!C$21,"")&amp;IF(C112='Tabelle Tipi-pesi'!B$22,'Tabelle Tipi-pesi'!C$22,"")&amp;IF(C112='Tabelle Tipi-pesi'!B$23,'Tabelle Tipi-pesi'!C$23,"")))</f>
        <v>180</v>
      </c>
      <c r="E112" s="8" t="s">
        <v>27</v>
      </c>
      <c r="F112" s="7">
        <f>IF(E112="",0,VALUE(IF(E112='Tabelle Tipi-pesi'!D$2,'Tabelle Tipi-pesi'!E$2,"")&amp;IF(E112='Tabelle Tipi-pesi'!D$3,'Tabelle Tipi-pesi'!E$3,"")&amp;IF(E112='Tabelle Tipi-pesi'!D$4,'Tabelle Tipi-pesi'!E$4,"")&amp;IF(E112='Tabelle Tipi-pesi'!D$5,'Tabelle Tipi-pesi'!E$5,"")&amp;IF(E112='Tabelle Tipi-pesi'!D$6,'Tabelle Tipi-pesi'!E$6,"")&amp;IF(E112='Tabelle Tipi-pesi'!D$7,'Tabelle Tipi-pesi'!E$7,"")&amp;IF(E112='Tabelle Tipi-pesi'!D$8,'Tabelle Tipi-pesi'!E$8,"")&amp;IF(E112='Tabelle Tipi-pesi'!D$9,'Tabelle Tipi-pesi'!E$9,"")&amp;IF(E112='Tabelle Tipi-pesi'!D$10,'Tabelle Tipi-pesi'!E$10,"")&amp;IF(E112='Tabelle Tipi-pesi'!D$11,'Tabelle Tipi-pesi'!E$11,"")&amp;IF(E112='Tabelle Tipi-pesi'!D$12,'Tabelle Tipi-pesi'!E$12,"")&amp;IF(E112='Tabelle Tipi-pesi'!D$13,'Tabelle Tipi-pesi'!E$13,"")&amp;IF(E112='Tabelle Tipi-pesi'!D$14,'Tabelle Tipi-pesi'!E$14,"")&amp;IF(E112='Tabelle Tipi-pesi'!D$15,'Tabelle Tipi-pesi'!E$15,"")&amp;IF(E112='Tabelle Tipi-pesi'!D$16,'Tabelle Tipi-pesi'!E$16,"")&amp;IF(E112='Tabelle Tipi-pesi'!D$17,'Tabelle Tipi-pesi'!E$17,"")&amp;IF(E112='Tabelle Tipi-pesi'!D$18,'Tabelle Tipi-pesi'!E$18,"")&amp;IF(E112='Tabelle Tipi-pesi'!D$19,'Tabelle Tipi-pesi'!E$19,"")&amp;IF(E112='Tabelle Tipi-pesi'!D$20,'Tabelle Tipi-pesi'!E$20,"")&amp;IF(E112='Tabelle Tipi-pesi'!D$21,'Tabelle Tipi-pesi'!E$21,"")&amp;IF(E112='Tabelle Tipi-pesi'!D$22,'Tabelle Tipi-pesi'!E$22,"")&amp;IF(E112='Tabelle Tipi-pesi'!D$23,'Tabelle Tipi-pesi'!E$23,"")))/4*B112</f>
        <v>72</v>
      </c>
      <c r="G112" s="22" t="s">
        <v>39</v>
      </c>
      <c r="H112" s="23">
        <f>$B112*IF(G112="",0,VALUE(IF(G112='Tabelle Tipi-pesi'!F$2,'Tabelle Tipi-pesi'!G$2,"")&amp;IF(G112='Tabelle Tipi-pesi'!F$3,'Tabelle Tipi-pesi'!G$3,"")&amp;IF(G112='Tabelle Tipi-pesi'!F$4,'Tabelle Tipi-pesi'!G$4,"")&amp;IF(G112='Tabelle Tipi-pesi'!F$5,'Tabelle Tipi-pesi'!G$5,"")&amp;IF(G112='Tabelle Tipi-pesi'!F$6,'Tabelle Tipi-pesi'!G$6,"")&amp;IF(G112='Tabelle Tipi-pesi'!F$7,'Tabelle Tipi-pesi'!G$7,"")&amp;IF(G112='Tabelle Tipi-pesi'!F$8,'Tabelle Tipi-pesi'!G$8,"")&amp;IF(G112='Tabelle Tipi-pesi'!F$9,'Tabelle Tipi-pesi'!G$9,"")&amp;IF(G112='Tabelle Tipi-pesi'!F$10,'Tabelle Tipi-pesi'!G$10,"")&amp;IF(G112='Tabelle Tipi-pesi'!F$11,'Tabelle Tipi-pesi'!G$11,"")&amp;IF(G112='Tabelle Tipi-pesi'!F$12,'Tabelle Tipi-pesi'!G$12,"")&amp;IF(G112='Tabelle Tipi-pesi'!F$13,'Tabelle Tipi-pesi'!G$13,"")&amp;IF(G112='Tabelle Tipi-pesi'!F$14,'Tabelle Tipi-pesi'!G$14,"")&amp;IF(G112='Tabelle Tipi-pesi'!F$15,'Tabelle Tipi-pesi'!G$15,"")&amp;IF(G112='Tabelle Tipi-pesi'!F$16,'Tabelle Tipi-pesi'!G$16,"")&amp;IF(G112='Tabelle Tipi-pesi'!F$17,'Tabelle Tipi-pesi'!G$17,"")&amp;IF(G112='Tabelle Tipi-pesi'!F$18,'Tabelle Tipi-pesi'!G$18,"")&amp;IF(G112='Tabelle Tipi-pesi'!F$19,'Tabelle Tipi-pesi'!G$19,"")&amp;IF(G112='Tabelle Tipi-pesi'!F$20,'Tabelle Tipi-pesi'!G$20,"")&amp;IF(G112='Tabelle Tipi-pesi'!F$21,'Tabelle Tipi-pesi'!G$21,"")&amp;IF(G112='Tabelle Tipi-pesi'!F$22,'Tabelle Tipi-pesi'!G$22,"")&amp;IF(G112='Tabelle Tipi-pesi'!F$23,'Tabelle Tipi-pesi'!G$23,"")))</f>
        <v>120</v>
      </c>
      <c r="I112" s="8" t="s">
        <v>47</v>
      </c>
      <c r="J112" s="9">
        <f>IF(I112="",0,VALUE(IF(I112='Tabelle Tipi-pesi'!H$2,'Tabelle Tipi-pesi'!I$2,"")&amp;IF(I112='Tabelle Tipi-pesi'!H$3,'Tabelle Tipi-pesi'!I$3,"")&amp;IF(I112='Tabelle Tipi-pesi'!H$4,'Tabelle Tipi-pesi'!I$4,"")&amp;IF(I112='Tabelle Tipi-pesi'!H$5,'Tabelle Tipi-pesi'!I$5,"")&amp;IF(I112='Tabelle Tipi-pesi'!H$6,'Tabelle Tipi-pesi'!I$6,"")&amp;IF(I112='Tabelle Tipi-pesi'!H$7,'Tabelle Tipi-pesi'!I$7,"")&amp;IF(I112='Tabelle Tipi-pesi'!H$8,'Tabelle Tipi-pesi'!I$8,"")&amp;IF(I112='Tabelle Tipi-pesi'!H$9,'Tabelle Tipi-pesi'!I$9,"")&amp;IF(I112='Tabelle Tipi-pesi'!H$10,'Tabelle Tipi-pesi'!I$10,"")&amp;IF(I112='Tabelle Tipi-pesi'!H$11,'Tabelle Tipi-pesi'!I$11,"")&amp;IF(I112='Tabelle Tipi-pesi'!H$12,'Tabelle Tipi-pesi'!I$12,"")&amp;IF(I112='Tabelle Tipi-pesi'!H$13,'Tabelle Tipi-pesi'!I$13,"")&amp;IF(I112='Tabelle Tipi-pesi'!H$14,'Tabelle Tipi-pesi'!I$14,"")&amp;IF(I112='Tabelle Tipi-pesi'!H$15,'Tabelle Tipi-pesi'!I$15,"")&amp;IF(I112='Tabelle Tipi-pesi'!H$16,'Tabelle Tipi-pesi'!I$16,"")&amp;IF(I112='Tabelle Tipi-pesi'!H$17,'Tabelle Tipi-pesi'!I$17,"")&amp;IF(I112='Tabelle Tipi-pesi'!H$18,'Tabelle Tipi-pesi'!I$18,"")&amp;IF(I112='Tabelle Tipi-pesi'!H$19,'Tabelle Tipi-pesi'!I$19,"")&amp;IF(I112='Tabelle Tipi-pesi'!H$20,'Tabelle Tipi-pesi'!I$20,"")&amp;IF(I112='Tabelle Tipi-pesi'!H$21,'Tabelle Tipi-pesi'!I$21,"")&amp;IF(I112='Tabelle Tipi-pesi'!H$22,'Tabelle Tipi-pesi'!I$22,"")&amp;IF(I112='Tabelle Tipi-pesi'!H$23,'Tabelle Tipi-pesi'!I$23,"")))</f>
        <v>145</v>
      </c>
      <c r="K112" s="24" t="s">
        <v>50</v>
      </c>
      <c r="L112" s="25">
        <f>IF(K112="",0,VALUE(IF(K112='Tabelle Tipi-pesi'!J$2,'Tabelle Tipi-pesi'!K$2,"")&amp;IF(K112='Tabelle Tipi-pesi'!J$3,'Tabelle Tipi-pesi'!K$3,"")&amp;IF(K112='Tabelle Tipi-pesi'!J$4,'Tabelle Tipi-pesi'!K$4,"")&amp;IF(K112='Tabelle Tipi-pesi'!J$5,'Tabelle Tipi-pesi'!K$5,"")&amp;IF(K112='Tabelle Tipi-pesi'!J$6,'Tabelle Tipi-pesi'!K$6,"")&amp;IF(K112='Tabelle Tipi-pesi'!J$7,'Tabelle Tipi-pesi'!K$7,"")&amp;IF(K112='Tabelle Tipi-pesi'!J$8,'Tabelle Tipi-pesi'!K$8,"")&amp;IF(K112='Tabelle Tipi-pesi'!J$9,'Tabelle Tipi-pesi'!K$9,"")&amp;IF(K112='Tabelle Tipi-pesi'!J$10,'Tabelle Tipi-pesi'!K$10,"")&amp;IF(K112='Tabelle Tipi-pesi'!J$11,'Tabelle Tipi-pesi'!K$11,"")&amp;IF(K112='Tabelle Tipi-pesi'!J$12,'Tabelle Tipi-pesi'!K$12,"")&amp;IF(K112='Tabelle Tipi-pesi'!J$13,'Tabelle Tipi-pesi'!K$13,"")&amp;IF(K112='Tabelle Tipi-pesi'!J$14,'Tabelle Tipi-pesi'!K$14,"")&amp;IF(K112='Tabelle Tipi-pesi'!J$15,'Tabelle Tipi-pesi'!K$15,"")&amp;IF(K112='Tabelle Tipi-pesi'!J$16,'Tabelle Tipi-pesi'!K$16,"")&amp;IF(K112='Tabelle Tipi-pesi'!J$17,'Tabelle Tipi-pesi'!K$17,"")&amp;IF(K112='Tabelle Tipi-pesi'!J$18,'Tabelle Tipi-pesi'!K$18,"")&amp;IF(K112='Tabelle Tipi-pesi'!J$19,'Tabelle Tipi-pesi'!K$19,"")&amp;IF(K112='Tabelle Tipi-pesi'!J$20,'Tabelle Tipi-pesi'!K$20,"")&amp;IF(K112='Tabelle Tipi-pesi'!J$21,'Tabelle Tipi-pesi'!K$21,"")&amp;IF(K112='Tabelle Tipi-pesi'!J$22,'Tabelle Tipi-pesi'!K$22,"")&amp;IF(K112='Tabelle Tipi-pesi'!J$23,'Tabelle Tipi-pesi'!K$23,"")))</f>
        <v>7</v>
      </c>
      <c r="M112" s="8" t="s">
        <v>63</v>
      </c>
      <c r="N112" s="9">
        <f>$B112*IF(M112="",0,VALUE(IF(M112='Tabelle Tipi-pesi'!L$2,'Tabelle Tipi-pesi'!M$2,"")&amp;IF(M112='Tabelle Tipi-pesi'!L$3,'Tabelle Tipi-pesi'!M$3,"")&amp;IF(M112='Tabelle Tipi-pesi'!L$4,'Tabelle Tipi-pesi'!M$4,"")&amp;IF(M112='Tabelle Tipi-pesi'!L$5,'Tabelle Tipi-pesi'!M$5,"")&amp;IF(M112='Tabelle Tipi-pesi'!L$6,'Tabelle Tipi-pesi'!M$6,"")&amp;IF(M112='Tabelle Tipi-pesi'!L$7,'Tabelle Tipi-pesi'!M$7,"")&amp;IF(M112='Tabelle Tipi-pesi'!L$8,'Tabelle Tipi-pesi'!M$8,"")&amp;IF(M112='Tabelle Tipi-pesi'!L$9,'Tabelle Tipi-pesi'!M$9,"")&amp;IF(M112='Tabelle Tipi-pesi'!L$10,'Tabelle Tipi-pesi'!M$10,"")&amp;IF(M112='Tabelle Tipi-pesi'!L$11,'Tabelle Tipi-pesi'!M$11,"")&amp;IF(M112='Tabelle Tipi-pesi'!L$12,'Tabelle Tipi-pesi'!M$12,"")&amp;IF(M112='Tabelle Tipi-pesi'!L$13,'Tabelle Tipi-pesi'!M$13,"")&amp;IF(M112='Tabelle Tipi-pesi'!L$14,'Tabelle Tipi-pesi'!M$14,"")&amp;IF(M112='Tabelle Tipi-pesi'!L$15,'Tabelle Tipi-pesi'!M$15,"")&amp;IF(M112='Tabelle Tipi-pesi'!L$16,'Tabelle Tipi-pesi'!M$16,"")&amp;IF(M112='Tabelle Tipi-pesi'!L$17,'Tabelle Tipi-pesi'!M$17,"")&amp;IF(M112='Tabelle Tipi-pesi'!L$18,'Tabelle Tipi-pesi'!M$18,"")&amp;IF(M112='Tabelle Tipi-pesi'!L$19,'Tabelle Tipi-pesi'!M$19,"")&amp;IF(M112='Tabelle Tipi-pesi'!L$20,'Tabelle Tipi-pesi'!M$20,"")&amp;IF(M112='Tabelle Tipi-pesi'!L$21,'Tabelle Tipi-pesi'!M$21,"")&amp;IF(M112='Tabelle Tipi-pesi'!L$22,'Tabelle Tipi-pesi'!M$22,"")&amp;IF(M112='Tabelle Tipi-pesi'!L$23,'Tabelle Tipi-pesi'!M$23,"")))</f>
        <v>416</v>
      </c>
      <c r="O112" s="27" t="s">
        <v>80</v>
      </c>
      <c r="P112" s="28">
        <f>IF(O112="",0,VALUE(IF(O112='Tabelle Tipi-pesi'!N$2,'Tabelle Tipi-pesi'!O$2,"")&amp;IF(O112='Tabelle Tipi-pesi'!N$3,'Tabelle Tipi-pesi'!O$3,"")&amp;IF(O112='Tabelle Tipi-pesi'!N$4,'Tabelle Tipi-pesi'!O$4,"")&amp;IF(O112='Tabelle Tipi-pesi'!N$5,'Tabelle Tipi-pesi'!O$5,"")&amp;IF(O112='Tabelle Tipi-pesi'!N$6,'Tabelle Tipi-pesi'!O$6,"")&amp;IF(O112='Tabelle Tipi-pesi'!N$7,'Tabelle Tipi-pesi'!O$7,"")&amp;IF(O112='Tabelle Tipi-pesi'!N$8,'Tabelle Tipi-pesi'!O$8,"")&amp;IF(O112='Tabelle Tipi-pesi'!N$9,'Tabelle Tipi-pesi'!O$9,"")&amp;IF(O112='Tabelle Tipi-pesi'!N$10,'Tabelle Tipi-pesi'!O$10,"")&amp;IF(O112='Tabelle Tipi-pesi'!N$11,'Tabelle Tipi-pesi'!O$11,"")&amp;IF(O112='Tabelle Tipi-pesi'!N$12,'Tabelle Tipi-pesi'!O$12,"")&amp;IF(O112='Tabelle Tipi-pesi'!N$13,'Tabelle Tipi-pesi'!O$13,"")&amp;IF(O112='Tabelle Tipi-pesi'!N$14,'Tabelle Tipi-pesi'!O$14,"")&amp;IF(O112='Tabelle Tipi-pesi'!N$15,'Tabelle Tipi-pesi'!O$15,"")&amp;IF(O112='Tabelle Tipi-pesi'!N$16,'Tabelle Tipi-pesi'!O$16,"")&amp;IF(O112='Tabelle Tipi-pesi'!N$17,'Tabelle Tipi-pesi'!O$17,"")&amp;IF(O112='Tabelle Tipi-pesi'!N$18,'Tabelle Tipi-pesi'!O$18,"")&amp;IF(O112='Tabelle Tipi-pesi'!N$19,'Tabelle Tipi-pesi'!O$19,"")&amp;IF(O112='Tabelle Tipi-pesi'!N$20,'Tabelle Tipi-pesi'!O$20,"")&amp;IF(O112='Tabelle Tipi-pesi'!N$21,'Tabelle Tipi-pesi'!O$21,"")&amp;IF(O112='Tabelle Tipi-pesi'!N$22,'Tabelle Tipi-pesi'!O$22,"")&amp;IF(O112='Tabelle Tipi-pesi'!N$23,'Tabelle Tipi-pesi'!O$23,"")))</f>
        <v>660</v>
      </c>
      <c r="Q112" s="8" t="s">
        <v>109</v>
      </c>
      <c r="R112" s="9">
        <f>IF(Q112="",0,VALUE(IF(Q112='Tabelle Tipi-pesi'!P$2,'Tabelle Tipi-pesi'!Q$2,"")&amp;IF(Q112='Tabelle Tipi-pesi'!P$3,'Tabelle Tipi-pesi'!Q$3,"")&amp;IF(Q112='Tabelle Tipi-pesi'!P$4,'Tabelle Tipi-pesi'!Q$4,"")&amp;IF(Q112='Tabelle Tipi-pesi'!P$5,'Tabelle Tipi-pesi'!Q$5,"")&amp;IF(Q112='Tabelle Tipi-pesi'!P$6,'Tabelle Tipi-pesi'!Q$6,"")&amp;IF(Q112='Tabelle Tipi-pesi'!P$7,'Tabelle Tipi-pesi'!Q$7,"")&amp;IF(Q112='Tabelle Tipi-pesi'!P$8,'Tabelle Tipi-pesi'!Q$8,"")&amp;IF(Q112='Tabelle Tipi-pesi'!P$9,'Tabelle Tipi-pesi'!Q$9,"")&amp;IF(Q112='Tabelle Tipi-pesi'!P$10,'Tabelle Tipi-pesi'!Q$10,"")&amp;IF(Q112='Tabelle Tipi-pesi'!P$11,'Tabelle Tipi-pesi'!Q$11,"")&amp;IF(Q112='Tabelle Tipi-pesi'!P$12,'Tabelle Tipi-pesi'!Q$12,"")&amp;IF(Q112='Tabelle Tipi-pesi'!P$13,'Tabelle Tipi-pesi'!Q$13,"")&amp;IF(Q112='Tabelle Tipi-pesi'!P$14,'Tabelle Tipi-pesi'!Q$14,"")&amp;IF(Q112='Tabelle Tipi-pesi'!P$15,'Tabelle Tipi-pesi'!Q$15,"")&amp;IF(Q112='Tabelle Tipi-pesi'!P$16,'Tabelle Tipi-pesi'!Q$16,"")&amp;IF(Q112='Tabelle Tipi-pesi'!P$17,'Tabelle Tipi-pesi'!Q$17,"")&amp;IF(Q112='Tabelle Tipi-pesi'!P$18,'Tabelle Tipi-pesi'!Q$18,"")&amp;IF(Q112='Tabelle Tipi-pesi'!P$19,'Tabelle Tipi-pesi'!Q$19,"")&amp;IF(Q112='Tabelle Tipi-pesi'!P$20,'Tabelle Tipi-pesi'!Q$20,"")&amp;IF(Q112='Tabelle Tipi-pesi'!P$21,'Tabelle Tipi-pesi'!Q$21,"")&amp;IF(Q112='Tabelle Tipi-pesi'!P$22,'Tabelle Tipi-pesi'!Q$22,"")&amp;IF(Q112='Tabelle Tipi-pesi'!P$23,'Tabelle Tipi-pesi'!Q$23,"")))</f>
        <v>60</v>
      </c>
      <c r="S112" s="29" t="s">
        <v>114</v>
      </c>
      <c r="T112" s="30">
        <f>IF(S112="",0,VALUE(IF(S112='Tabelle Tipi-pesi'!R$2,'Tabelle Tipi-pesi'!S$2,"")&amp;IF(S112='Tabelle Tipi-pesi'!R$3,'Tabelle Tipi-pesi'!S$3,"")&amp;IF(S112='Tabelle Tipi-pesi'!R$4,'Tabelle Tipi-pesi'!S$4,"")&amp;IF(S112='Tabelle Tipi-pesi'!R$5,'Tabelle Tipi-pesi'!S$5,"")&amp;IF(S112='Tabelle Tipi-pesi'!R$6,'Tabelle Tipi-pesi'!S$6,"")&amp;IF(S112='Tabelle Tipi-pesi'!R$7,'Tabelle Tipi-pesi'!S$7,"")&amp;IF(S112='Tabelle Tipi-pesi'!R$8,'Tabelle Tipi-pesi'!S$8,"")&amp;IF(S112='Tabelle Tipi-pesi'!R$9,'Tabelle Tipi-pesi'!S$9,"")&amp;IF(S112='Tabelle Tipi-pesi'!R$10,'Tabelle Tipi-pesi'!S$10,"")&amp;IF(S112='Tabelle Tipi-pesi'!R$11,'Tabelle Tipi-pesi'!S$11,"")&amp;IF(S112='Tabelle Tipi-pesi'!R$12,'Tabelle Tipi-pesi'!S$12,"")&amp;IF(S112='Tabelle Tipi-pesi'!R$13,'Tabelle Tipi-pesi'!S$13,"")&amp;IF(S112='Tabelle Tipi-pesi'!R$14,'Tabelle Tipi-pesi'!S$14,"")&amp;IF(S112='Tabelle Tipi-pesi'!R$15,'Tabelle Tipi-pesi'!S$15,"")&amp;IF(S112='Tabelle Tipi-pesi'!R$16,'Tabelle Tipi-pesi'!S$16,"")&amp;IF(S112='Tabelle Tipi-pesi'!R$17,'Tabelle Tipi-pesi'!S$17,"")&amp;IF(S112='Tabelle Tipi-pesi'!R$18,'Tabelle Tipi-pesi'!S$18,"")&amp;IF(S112='Tabelle Tipi-pesi'!R$19,'Tabelle Tipi-pesi'!S$19,"")&amp;IF(S112='Tabelle Tipi-pesi'!R$20,'Tabelle Tipi-pesi'!S$20,"")&amp;IF(S112='Tabelle Tipi-pesi'!R$21,'Tabelle Tipi-pesi'!S$21,"")&amp;IF(S112='Tabelle Tipi-pesi'!R$22,'Tabelle Tipi-pesi'!S$22,"")&amp;IF(S112='Tabelle Tipi-pesi'!R$23,'Tabelle Tipi-pesi'!S$23,"")))</f>
        <v>25</v>
      </c>
      <c r="V112" s="9">
        <f>IF(U112="",0,VALUE(IF(U112='Tabelle Tipi-pesi'!T$2,'Tabelle Tipi-pesi'!U$2,"")&amp;IF(U112='Tabelle Tipi-pesi'!T$3,'Tabelle Tipi-pesi'!U$3,"")&amp;IF(U112='Tabelle Tipi-pesi'!T$4,'Tabelle Tipi-pesi'!U$4,"")&amp;IF(U112='Tabelle Tipi-pesi'!T$5,'Tabelle Tipi-pesi'!U$5,"")&amp;IF(U112='Tabelle Tipi-pesi'!T$6,'Tabelle Tipi-pesi'!U$6,"")&amp;IF(U112='Tabelle Tipi-pesi'!T$7,'Tabelle Tipi-pesi'!U$7,"")&amp;IF(U112='Tabelle Tipi-pesi'!T$8,'Tabelle Tipi-pesi'!U$8,"")&amp;IF(U112='Tabelle Tipi-pesi'!T$9,'Tabelle Tipi-pesi'!U$9,"")&amp;IF(U112='Tabelle Tipi-pesi'!T$10,'Tabelle Tipi-pesi'!U$10,"")&amp;IF(U112='Tabelle Tipi-pesi'!T$11,'Tabelle Tipi-pesi'!U$11,"")&amp;IF(U112='Tabelle Tipi-pesi'!T$12,'Tabelle Tipi-pesi'!U$12,"")&amp;IF(U112='Tabelle Tipi-pesi'!T$13,'Tabelle Tipi-pesi'!U$13,"")&amp;IF(U112='Tabelle Tipi-pesi'!T$14,'Tabelle Tipi-pesi'!U$14,"")&amp;IF(U112='Tabelle Tipi-pesi'!T$15,'Tabelle Tipi-pesi'!U$15,"")&amp;IF(U112='Tabelle Tipi-pesi'!T$16,'Tabelle Tipi-pesi'!U$16,"")&amp;IF(U112='Tabelle Tipi-pesi'!T$17,'Tabelle Tipi-pesi'!U$17,"")&amp;IF(U112='Tabelle Tipi-pesi'!T$18,'Tabelle Tipi-pesi'!U$18,"")&amp;IF(U112='Tabelle Tipi-pesi'!T$19,'Tabelle Tipi-pesi'!U$19,"")&amp;IF(U112='Tabelle Tipi-pesi'!T$20,'Tabelle Tipi-pesi'!U$20,"")&amp;IF(U112='Tabelle Tipi-pesi'!T$21,'Tabelle Tipi-pesi'!U$21,"")&amp;IF(U112='Tabelle Tipi-pesi'!T$22,'Tabelle Tipi-pesi'!U$22,"")&amp;IF(U112='Tabelle Tipi-pesi'!T$23,'Tabelle Tipi-pesi'!U$23,"")))</f>
        <v>0</v>
      </c>
      <c r="W112" s="31"/>
      <c r="X112" s="32">
        <f>IF(W112="",0,VALUE(IF(W112='Tabelle Tipi-pesi'!V$2,'Tabelle Tipi-pesi'!W$2,"")&amp;IF(W112='Tabelle Tipi-pesi'!V$3,'Tabelle Tipi-pesi'!W$3,"")&amp;IF(W112='Tabelle Tipi-pesi'!V$4,'Tabelle Tipi-pesi'!W$4,"")&amp;IF(W112='Tabelle Tipi-pesi'!V$5,'Tabelle Tipi-pesi'!W$5,"")&amp;IF(W112='Tabelle Tipi-pesi'!V$6,'Tabelle Tipi-pesi'!W$6,"")&amp;IF(W112='Tabelle Tipi-pesi'!V$7,'Tabelle Tipi-pesi'!W$7,"")&amp;IF(W112='Tabelle Tipi-pesi'!V$8,'Tabelle Tipi-pesi'!W$8,"")&amp;IF(W112='Tabelle Tipi-pesi'!V$9,'Tabelle Tipi-pesi'!W$9,"")&amp;IF(W112='Tabelle Tipi-pesi'!V$10,'Tabelle Tipi-pesi'!W$10,"")&amp;IF(W112='Tabelle Tipi-pesi'!V$11,'Tabelle Tipi-pesi'!W$11,"")&amp;IF(W112='Tabelle Tipi-pesi'!V$12,'Tabelle Tipi-pesi'!W$12,"")&amp;IF(W112='Tabelle Tipi-pesi'!V$13,'Tabelle Tipi-pesi'!W$13,"")&amp;IF(W112='Tabelle Tipi-pesi'!V$14,'Tabelle Tipi-pesi'!W$14,"")&amp;IF(W112='Tabelle Tipi-pesi'!V$15,'Tabelle Tipi-pesi'!W$15,"")&amp;IF(W112='Tabelle Tipi-pesi'!V$16,'Tabelle Tipi-pesi'!W$16,"")&amp;IF(W112='Tabelle Tipi-pesi'!V$17,'Tabelle Tipi-pesi'!W$17,"")&amp;IF(W112='Tabelle Tipi-pesi'!V$18,'Tabelle Tipi-pesi'!W$18,"")&amp;IF(W112='Tabelle Tipi-pesi'!V$19,'Tabelle Tipi-pesi'!W$19,"")&amp;IF(W112='Tabelle Tipi-pesi'!V$20,'Tabelle Tipi-pesi'!W$20,"")&amp;IF(W112='Tabelle Tipi-pesi'!V$21,'Tabelle Tipi-pesi'!W$21,"")&amp;IF(W112='Tabelle Tipi-pesi'!V$22,'Tabelle Tipi-pesi'!W$22,"")&amp;IF(W112='Tabelle Tipi-pesi'!V$23,'Tabelle Tipi-pesi'!W$23,"")))</f>
        <v>0</v>
      </c>
      <c r="Z112" s="9">
        <f>IF(Y112="",0,VALUE(IF(Y112='Tabelle Tipi-pesi'!X$2,'Tabelle Tipi-pesi'!Y$2,"")&amp;IF(Y112='Tabelle Tipi-pesi'!X$3,'Tabelle Tipi-pesi'!Y$3,"")&amp;IF(Y112='Tabelle Tipi-pesi'!X$4,'Tabelle Tipi-pesi'!Y$4,"")&amp;IF(Y112='Tabelle Tipi-pesi'!X$5,'Tabelle Tipi-pesi'!Y$5,"")&amp;IF(Y112='Tabelle Tipi-pesi'!X$6,'Tabelle Tipi-pesi'!Y$6,"")&amp;IF(Y112='Tabelle Tipi-pesi'!X$7,'Tabelle Tipi-pesi'!Y$7,"")&amp;IF(Y112='Tabelle Tipi-pesi'!X$8,'Tabelle Tipi-pesi'!Y$8,"")&amp;IF(Y112='Tabelle Tipi-pesi'!X$9,'Tabelle Tipi-pesi'!Y$9,"")&amp;IF(Y112='Tabelle Tipi-pesi'!X$10,'Tabelle Tipi-pesi'!Y$10,"")&amp;IF(Y112='Tabelle Tipi-pesi'!X$11,'Tabelle Tipi-pesi'!Y$11,"")&amp;IF(Y112='Tabelle Tipi-pesi'!X$12,'Tabelle Tipi-pesi'!Y$12,"")&amp;IF(Y112='Tabelle Tipi-pesi'!X$13,'Tabelle Tipi-pesi'!Y$13,"")&amp;IF(Y112='Tabelle Tipi-pesi'!X$14,'Tabelle Tipi-pesi'!Y$14,"")&amp;IF(Y112='Tabelle Tipi-pesi'!X$15,'Tabelle Tipi-pesi'!Y$15,"")&amp;IF(Y112='Tabelle Tipi-pesi'!X$16,'Tabelle Tipi-pesi'!Y$16,"")&amp;IF(Y112='Tabelle Tipi-pesi'!X$17,'Tabelle Tipi-pesi'!Y$17,"")&amp;IF(Y112='Tabelle Tipi-pesi'!X$18,'Tabelle Tipi-pesi'!Y$18,"")&amp;IF(Y112='Tabelle Tipi-pesi'!X$19,'Tabelle Tipi-pesi'!Y$19,"")&amp;IF(Y112='Tabelle Tipi-pesi'!X$20,'Tabelle Tipi-pesi'!Y$20,"")&amp;IF(Y112='Tabelle Tipi-pesi'!X$21,'Tabelle Tipi-pesi'!Y$21,"")&amp;IF(Y112='Tabelle Tipi-pesi'!X$22,'Tabelle Tipi-pesi'!Y$22,"")&amp;IF(Y112='Tabelle Tipi-pesi'!X$23,'Tabelle Tipi-pesi'!Y$23,"")))</f>
        <v>0</v>
      </c>
      <c r="AA112" s="36"/>
      <c r="AB112" s="37">
        <f>IF(AA112="",0,VALUE(IF(AA112='Tabelle Tipi-pesi'!Z$2,'Tabelle Tipi-pesi'!AA$2,"")&amp;IF(AA112='Tabelle Tipi-pesi'!Z$3,'Tabelle Tipi-pesi'!AA$3,"")&amp;IF(AA112='Tabelle Tipi-pesi'!Z$4,'Tabelle Tipi-pesi'!AA$4,"")&amp;IF(AA112='Tabelle Tipi-pesi'!Z$5,'Tabelle Tipi-pesi'!AA$5,"")&amp;IF(AA112='Tabelle Tipi-pesi'!Z$6,'Tabelle Tipi-pesi'!AA$6,"")&amp;IF(AA112='Tabelle Tipi-pesi'!Z$7,'Tabelle Tipi-pesi'!AA$7,"")&amp;IF(AA112='Tabelle Tipi-pesi'!Z$8,'Tabelle Tipi-pesi'!AA$8,"")&amp;IF(AA112='Tabelle Tipi-pesi'!Z$9,'Tabelle Tipi-pesi'!AA$9,"")&amp;IF(AA112='Tabelle Tipi-pesi'!Z$10,'Tabelle Tipi-pesi'!AA$10,"")&amp;IF(AA112='Tabelle Tipi-pesi'!Z$11,'Tabelle Tipi-pesi'!AA$11,"")&amp;IF(AA112='Tabelle Tipi-pesi'!Z$12,'Tabelle Tipi-pesi'!AA$12,"")&amp;IF(AA112='Tabelle Tipi-pesi'!Z$13,'Tabelle Tipi-pesi'!AA$13,"")&amp;IF(AA112='Tabelle Tipi-pesi'!Z$14,'Tabelle Tipi-pesi'!AA$14,"")&amp;IF(AA112='Tabelle Tipi-pesi'!Z$15,'Tabelle Tipi-pesi'!AA$15,"")&amp;IF(AA112='Tabelle Tipi-pesi'!Z$16,'Tabelle Tipi-pesi'!AA$16,"")&amp;IF(AA112='Tabelle Tipi-pesi'!Z$17,'Tabelle Tipi-pesi'!AA$17,"")&amp;IF(AA112='Tabelle Tipi-pesi'!Z$18,'Tabelle Tipi-pesi'!AA$18,"")&amp;IF(AA112='Tabelle Tipi-pesi'!Z$19,'Tabelle Tipi-pesi'!AA$19,"")&amp;IF(AA112='Tabelle Tipi-pesi'!Z$20,'Tabelle Tipi-pesi'!AA$20,"")&amp;IF(AA112='Tabelle Tipi-pesi'!Z$21,'Tabelle Tipi-pesi'!AA$21,"")&amp;IF(AA112='Tabelle Tipi-pesi'!Z$22,'Tabelle Tipi-pesi'!AA$22,"")&amp;IF(AA112='Tabelle Tipi-pesi'!Z$23,'Tabelle Tipi-pesi'!AA$23,"")))</f>
        <v>0</v>
      </c>
      <c r="AD112" s="9">
        <f>IF(AC112="",0,VALUE(IF(AC112='Tabelle Tipi-pesi'!Z$2,'Tabelle Tipi-pesi'!AA$2,"")&amp;IF(AC112='Tabelle Tipi-pesi'!Z$3,'Tabelle Tipi-pesi'!AA$3,"")&amp;IF(AC112='Tabelle Tipi-pesi'!Z$4,'Tabelle Tipi-pesi'!AA$4,"")&amp;IF(AC112='Tabelle Tipi-pesi'!Z$5,'Tabelle Tipi-pesi'!AA$5,"")&amp;IF(AC112='Tabelle Tipi-pesi'!Z$6,'Tabelle Tipi-pesi'!AA$6,"")&amp;IF(AC112='Tabelle Tipi-pesi'!Z$7,'Tabelle Tipi-pesi'!AA$7,"")&amp;IF(AC112='Tabelle Tipi-pesi'!Z$8,'Tabelle Tipi-pesi'!AA$8,"")&amp;IF(AC112='Tabelle Tipi-pesi'!Z$9,'Tabelle Tipi-pesi'!AA$9,"")&amp;IF(AC112='Tabelle Tipi-pesi'!Z$10,'Tabelle Tipi-pesi'!AA$10,"")&amp;IF(AC112='Tabelle Tipi-pesi'!Z$11,'Tabelle Tipi-pesi'!AA$11,"")&amp;IF(AC112='Tabelle Tipi-pesi'!Z$12,'Tabelle Tipi-pesi'!AA$12,"")&amp;IF(AC112='Tabelle Tipi-pesi'!Z$13,'Tabelle Tipi-pesi'!AA$13,"")&amp;IF(AC112='Tabelle Tipi-pesi'!Z$14,'Tabelle Tipi-pesi'!AA$14,"")&amp;IF(AC112='Tabelle Tipi-pesi'!Z$15,'Tabelle Tipi-pesi'!AA$15,"")&amp;IF(AC112='Tabelle Tipi-pesi'!Z$16,'Tabelle Tipi-pesi'!AA$16,"")&amp;IF(AC112='Tabelle Tipi-pesi'!Z$17,'Tabelle Tipi-pesi'!AA$17,"")&amp;IF(AC112='Tabelle Tipi-pesi'!Z$18,'Tabelle Tipi-pesi'!AA$18,"")&amp;IF(AC112='Tabelle Tipi-pesi'!Z$19,'Tabelle Tipi-pesi'!AA$19,"")&amp;IF(AC112='Tabelle Tipi-pesi'!Z$20,'Tabelle Tipi-pesi'!AA$20,"")&amp;IF(AC112='Tabelle Tipi-pesi'!Z$21,'Tabelle Tipi-pesi'!AA$21,"")&amp;IF(AC112='Tabelle Tipi-pesi'!Z$22,'Tabelle Tipi-pesi'!AA$22,"")&amp;IF(AC112='Tabelle Tipi-pesi'!Z$23,'Tabelle Tipi-pesi'!AA$23,"")))</f>
        <v>0</v>
      </c>
      <c r="AE112" s="34" t="s">
        <v>116</v>
      </c>
      <c r="AF112" s="35">
        <f>IF(AE112="",0,VALUE(IF(AE112='Tabelle Tipi-pesi'!AB$2,'Tabelle Tipi-pesi'!AC$2,"")&amp;IF(AE112='Tabelle Tipi-pesi'!AB$3,'Tabelle Tipi-pesi'!AC$3,"")&amp;IF(AE112='Tabelle Tipi-pesi'!AB$4,'Tabelle Tipi-pesi'!AC$4,"")&amp;IF(AE112='Tabelle Tipi-pesi'!AB$5,'Tabelle Tipi-pesi'!AC$5,"")&amp;IF(AE112='Tabelle Tipi-pesi'!AB$6,'Tabelle Tipi-pesi'!AC$6,"")&amp;IF(AE112='Tabelle Tipi-pesi'!AB$7,'Tabelle Tipi-pesi'!AC$7,"")&amp;IF(AE112='Tabelle Tipi-pesi'!AB$8,'Tabelle Tipi-pesi'!AC$8,"")&amp;IF(AE112='Tabelle Tipi-pesi'!AB$9,'Tabelle Tipi-pesi'!AC$9,"")&amp;IF(AE112='Tabelle Tipi-pesi'!AB$10,'Tabelle Tipi-pesi'!AC$10,"")&amp;IF(AE112='Tabelle Tipi-pesi'!AB$11,'Tabelle Tipi-pesi'!AC$11,"")&amp;IF(AE112='Tabelle Tipi-pesi'!AB$12,'Tabelle Tipi-pesi'!AC$12,"")&amp;IF(AE112='Tabelle Tipi-pesi'!AB$13,'Tabelle Tipi-pesi'!AC$13,"")&amp;IF(AE112='Tabelle Tipi-pesi'!AB$14,'Tabelle Tipi-pesi'!AC$14,"")&amp;IF(AE112='Tabelle Tipi-pesi'!AB$15,'Tabelle Tipi-pesi'!AC$15,"")&amp;IF(AD112='Tabelle Tipi-pesi'!AB$16,'Tabelle Tipi-pesi'!AC$16,"")&amp;IF(AE112='Tabelle Tipi-pesi'!AB$17,'Tabelle Tipi-pesi'!AC$17,"")&amp;IF(AE112='Tabelle Tipi-pesi'!AB$18,'Tabelle Tipi-pesi'!AC$18,"")&amp;IF(AE112='Tabelle Tipi-pesi'!AB$19,'Tabelle Tipi-pesi'!AC$19,"")&amp;IF(AE112='Tabelle Tipi-pesi'!AB$20,'Tabelle Tipi-pesi'!AC$20,"")&amp;IF(AE112='Tabelle Tipi-pesi'!AB$21,'Tabelle Tipi-pesi'!AC$21,"")&amp;IF(AE112='Tabelle Tipi-pesi'!AB$22,'Tabelle Tipi-pesi'!AC$22,"")&amp;IF(AE112='Tabelle Tipi-pesi'!AB$23,'Tabelle Tipi-pesi'!AC$23,"")))</f>
        <v>20</v>
      </c>
      <c r="AH112" s="9">
        <f>IF(AG112="",0,VALUE(IF(AG112='Tabelle Tipi-pesi'!AD$2,'Tabelle Tipi-pesi'!AE$2,"")&amp;IF(AG112='Tabelle Tipi-pesi'!AD$3,'Tabelle Tipi-pesi'!AE$3,"")&amp;IF(AG112='Tabelle Tipi-pesi'!AD$4,'Tabelle Tipi-pesi'!AE$4,"")&amp;IF(AG112='Tabelle Tipi-pesi'!AD$5,'Tabelle Tipi-pesi'!AE$5,"")&amp;IF(AG112='Tabelle Tipi-pesi'!AD$6,'Tabelle Tipi-pesi'!AE$6,"")&amp;IF(AG112='Tabelle Tipi-pesi'!AD$7,'Tabelle Tipi-pesi'!AE$7,"")&amp;IF(AG112='Tabelle Tipi-pesi'!AD$8,'Tabelle Tipi-pesi'!AE$8,"")&amp;IF(AG112='Tabelle Tipi-pesi'!AD$9,'Tabelle Tipi-pesi'!AE$9,"")&amp;IF(AG112='Tabelle Tipi-pesi'!AD$10,'Tabelle Tipi-pesi'!AE$10,"")&amp;IF(AG112='Tabelle Tipi-pesi'!AD$11,'Tabelle Tipi-pesi'!AE$11,"")&amp;IF(AG112='Tabelle Tipi-pesi'!AD$12,'Tabelle Tipi-pesi'!AE$12,"")&amp;IF(AG112='Tabelle Tipi-pesi'!AD$13,'Tabelle Tipi-pesi'!AE$13,"")&amp;IF(AG112='Tabelle Tipi-pesi'!AD$14,'Tabelle Tipi-pesi'!AE$14,"")&amp;IF(AG112='Tabelle Tipi-pesi'!AD$15,'Tabelle Tipi-pesi'!AE$15,"")&amp;IF(AF112='Tabelle Tipi-pesi'!AD$16,'Tabelle Tipi-pesi'!AE$16,"")&amp;IF(AG112='Tabelle Tipi-pesi'!AD$17,'Tabelle Tipi-pesi'!AE$17,"")&amp;IF(AG112='Tabelle Tipi-pesi'!AD$18,'Tabelle Tipi-pesi'!AE$18,"")&amp;IF(AG112='Tabelle Tipi-pesi'!AD$19,'Tabelle Tipi-pesi'!AE$19,"")&amp;IF(AG112='Tabelle Tipi-pesi'!AD$20,'Tabelle Tipi-pesi'!AE$20,"")&amp;IF(AG112='Tabelle Tipi-pesi'!AD$21,'Tabelle Tipi-pesi'!AE$21,"")&amp;IF(AG112='Tabelle Tipi-pesi'!AD$22,'Tabelle Tipi-pesi'!AE$22,"")&amp;IF(AG112='Tabelle Tipi-pesi'!AD$23,'Tabelle Tipi-pesi'!AE$23,"")))</f>
        <v>0</v>
      </c>
      <c r="AJ112" s="26">
        <f t="shared" si="7"/>
        <v>1705</v>
      </c>
      <c r="AK112" s="55">
        <v>43</v>
      </c>
      <c r="AL112" s="12">
        <v>7630</v>
      </c>
      <c r="AM112" s="18"/>
      <c r="AN112" s="11">
        <f t="shared" si="8"/>
        <v>13</v>
      </c>
      <c r="AO112" s="11" t="str">
        <f t="shared" si="9"/>
        <v>4</v>
      </c>
      <c r="AP112" s="8">
        <v>580</v>
      </c>
      <c r="AQ112" s="40">
        <f t="shared" si="10"/>
        <v>10.646511627906976</v>
      </c>
      <c r="AR112" s="15">
        <f t="shared" si="11"/>
        <v>157.56837209302327</v>
      </c>
      <c r="AS112" s="16">
        <f t="shared" si="12"/>
        <v>92.415467503239455</v>
      </c>
      <c r="AT112" s="15">
        <f t="shared" si="13"/>
        <v>10.820699467488458</v>
      </c>
      <c r="AU112" s="39"/>
    </row>
    <row r="113" spans="1:47" s="8" customFormat="1" ht="11.25" customHeight="1" x14ac:dyDescent="0.2">
      <c r="A113" s="8">
        <v>109</v>
      </c>
      <c r="B113" s="8">
        <v>4</v>
      </c>
      <c r="C113" s="20" t="s">
        <v>18</v>
      </c>
      <c r="D113" s="21">
        <f>IF(C113="",0,VALUE(IF(C113='Tabelle Tipi-pesi'!B$2,'Tabelle Tipi-pesi'!C$2,"")&amp;IF(C113='Tabelle Tipi-pesi'!B$3,'Tabelle Tipi-pesi'!C$3,"")&amp;IF(C113='Tabelle Tipi-pesi'!B$4,'Tabelle Tipi-pesi'!C$4,"")&amp;IF(C113='Tabelle Tipi-pesi'!B$5,'Tabelle Tipi-pesi'!C$5,"")&amp;IF(C113='Tabelle Tipi-pesi'!B$6,'Tabelle Tipi-pesi'!C$6,"")&amp;IF(C113='Tabelle Tipi-pesi'!B$7,'Tabelle Tipi-pesi'!C$7,"")&amp;IF(C113='Tabelle Tipi-pesi'!B$8,'Tabelle Tipi-pesi'!C$8,"")&amp;IF(C113='Tabelle Tipi-pesi'!B$9,'Tabelle Tipi-pesi'!C$9,"")&amp;IF(C113='Tabelle Tipi-pesi'!B$10,'Tabelle Tipi-pesi'!C$10,"")&amp;IF(C113='Tabelle Tipi-pesi'!B$11,'Tabelle Tipi-pesi'!C$11,"")&amp;IF(C113='Tabelle Tipi-pesi'!B$12,'Tabelle Tipi-pesi'!C$12,"")&amp;IF(C113='Tabelle Tipi-pesi'!B$13,'Tabelle Tipi-pesi'!C$13,"")&amp;IF(C113='Tabelle Tipi-pesi'!B$14,'Tabelle Tipi-pesi'!C$14,"")&amp;IF(C113='Tabelle Tipi-pesi'!B$15,'Tabelle Tipi-pesi'!C$15,"")&amp;IF(C113='Tabelle Tipi-pesi'!B$16,'Tabelle Tipi-pesi'!C$16,"")&amp;IF(C113='Tabelle Tipi-pesi'!B$17,'Tabelle Tipi-pesi'!C$17,"")&amp;IF(C113='Tabelle Tipi-pesi'!B$18,'Tabelle Tipi-pesi'!C$18,"")&amp;IF(C113='Tabelle Tipi-pesi'!B$19,'Tabelle Tipi-pesi'!C$19,"")&amp;IF(C113='Tabelle Tipi-pesi'!B$20,'Tabelle Tipi-pesi'!C$20,"")&amp;IF(C113='Tabelle Tipi-pesi'!B$21,'Tabelle Tipi-pesi'!C$21,"")&amp;IF(C113='Tabelle Tipi-pesi'!B$22,'Tabelle Tipi-pesi'!C$22,"")&amp;IF(C113='Tabelle Tipi-pesi'!B$23,'Tabelle Tipi-pesi'!C$23,"")))</f>
        <v>180</v>
      </c>
      <c r="E113" s="8" t="s">
        <v>33</v>
      </c>
      <c r="F113" s="7">
        <f>IF(E113="",0,VALUE(IF(E113='Tabelle Tipi-pesi'!D$2,'Tabelle Tipi-pesi'!E$2,"")&amp;IF(E113='Tabelle Tipi-pesi'!D$3,'Tabelle Tipi-pesi'!E$3,"")&amp;IF(E113='Tabelle Tipi-pesi'!D$4,'Tabelle Tipi-pesi'!E$4,"")&amp;IF(E113='Tabelle Tipi-pesi'!D$5,'Tabelle Tipi-pesi'!E$5,"")&amp;IF(E113='Tabelle Tipi-pesi'!D$6,'Tabelle Tipi-pesi'!E$6,"")&amp;IF(E113='Tabelle Tipi-pesi'!D$7,'Tabelle Tipi-pesi'!E$7,"")&amp;IF(E113='Tabelle Tipi-pesi'!D$8,'Tabelle Tipi-pesi'!E$8,"")&amp;IF(E113='Tabelle Tipi-pesi'!D$9,'Tabelle Tipi-pesi'!E$9,"")&amp;IF(E113='Tabelle Tipi-pesi'!D$10,'Tabelle Tipi-pesi'!E$10,"")&amp;IF(E113='Tabelle Tipi-pesi'!D$11,'Tabelle Tipi-pesi'!E$11,"")&amp;IF(E113='Tabelle Tipi-pesi'!D$12,'Tabelle Tipi-pesi'!E$12,"")&amp;IF(E113='Tabelle Tipi-pesi'!D$13,'Tabelle Tipi-pesi'!E$13,"")&amp;IF(E113='Tabelle Tipi-pesi'!D$14,'Tabelle Tipi-pesi'!E$14,"")&amp;IF(E113='Tabelle Tipi-pesi'!D$15,'Tabelle Tipi-pesi'!E$15,"")&amp;IF(E113='Tabelle Tipi-pesi'!D$16,'Tabelle Tipi-pesi'!E$16,"")&amp;IF(E113='Tabelle Tipi-pesi'!D$17,'Tabelle Tipi-pesi'!E$17,"")&amp;IF(E113='Tabelle Tipi-pesi'!D$18,'Tabelle Tipi-pesi'!E$18,"")&amp;IF(E113='Tabelle Tipi-pesi'!D$19,'Tabelle Tipi-pesi'!E$19,"")&amp;IF(E113='Tabelle Tipi-pesi'!D$20,'Tabelle Tipi-pesi'!E$20,"")&amp;IF(E113='Tabelle Tipi-pesi'!D$21,'Tabelle Tipi-pesi'!E$21,"")&amp;IF(E113='Tabelle Tipi-pesi'!D$22,'Tabelle Tipi-pesi'!E$22,"")&amp;IF(E113='Tabelle Tipi-pesi'!D$23,'Tabelle Tipi-pesi'!E$23,"")))/4*B113</f>
        <v>100</v>
      </c>
      <c r="G113" s="22" t="s">
        <v>39</v>
      </c>
      <c r="H113" s="23">
        <f>$B113*IF(G113="",0,VALUE(IF(G113='Tabelle Tipi-pesi'!F$2,'Tabelle Tipi-pesi'!G$2,"")&amp;IF(G113='Tabelle Tipi-pesi'!F$3,'Tabelle Tipi-pesi'!G$3,"")&amp;IF(G113='Tabelle Tipi-pesi'!F$4,'Tabelle Tipi-pesi'!G$4,"")&amp;IF(G113='Tabelle Tipi-pesi'!F$5,'Tabelle Tipi-pesi'!G$5,"")&amp;IF(G113='Tabelle Tipi-pesi'!F$6,'Tabelle Tipi-pesi'!G$6,"")&amp;IF(G113='Tabelle Tipi-pesi'!F$7,'Tabelle Tipi-pesi'!G$7,"")&amp;IF(G113='Tabelle Tipi-pesi'!F$8,'Tabelle Tipi-pesi'!G$8,"")&amp;IF(G113='Tabelle Tipi-pesi'!F$9,'Tabelle Tipi-pesi'!G$9,"")&amp;IF(G113='Tabelle Tipi-pesi'!F$10,'Tabelle Tipi-pesi'!G$10,"")&amp;IF(G113='Tabelle Tipi-pesi'!F$11,'Tabelle Tipi-pesi'!G$11,"")&amp;IF(G113='Tabelle Tipi-pesi'!F$12,'Tabelle Tipi-pesi'!G$12,"")&amp;IF(G113='Tabelle Tipi-pesi'!F$13,'Tabelle Tipi-pesi'!G$13,"")&amp;IF(G113='Tabelle Tipi-pesi'!F$14,'Tabelle Tipi-pesi'!G$14,"")&amp;IF(G113='Tabelle Tipi-pesi'!F$15,'Tabelle Tipi-pesi'!G$15,"")&amp;IF(G113='Tabelle Tipi-pesi'!F$16,'Tabelle Tipi-pesi'!G$16,"")&amp;IF(G113='Tabelle Tipi-pesi'!F$17,'Tabelle Tipi-pesi'!G$17,"")&amp;IF(G113='Tabelle Tipi-pesi'!F$18,'Tabelle Tipi-pesi'!G$18,"")&amp;IF(G113='Tabelle Tipi-pesi'!F$19,'Tabelle Tipi-pesi'!G$19,"")&amp;IF(G113='Tabelle Tipi-pesi'!F$20,'Tabelle Tipi-pesi'!G$20,"")&amp;IF(G113='Tabelle Tipi-pesi'!F$21,'Tabelle Tipi-pesi'!G$21,"")&amp;IF(G113='Tabelle Tipi-pesi'!F$22,'Tabelle Tipi-pesi'!G$22,"")&amp;IF(G113='Tabelle Tipi-pesi'!F$23,'Tabelle Tipi-pesi'!G$23,"")))</f>
        <v>120</v>
      </c>
      <c r="I113" s="8" t="s">
        <v>47</v>
      </c>
      <c r="J113" s="9">
        <f>IF(I113="",0,VALUE(IF(I113='Tabelle Tipi-pesi'!H$2,'Tabelle Tipi-pesi'!I$2,"")&amp;IF(I113='Tabelle Tipi-pesi'!H$3,'Tabelle Tipi-pesi'!I$3,"")&amp;IF(I113='Tabelle Tipi-pesi'!H$4,'Tabelle Tipi-pesi'!I$4,"")&amp;IF(I113='Tabelle Tipi-pesi'!H$5,'Tabelle Tipi-pesi'!I$5,"")&amp;IF(I113='Tabelle Tipi-pesi'!H$6,'Tabelle Tipi-pesi'!I$6,"")&amp;IF(I113='Tabelle Tipi-pesi'!H$7,'Tabelle Tipi-pesi'!I$7,"")&amp;IF(I113='Tabelle Tipi-pesi'!H$8,'Tabelle Tipi-pesi'!I$8,"")&amp;IF(I113='Tabelle Tipi-pesi'!H$9,'Tabelle Tipi-pesi'!I$9,"")&amp;IF(I113='Tabelle Tipi-pesi'!H$10,'Tabelle Tipi-pesi'!I$10,"")&amp;IF(I113='Tabelle Tipi-pesi'!H$11,'Tabelle Tipi-pesi'!I$11,"")&amp;IF(I113='Tabelle Tipi-pesi'!H$12,'Tabelle Tipi-pesi'!I$12,"")&amp;IF(I113='Tabelle Tipi-pesi'!H$13,'Tabelle Tipi-pesi'!I$13,"")&amp;IF(I113='Tabelle Tipi-pesi'!H$14,'Tabelle Tipi-pesi'!I$14,"")&amp;IF(I113='Tabelle Tipi-pesi'!H$15,'Tabelle Tipi-pesi'!I$15,"")&amp;IF(I113='Tabelle Tipi-pesi'!H$16,'Tabelle Tipi-pesi'!I$16,"")&amp;IF(I113='Tabelle Tipi-pesi'!H$17,'Tabelle Tipi-pesi'!I$17,"")&amp;IF(I113='Tabelle Tipi-pesi'!H$18,'Tabelle Tipi-pesi'!I$18,"")&amp;IF(I113='Tabelle Tipi-pesi'!H$19,'Tabelle Tipi-pesi'!I$19,"")&amp;IF(I113='Tabelle Tipi-pesi'!H$20,'Tabelle Tipi-pesi'!I$20,"")&amp;IF(I113='Tabelle Tipi-pesi'!H$21,'Tabelle Tipi-pesi'!I$21,"")&amp;IF(I113='Tabelle Tipi-pesi'!H$22,'Tabelle Tipi-pesi'!I$22,"")&amp;IF(I113='Tabelle Tipi-pesi'!H$23,'Tabelle Tipi-pesi'!I$23,"")))</f>
        <v>145</v>
      </c>
      <c r="K113" s="24" t="s">
        <v>50</v>
      </c>
      <c r="L113" s="25">
        <f>IF(K113="",0,VALUE(IF(K113='Tabelle Tipi-pesi'!J$2,'Tabelle Tipi-pesi'!K$2,"")&amp;IF(K113='Tabelle Tipi-pesi'!J$3,'Tabelle Tipi-pesi'!K$3,"")&amp;IF(K113='Tabelle Tipi-pesi'!J$4,'Tabelle Tipi-pesi'!K$4,"")&amp;IF(K113='Tabelle Tipi-pesi'!J$5,'Tabelle Tipi-pesi'!K$5,"")&amp;IF(K113='Tabelle Tipi-pesi'!J$6,'Tabelle Tipi-pesi'!K$6,"")&amp;IF(K113='Tabelle Tipi-pesi'!J$7,'Tabelle Tipi-pesi'!K$7,"")&amp;IF(K113='Tabelle Tipi-pesi'!J$8,'Tabelle Tipi-pesi'!K$8,"")&amp;IF(K113='Tabelle Tipi-pesi'!J$9,'Tabelle Tipi-pesi'!K$9,"")&amp;IF(K113='Tabelle Tipi-pesi'!J$10,'Tabelle Tipi-pesi'!K$10,"")&amp;IF(K113='Tabelle Tipi-pesi'!J$11,'Tabelle Tipi-pesi'!K$11,"")&amp;IF(K113='Tabelle Tipi-pesi'!J$12,'Tabelle Tipi-pesi'!K$12,"")&amp;IF(K113='Tabelle Tipi-pesi'!J$13,'Tabelle Tipi-pesi'!K$13,"")&amp;IF(K113='Tabelle Tipi-pesi'!J$14,'Tabelle Tipi-pesi'!K$14,"")&amp;IF(K113='Tabelle Tipi-pesi'!J$15,'Tabelle Tipi-pesi'!K$15,"")&amp;IF(K113='Tabelle Tipi-pesi'!J$16,'Tabelle Tipi-pesi'!K$16,"")&amp;IF(K113='Tabelle Tipi-pesi'!J$17,'Tabelle Tipi-pesi'!K$17,"")&amp;IF(K113='Tabelle Tipi-pesi'!J$18,'Tabelle Tipi-pesi'!K$18,"")&amp;IF(K113='Tabelle Tipi-pesi'!J$19,'Tabelle Tipi-pesi'!K$19,"")&amp;IF(K113='Tabelle Tipi-pesi'!J$20,'Tabelle Tipi-pesi'!K$20,"")&amp;IF(K113='Tabelle Tipi-pesi'!J$21,'Tabelle Tipi-pesi'!K$21,"")&amp;IF(K113='Tabelle Tipi-pesi'!J$22,'Tabelle Tipi-pesi'!K$22,"")&amp;IF(K113='Tabelle Tipi-pesi'!J$23,'Tabelle Tipi-pesi'!K$23,"")))</f>
        <v>7</v>
      </c>
      <c r="M113" s="8" t="s">
        <v>57</v>
      </c>
      <c r="N113" s="9">
        <f>$B113*IF(M113="",0,VALUE(IF(M113='Tabelle Tipi-pesi'!L$2,'Tabelle Tipi-pesi'!M$2,"")&amp;IF(M113='Tabelle Tipi-pesi'!L$3,'Tabelle Tipi-pesi'!M$3,"")&amp;IF(M113='Tabelle Tipi-pesi'!L$4,'Tabelle Tipi-pesi'!M$4,"")&amp;IF(M113='Tabelle Tipi-pesi'!L$5,'Tabelle Tipi-pesi'!M$5,"")&amp;IF(M113='Tabelle Tipi-pesi'!L$6,'Tabelle Tipi-pesi'!M$6,"")&amp;IF(M113='Tabelle Tipi-pesi'!L$7,'Tabelle Tipi-pesi'!M$7,"")&amp;IF(M113='Tabelle Tipi-pesi'!L$8,'Tabelle Tipi-pesi'!M$8,"")&amp;IF(M113='Tabelle Tipi-pesi'!L$9,'Tabelle Tipi-pesi'!M$9,"")&amp;IF(M113='Tabelle Tipi-pesi'!L$10,'Tabelle Tipi-pesi'!M$10,"")&amp;IF(M113='Tabelle Tipi-pesi'!L$11,'Tabelle Tipi-pesi'!M$11,"")&amp;IF(M113='Tabelle Tipi-pesi'!L$12,'Tabelle Tipi-pesi'!M$12,"")&amp;IF(M113='Tabelle Tipi-pesi'!L$13,'Tabelle Tipi-pesi'!M$13,"")&amp;IF(M113='Tabelle Tipi-pesi'!L$14,'Tabelle Tipi-pesi'!M$14,"")&amp;IF(M113='Tabelle Tipi-pesi'!L$15,'Tabelle Tipi-pesi'!M$15,"")&amp;IF(M113='Tabelle Tipi-pesi'!L$16,'Tabelle Tipi-pesi'!M$16,"")&amp;IF(M113='Tabelle Tipi-pesi'!L$17,'Tabelle Tipi-pesi'!M$17,"")&amp;IF(M113='Tabelle Tipi-pesi'!L$18,'Tabelle Tipi-pesi'!M$18,"")&amp;IF(M113='Tabelle Tipi-pesi'!L$19,'Tabelle Tipi-pesi'!M$19,"")&amp;IF(M113='Tabelle Tipi-pesi'!L$20,'Tabelle Tipi-pesi'!M$20,"")&amp;IF(M113='Tabelle Tipi-pesi'!L$21,'Tabelle Tipi-pesi'!M$21,"")&amp;IF(M113='Tabelle Tipi-pesi'!L$22,'Tabelle Tipi-pesi'!M$22,"")&amp;IF(M113='Tabelle Tipi-pesi'!L$23,'Tabelle Tipi-pesi'!M$23,"")))</f>
        <v>388</v>
      </c>
      <c r="O113" s="27" t="s">
        <v>82</v>
      </c>
      <c r="P113" s="28">
        <f>IF(O113="",0,VALUE(IF(O113='Tabelle Tipi-pesi'!N$2,'Tabelle Tipi-pesi'!O$2,"")&amp;IF(O113='Tabelle Tipi-pesi'!N$3,'Tabelle Tipi-pesi'!O$3,"")&amp;IF(O113='Tabelle Tipi-pesi'!N$4,'Tabelle Tipi-pesi'!O$4,"")&amp;IF(O113='Tabelle Tipi-pesi'!N$5,'Tabelle Tipi-pesi'!O$5,"")&amp;IF(O113='Tabelle Tipi-pesi'!N$6,'Tabelle Tipi-pesi'!O$6,"")&amp;IF(O113='Tabelle Tipi-pesi'!N$7,'Tabelle Tipi-pesi'!O$7,"")&amp;IF(O113='Tabelle Tipi-pesi'!N$8,'Tabelle Tipi-pesi'!O$8,"")&amp;IF(O113='Tabelle Tipi-pesi'!N$9,'Tabelle Tipi-pesi'!O$9,"")&amp;IF(O113='Tabelle Tipi-pesi'!N$10,'Tabelle Tipi-pesi'!O$10,"")&amp;IF(O113='Tabelle Tipi-pesi'!N$11,'Tabelle Tipi-pesi'!O$11,"")&amp;IF(O113='Tabelle Tipi-pesi'!N$12,'Tabelle Tipi-pesi'!O$12,"")&amp;IF(O113='Tabelle Tipi-pesi'!N$13,'Tabelle Tipi-pesi'!O$13,"")&amp;IF(O113='Tabelle Tipi-pesi'!N$14,'Tabelle Tipi-pesi'!O$14,"")&amp;IF(O113='Tabelle Tipi-pesi'!N$15,'Tabelle Tipi-pesi'!O$15,"")&amp;IF(O113='Tabelle Tipi-pesi'!N$16,'Tabelle Tipi-pesi'!O$16,"")&amp;IF(O113='Tabelle Tipi-pesi'!N$17,'Tabelle Tipi-pesi'!O$17,"")&amp;IF(O113='Tabelle Tipi-pesi'!N$18,'Tabelle Tipi-pesi'!O$18,"")&amp;IF(O113='Tabelle Tipi-pesi'!N$19,'Tabelle Tipi-pesi'!O$19,"")&amp;IF(O113='Tabelle Tipi-pesi'!N$20,'Tabelle Tipi-pesi'!O$20,"")&amp;IF(O113='Tabelle Tipi-pesi'!N$21,'Tabelle Tipi-pesi'!O$21,"")&amp;IF(O113='Tabelle Tipi-pesi'!N$22,'Tabelle Tipi-pesi'!O$22,"")&amp;IF(O113='Tabelle Tipi-pesi'!N$23,'Tabelle Tipi-pesi'!O$23,"")))</f>
        <v>580</v>
      </c>
      <c r="Q113" s="8" t="s">
        <v>109</v>
      </c>
      <c r="R113" s="9">
        <f>IF(Q113="",0,VALUE(IF(Q113='Tabelle Tipi-pesi'!P$2,'Tabelle Tipi-pesi'!Q$2,"")&amp;IF(Q113='Tabelle Tipi-pesi'!P$3,'Tabelle Tipi-pesi'!Q$3,"")&amp;IF(Q113='Tabelle Tipi-pesi'!P$4,'Tabelle Tipi-pesi'!Q$4,"")&amp;IF(Q113='Tabelle Tipi-pesi'!P$5,'Tabelle Tipi-pesi'!Q$5,"")&amp;IF(Q113='Tabelle Tipi-pesi'!P$6,'Tabelle Tipi-pesi'!Q$6,"")&amp;IF(Q113='Tabelle Tipi-pesi'!P$7,'Tabelle Tipi-pesi'!Q$7,"")&amp;IF(Q113='Tabelle Tipi-pesi'!P$8,'Tabelle Tipi-pesi'!Q$8,"")&amp;IF(Q113='Tabelle Tipi-pesi'!P$9,'Tabelle Tipi-pesi'!Q$9,"")&amp;IF(Q113='Tabelle Tipi-pesi'!P$10,'Tabelle Tipi-pesi'!Q$10,"")&amp;IF(Q113='Tabelle Tipi-pesi'!P$11,'Tabelle Tipi-pesi'!Q$11,"")&amp;IF(Q113='Tabelle Tipi-pesi'!P$12,'Tabelle Tipi-pesi'!Q$12,"")&amp;IF(Q113='Tabelle Tipi-pesi'!P$13,'Tabelle Tipi-pesi'!Q$13,"")&amp;IF(Q113='Tabelle Tipi-pesi'!P$14,'Tabelle Tipi-pesi'!Q$14,"")&amp;IF(Q113='Tabelle Tipi-pesi'!P$15,'Tabelle Tipi-pesi'!Q$15,"")&amp;IF(Q113='Tabelle Tipi-pesi'!P$16,'Tabelle Tipi-pesi'!Q$16,"")&amp;IF(Q113='Tabelle Tipi-pesi'!P$17,'Tabelle Tipi-pesi'!Q$17,"")&amp;IF(Q113='Tabelle Tipi-pesi'!P$18,'Tabelle Tipi-pesi'!Q$18,"")&amp;IF(Q113='Tabelle Tipi-pesi'!P$19,'Tabelle Tipi-pesi'!Q$19,"")&amp;IF(Q113='Tabelle Tipi-pesi'!P$20,'Tabelle Tipi-pesi'!Q$20,"")&amp;IF(Q113='Tabelle Tipi-pesi'!P$21,'Tabelle Tipi-pesi'!Q$21,"")&amp;IF(Q113='Tabelle Tipi-pesi'!P$22,'Tabelle Tipi-pesi'!Q$22,"")&amp;IF(Q113='Tabelle Tipi-pesi'!P$23,'Tabelle Tipi-pesi'!Q$23,"")))</f>
        <v>60</v>
      </c>
      <c r="S113" s="29" t="s">
        <v>114</v>
      </c>
      <c r="T113" s="30">
        <f>IF(S113="",0,VALUE(IF(S113='Tabelle Tipi-pesi'!R$2,'Tabelle Tipi-pesi'!S$2,"")&amp;IF(S113='Tabelle Tipi-pesi'!R$3,'Tabelle Tipi-pesi'!S$3,"")&amp;IF(S113='Tabelle Tipi-pesi'!R$4,'Tabelle Tipi-pesi'!S$4,"")&amp;IF(S113='Tabelle Tipi-pesi'!R$5,'Tabelle Tipi-pesi'!S$5,"")&amp;IF(S113='Tabelle Tipi-pesi'!R$6,'Tabelle Tipi-pesi'!S$6,"")&amp;IF(S113='Tabelle Tipi-pesi'!R$7,'Tabelle Tipi-pesi'!S$7,"")&amp;IF(S113='Tabelle Tipi-pesi'!R$8,'Tabelle Tipi-pesi'!S$8,"")&amp;IF(S113='Tabelle Tipi-pesi'!R$9,'Tabelle Tipi-pesi'!S$9,"")&amp;IF(S113='Tabelle Tipi-pesi'!R$10,'Tabelle Tipi-pesi'!S$10,"")&amp;IF(S113='Tabelle Tipi-pesi'!R$11,'Tabelle Tipi-pesi'!S$11,"")&amp;IF(S113='Tabelle Tipi-pesi'!R$12,'Tabelle Tipi-pesi'!S$12,"")&amp;IF(S113='Tabelle Tipi-pesi'!R$13,'Tabelle Tipi-pesi'!S$13,"")&amp;IF(S113='Tabelle Tipi-pesi'!R$14,'Tabelle Tipi-pesi'!S$14,"")&amp;IF(S113='Tabelle Tipi-pesi'!R$15,'Tabelle Tipi-pesi'!S$15,"")&amp;IF(S113='Tabelle Tipi-pesi'!R$16,'Tabelle Tipi-pesi'!S$16,"")&amp;IF(S113='Tabelle Tipi-pesi'!R$17,'Tabelle Tipi-pesi'!S$17,"")&amp;IF(S113='Tabelle Tipi-pesi'!R$18,'Tabelle Tipi-pesi'!S$18,"")&amp;IF(S113='Tabelle Tipi-pesi'!R$19,'Tabelle Tipi-pesi'!S$19,"")&amp;IF(S113='Tabelle Tipi-pesi'!R$20,'Tabelle Tipi-pesi'!S$20,"")&amp;IF(S113='Tabelle Tipi-pesi'!R$21,'Tabelle Tipi-pesi'!S$21,"")&amp;IF(S113='Tabelle Tipi-pesi'!R$22,'Tabelle Tipi-pesi'!S$22,"")&amp;IF(S113='Tabelle Tipi-pesi'!R$23,'Tabelle Tipi-pesi'!S$23,"")))</f>
        <v>25</v>
      </c>
      <c r="V113" s="9">
        <f>IF(U113="",0,VALUE(IF(U113='Tabelle Tipi-pesi'!T$2,'Tabelle Tipi-pesi'!U$2,"")&amp;IF(U113='Tabelle Tipi-pesi'!T$3,'Tabelle Tipi-pesi'!U$3,"")&amp;IF(U113='Tabelle Tipi-pesi'!T$4,'Tabelle Tipi-pesi'!U$4,"")&amp;IF(U113='Tabelle Tipi-pesi'!T$5,'Tabelle Tipi-pesi'!U$5,"")&amp;IF(U113='Tabelle Tipi-pesi'!T$6,'Tabelle Tipi-pesi'!U$6,"")&amp;IF(U113='Tabelle Tipi-pesi'!T$7,'Tabelle Tipi-pesi'!U$7,"")&amp;IF(U113='Tabelle Tipi-pesi'!T$8,'Tabelle Tipi-pesi'!U$8,"")&amp;IF(U113='Tabelle Tipi-pesi'!T$9,'Tabelle Tipi-pesi'!U$9,"")&amp;IF(U113='Tabelle Tipi-pesi'!T$10,'Tabelle Tipi-pesi'!U$10,"")&amp;IF(U113='Tabelle Tipi-pesi'!T$11,'Tabelle Tipi-pesi'!U$11,"")&amp;IF(U113='Tabelle Tipi-pesi'!T$12,'Tabelle Tipi-pesi'!U$12,"")&amp;IF(U113='Tabelle Tipi-pesi'!T$13,'Tabelle Tipi-pesi'!U$13,"")&amp;IF(U113='Tabelle Tipi-pesi'!T$14,'Tabelle Tipi-pesi'!U$14,"")&amp;IF(U113='Tabelle Tipi-pesi'!T$15,'Tabelle Tipi-pesi'!U$15,"")&amp;IF(U113='Tabelle Tipi-pesi'!T$16,'Tabelle Tipi-pesi'!U$16,"")&amp;IF(U113='Tabelle Tipi-pesi'!T$17,'Tabelle Tipi-pesi'!U$17,"")&amp;IF(U113='Tabelle Tipi-pesi'!T$18,'Tabelle Tipi-pesi'!U$18,"")&amp;IF(U113='Tabelle Tipi-pesi'!T$19,'Tabelle Tipi-pesi'!U$19,"")&amp;IF(U113='Tabelle Tipi-pesi'!T$20,'Tabelle Tipi-pesi'!U$20,"")&amp;IF(U113='Tabelle Tipi-pesi'!T$21,'Tabelle Tipi-pesi'!U$21,"")&amp;IF(U113='Tabelle Tipi-pesi'!T$22,'Tabelle Tipi-pesi'!U$22,"")&amp;IF(U113='Tabelle Tipi-pesi'!T$23,'Tabelle Tipi-pesi'!U$23,"")))</f>
        <v>0</v>
      </c>
      <c r="W113" s="31"/>
      <c r="X113" s="32">
        <f>IF(W113="",0,VALUE(IF(W113='Tabelle Tipi-pesi'!V$2,'Tabelle Tipi-pesi'!W$2,"")&amp;IF(W113='Tabelle Tipi-pesi'!V$3,'Tabelle Tipi-pesi'!W$3,"")&amp;IF(W113='Tabelle Tipi-pesi'!V$4,'Tabelle Tipi-pesi'!W$4,"")&amp;IF(W113='Tabelle Tipi-pesi'!V$5,'Tabelle Tipi-pesi'!W$5,"")&amp;IF(W113='Tabelle Tipi-pesi'!V$6,'Tabelle Tipi-pesi'!W$6,"")&amp;IF(W113='Tabelle Tipi-pesi'!V$7,'Tabelle Tipi-pesi'!W$7,"")&amp;IF(W113='Tabelle Tipi-pesi'!V$8,'Tabelle Tipi-pesi'!W$8,"")&amp;IF(W113='Tabelle Tipi-pesi'!V$9,'Tabelle Tipi-pesi'!W$9,"")&amp;IF(W113='Tabelle Tipi-pesi'!V$10,'Tabelle Tipi-pesi'!W$10,"")&amp;IF(W113='Tabelle Tipi-pesi'!V$11,'Tabelle Tipi-pesi'!W$11,"")&amp;IF(W113='Tabelle Tipi-pesi'!V$12,'Tabelle Tipi-pesi'!W$12,"")&amp;IF(W113='Tabelle Tipi-pesi'!V$13,'Tabelle Tipi-pesi'!W$13,"")&amp;IF(W113='Tabelle Tipi-pesi'!V$14,'Tabelle Tipi-pesi'!W$14,"")&amp;IF(W113='Tabelle Tipi-pesi'!V$15,'Tabelle Tipi-pesi'!W$15,"")&amp;IF(W113='Tabelle Tipi-pesi'!V$16,'Tabelle Tipi-pesi'!W$16,"")&amp;IF(W113='Tabelle Tipi-pesi'!V$17,'Tabelle Tipi-pesi'!W$17,"")&amp;IF(W113='Tabelle Tipi-pesi'!V$18,'Tabelle Tipi-pesi'!W$18,"")&amp;IF(W113='Tabelle Tipi-pesi'!V$19,'Tabelle Tipi-pesi'!W$19,"")&amp;IF(W113='Tabelle Tipi-pesi'!V$20,'Tabelle Tipi-pesi'!W$20,"")&amp;IF(W113='Tabelle Tipi-pesi'!V$21,'Tabelle Tipi-pesi'!W$21,"")&amp;IF(W113='Tabelle Tipi-pesi'!V$22,'Tabelle Tipi-pesi'!W$22,"")&amp;IF(W113='Tabelle Tipi-pesi'!V$23,'Tabelle Tipi-pesi'!W$23,"")))</f>
        <v>0</v>
      </c>
      <c r="Z113" s="9">
        <f>IF(Y113="",0,VALUE(IF(Y113='Tabelle Tipi-pesi'!X$2,'Tabelle Tipi-pesi'!Y$2,"")&amp;IF(Y113='Tabelle Tipi-pesi'!X$3,'Tabelle Tipi-pesi'!Y$3,"")&amp;IF(Y113='Tabelle Tipi-pesi'!X$4,'Tabelle Tipi-pesi'!Y$4,"")&amp;IF(Y113='Tabelle Tipi-pesi'!X$5,'Tabelle Tipi-pesi'!Y$5,"")&amp;IF(Y113='Tabelle Tipi-pesi'!X$6,'Tabelle Tipi-pesi'!Y$6,"")&amp;IF(Y113='Tabelle Tipi-pesi'!X$7,'Tabelle Tipi-pesi'!Y$7,"")&amp;IF(Y113='Tabelle Tipi-pesi'!X$8,'Tabelle Tipi-pesi'!Y$8,"")&amp;IF(Y113='Tabelle Tipi-pesi'!X$9,'Tabelle Tipi-pesi'!Y$9,"")&amp;IF(Y113='Tabelle Tipi-pesi'!X$10,'Tabelle Tipi-pesi'!Y$10,"")&amp;IF(Y113='Tabelle Tipi-pesi'!X$11,'Tabelle Tipi-pesi'!Y$11,"")&amp;IF(Y113='Tabelle Tipi-pesi'!X$12,'Tabelle Tipi-pesi'!Y$12,"")&amp;IF(Y113='Tabelle Tipi-pesi'!X$13,'Tabelle Tipi-pesi'!Y$13,"")&amp;IF(Y113='Tabelle Tipi-pesi'!X$14,'Tabelle Tipi-pesi'!Y$14,"")&amp;IF(Y113='Tabelle Tipi-pesi'!X$15,'Tabelle Tipi-pesi'!Y$15,"")&amp;IF(Y113='Tabelle Tipi-pesi'!X$16,'Tabelle Tipi-pesi'!Y$16,"")&amp;IF(Y113='Tabelle Tipi-pesi'!X$17,'Tabelle Tipi-pesi'!Y$17,"")&amp;IF(Y113='Tabelle Tipi-pesi'!X$18,'Tabelle Tipi-pesi'!Y$18,"")&amp;IF(Y113='Tabelle Tipi-pesi'!X$19,'Tabelle Tipi-pesi'!Y$19,"")&amp;IF(Y113='Tabelle Tipi-pesi'!X$20,'Tabelle Tipi-pesi'!Y$20,"")&amp;IF(Y113='Tabelle Tipi-pesi'!X$21,'Tabelle Tipi-pesi'!Y$21,"")&amp;IF(Y113='Tabelle Tipi-pesi'!X$22,'Tabelle Tipi-pesi'!Y$22,"")&amp;IF(Y113='Tabelle Tipi-pesi'!X$23,'Tabelle Tipi-pesi'!Y$23,"")))</f>
        <v>0</v>
      </c>
      <c r="AA113" s="36"/>
      <c r="AB113" s="37">
        <f>IF(AA113="",0,VALUE(IF(AA113='Tabelle Tipi-pesi'!Z$2,'Tabelle Tipi-pesi'!AA$2,"")&amp;IF(AA113='Tabelle Tipi-pesi'!Z$3,'Tabelle Tipi-pesi'!AA$3,"")&amp;IF(AA113='Tabelle Tipi-pesi'!Z$4,'Tabelle Tipi-pesi'!AA$4,"")&amp;IF(AA113='Tabelle Tipi-pesi'!Z$5,'Tabelle Tipi-pesi'!AA$5,"")&amp;IF(AA113='Tabelle Tipi-pesi'!Z$6,'Tabelle Tipi-pesi'!AA$6,"")&amp;IF(AA113='Tabelle Tipi-pesi'!Z$7,'Tabelle Tipi-pesi'!AA$7,"")&amp;IF(AA113='Tabelle Tipi-pesi'!Z$8,'Tabelle Tipi-pesi'!AA$8,"")&amp;IF(AA113='Tabelle Tipi-pesi'!Z$9,'Tabelle Tipi-pesi'!AA$9,"")&amp;IF(AA113='Tabelle Tipi-pesi'!Z$10,'Tabelle Tipi-pesi'!AA$10,"")&amp;IF(AA113='Tabelle Tipi-pesi'!Z$11,'Tabelle Tipi-pesi'!AA$11,"")&amp;IF(AA113='Tabelle Tipi-pesi'!Z$12,'Tabelle Tipi-pesi'!AA$12,"")&amp;IF(AA113='Tabelle Tipi-pesi'!Z$13,'Tabelle Tipi-pesi'!AA$13,"")&amp;IF(AA113='Tabelle Tipi-pesi'!Z$14,'Tabelle Tipi-pesi'!AA$14,"")&amp;IF(AA113='Tabelle Tipi-pesi'!Z$15,'Tabelle Tipi-pesi'!AA$15,"")&amp;IF(AA113='Tabelle Tipi-pesi'!Z$16,'Tabelle Tipi-pesi'!AA$16,"")&amp;IF(AA113='Tabelle Tipi-pesi'!Z$17,'Tabelle Tipi-pesi'!AA$17,"")&amp;IF(AA113='Tabelle Tipi-pesi'!Z$18,'Tabelle Tipi-pesi'!AA$18,"")&amp;IF(AA113='Tabelle Tipi-pesi'!Z$19,'Tabelle Tipi-pesi'!AA$19,"")&amp;IF(AA113='Tabelle Tipi-pesi'!Z$20,'Tabelle Tipi-pesi'!AA$20,"")&amp;IF(AA113='Tabelle Tipi-pesi'!Z$21,'Tabelle Tipi-pesi'!AA$21,"")&amp;IF(AA113='Tabelle Tipi-pesi'!Z$22,'Tabelle Tipi-pesi'!AA$22,"")&amp;IF(AA113='Tabelle Tipi-pesi'!Z$23,'Tabelle Tipi-pesi'!AA$23,"")))</f>
        <v>0</v>
      </c>
      <c r="AD113" s="9">
        <f>IF(AC113="",0,VALUE(IF(AC113='Tabelle Tipi-pesi'!Z$2,'Tabelle Tipi-pesi'!AA$2,"")&amp;IF(AC113='Tabelle Tipi-pesi'!Z$3,'Tabelle Tipi-pesi'!AA$3,"")&amp;IF(AC113='Tabelle Tipi-pesi'!Z$4,'Tabelle Tipi-pesi'!AA$4,"")&amp;IF(AC113='Tabelle Tipi-pesi'!Z$5,'Tabelle Tipi-pesi'!AA$5,"")&amp;IF(AC113='Tabelle Tipi-pesi'!Z$6,'Tabelle Tipi-pesi'!AA$6,"")&amp;IF(AC113='Tabelle Tipi-pesi'!Z$7,'Tabelle Tipi-pesi'!AA$7,"")&amp;IF(AC113='Tabelle Tipi-pesi'!Z$8,'Tabelle Tipi-pesi'!AA$8,"")&amp;IF(AC113='Tabelle Tipi-pesi'!Z$9,'Tabelle Tipi-pesi'!AA$9,"")&amp;IF(AC113='Tabelle Tipi-pesi'!Z$10,'Tabelle Tipi-pesi'!AA$10,"")&amp;IF(AC113='Tabelle Tipi-pesi'!Z$11,'Tabelle Tipi-pesi'!AA$11,"")&amp;IF(AC113='Tabelle Tipi-pesi'!Z$12,'Tabelle Tipi-pesi'!AA$12,"")&amp;IF(AC113='Tabelle Tipi-pesi'!Z$13,'Tabelle Tipi-pesi'!AA$13,"")&amp;IF(AC113='Tabelle Tipi-pesi'!Z$14,'Tabelle Tipi-pesi'!AA$14,"")&amp;IF(AC113='Tabelle Tipi-pesi'!Z$15,'Tabelle Tipi-pesi'!AA$15,"")&amp;IF(AC113='Tabelle Tipi-pesi'!Z$16,'Tabelle Tipi-pesi'!AA$16,"")&amp;IF(AC113='Tabelle Tipi-pesi'!Z$17,'Tabelle Tipi-pesi'!AA$17,"")&amp;IF(AC113='Tabelle Tipi-pesi'!Z$18,'Tabelle Tipi-pesi'!AA$18,"")&amp;IF(AC113='Tabelle Tipi-pesi'!Z$19,'Tabelle Tipi-pesi'!AA$19,"")&amp;IF(AC113='Tabelle Tipi-pesi'!Z$20,'Tabelle Tipi-pesi'!AA$20,"")&amp;IF(AC113='Tabelle Tipi-pesi'!Z$21,'Tabelle Tipi-pesi'!AA$21,"")&amp;IF(AC113='Tabelle Tipi-pesi'!Z$22,'Tabelle Tipi-pesi'!AA$22,"")&amp;IF(AC113='Tabelle Tipi-pesi'!Z$23,'Tabelle Tipi-pesi'!AA$23,"")))</f>
        <v>0</v>
      </c>
      <c r="AE113" s="34" t="s">
        <v>118</v>
      </c>
      <c r="AF113" s="35">
        <f>IF(AE113="",0,VALUE(IF(AE113='Tabelle Tipi-pesi'!AB$2,'Tabelle Tipi-pesi'!AC$2,"")&amp;IF(AE113='Tabelle Tipi-pesi'!AB$3,'Tabelle Tipi-pesi'!AC$3,"")&amp;IF(AE113='Tabelle Tipi-pesi'!AB$4,'Tabelle Tipi-pesi'!AC$4,"")&amp;IF(AE113='Tabelle Tipi-pesi'!AB$5,'Tabelle Tipi-pesi'!AC$5,"")&amp;IF(AE113='Tabelle Tipi-pesi'!AB$6,'Tabelle Tipi-pesi'!AC$6,"")&amp;IF(AE113='Tabelle Tipi-pesi'!AB$7,'Tabelle Tipi-pesi'!AC$7,"")&amp;IF(AE113='Tabelle Tipi-pesi'!AB$8,'Tabelle Tipi-pesi'!AC$8,"")&amp;IF(AE113='Tabelle Tipi-pesi'!AB$9,'Tabelle Tipi-pesi'!AC$9,"")&amp;IF(AE113='Tabelle Tipi-pesi'!AB$10,'Tabelle Tipi-pesi'!AC$10,"")&amp;IF(AE113='Tabelle Tipi-pesi'!AB$11,'Tabelle Tipi-pesi'!AC$11,"")&amp;IF(AE113='Tabelle Tipi-pesi'!AB$12,'Tabelle Tipi-pesi'!AC$12,"")&amp;IF(AE113='Tabelle Tipi-pesi'!AB$13,'Tabelle Tipi-pesi'!AC$13,"")&amp;IF(AE113='Tabelle Tipi-pesi'!AB$14,'Tabelle Tipi-pesi'!AC$14,"")&amp;IF(AE113='Tabelle Tipi-pesi'!AB$15,'Tabelle Tipi-pesi'!AC$15,"")&amp;IF(AD113='Tabelle Tipi-pesi'!AB$16,'Tabelle Tipi-pesi'!AC$16,"")&amp;IF(AE113='Tabelle Tipi-pesi'!AB$17,'Tabelle Tipi-pesi'!AC$17,"")&amp;IF(AE113='Tabelle Tipi-pesi'!AB$18,'Tabelle Tipi-pesi'!AC$18,"")&amp;IF(AE113='Tabelle Tipi-pesi'!AB$19,'Tabelle Tipi-pesi'!AC$19,"")&amp;IF(AE113='Tabelle Tipi-pesi'!AB$20,'Tabelle Tipi-pesi'!AC$20,"")&amp;IF(AE113='Tabelle Tipi-pesi'!AB$21,'Tabelle Tipi-pesi'!AC$21,"")&amp;IF(AE113='Tabelle Tipi-pesi'!AB$22,'Tabelle Tipi-pesi'!AC$22,"")&amp;IF(AE113='Tabelle Tipi-pesi'!AB$23,'Tabelle Tipi-pesi'!AC$23,"")))</f>
        <v>10</v>
      </c>
      <c r="AH113" s="9">
        <f>IF(AG113="",0,VALUE(IF(AG113='Tabelle Tipi-pesi'!AD$2,'Tabelle Tipi-pesi'!AE$2,"")&amp;IF(AG113='Tabelle Tipi-pesi'!AD$3,'Tabelle Tipi-pesi'!AE$3,"")&amp;IF(AG113='Tabelle Tipi-pesi'!AD$4,'Tabelle Tipi-pesi'!AE$4,"")&amp;IF(AG113='Tabelle Tipi-pesi'!AD$5,'Tabelle Tipi-pesi'!AE$5,"")&amp;IF(AG113='Tabelle Tipi-pesi'!AD$6,'Tabelle Tipi-pesi'!AE$6,"")&amp;IF(AG113='Tabelle Tipi-pesi'!AD$7,'Tabelle Tipi-pesi'!AE$7,"")&amp;IF(AG113='Tabelle Tipi-pesi'!AD$8,'Tabelle Tipi-pesi'!AE$8,"")&amp;IF(AG113='Tabelle Tipi-pesi'!AD$9,'Tabelle Tipi-pesi'!AE$9,"")&amp;IF(AG113='Tabelle Tipi-pesi'!AD$10,'Tabelle Tipi-pesi'!AE$10,"")&amp;IF(AG113='Tabelle Tipi-pesi'!AD$11,'Tabelle Tipi-pesi'!AE$11,"")&amp;IF(AG113='Tabelle Tipi-pesi'!AD$12,'Tabelle Tipi-pesi'!AE$12,"")&amp;IF(AG113='Tabelle Tipi-pesi'!AD$13,'Tabelle Tipi-pesi'!AE$13,"")&amp;IF(AG113='Tabelle Tipi-pesi'!AD$14,'Tabelle Tipi-pesi'!AE$14,"")&amp;IF(AG113='Tabelle Tipi-pesi'!AD$15,'Tabelle Tipi-pesi'!AE$15,"")&amp;IF(AF113='Tabelle Tipi-pesi'!AD$16,'Tabelle Tipi-pesi'!AE$16,"")&amp;IF(AG113='Tabelle Tipi-pesi'!AD$17,'Tabelle Tipi-pesi'!AE$17,"")&amp;IF(AG113='Tabelle Tipi-pesi'!AD$18,'Tabelle Tipi-pesi'!AE$18,"")&amp;IF(AG113='Tabelle Tipi-pesi'!AD$19,'Tabelle Tipi-pesi'!AE$19,"")&amp;IF(AG113='Tabelle Tipi-pesi'!AD$20,'Tabelle Tipi-pesi'!AE$20,"")&amp;IF(AG113='Tabelle Tipi-pesi'!AD$21,'Tabelle Tipi-pesi'!AE$21,"")&amp;IF(AG113='Tabelle Tipi-pesi'!AD$22,'Tabelle Tipi-pesi'!AE$22,"")&amp;IF(AG113='Tabelle Tipi-pesi'!AD$23,'Tabelle Tipi-pesi'!AE$23,"")))</f>
        <v>0</v>
      </c>
      <c r="AJ113" s="26">
        <f t="shared" si="7"/>
        <v>1615</v>
      </c>
      <c r="AK113" s="55">
        <v>42.8</v>
      </c>
      <c r="AL113" s="12">
        <v>9398</v>
      </c>
      <c r="AM113" s="18"/>
      <c r="AN113" s="11">
        <f t="shared" si="8"/>
        <v>17</v>
      </c>
      <c r="AO113" s="11" t="str">
        <f t="shared" si="9"/>
        <v>3</v>
      </c>
      <c r="AP113" s="8">
        <v>360</v>
      </c>
      <c r="AQ113" s="40">
        <f t="shared" si="10"/>
        <v>13.174766355140187</v>
      </c>
      <c r="AR113" s="15">
        <f t="shared" si="11"/>
        <v>146.2399065420561</v>
      </c>
      <c r="AS113" s="16">
        <f t="shared" si="12"/>
        <v>90.551025722635359</v>
      </c>
      <c r="AT113" s="15">
        <f t="shared" si="13"/>
        <v>11.043497210766841</v>
      </c>
      <c r="AU113" s="39"/>
    </row>
    <row r="114" spans="1:47" s="8" customFormat="1" ht="11.25" customHeight="1" x14ac:dyDescent="0.2">
      <c r="A114" s="8">
        <v>110</v>
      </c>
      <c r="B114" s="8">
        <v>4</v>
      </c>
      <c r="C114" s="20" t="s">
        <v>18</v>
      </c>
      <c r="D114" s="21">
        <f>IF(C114="",0,VALUE(IF(C114='Tabelle Tipi-pesi'!B$2,'Tabelle Tipi-pesi'!C$2,"")&amp;IF(C114='Tabelle Tipi-pesi'!B$3,'Tabelle Tipi-pesi'!C$3,"")&amp;IF(C114='Tabelle Tipi-pesi'!B$4,'Tabelle Tipi-pesi'!C$4,"")&amp;IF(C114='Tabelle Tipi-pesi'!B$5,'Tabelle Tipi-pesi'!C$5,"")&amp;IF(C114='Tabelle Tipi-pesi'!B$6,'Tabelle Tipi-pesi'!C$6,"")&amp;IF(C114='Tabelle Tipi-pesi'!B$7,'Tabelle Tipi-pesi'!C$7,"")&amp;IF(C114='Tabelle Tipi-pesi'!B$8,'Tabelle Tipi-pesi'!C$8,"")&amp;IF(C114='Tabelle Tipi-pesi'!B$9,'Tabelle Tipi-pesi'!C$9,"")&amp;IF(C114='Tabelle Tipi-pesi'!B$10,'Tabelle Tipi-pesi'!C$10,"")&amp;IF(C114='Tabelle Tipi-pesi'!B$11,'Tabelle Tipi-pesi'!C$11,"")&amp;IF(C114='Tabelle Tipi-pesi'!B$12,'Tabelle Tipi-pesi'!C$12,"")&amp;IF(C114='Tabelle Tipi-pesi'!B$13,'Tabelle Tipi-pesi'!C$13,"")&amp;IF(C114='Tabelle Tipi-pesi'!B$14,'Tabelle Tipi-pesi'!C$14,"")&amp;IF(C114='Tabelle Tipi-pesi'!B$15,'Tabelle Tipi-pesi'!C$15,"")&amp;IF(C114='Tabelle Tipi-pesi'!B$16,'Tabelle Tipi-pesi'!C$16,"")&amp;IF(C114='Tabelle Tipi-pesi'!B$17,'Tabelle Tipi-pesi'!C$17,"")&amp;IF(C114='Tabelle Tipi-pesi'!B$18,'Tabelle Tipi-pesi'!C$18,"")&amp;IF(C114='Tabelle Tipi-pesi'!B$19,'Tabelle Tipi-pesi'!C$19,"")&amp;IF(C114='Tabelle Tipi-pesi'!B$20,'Tabelle Tipi-pesi'!C$20,"")&amp;IF(C114='Tabelle Tipi-pesi'!B$21,'Tabelle Tipi-pesi'!C$21,"")&amp;IF(C114='Tabelle Tipi-pesi'!B$22,'Tabelle Tipi-pesi'!C$22,"")&amp;IF(C114='Tabelle Tipi-pesi'!B$23,'Tabelle Tipi-pesi'!C$23,"")))</f>
        <v>180</v>
      </c>
      <c r="E114" s="8" t="s">
        <v>33</v>
      </c>
      <c r="F114" s="7">
        <f>IF(E114="",0,VALUE(IF(E114='Tabelle Tipi-pesi'!D$2,'Tabelle Tipi-pesi'!E$2,"")&amp;IF(E114='Tabelle Tipi-pesi'!D$3,'Tabelle Tipi-pesi'!E$3,"")&amp;IF(E114='Tabelle Tipi-pesi'!D$4,'Tabelle Tipi-pesi'!E$4,"")&amp;IF(E114='Tabelle Tipi-pesi'!D$5,'Tabelle Tipi-pesi'!E$5,"")&amp;IF(E114='Tabelle Tipi-pesi'!D$6,'Tabelle Tipi-pesi'!E$6,"")&amp;IF(E114='Tabelle Tipi-pesi'!D$7,'Tabelle Tipi-pesi'!E$7,"")&amp;IF(E114='Tabelle Tipi-pesi'!D$8,'Tabelle Tipi-pesi'!E$8,"")&amp;IF(E114='Tabelle Tipi-pesi'!D$9,'Tabelle Tipi-pesi'!E$9,"")&amp;IF(E114='Tabelle Tipi-pesi'!D$10,'Tabelle Tipi-pesi'!E$10,"")&amp;IF(E114='Tabelle Tipi-pesi'!D$11,'Tabelle Tipi-pesi'!E$11,"")&amp;IF(E114='Tabelle Tipi-pesi'!D$12,'Tabelle Tipi-pesi'!E$12,"")&amp;IF(E114='Tabelle Tipi-pesi'!D$13,'Tabelle Tipi-pesi'!E$13,"")&amp;IF(E114='Tabelle Tipi-pesi'!D$14,'Tabelle Tipi-pesi'!E$14,"")&amp;IF(E114='Tabelle Tipi-pesi'!D$15,'Tabelle Tipi-pesi'!E$15,"")&amp;IF(E114='Tabelle Tipi-pesi'!D$16,'Tabelle Tipi-pesi'!E$16,"")&amp;IF(E114='Tabelle Tipi-pesi'!D$17,'Tabelle Tipi-pesi'!E$17,"")&amp;IF(E114='Tabelle Tipi-pesi'!D$18,'Tabelle Tipi-pesi'!E$18,"")&amp;IF(E114='Tabelle Tipi-pesi'!D$19,'Tabelle Tipi-pesi'!E$19,"")&amp;IF(E114='Tabelle Tipi-pesi'!D$20,'Tabelle Tipi-pesi'!E$20,"")&amp;IF(E114='Tabelle Tipi-pesi'!D$21,'Tabelle Tipi-pesi'!E$21,"")&amp;IF(E114='Tabelle Tipi-pesi'!D$22,'Tabelle Tipi-pesi'!E$22,"")&amp;IF(E114='Tabelle Tipi-pesi'!D$23,'Tabelle Tipi-pesi'!E$23,"")))/4*B114</f>
        <v>100</v>
      </c>
      <c r="G114" s="22" t="s">
        <v>39</v>
      </c>
      <c r="H114" s="23">
        <f>$B114*IF(G114="",0,VALUE(IF(G114='Tabelle Tipi-pesi'!F$2,'Tabelle Tipi-pesi'!G$2,"")&amp;IF(G114='Tabelle Tipi-pesi'!F$3,'Tabelle Tipi-pesi'!G$3,"")&amp;IF(G114='Tabelle Tipi-pesi'!F$4,'Tabelle Tipi-pesi'!G$4,"")&amp;IF(G114='Tabelle Tipi-pesi'!F$5,'Tabelle Tipi-pesi'!G$5,"")&amp;IF(G114='Tabelle Tipi-pesi'!F$6,'Tabelle Tipi-pesi'!G$6,"")&amp;IF(G114='Tabelle Tipi-pesi'!F$7,'Tabelle Tipi-pesi'!G$7,"")&amp;IF(G114='Tabelle Tipi-pesi'!F$8,'Tabelle Tipi-pesi'!G$8,"")&amp;IF(G114='Tabelle Tipi-pesi'!F$9,'Tabelle Tipi-pesi'!G$9,"")&amp;IF(G114='Tabelle Tipi-pesi'!F$10,'Tabelle Tipi-pesi'!G$10,"")&amp;IF(G114='Tabelle Tipi-pesi'!F$11,'Tabelle Tipi-pesi'!G$11,"")&amp;IF(G114='Tabelle Tipi-pesi'!F$12,'Tabelle Tipi-pesi'!G$12,"")&amp;IF(G114='Tabelle Tipi-pesi'!F$13,'Tabelle Tipi-pesi'!G$13,"")&amp;IF(G114='Tabelle Tipi-pesi'!F$14,'Tabelle Tipi-pesi'!G$14,"")&amp;IF(G114='Tabelle Tipi-pesi'!F$15,'Tabelle Tipi-pesi'!G$15,"")&amp;IF(G114='Tabelle Tipi-pesi'!F$16,'Tabelle Tipi-pesi'!G$16,"")&amp;IF(G114='Tabelle Tipi-pesi'!F$17,'Tabelle Tipi-pesi'!G$17,"")&amp;IF(G114='Tabelle Tipi-pesi'!F$18,'Tabelle Tipi-pesi'!G$18,"")&amp;IF(G114='Tabelle Tipi-pesi'!F$19,'Tabelle Tipi-pesi'!G$19,"")&amp;IF(G114='Tabelle Tipi-pesi'!F$20,'Tabelle Tipi-pesi'!G$20,"")&amp;IF(G114='Tabelle Tipi-pesi'!F$21,'Tabelle Tipi-pesi'!G$21,"")&amp;IF(G114='Tabelle Tipi-pesi'!F$22,'Tabelle Tipi-pesi'!G$22,"")&amp;IF(G114='Tabelle Tipi-pesi'!F$23,'Tabelle Tipi-pesi'!G$23,"")))</f>
        <v>120</v>
      </c>
      <c r="I114" s="8" t="s">
        <v>47</v>
      </c>
      <c r="J114" s="9">
        <f>IF(I114="",0,VALUE(IF(I114='Tabelle Tipi-pesi'!H$2,'Tabelle Tipi-pesi'!I$2,"")&amp;IF(I114='Tabelle Tipi-pesi'!H$3,'Tabelle Tipi-pesi'!I$3,"")&amp;IF(I114='Tabelle Tipi-pesi'!H$4,'Tabelle Tipi-pesi'!I$4,"")&amp;IF(I114='Tabelle Tipi-pesi'!H$5,'Tabelle Tipi-pesi'!I$5,"")&amp;IF(I114='Tabelle Tipi-pesi'!H$6,'Tabelle Tipi-pesi'!I$6,"")&amp;IF(I114='Tabelle Tipi-pesi'!H$7,'Tabelle Tipi-pesi'!I$7,"")&amp;IF(I114='Tabelle Tipi-pesi'!H$8,'Tabelle Tipi-pesi'!I$8,"")&amp;IF(I114='Tabelle Tipi-pesi'!H$9,'Tabelle Tipi-pesi'!I$9,"")&amp;IF(I114='Tabelle Tipi-pesi'!H$10,'Tabelle Tipi-pesi'!I$10,"")&amp;IF(I114='Tabelle Tipi-pesi'!H$11,'Tabelle Tipi-pesi'!I$11,"")&amp;IF(I114='Tabelle Tipi-pesi'!H$12,'Tabelle Tipi-pesi'!I$12,"")&amp;IF(I114='Tabelle Tipi-pesi'!H$13,'Tabelle Tipi-pesi'!I$13,"")&amp;IF(I114='Tabelle Tipi-pesi'!H$14,'Tabelle Tipi-pesi'!I$14,"")&amp;IF(I114='Tabelle Tipi-pesi'!H$15,'Tabelle Tipi-pesi'!I$15,"")&amp;IF(I114='Tabelle Tipi-pesi'!H$16,'Tabelle Tipi-pesi'!I$16,"")&amp;IF(I114='Tabelle Tipi-pesi'!H$17,'Tabelle Tipi-pesi'!I$17,"")&amp;IF(I114='Tabelle Tipi-pesi'!H$18,'Tabelle Tipi-pesi'!I$18,"")&amp;IF(I114='Tabelle Tipi-pesi'!H$19,'Tabelle Tipi-pesi'!I$19,"")&amp;IF(I114='Tabelle Tipi-pesi'!H$20,'Tabelle Tipi-pesi'!I$20,"")&amp;IF(I114='Tabelle Tipi-pesi'!H$21,'Tabelle Tipi-pesi'!I$21,"")&amp;IF(I114='Tabelle Tipi-pesi'!H$22,'Tabelle Tipi-pesi'!I$22,"")&amp;IF(I114='Tabelle Tipi-pesi'!H$23,'Tabelle Tipi-pesi'!I$23,"")))</f>
        <v>145</v>
      </c>
      <c r="K114" s="24" t="s">
        <v>50</v>
      </c>
      <c r="L114" s="25">
        <f>IF(K114="",0,VALUE(IF(K114='Tabelle Tipi-pesi'!J$2,'Tabelle Tipi-pesi'!K$2,"")&amp;IF(K114='Tabelle Tipi-pesi'!J$3,'Tabelle Tipi-pesi'!K$3,"")&amp;IF(K114='Tabelle Tipi-pesi'!J$4,'Tabelle Tipi-pesi'!K$4,"")&amp;IF(K114='Tabelle Tipi-pesi'!J$5,'Tabelle Tipi-pesi'!K$5,"")&amp;IF(K114='Tabelle Tipi-pesi'!J$6,'Tabelle Tipi-pesi'!K$6,"")&amp;IF(K114='Tabelle Tipi-pesi'!J$7,'Tabelle Tipi-pesi'!K$7,"")&amp;IF(K114='Tabelle Tipi-pesi'!J$8,'Tabelle Tipi-pesi'!K$8,"")&amp;IF(K114='Tabelle Tipi-pesi'!J$9,'Tabelle Tipi-pesi'!K$9,"")&amp;IF(K114='Tabelle Tipi-pesi'!J$10,'Tabelle Tipi-pesi'!K$10,"")&amp;IF(K114='Tabelle Tipi-pesi'!J$11,'Tabelle Tipi-pesi'!K$11,"")&amp;IF(K114='Tabelle Tipi-pesi'!J$12,'Tabelle Tipi-pesi'!K$12,"")&amp;IF(K114='Tabelle Tipi-pesi'!J$13,'Tabelle Tipi-pesi'!K$13,"")&amp;IF(K114='Tabelle Tipi-pesi'!J$14,'Tabelle Tipi-pesi'!K$14,"")&amp;IF(K114='Tabelle Tipi-pesi'!J$15,'Tabelle Tipi-pesi'!K$15,"")&amp;IF(K114='Tabelle Tipi-pesi'!J$16,'Tabelle Tipi-pesi'!K$16,"")&amp;IF(K114='Tabelle Tipi-pesi'!J$17,'Tabelle Tipi-pesi'!K$17,"")&amp;IF(K114='Tabelle Tipi-pesi'!J$18,'Tabelle Tipi-pesi'!K$18,"")&amp;IF(K114='Tabelle Tipi-pesi'!J$19,'Tabelle Tipi-pesi'!K$19,"")&amp;IF(K114='Tabelle Tipi-pesi'!J$20,'Tabelle Tipi-pesi'!K$20,"")&amp;IF(K114='Tabelle Tipi-pesi'!J$21,'Tabelle Tipi-pesi'!K$21,"")&amp;IF(K114='Tabelle Tipi-pesi'!J$22,'Tabelle Tipi-pesi'!K$22,"")&amp;IF(K114='Tabelle Tipi-pesi'!J$23,'Tabelle Tipi-pesi'!K$23,"")))</f>
        <v>7</v>
      </c>
      <c r="M114" s="8" t="s">
        <v>57</v>
      </c>
      <c r="N114" s="9">
        <f>$B114*IF(M114="",0,VALUE(IF(M114='Tabelle Tipi-pesi'!L$2,'Tabelle Tipi-pesi'!M$2,"")&amp;IF(M114='Tabelle Tipi-pesi'!L$3,'Tabelle Tipi-pesi'!M$3,"")&amp;IF(M114='Tabelle Tipi-pesi'!L$4,'Tabelle Tipi-pesi'!M$4,"")&amp;IF(M114='Tabelle Tipi-pesi'!L$5,'Tabelle Tipi-pesi'!M$5,"")&amp;IF(M114='Tabelle Tipi-pesi'!L$6,'Tabelle Tipi-pesi'!M$6,"")&amp;IF(M114='Tabelle Tipi-pesi'!L$7,'Tabelle Tipi-pesi'!M$7,"")&amp;IF(M114='Tabelle Tipi-pesi'!L$8,'Tabelle Tipi-pesi'!M$8,"")&amp;IF(M114='Tabelle Tipi-pesi'!L$9,'Tabelle Tipi-pesi'!M$9,"")&amp;IF(M114='Tabelle Tipi-pesi'!L$10,'Tabelle Tipi-pesi'!M$10,"")&amp;IF(M114='Tabelle Tipi-pesi'!L$11,'Tabelle Tipi-pesi'!M$11,"")&amp;IF(M114='Tabelle Tipi-pesi'!L$12,'Tabelle Tipi-pesi'!M$12,"")&amp;IF(M114='Tabelle Tipi-pesi'!L$13,'Tabelle Tipi-pesi'!M$13,"")&amp;IF(M114='Tabelle Tipi-pesi'!L$14,'Tabelle Tipi-pesi'!M$14,"")&amp;IF(M114='Tabelle Tipi-pesi'!L$15,'Tabelle Tipi-pesi'!M$15,"")&amp;IF(M114='Tabelle Tipi-pesi'!L$16,'Tabelle Tipi-pesi'!M$16,"")&amp;IF(M114='Tabelle Tipi-pesi'!L$17,'Tabelle Tipi-pesi'!M$17,"")&amp;IF(M114='Tabelle Tipi-pesi'!L$18,'Tabelle Tipi-pesi'!M$18,"")&amp;IF(M114='Tabelle Tipi-pesi'!L$19,'Tabelle Tipi-pesi'!M$19,"")&amp;IF(M114='Tabelle Tipi-pesi'!L$20,'Tabelle Tipi-pesi'!M$20,"")&amp;IF(M114='Tabelle Tipi-pesi'!L$21,'Tabelle Tipi-pesi'!M$21,"")&amp;IF(M114='Tabelle Tipi-pesi'!L$22,'Tabelle Tipi-pesi'!M$22,"")&amp;IF(M114='Tabelle Tipi-pesi'!L$23,'Tabelle Tipi-pesi'!M$23,"")))</f>
        <v>388</v>
      </c>
      <c r="O114" s="27" t="s">
        <v>78</v>
      </c>
      <c r="P114" s="28">
        <f>IF(O114="",0,VALUE(IF(O114='Tabelle Tipi-pesi'!N$2,'Tabelle Tipi-pesi'!O$2,"")&amp;IF(O114='Tabelle Tipi-pesi'!N$3,'Tabelle Tipi-pesi'!O$3,"")&amp;IF(O114='Tabelle Tipi-pesi'!N$4,'Tabelle Tipi-pesi'!O$4,"")&amp;IF(O114='Tabelle Tipi-pesi'!N$5,'Tabelle Tipi-pesi'!O$5,"")&amp;IF(O114='Tabelle Tipi-pesi'!N$6,'Tabelle Tipi-pesi'!O$6,"")&amp;IF(O114='Tabelle Tipi-pesi'!N$7,'Tabelle Tipi-pesi'!O$7,"")&amp;IF(O114='Tabelle Tipi-pesi'!N$8,'Tabelle Tipi-pesi'!O$8,"")&amp;IF(O114='Tabelle Tipi-pesi'!N$9,'Tabelle Tipi-pesi'!O$9,"")&amp;IF(O114='Tabelle Tipi-pesi'!N$10,'Tabelle Tipi-pesi'!O$10,"")&amp;IF(O114='Tabelle Tipi-pesi'!N$11,'Tabelle Tipi-pesi'!O$11,"")&amp;IF(O114='Tabelle Tipi-pesi'!N$12,'Tabelle Tipi-pesi'!O$12,"")&amp;IF(O114='Tabelle Tipi-pesi'!N$13,'Tabelle Tipi-pesi'!O$13,"")&amp;IF(O114='Tabelle Tipi-pesi'!N$14,'Tabelle Tipi-pesi'!O$14,"")&amp;IF(O114='Tabelle Tipi-pesi'!N$15,'Tabelle Tipi-pesi'!O$15,"")&amp;IF(O114='Tabelle Tipi-pesi'!N$16,'Tabelle Tipi-pesi'!O$16,"")&amp;IF(O114='Tabelle Tipi-pesi'!N$17,'Tabelle Tipi-pesi'!O$17,"")&amp;IF(O114='Tabelle Tipi-pesi'!N$18,'Tabelle Tipi-pesi'!O$18,"")&amp;IF(O114='Tabelle Tipi-pesi'!N$19,'Tabelle Tipi-pesi'!O$19,"")&amp;IF(O114='Tabelle Tipi-pesi'!N$20,'Tabelle Tipi-pesi'!O$20,"")&amp;IF(O114='Tabelle Tipi-pesi'!N$21,'Tabelle Tipi-pesi'!O$21,"")&amp;IF(O114='Tabelle Tipi-pesi'!N$22,'Tabelle Tipi-pesi'!O$22,"")&amp;IF(O114='Tabelle Tipi-pesi'!N$23,'Tabelle Tipi-pesi'!O$23,"")))</f>
        <v>400</v>
      </c>
      <c r="Q114" s="8" t="s">
        <v>109</v>
      </c>
      <c r="R114" s="9">
        <f>IF(Q114="",0,VALUE(IF(Q114='Tabelle Tipi-pesi'!P$2,'Tabelle Tipi-pesi'!Q$2,"")&amp;IF(Q114='Tabelle Tipi-pesi'!P$3,'Tabelle Tipi-pesi'!Q$3,"")&amp;IF(Q114='Tabelle Tipi-pesi'!P$4,'Tabelle Tipi-pesi'!Q$4,"")&amp;IF(Q114='Tabelle Tipi-pesi'!P$5,'Tabelle Tipi-pesi'!Q$5,"")&amp;IF(Q114='Tabelle Tipi-pesi'!P$6,'Tabelle Tipi-pesi'!Q$6,"")&amp;IF(Q114='Tabelle Tipi-pesi'!P$7,'Tabelle Tipi-pesi'!Q$7,"")&amp;IF(Q114='Tabelle Tipi-pesi'!P$8,'Tabelle Tipi-pesi'!Q$8,"")&amp;IF(Q114='Tabelle Tipi-pesi'!P$9,'Tabelle Tipi-pesi'!Q$9,"")&amp;IF(Q114='Tabelle Tipi-pesi'!P$10,'Tabelle Tipi-pesi'!Q$10,"")&amp;IF(Q114='Tabelle Tipi-pesi'!P$11,'Tabelle Tipi-pesi'!Q$11,"")&amp;IF(Q114='Tabelle Tipi-pesi'!P$12,'Tabelle Tipi-pesi'!Q$12,"")&amp;IF(Q114='Tabelle Tipi-pesi'!P$13,'Tabelle Tipi-pesi'!Q$13,"")&amp;IF(Q114='Tabelle Tipi-pesi'!P$14,'Tabelle Tipi-pesi'!Q$14,"")&amp;IF(Q114='Tabelle Tipi-pesi'!P$15,'Tabelle Tipi-pesi'!Q$15,"")&amp;IF(Q114='Tabelle Tipi-pesi'!P$16,'Tabelle Tipi-pesi'!Q$16,"")&amp;IF(Q114='Tabelle Tipi-pesi'!P$17,'Tabelle Tipi-pesi'!Q$17,"")&amp;IF(Q114='Tabelle Tipi-pesi'!P$18,'Tabelle Tipi-pesi'!Q$18,"")&amp;IF(Q114='Tabelle Tipi-pesi'!P$19,'Tabelle Tipi-pesi'!Q$19,"")&amp;IF(Q114='Tabelle Tipi-pesi'!P$20,'Tabelle Tipi-pesi'!Q$20,"")&amp;IF(Q114='Tabelle Tipi-pesi'!P$21,'Tabelle Tipi-pesi'!Q$21,"")&amp;IF(Q114='Tabelle Tipi-pesi'!P$22,'Tabelle Tipi-pesi'!Q$22,"")&amp;IF(Q114='Tabelle Tipi-pesi'!P$23,'Tabelle Tipi-pesi'!Q$23,"")))</f>
        <v>60</v>
      </c>
      <c r="S114" s="29" t="s">
        <v>114</v>
      </c>
      <c r="T114" s="30">
        <f>IF(S114="",0,VALUE(IF(S114='Tabelle Tipi-pesi'!R$2,'Tabelle Tipi-pesi'!S$2,"")&amp;IF(S114='Tabelle Tipi-pesi'!R$3,'Tabelle Tipi-pesi'!S$3,"")&amp;IF(S114='Tabelle Tipi-pesi'!R$4,'Tabelle Tipi-pesi'!S$4,"")&amp;IF(S114='Tabelle Tipi-pesi'!R$5,'Tabelle Tipi-pesi'!S$5,"")&amp;IF(S114='Tabelle Tipi-pesi'!R$6,'Tabelle Tipi-pesi'!S$6,"")&amp;IF(S114='Tabelle Tipi-pesi'!R$7,'Tabelle Tipi-pesi'!S$7,"")&amp;IF(S114='Tabelle Tipi-pesi'!R$8,'Tabelle Tipi-pesi'!S$8,"")&amp;IF(S114='Tabelle Tipi-pesi'!R$9,'Tabelle Tipi-pesi'!S$9,"")&amp;IF(S114='Tabelle Tipi-pesi'!R$10,'Tabelle Tipi-pesi'!S$10,"")&amp;IF(S114='Tabelle Tipi-pesi'!R$11,'Tabelle Tipi-pesi'!S$11,"")&amp;IF(S114='Tabelle Tipi-pesi'!R$12,'Tabelle Tipi-pesi'!S$12,"")&amp;IF(S114='Tabelle Tipi-pesi'!R$13,'Tabelle Tipi-pesi'!S$13,"")&amp;IF(S114='Tabelle Tipi-pesi'!R$14,'Tabelle Tipi-pesi'!S$14,"")&amp;IF(S114='Tabelle Tipi-pesi'!R$15,'Tabelle Tipi-pesi'!S$15,"")&amp;IF(S114='Tabelle Tipi-pesi'!R$16,'Tabelle Tipi-pesi'!S$16,"")&amp;IF(S114='Tabelle Tipi-pesi'!R$17,'Tabelle Tipi-pesi'!S$17,"")&amp;IF(S114='Tabelle Tipi-pesi'!R$18,'Tabelle Tipi-pesi'!S$18,"")&amp;IF(S114='Tabelle Tipi-pesi'!R$19,'Tabelle Tipi-pesi'!S$19,"")&amp;IF(S114='Tabelle Tipi-pesi'!R$20,'Tabelle Tipi-pesi'!S$20,"")&amp;IF(S114='Tabelle Tipi-pesi'!R$21,'Tabelle Tipi-pesi'!S$21,"")&amp;IF(S114='Tabelle Tipi-pesi'!R$22,'Tabelle Tipi-pesi'!S$22,"")&amp;IF(S114='Tabelle Tipi-pesi'!R$23,'Tabelle Tipi-pesi'!S$23,"")))</f>
        <v>25</v>
      </c>
      <c r="V114" s="9">
        <f>IF(U114="",0,VALUE(IF(U114='Tabelle Tipi-pesi'!T$2,'Tabelle Tipi-pesi'!U$2,"")&amp;IF(U114='Tabelle Tipi-pesi'!T$3,'Tabelle Tipi-pesi'!U$3,"")&amp;IF(U114='Tabelle Tipi-pesi'!T$4,'Tabelle Tipi-pesi'!U$4,"")&amp;IF(U114='Tabelle Tipi-pesi'!T$5,'Tabelle Tipi-pesi'!U$5,"")&amp;IF(U114='Tabelle Tipi-pesi'!T$6,'Tabelle Tipi-pesi'!U$6,"")&amp;IF(U114='Tabelle Tipi-pesi'!T$7,'Tabelle Tipi-pesi'!U$7,"")&amp;IF(U114='Tabelle Tipi-pesi'!T$8,'Tabelle Tipi-pesi'!U$8,"")&amp;IF(U114='Tabelle Tipi-pesi'!T$9,'Tabelle Tipi-pesi'!U$9,"")&amp;IF(U114='Tabelle Tipi-pesi'!T$10,'Tabelle Tipi-pesi'!U$10,"")&amp;IF(U114='Tabelle Tipi-pesi'!T$11,'Tabelle Tipi-pesi'!U$11,"")&amp;IF(U114='Tabelle Tipi-pesi'!T$12,'Tabelle Tipi-pesi'!U$12,"")&amp;IF(U114='Tabelle Tipi-pesi'!T$13,'Tabelle Tipi-pesi'!U$13,"")&amp;IF(U114='Tabelle Tipi-pesi'!T$14,'Tabelle Tipi-pesi'!U$14,"")&amp;IF(U114='Tabelle Tipi-pesi'!T$15,'Tabelle Tipi-pesi'!U$15,"")&amp;IF(U114='Tabelle Tipi-pesi'!T$16,'Tabelle Tipi-pesi'!U$16,"")&amp;IF(U114='Tabelle Tipi-pesi'!T$17,'Tabelle Tipi-pesi'!U$17,"")&amp;IF(U114='Tabelle Tipi-pesi'!T$18,'Tabelle Tipi-pesi'!U$18,"")&amp;IF(U114='Tabelle Tipi-pesi'!T$19,'Tabelle Tipi-pesi'!U$19,"")&amp;IF(U114='Tabelle Tipi-pesi'!T$20,'Tabelle Tipi-pesi'!U$20,"")&amp;IF(U114='Tabelle Tipi-pesi'!T$21,'Tabelle Tipi-pesi'!U$21,"")&amp;IF(U114='Tabelle Tipi-pesi'!T$22,'Tabelle Tipi-pesi'!U$22,"")&amp;IF(U114='Tabelle Tipi-pesi'!T$23,'Tabelle Tipi-pesi'!U$23,"")))</f>
        <v>0</v>
      </c>
      <c r="W114" s="31"/>
      <c r="X114" s="32">
        <f>IF(W114="",0,VALUE(IF(W114='Tabelle Tipi-pesi'!V$2,'Tabelle Tipi-pesi'!W$2,"")&amp;IF(W114='Tabelle Tipi-pesi'!V$3,'Tabelle Tipi-pesi'!W$3,"")&amp;IF(W114='Tabelle Tipi-pesi'!V$4,'Tabelle Tipi-pesi'!W$4,"")&amp;IF(W114='Tabelle Tipi-pesi'!V$5,'Tabelle Tipi-pesi'!W$5,"")&amp;IF(W114='Tabelle Tipi-pesi'!V$6,'Tabelle Tipi-pesi'!W$6,"")&amp;IF(W114='Tabelle Tipi-pesi'!V$7,'Tabelle Tipi-pesi'!W$7,"")&amp;IF(W114='Tabelle Tipi-pesi'!V$8,'Tabelle Tipi-pesi'!W$8,"")&amp;IF(W114='Tabelle Tipi-pesi'!V$9,'Tabelle Tipi-pesi'!W$9,"")&amp;IF(W114='Tabelle Tipi-pesi'!V$10,'Tabelle Tipi-pesi'!W$10,"")&amp;IF(W114='Tabelle Tipi-pesi'!V$11,'Tabelle Tipi-pesi'!W$11,"")&amp;IF(W114='Tabelle Tipi-pesi'!V$12,'Tabelle Tipi-pesi'!W$12,"")&amp;IF(W114='Tabelle Tipi-pesi'!V$13,'Tabelle Tipi-pesi'!W$13,"")&amp;IF(W114='Tabelle Tipi-pesi'!V$14,'Tabelle Tipi-pesi'!W$14,"")&amp;IF(W114='Tabelle Tipi-pesi'!V$15,'Tabelle Tipi-pesi'!W$15,"")&amp;IF(W114='Tabelle Tipi-pesi'!V$16,'Tabelle Tipi-pesi'!W$16,"")&amp;IF(W114='Tabelle Tipi-pesi'!V$17,'Tabelle Tipi-pesi'!W$17,"")&amp;IF(W114='Tabelle Tipi-pesi'!V$18,'Tabelle Tipi-pesi'!W$18,"")&amp;IF(W114='Tabelle Tipi-pesi'!V$19,'Tabelle Tipi-pesi'!W$19,"")&amp;IF(W114='Tabelle Tipi-pesi'!V$20,'Tabelle Tipi-pesi'!W$20,"")&amp;IF(W114='Tabelle Tipi-pesi'!V$21,'Tabelle Tipi-pesi'!W$21,"")&amp;IF(W114='Tabelle Tipi-pesi'!V$22,'Tabelle Tipi-pesi'!W$22,"")&amp;IF(W114='Tabelle Tipi-pesi'!V$23,'Tabelle Tipi-pesi'!W$23,"")))</f>
        <v>0</v>
      </c>
      <c r="Z114" s="9">
        <f>IF(Y114="",0,VALUE(IF(Y114='Tabelle Tipi-pesi'!X$2,'Tabelle Tipi-pesi'!Y$2,"")&amp;IF(Y114='Tabelle Tipi-pesi'!X$3,'Tabelle Tipi-pesi'!Y$3,"")&amp;IF(Y114='Tabelle Tipi-pesi'!X$4,'Tabelle Tipi-pesi'!Y$4,"")&amp;IF(Y114='Tabelle Tipi-pesi'!X$5,'Tabelle Tipi-pesi'!Y$5,"")&amp;IF(Y114='Tabelle Tipi-pesi'!X$6,'Tabelle Tipi-pesi'!Y$6,"")&amp;IF(Y114='Tabelle Tipi-pesi'!X$7,'Tabelle Tipi-pesi'!Y$7,"")&amp;IF(Y114='Tabelle Tipi-pesi'!X$8,'Tabelle Tipi-pesi'!Y$8,"")&amp;IF(Y114='Tabelle Tipi-pesi'!X$9,'Tabelle Tipi-pesi'!Y$9,"")&amp;IF(Y114='Tabelle Tipi-pesi'!X$10,'Tabelle Tipi-pesi'!Y$10,"")&amp;IF(Y114='Tabelle Tipi-pesi'!X$11,'Tabelle Tipi-pesi'!Y$11,"")&amp;IF(Y114='Tabelle Tipi-pesi'!X$12,'Tabelle Tipi-pesi'!Y$12,"")&amp;IF(Y114='Tabelle Tipi-pesi'!X$13,'Tabelle Tipi-pesi'!Y$13,"")&amp;IF(Y114='Tabelle Tipi-pesi'!X$14,'Tabelle Tipi-pesi'!Y$14,"")&amp;IF(Y114='Tabelle Tipi-pesi'!X$15,'Tabelle Tipi-pesi'!Y$15,"")&amp;IF(Y114='Tabelle Tipi-pesi'!X$16,'Tabelle Tipi-pesi'!Y$16,"")&amp;IF(Y114='Tabelle Tipi-pesi'!X$17,'Tabelle Tipi-pesi'!Y$17,"")&amp;IF(Y114='Tabelle Tipi-pesi'!X$18,'Tabelle Tipi-pesi'!Y$18,"")&amp;IF(Y114='Tabelle Tipi-pesi'!X$19,'Tabelle Tipi-pesi'!Y$19,"")&amp;IF(Y114='Tabelle Tipi-pesi'!X$20,'Tabelle Tipi-pesi'!Y$20,"")&amp;IF(Y114='Tabelle Tipi-pesi'!X$21,'Tabelle Tipi-pesi'!Y$21,"")&amp;IF(Y114='Tabelle Tipi-pesi'!X$22,'Tabelle Tipi-pesi'!Y$22,"")&amp;IF(Y114='Tabelle Tipi-pesi'!X$23,'Tabelle Tipi-pesi'!Y$23,"")))</f>
        <v>0</v>
      </c>
      <c r="AA114" s="36"/>
      <c r="AB114" s="37">
        <f>IF(AA114="",0,VALUE(IF(AA114='Tabelle Tipi-pesi'!Z$2,'Tabelle Tipi-pesi'!AA$2,"")&amp;IF(AA114='Tabelle Tipi-pesi'!Z$3,'Tabelle Tipi-pesi'!AA$3,"")&amp;IF(AA114='Tabelle Tipi-pesi'!Z$4,'Tabelle Tipi-pesi'!AA$4,"")&amp;IF(AA114='Tabelle Tipi-pesi'!Z$5,'Tabelle Tipi-pesi'!AA$5,"")&amp;IF(AA114='Tabelle Tipi-pesi'!Z$6,'Tabelle Tipi-pesi'!AA$6,"")&amp;IF(AA114='Tabelle Tipi-pesi'!Z$7,'Tabelle Tipi-pesi'!AA$7,"")&amp;IF(AA114='Tabelle Tipi-pesi'!Z$8,'Tabelle Tipi-pesi'!AA$8,"")&amp;IF(AA114='Tabelle Tipi-pesi'!Z$9,'Tabelle Tipi-pesi'!AA$9,"")&amp;IF(AA114='Tabelle Tipi-pesi'!Z$10,'Tabelle Tipi-pesi'!AA$10,"")&amp;IF(AA114='Tabelle Tipi-pesi'!Z$11,'Tabelle Tipi-pesi'!AA$11,"")&amp;IF(AA114='Tabelle Tipi-pesi'!Z$12,'Tabelle Tipi-pesi'!AA$12,"")&amp;IF(AA114='Tabelle Tipi-pesi'!Z$13,'Tabelle Tipi-pesi'!AA$13,"")&amp;IF(AA114='Tabelle Tipi-pesi'!Z$14,'Tabelle Tipi-pesi'!AA$14,"")&amp;IF(AA114='Tabelle Tipi-pesi'!Z$15,'Tabelle Tipi-pesi'!AA$15,"")&amp;IF(AA114='Tabelle Tipi-pesi'!Z$16,'Tabelle Tipi-pesi'!AA$16,"")&amp;IF(AA114='Tabelle Tipi-pesi'!Z$17,'Tabelle Tipi-pesi'!AA$17,"")&amp;IF(AA114='Tabelle Tipi-pesi'!Z$18,'Tabelle Tipi-pesi'!AA$18,"")&amp;IF(AA114='Tabelle Tipi-pesi'!Z$19,'Tabelle Tipi-pesi'!AA$19,"")&amp;IF(AA114='Tabelle Tipi-pesi'!Z$20,'Tabelle Tipi-pesi'!AA$20,"")&amp;IF(AA114='Tabelle Tipi-pesi'!Z$21,'Tabelle Tipi-pesi'!AA$21,"")&amp;IF(AA114='Tabelle Tipi-pesi'!Z$22,'Tabelle Tipi-pesi'!AA$22,"")&amp;IF(AA114='Tabelle Tipi-pesi'!Z$23,'Tabelle Tipi-pesi'!AA$23,"")))</f>
        <v>0</v>
      </c>
      <c r="AD114" s="9">
        <f>IF(AC114="",0,VALUE(IF(AC114='Tabelle Tipi-pesi'!Z$2,'Tabelle Tipi-pesi'!AA$2,"")&amp;IF(AC114='Tabelle Tipi-pesi'!Z$3,'Tabelle Tipi-pesi'!AA$3,"")&amp;IF(AC114='Tabelle Tipi-pesi'!Z$4,'Tabelle Tipi-pesi'!AA$4,"")&amp;IF(AC114='Tabelle Tipi-pesi'!Z$5,'Tabelle Tipi-pesi'!AA$5,"")&amp;IF(AC114='Tabelle Tipi-pesi'!Z$6,'Tabelle Tipi-pesi'!AA$6,"")&amp;IF(AC114='Tabelle Tipi-pesi'!Z$7,'Tabelle Tipi-pesi'!AA$7,"")&amp;IF(AC114='Tabelle Tipi-pesi'!Z$8,'Tabelle Tipi-pesi'!AA$8,"")&amp;IF(AC114='Tabelle Tipi-pesi'!Z$9,'Tabelle Tipi-pesi'!AA$9,"")&amp;IF(AC114='Tabelle Tipi-pesi'!Z$10,'Tabelle Tipi-pesi'!AA$10,"")&amp;IF(AC114='Tabelle Tipi-pesi'!Z$11,'Tabelle Tipi-pesi'!AA$11,"")&amp;IF(AC114='Tabelle Tipi-pesi'!Z$12,'Tabelle Tipi-pesi'!AA$12,"")&amp;IF(AC114='Tabelle Tipi-pesi'!Z$13,'Tabelle Tipi-pesi'!AA$13,"")&amp;IF(AC114='Tabelle Tipi-pesi'!Z$14,'Tabelle Tipi-pesi'!AA$14,"")&amp;IF(AC114='Tabelle Tipi-pesi'!Z$15,'Tabelle Tipi-pesi'!AA$15,"")&amp;IF(AC114='Tabelle Tipi-pesi'!Z$16,'Tabelle Tipi-pesi'!AA$16,"")&amp;IF(AC114='Tabelle Tipi-pesi'!Z$17,'Tabelle Tipi-pesi'!AA$17,"")&amp;IF(AC114='Tabelle Tipi-pesi'!Z$18,'Tabelle Tipi-pesi'!AA$18,"")&amp;IF(AC114='Tabelle Tipi-pesi'!Z$19,'Tabelle Tipi-pesi'!AA$19,"")&amp;IF(AC114='Tabelle Tipi-pesi'!Z$20,'Tabelle Tipi-pesi'!AA$20,"")&amp;IF(AC114='Tabelle Tipi-pesi'!Z$21,'Tabelle Tipi-pesi'!AA$21,"")&amp;IF(AC114='Tabelle Tipi-pesi'!Z$22,'Tabelle Tipi-pesi'!AA$22,"")&amp;IF(AC114='Tabelle Tipi-pesi'!Z$23,'Tabelle Tipi-pesi'!AA$23,"")))</f>
        <v>0</v>
      </c>
      <c r="AE114" s="34" t="s">
        <v>118</v>
      </c>
      <c r="AF114" s="35">
        <f>IF(AE114="",0,VALUE(IF(AE114='Tabelle Tipi-pesi'!AB$2,'Tabelle Tipi-pesi'!AC$2,"")&amp;IF(AE114='Tabelle Tipi-pesi'!AB$3,'Tabelle Tipi-pesi'!AC$3,"")&amp;IF(AE114='Tabelle Tipi-pesi'!AB$4,'Tabelle Tipi-pesi'!AC$4,"")&amp;IF(AE114='Tabelle Tipi-pesi'!AB$5,'Tabelle Tipi-pesi'!AC$5,"")&amp;IF(AE114='Tabelle Tipi-pesi'!AB$6,'Tabelle Tipi-pesi'!AC$6,"")&amp;IF(AE114='Tabelle Tipi-pesi'!AB$7,'Tabelle Tipi-pesi'!AC$7,"")&amp;IF(AE114='Tabelle Tipi-pesi'!AB$8,'Tabelle Tipi-pesi'!AC$8,"")&amp;IF(AE114='Tabelle Tipi-pesi'!AB$9,'Tabelle Tipi-pesi'!AC$9,"")&amp;IF(AE114='Tabelle Tipi-pesi'!AB$10,'Tabelle Tipi-pesi'!AC$10,"")&amp;IF(AE114='Tabelle Tipi-pesi'!AB$11,'Tabelle Tipi-pesi'!AC$11,"")&amp;IF(AE114='Tabelle Tipi-pesi'!AB$12,'Tabelle Tipi-pesi'!AC$12,"")&amp;IF(AE114='Tabelle Tipi-pesi'!AB$13,'Tabelle Tipi-pesi'!AC$13,"")&amp;IF(AE114='Tabelle Tipi-pesi'!AB$14,'Tabelle Tipi-pesi'!AC$14,"")&amp;IF(AE114='Tabelle Tipi-pesi'!AB$15,'Tabelle Tipi-pesi'!AC$15,"")&amp;IF(AD114='Tabelle Tipi-pesi'!AB$16,'Tabelle Tipi-pesi'!AC$16,"")&amp;IF(AE114='Tabelle Tipi-pesi'!AB$17,'Tabelle Tipi-pesi'!AC$17,"")&amp;IF(AE114='Tabelle Tipi-pesi'!AB$18,'Tabelle Tipi-pesi'!AC$18,"")&amp;IF(AE114='Tabelle Tipi-pesi'!AB$19,'Tabelle Tipi-pesi'!AC$19,"")&amp;IF(AE114='Tabelle Tipi-pesi'!AB$20,'Tabelle Tipi-pesi'!AC$20,"")&amp;IF(AE114='Tabelle Tipi-pesi'!AB$21,'Tabelle Tipi-pesi'!AC$21,"")&amp;IF(AE114='Tabelle Tipi-pesi'!AB$22,'Tabelle Tipi-pesi'!AC$22,"")&amp;IF(AE114='Tabelle Tipi-pesi'!AB$23,'Tabelle Tipi-pesi'!AC$23,"")))</f>
        <v>10</v>
      </c>
      <c r="AH114" s="9">
        <f>IF(AG114="",0,VALUE(IF(AG114='Tabelle Tipi-pesi'!AD$2,'Tabelle Tipi-pesi'!AE$2,"")&amp;IF(AG114='Tabelle Tipi-pesi'!AD$3,'Tabelle Tipi-pesi'!AE$3,"")&amp;IF(AG114='Tabelle Tipi-pesi'!AD$4,'Tabelle Tipi-pesi'!AE$4,"")&amp;IF(AG114='Tabelle Tipi-pesi'!AD$5,'Tabelle Tipi-pesi'!AE$5,"")&amp;IF(AG114='Tabelle Tipi-pesi'!AD$6,'Tabelle Tipi-pesi'!AE$6,"")&amp;IF(AG114='Tabelle Tipi-pesi'!AD$7,'Tabelle Tipi-pesi'!AE$7,"")&amp;IF(AG114='Tabelle Tipi-pesi'!AD$8,'Tabelle Tipi-pesi'!AE$8,"")&amp;IF(AG114='Tabelle Tipi-pesi'!AD$9,'Tabelle Tipi-pesi'!AE$9,"")&amp;IF(AG114='Tabelle Tipi-pesi'!AD$10,'Tabelle Tipi-pesi'!AE$10,"")&amp;IF(AG114='Tabelle Tipi-pesi'!AD$11,'Tabelle Tipi-pesi'!AE$11,"")&amp;IF(AG114='Tabelle Tipi-pesi'!AD$12,'Tabelle Tipi-pesi'!AE$12,"")&amp;IF(AG114='Tabelle Tipi-pesi'!AD$13,'Tabelle Tipi-pesi'!AE$13,"")&amp;IF(AG114='Tabelle Tipi-pesi'!AD$14,'Tabelle Tipi-pesi'!AE$14,"")&amp;IF(AG114='Tabelle Tipi-pesi'!AD$15,'Tabelle Tipi-pesi'!AE$15,"")&amp;IF(AF114='Tabelle Tipi-pesi'!AD$16,'Tabelle Tipi-pesi'!AE$16,"")&amp;IF(AG114='Tabelle Tipi-pesi'!AD$17,'Tabelle Tipi-pesi'!AE$17,"")&amp;IF(AG114='Tabelle Tipi-pesi'!AD$18,'Tabelle Tipi-pesi'!AE$18,"")&amp;IF(AG114='Tabelle Tipi-pesi'!AD$19,'Tabelle Tipi-pesi'!AE$19,"")&amp;IF(AG114='Tabelle Tipi-pesi'!AD$20,'Tabelle Tipi-pesi'!AE$20,"")&amp;IF(AG114='Tabelle Tipi-pesi'!AD$21,'Tabelle Tipi-pesi'!AE$21,"")&amp;IF(AG114='Tabelle Tipi-pesi'!AD$22,'Tabelle Tipi-pesi'!AE$22,"")&amp;IF(AG114='Tabelle Tipi-pesi'!AD$23,'Tabelle Tipi-pesi'!AE$23,"")))</f>
        <v>0</v>
      </c>
      <c r="AJ114" s="26">
        <f t="shared" si="7"/>
        <v>1435</v>
      </c>
      <c r="AK114" s="55">
        <v>25.35</v>
      </c>
      <c r="AL114" s="12">
        <v>3520</v>
      </c>
      <c r="AM114" s="18"/>
      <c r="AN114" s="11">
        <f t="shared" si="8"/>
        <v>17</v>
      </c>
      <c r="AO114" s="11" t="str">
        <f t="shared" si="9"/>
        <v>4</v>
      </c>
      <c r="AP114" s="8">
        <v>360</v>
      </c>
      <c r="AQ114" s="40">
        <f t="shared" si="10"/>
        <v>8.3313609467455603</v>
      </c>
      <c r="AR114" s="15">
        <f t="shared" si="11"/>
        <v>123.3041420118343</v>
      </c>
      <c r="AS114" s="16">
        <f t="shared" si="12"/>
        <v>85.926231367131919</v>
      </c>
      <c r="AT114" s="15">
        <f t="shared" si="13"/>
        <v>11.637889665233416</v>
      </c>
      <c r="AU114" s="39"/>
    </row>
    <row r="115" spans="1:47" s="8" customFormat="1" ht="11.25" customHeight="1" x14ac:dyDescent="0.2">
      <c r="A115" s="8">
        <v>111</v>
      </c>
      <c r="B115" s="8">
        <v>4</v>
      </c>
      <c r="C115" s="20" t="s">
        <v>18</v>
      </c>
      <c r="D115" s="21">
        <f>IF(C115="",0,VALUE(IF(C115='Tabelle Tipi-pesi'!B$2,'Tabelle Tipi-pesi'!C$2,"")&amp;IF(C115='Tabelle Tipi-pesi'!B$3,'Tabelle Tipi-pesi'!C$3,"")&amp;IF(C115='Tabelle Tipi-pesi'!B$4,'Tabelle Tipi-pesi'!C$4,"")&amp;IF(C115='Tabelle Tipi-pesi'!B$5,'Tabelle Tipi-pesi'!C$5,"")&amp;IF(C115='Tabelle Tipi-pesi'!B$6,'Tabelle Tipi-pesi'!C$6,"")&amp;IF(C115='Tabelle Tipi-pesi'!B$7,'Tabelle Tipi-pesi'!C$7,"")&amp;IF(C115='Tabelle Tipi-pesi'!B$8,'Tabelle Tipi-pesi'!C$8,"")&amp;IF(C115='Tabelle Tipi-pesi'!B$9,'Tabelle Tipi-pesi'!C$9,"")&amp;IF(C115='Tabelle Tipi-pesi'!B$10,'Tabelle Tipi-pesi'!C$10,"")&amp;IF(C115='Tabelle Tipi-pesi'!B$11,'Tabelle Tipi-pesi'!C$11,"")&amp;IF(C115='Tabelle Tipi-pesi'!B$12,'Tabelle Tipi-pesi'!C$12,"")&amp;IF(C115='Tabelle Tipi-pesi'!B$13,'Tabelle Tipi-pesi'!C$13,"")&amp;IF(C115='Tabelle Tipi-pesi'!B$14,'Tabelle Tipi-pesi'!C$14,"")&amp;IF(C115='Tabelle Tipi-pesi'!B$15,'Tabelle Tipi-pesi'!C$15,"")&amp;IF(C115='Tabelle Tipi-pesi'!B$16,'Tabelle Tipi-pesi'!C$16,"")&amp;IF(C115='Tabelle Tipi-pesi'!B$17,'Tabelle Tipi-pesi'!C$17,"")&amp;IF(C115='Tabelle Tipi-pesi'!B$18,'Tabelle Tipi-pesi'!C$18,"")&amp;IF(C115='Tabelle Tipi-pesi'!B$19,'Tabelle Tipi-pesi'!C$19,"")&amp;IF(C115='Tabelle Tipi-pesi'!B$20,'Tabelle Tipi-pesi'!C$20,"")&amp;IF(C115='Tabelle Tipi-pesi'!B$21,'Tabelle Tipi-pesi'!C$21,"")&amp;IF(C115='Tabelle Tipi-pesi'!B$22,'Tabelle Tipi-pesi'!C$22,"")&amp;IF(C115='Tabelle Tipi-pesi'!B$23,'Tabelle Tipi-pesi'!C$23,"")))</f>
        <v>180</v>
      </c>
      <c r="E115" s="8" t="s">
        <v>33</v>
      </c>
      <c r="F115" s="7">
        <f>IF(E115="",0,VALUE(IF(E115='Tabelle Tipi-pesi'!D$2,'Tabelle Tipi-pesi'!E$2,"")&amp;IF(E115='Tabelle Tipi-pesi'!D$3,'Tabelle Tipi-pesi'!E$3,"")&amp;IF(E115='Tabelle Tipi-pesi'!D$4,'Tabelle Tipi-pesi'!E$4,"")&amp;IF(E115='Tabelle Tipi-pesi'!D$5,'Tabelle Tipi-pesi'!E$5,"")&amp;IF(E115='Tabelle Tipi-pesi'!D$6,'Tabelle Tipi-pesi'!E$6,"")&amp;IF(E115='Tabelle Tipi-pesi'!D$7,'Tabelle Tipi-pesi'!E$7,"")&amp;IF(E115='Tabelle Tipi-pesi'!D$8,'Tabelle Tipi-pesi'!E$8,"")&amp;IF(E115='Tabelle Tipi-pesi'!D$9,'Tabelle Tipi-pesi'!E$9,"")&amp;IF(E115='Tabelle Tipi-pesi'!D$10,'Tabelle Tipi-pesi'!E$10,"")&amp;IF(E115='Tabelle Tipi-pesi'!D$11,'Tabelle Tipi-pesi'!E$11,"")&amp;IF(E115='Tabelle Tipi-pesi'!D$12,'Tabelle Tipi-pesi'!E$12,"")&amp;IF(E115='Tabelle Tipi-pesi'!D$13,'Tabelle Tipi-pesi'!E$13,"")&amp;IF(E115='Tabelle Tipi-pesi'!D$14,'Tabelle Tipi-pesi'!E$14,"")&amp;IF(E115='Tabelle Tipi-pesi'!D$15,'Tabelle Tipi-pesi'!E$15,"")&amp;IF(E115='Tabelle Tipi-pesi'!D$16,'Tabelle Tipi-pesi'!E$16,"")&amp;IF(E115='Tabelle Tipi-pesi'!D$17,'Tabelle Tipi-pesi'!E$17,"")&amp;IF(E115='Tabelle Tipi-pesi'!D$18,'Tabelle Tipi-pesi'!E$18,"")&amp;IF(E115='Tabelle Tipi-pesi'!D$19,'Tabelle Tipi-pesi'!E$19,"")&amp;IF(E115='Tabelle Tipi-pesi'!D$20,'Tabelle Tipi-pesi'!E$20,"")&amp;IF(E115='Tabelle Tipi-pesi'!D$21,'Tabelle Tipi-pesi'!E$21,"")&amp;IF(E115='Tabelle Tipi-pesi'!D$22,'Tabelle Tipi-pesi'!E$22,"")&amp;IF(E115='Tabelle Tipi-pesi'!D$23,'Tabelle Tipi-pesi'!E$23,"")))/4*B115</f>
        <v>100</v>
      </c>
      <c r="G115" s="22" t="s">
        <v>39</v>
      </c>
      <c r="H115" s="23">
        <f>$B115*IF(G115="",0,VALUE(IF(G115='Tabelle Tipi-pesi'!F$2,'Tabelle Tipi-pesi'!G$2,"")&amp;IF(G115='Tabelle Tipi-pesi'!F$3,'Tabelle Tipi-pesi'!G$3,"")&amp;IF(G115='Tabelle Tipi-pesi'!F$4,'Tabelle Tipi-pesi'!G$4,"")&amp;IF(G115='Tabelle Tipi-pesi'!F$5,'Tabelle Tipi-pesi'!G$5,"")&amp;IF(G115='Tabelle Tipi-pesi'!F$6,'Tabelle Tipi-pesi'!G$6,"")&amp;IF(G115='Tabelle Tipi-pesi'!F$7,'Tabelle Tipi-pesi'!G$7,"")&amp;IF(G115='Tabelle Tipi-pesi'!F$8,'Tabelle Tipi-pesi'!G$8,"")&amp;IF(G115='Tabelle Tipi-pesi'!F$9,'Tabelle Tipi-pesi'!G$9,"")&amp;IF(G115='Tabelle Tipi-pesi'!F$10,'Tabelle Tipi-pesi'!G$10,"")&amp;IF(G115='Tabelle Tipi-pesi'!F$11,'Tabelle Tipi-pesi'!G$11,"")&amp;IF(G115='Tabelle Tipi-pesi'!F$12,'Tabelle Tipi-pesi'!G$12,"")&amp;IF(G115='Tabelle Tipi-pesi'!F$13,'Tabelle Tipi-pesi'!G$13,"")&amp;IF(G115='Tabelle Tipi-pesi'!F$14,'Tabelle Tipi-pesi'!G$14,"")&amp;IF(G115='Tabelle Tipi-pesi'!F$15,'Tabelle Tipi-pesi'!G$15,"")&amp;IF(G115='Tabelle Tipi-pesi'!F$16,'Tabelle Tipi-pesi'!G$16,"")&amp;IF(G115='Tabelle Tipi-pesi'!F$17,'Tabelle Tipi-pesi'!G$17,"")&amp;IF(G115='Tabelle Tipi-pesi'!F$18,'Tabelle Tipi-pesi'!G$18,"")&amp;IF(G115='Tabelle Tipi-pesi'!F$19,'Tabelle Tipi-pesi'!G$19,"")&amp;IF(G115='Tabelle Tipi-pesi'!F$20,'Tabelle Tipi-pesi'!G$20,"")&amp;IF(G115='Tabelle Tipi-pesi'!F$21,'Tabelle Tipi-pesi'!G$21,"")&amp;IF(G115='Tabelle Tipi-pesi'!F$22,'Tabelle Tipi-pesi'!G$22,"")&amp;IF(G115='Tabelle Tipi-pesi'!F$23,'Tabelle Tipi-pesi'!G$23,"")))</f>
        <v>120</v>
      </c>
      <c r="I115" s="8" t="s">
        <v>47</v>
      </c>
      <c r="J115" s="9">
        <f>IF(I115="",0,VALUE(IF(I115='Tabelle Tipi-pesi'!H$2,'Tabelle Tipi-pesi'!I$2,"")&amp;IF(I115='Tabelle Tipi-pesi'!H$3,'Tabelle Tipi-pesi'!I$3,"")&amp;IF(I115='Tabelle Tipi-pesi'!H$4,'Tabelle Tipi-pesi'!I$4,"")&amp;IF(I115='Tabelle Tipi-pesi'!H$5,'Tabelle Tipi-pesi'!I$5,"")&amp;IF(I115='Tabelle Tipi-pesi'!H$6,'Tabelle Tipi-pesi'!I$6,"")&amp;IF(I115='Tabelle Tipi-pesi'!H$7,'Tabelle Tipi-pesi'!I$7,"")&amp;IF(I115='Tabelle Tipi-pesi'!H$8,'Tabelle Tipi-pesi'!I$8,"")&amp;IF(I115='Tabelle Tipi-pesi'!H$9,'Tabelle Tipi-pesi'!I$9,"")&amp;IF(I115='Tabelle Tipi-pesi'!H$10,'Tabelle Tipi-pesi'!I$10,"")&amp;IF(I115='Tabelle Tipi-pesi'!H$11,'Tabelle Tipi-pesi'!I$11,"")&amp;IF(I115='Tabelle Tipi-pesi'!H$12,'Tabelle Tipi-pesi'!I$12,"")&amp;IF(I115='Tabelle Tipi-pesi'!H$13,'Tabelle Tipi-pesi'!I$13,"")&amp;IF(I115='Tabelle Tipi-pesi'!H$14,'Tabelle Tipi-pesi'!I$14,"")&amp;IF(I115='Tabelle Tipi-pesi'!H$15,'Tabelle Tipi-pesi'!I$15,"")&amp;IF(I115='Tabelle Tipi-pesi'!H$16,'Tabelle Tipi-pesi'!I$16,"")&amp;IF(I115='Tabelle Tipi-pesi'!H$17,'Tabelle Tipi-pesi'!I$17,"")&amp;IF(I115='Tabelle Tipi-pesi'!H$18,'Tabelle Tipi-pesi'!I$18,"")&amp;IF(I115='Tabelle Tipi-pesi'!H$19,'Tabelle Tipi-pesi'!I$19,"")&amp;IF(I115='Tabelle Tipi-pesi'!H$20,'Tabelle Tipi-pesi'!I$20,"")&amp;IF(I115='Tabelle Tipi-pesi'!H$21,'Tabelle Tipi-pesi'!I$21,"")&amp;IF(I115='Tabelle Tipi-pesi'!H$22,'Tabelle Tipi-pesi'!I$22,"")&amp;IF(I115='Tabelle Tipi-pesi'!H$23,'Tabelle Tipi-pesi'!I$23,"")))</f>
        <v>145</v>
      </c>
      <c r="K115" s="24" t="s">
        <v>50</v>
      </c>
      <c r="L115" s="25">
        <f>IF(K115="",0,VALUE(IF(K115='Tabelle Tipi-pesi'!J$2,'Tabelle Tipi-pesi'!K$2,"")&amp;IF(K115='Tabelle Tipi-pesi'!J$3,'Tabelle Tipi-pesi'!K$3,"")&amp;IF(K115='Tabelle Tipi-pesi'!J$4,'Tabelle Tipi-pesi'!K$4,"")&amp;IF(K115='Tabelle Tipi-pesi'!J$5,'Tabelle Tipi-pesi'!K$5,"")&amp;IF(K115='Tabelle Tipi-pesi'!J$6,'Tabelle Tipi-pesi'!K$6,"")&amp;IF(K115='Tabelle Tipi-pesi'!J$7,'Tabelle Tipi-pesi'!K$7,"")&amp;IF(K115='Tabelle Tipi-pesi'!J$8,'Tabelle Tipi-pesi'!K$8,"")&amp;IF(K115='Tabelle Tipi-pesi'!J$9,'Tabelle Tipi-pesi'!K$9,"")&amp;IF(K115='Tabelle Tipi-pesi'!J$10,'Tabelle Tipi-pesi'!K$10,"")&amp;IF(K115='Tabelle Tipi-pesi'!J$11,'Tabelle Tipi-pesi'!K$11,"")&amp;IF(K115='Tabelle Tipi-pesi'!J$12,'Tabelle Tipi-pesi'!K$12,"")&amp;IF(K115='Tabelle Tipi-pesi'!J$13,'Tabelle Tipi-pesi'!K$13,"")&amp;IF(K115='Tabelle Tipi-pesi'!J$14,'Tabelle Tipi-pesi'!K$14,"")&amp;IF(K115='Tabelle Tipi-pesi'!J$15,'Tabelle Tipi-pesi'!K$15,"")&amp;IF(K115='Tabelle Tipi-pesi'!J$16,'Tabelle Tipi-pesi'!K$16,"")&amp;IF(K115='Tabelle Tipi-pesi'!J$17,'Tabelle Tipi-pesi'!K$17,"")&amp;IF(K115='Tabelle Tipi-pesi'!J$18,'Tabelle Tipi-pesi'!K$18,"")&amp;IF(K115='Tabelle Tipi-pesi'!J$19,'Tabelle Tipi-pesi'!K$19,"")&amp;IF(K115='Tabelle Tipi-pesi'!J$20,'Tabelle Tipi-pesi'!K$20,"")&amp;IF(K115='Tabelle Tipi-pesi'!J$21,'Tabelle Tipi-pesi'!K$21,"")&amp;IF(K115='Tabelle Tipi-pesi'!J$22,'Tabelle Tipi-pesi'!K$22,"")&amp;IF(K115='Tabelle Tipi-pesi'!J$23,'Tabelle Tipi-pesi'!K$23,"")))</f>
        <v>7</v>
      </c>
      <c r="M115" s="8" t="s">
        <v>57</v>
      </c>
      <c r="N115" s="9">
        <f>$B115*IF(M115="",0,VALUE(IF(M115='Tabelle Tipi-pesi'!L$2,'Tabelle Tipi-pesi'!M$2,"")&amp;IF(M115='Tabelle Tipi-pesi'!L$3,'Tabelle Tipi-pesi'!M$3,"")&amp;IF(M115='Tabelle Tipi-pesi'!L$4,'Tabelle Tipi-pesi'!M$4,"")&amp;IF(M115='Tabelle Tipi-pesi'!L$5,'Tabelle Tipi-pesi'!M$5,"")&amp;IF(M115='Tabelle Tipi-pesi'!L$6,'Tabelle Tipi-pesi'!M$6,"")&amp;IF(M115='Tabelle Tipi-pesi'!L$7,'Tabelle Tipi-pesi'!M$7,"")&amp;IF(M115='Tabelle Tipi-pesi'!L$8,'Tabelle Tipi-pesi'!M$8,"")&amp;IF(M115='Tabelle Tipi-pesi'!L$9,'Tabelle Tipi-pesi'!M$9,"")&amp;IF(M115='Tabelle Tipi-pesi'!L$10,'Tabelle Tipi-pesi'!M$10,"")&amp;IF(M115='Tabelle Tipi-pesi'!L$11,'Tabelle Tipi-pesi'!M$11,"")&amp;IF(M115='Tabelle Tipi-pesi'!L$12,'Tabelle Tipi-pesi'!M$12,"")&amp;IF(M115='Tabelle Tipi-pesi'!L$13,'Tabelle Tipi-pesi'!M$13,"")&amp;IF(M115='Tabelle Tipi-pesi'!L$14,'Tabelle Tipi-pesi'!M$14,"")&amp;IF(M115='Tabelle Tipi-pesi'!L$15,'Tabelle Tipi-pesi'!M$15,"")&amp;IF(M115='Tabelle Tipi-pesi'!L$16,'Tabelle Tipi-pesi'!M$16,"")&amp;IF(M115='Tabelle Tipi-pesi'!L$17,'Tabelle Tipi-pesi'!M$17,"")&amp;IF(M115='Tabelle Tipi-pesi'!L$18,'Tabelle Tipi-pesi'!M$18,"")&amp;IF(M115='Tabelle Tipi-pesi'!L$19,'Tabelle Tipi-pesi'!M$19,"")&amp;IF(M115='Tabelle Tipi-pesi'!L$20,'Tabelle Tipi-pesi'!M$20,"")&amp;IF(M115='Tabelle Tipi-pesi'!L$21,'Tabelle Tipi-pesi'!M$21,"")&amp;IF(M115='Tabelle Tipi-pesi'!L$22,'Tabelle Tipi-pesi'!M$22,"")&amp;IF(M115='Tabelle Tipi-pesi'!L$23,'Tabelle Tipi-pesi'!M$23,"")))</f>
        <v>388</v>
      </c>
      <c r="O115" s="27" t="s">
        <v>82</v>
      </c>
      <c r="P115" s="28">
        <f>IF(O115="",0,VALUE(IF(O115='Tabelle Tipi-pesi'!N$2,'Tabelle Tipi-pesi'!O$2,"")&amp;IF(O115='Tabelle Tipi-pesi'!N$3,'Tabelle Tipi-pesi'!O$3,"")&amp;IF(O115='Tabelle Tipi-pesi'!N$4,'Tabelle Tipi-pesi'!O$4,"")&amp;IF(O115='Tabelle Tipi-pesi'!N$5,'Tabelle Tipi-pesi'!O$5,"")&amp;IF(O115='Tabelle Tipi-pesi'!N$6,'Tabelle Tipi-pesi'!O$6,"")&amp;IF(O115='Tabelle Tipi-pesi'!N$7,'Tabelle Tipi-pesi'!O$7,"")&amp;IF(O115='Tabelle Tipi-pesi'!N$8,'Tabelle Tipi-pesi'!O$8,"")&amp;IF(O115='Tabelle Tipi-pesi'!N$9,'Tabelle Tipi-pesi'!O$9,"")&amp;IF(O115='Tabelle Tipi-pesi'!N$10,'Tabelle Tipi-pesi'!O$10,"")&amp;IF(O115='Tabelle Tipi-pesi'!N$11,'Tabelle Tipi-pesi'!O$11,"")&amp;IF(O115='Tabelle Tipi-pesi'!N$12,'Tabelle Tipi-pesi'!O$12,"")&amp;IF(O115='Tabelle Tipi-pesi'!N$13,'Tabelle Tipi-pesi'!O$13,"")&amp;IF(O115='Tabelle Tipi-pesi'!N$14,'Tabelle Tipi-pesi'!O$14,"")&amp;IF(O115='Tabelle Tipi-pesi'!N$15,'Tabelle Tipi-pesi'!O$15,"")&amp;IF(O115='Tabelle Tipi-pesi'!N$16,'Tabelle Tipi-pesi'!O$16,"")&amp;IF(O115='Tabelle Tipi-pesi'!N$17,'Tabelle Tipi-pesi'!O$17,"")&amp;IF(O115='Tabelle Tipi-pesi'!N$18,'Tabelle Tipi-pesi'!O$18,"")&amp;IF(O115='Tabelle Tipi-pesi'!N$19,'Tabelle Tipi-pesi'!O$19,"")&amp;IF(O115='Tabelle Tipi-pesi'!N$20,'Tabelle Tipi-pesi'!O$20,"")&amp;IF(O115='Tabelle Tipi-pesi'!N$21,'Tabelle Tipi-pesi'!O$21,"")&amp;IF(O115='Tabelle Tipi-pesi'!N$22,'Tabelle Tipi-pesi'!O$22,"")&amp;IF(O115='Tabelle Tipi-pesi'!N$23,'Tabelle Tipi-pesi'!O$23,"")))</f>
        <v>580</v>
      </c>
      <c r="Q115" s="8" t="s">
        <v>109</v>
      </c>
      <c r="R115" s="9">
        <f>IF(Q115="",0,VALUE(IF(Q115='Tabelle Tipi-pesi'!P$2,'Tabelle Tipi-pesi'!Q$2,"")&amp;IF(Q115='Tabelle Tipi-pesi'!P$3,'Tabelle Tipi-pesi'!Q$3,"")&amp;IF(Q115='Tabelle Tipi-pesi'!P$4,'Tabelle Tipi-pesi'!Q$4,"")&amp;IF(Q115='Tabelle Tipi-pesi'!P$5,'Tabelle Tipi-pesi'!Q$5,"")&amp;IF(Q115='Tabelle Tipi-pesi'!P$6,'Tabelle Tipi-pesi'!Q$6,"")&amp;IF(Q115='Tabelle Tipi-pesi'!P$7,'Tabelle Tipi-pesi'!Q$7,"")&amp;IF(Q115='Tabelle Tipi-pesi'!P$8,'Tabelle Tipi-pesi'!Q$8,"")&amp;IF(Q115='Tabelle Tipi-pesi'!P$9,'Tabelle Tipi-pesi'!Q$9,"")&amp;IF(Q115='Tabelle Tipi-pesi'!P$10,'Tabelle Tipi-pesi'!Q$10,"")&amp;IF(Q115='Tabelle Tipi-pesi'!P$11,'Tabelle Tipi-pesi'!Q$11,"")&amp;IF(Q115='Tabelle Tipi-pesi'!P$12,'Tabelle Tipi-pesi'!Q$12,"")&amp;IF(Q115='Tabelle Tipi-pesi'!P$13,'Tabelle Tipi-pesi'!Q$13,"")&amp;IF(Q115='Tabelle Tipi-pesi'!P$14,'Tabelle Tipi-pesi'!Q$14,"")&amp;IF(Q115='Tabelle Tipi-pesi'!P$15,'Tabelle Tipi-pesi'!Q$15,"")&amp;IF(Q115='Tabelle Tipi-pesi'!P$16,'Tabelle Tipi-pesi'!Q$16,"")&amp;IF(Q115='Tabelle Tipi-pesi'!P$17,'Tabelle Tipi-pesi'!Q$17,"")&amp;IF(Q115='Tabelle Tipi-pesi'!P$18,'Tabelle Tipi-pesi'!Q$18,"")&amp;IF(Q115='Tabelle Tipi-pesi'!P$19,'Tabelle Tipi-pesi'!Q$19,"")&amp;IF(Q115='Tabelle Tipi-pesi'!P$20,'Tabelle Tipi-pesi'!Q$20,"")&amp;IF(Q115='Tabelle Tipi-pesi'!P$21,'Tabelle Tipi-pesi'!Q$21,"")&amp;IF(Q115='Tabelle Tipi-pesi'!P$22,'Tabelle Tipi-pesi'!Q$22,"")&amp;IF(Q115='Tabelle Tipi-pesi'!P$23,'Tabelle Tipi-pesi'!Q$23,"")))</f>
        <v>60</v>
      </c>
      <c r="S115" s="29" t="s">
        <v>114</v>
      </c>
      <c r="T115" s="30">
        <f>IF(S115="",0,VALUE(IF(S115='Tabelle Tipi-pesi'!R$2,'Tabelle Tipi-pesi'!S$2,"")&amp;IF(S115='Tabelle Tipi-pesi'!R$3,'Tabelle Tipi-pesi'!S$3,"")&amp;IF(S115='Tabelle Tipi-pesi'!R$4,'Tabelle Tipi-pesi'!S$4,"")&amp;IF(S115='Tabelle Tipi-pesi'!R$5,'Tabelle Tipi-pesi'!S$5,"")&amp;IF(S115='Tabelle Tipi-pesi'!R$6,'Tabelle Tipi-pesi'!S$6,"")&amp;IF(S115='Tabelle Tipi-pesi'!R$7,'Tabelle Tipi-pesi'!S$7,"")&amp;IF(S115='Tabelle Tipi-pesi'!R$8,'Tabelle Tipi-pesi'!S$8,"")&amp;IF(S115='Tabelle Tipi-pesi'!R$9,'Tabelle Tipi-pesi'!S$9,"")&amp;IF(S115='Tabelle Tipi-pesi'!R$10,'Tabelle Tipi-pesi'!S$10,"")&amp;IF(S115='Tabelle Tipi-pesi'!R$11,'Tabelle Tipi-pesi'!S$11,"")&amp;IF(S115='Tabelle Tipi-pesi'!R$12,'Tabelle Tipi-pesi'!S$12,"")&amp;IF(S115='Tabelle Tipi-pesi'!R$13,'Tabelle Tipi-pesi'!S$13,"")&amp;IF(S115='Tabelle Tipi-pesi'!R$14,'Tabelle Tipi-pesi'!S$14,"")&amp;IF(S115='Tabelle Tipi-pesi'!R$15,'Tabelle Tipi-pesi'!S$15,"")&amp;IF(S115='Tabelle Tipi-pesi'!R$16,'Tabelle Tipi-pesi'!S$16,"")&amp;IF(S115='Tabelle Tipi-pesi'!R$17,'Tabelle Tipi-pesi'!S$17,"")&amp;IF(S115='Tabelle Tipi-pesi'!R$18,'Tabelle Tipi-pesi'!S$18,"")&amp;IF(S115='Tabelle Tipi-pesi'!R$19,'Tabelle Tipi-pesi'!S$19,"")&amp;IF(S115='Tabelle Tipi-pesi'!R$20,'Tabelle Tipi-pesi'!S$20,"")&amp;IF(S115='Tabelle Tipi-pesi'!R$21,'Tabelle Tipi-pesi'!S$21,"")&amp;IF(S115='Tabelle Tipi-pesi'!R$22,'Tabelle Tipi-pesi'!S$22,"")&amp;IF(S115='Tabelle Tipi-pesi'!R$23,'Tabelle Tipi-pesi'!S$23,"")))</f>
        <v>25</v>
      </c>
      <c r="V115" s="9">
        <f>IF(U115="",0,VALUE(IF(U115='Tabelle Tipi-pesi'!T$2,'Tabelle Tipi-pesi'!U$2,"")&amp;IF(U115='Tabelle Tipi-pesi'!T$3,'Tabelle Tipi-pesi'!U$3,"")&amp;IF(U115='Tabelle Tipi-pesi'!T$4,'Tabelle Tipi-pesi'!U$4,"")&amp;IF(U115='Tabelle Tipi-pesi'!T$5,'Tabelle Tipi-pesi'!U$5,"")&amp;IF(U115='Tabelle Tipi-pesi'!T$6,'Tabelle Tipi-pesi'!U$6,"")&amp;IF(U115='Tabelle Tipi-pesi'!T$7,'Tabelle Tipi-pesi'!U$7,"")&amp;IF(U115='Tabelle Tipi-pesi'!T$8,'Tabelle Tipi-pesi'!U$8,"")&amp;IF(U115='Tabelle Tipi-pesi'!T$9,'Tabelle Tipi-pesi'!U$9,"")&amp;IF(U115='Tabelle Tipi-pesi'!T$10,'Tabelle Tipi-pesi'!U$10,"")&amp;IF(U115='Tabelle Tipi-pesi'!T$11,'Tabelle Tipi-pesi'!U$11,"")&amp;IF(U115='Tabelle Tipi-pesi'!T$12,'Tabelle Tipi-pesi'!U$12,"")&amp;IF(U115='Tabelle Tipi-pesi'!T$13,'Tabelle Tipi-pesi'!U$13,"")&amp;IF(U115='Tabelle Tipi-pesi'!T$14,'Tabelle Tipi-pesi'!U$14,"")&amp;IF(U115='Tabelle Tipi-pesi'!T$15,'Tabelle Tipi-pesi'!U$15,"")&amp;IF(U115='Tabelle Tipi-pesi'!T$16,'Tabelle Tipi-pesi'!U$16,"")&amp;IF(U115='Tabelle Tipi-pesi'!T$17,'Tabelle Tipi-pesi'!U$17,"")&amp;IF(U115='Tabelle Tipi-pesi'!T$18,'Tabelle Tipi-pesi'!U$18,"")&amp;IF(U115='Tabelle Tipi-pesi'!T$19,'Tabelle Tipi-pesi'!U$19,"")&amp;IF(U115='Tabelle Tipi-pesi'!T$20,'Tabelle Tipi-pesi'!U$20,"")&amp;IF(U115='Tabelle Tipi-pesi'!T$21,'Tabelle Tipi-pesi'!U$21,"")&amp;IF(U115='Tabelle Tipi-pesi'!T$22,'Tabelle Tipi-pesi'!U$22,"")&amp;IF(U115='Tabelle Tipi-pesi'!T$23,'Tabelle Tipi-pesi'!U$23,"")))</f>
        <v>0</v>
      </c>
      <c r="W115" s="31"/>
      <c r="X115" s="32">
        <f>IF(W115="",0,VALUE(IF(W115='Tabelle Tipi-pesi'!V$2,'Tabelle Tipi-pesi'!W$2,"")&amp;IF(W115='Tabelle Tipi-pesi'!V$3,'Tabelle Tipi-pesi'!W$3,"")&amp;IF(W115='Tabelle Tipi-pesi'!V$4,'Tabelle Tipi-pesi'!W$4,"")&amp;IF(W115='Tabelle Tipi-pesi'!V$5,'Tabelle Tipi-pesi'!W$5,"")&amp;IF(W115='Tabelle Tipi-pesi'!V$6,'Tabelle Tipi-pesi'!W$6,"")&amp;IF(W115='Tabelle Tipi-pesi'!V$7,'Tabelle Tipi-pesi'!W$7,"")&amp;IF(W115='Tabelle Tipi-pesi'!V$8,'Tabelle Tipi-pesi'!W$8,"")&amp;IF(W115='Tabelle Tipi-pesi'!V$9,'Tabelle Tipi-pesi'!W$9,"")&amp;IF(W115='Tabelle Tipi-pesi'!V$10,'Tabelle Tipi-pesi'!W$10,"")&amp;IF(W115='Tabelle Tipi-pesi'!V$11,'Tabelle Tipi-pesi'!W$11,"")&amp;IF(W115='Tabelle Tipi-pesi'!V$12,'Tabelle Tipi-pesi'!W$12,"")&amp;IF(W115='Tabelle Tipi-pesi'!V$13,'Tabelle Tipi-pesi'!W$13,"")&amp;IF(W115='Tabelle Tipi-pesi'!V$14,'Tabelle Tipi-pesi'!W$14,"")&amp;IF(W115='Tabelle Tipi-pesi'!V$15,'Tabelle Tipi-pesi'!W$15,"")&amp;IF(W115='Tabelle Tipi-pesi'!V$16,'Tabelle Tipi-pesi'!W$16,"")&amp;IF(W115='Tabelle Tipi-pesi'!V$17,'Tabelle Tipi-pesi'!W$17,"")&amp;IF(W115='Tabelle Tipi-pesi'!V$18,'Tabelle Tipi-pesi'!W$18,"")&amp;IF(W115='Tabelle Tipi-pesi'!V$19,'Tabelle Tipi-pesi'!W$19,"")&amp;IF(W115='Tabelle Tipi-pesi'!V$20,'Tabelle Tipi-pesi'!W$20,"")&amp;IF(W115='Tabelle Tipi-pesi'!V$21,'Tabelle Tipi-pesi'!W$21,"")&amp;IF(W115='Tabelle Tipi-pesi'!V$22,'Tabelle Tipi-pesi'!W$22,"")&amp;IF(W115='Tabelle Tipi-pesi'!V$23,'Tabelle Tipi-pesi'!W$23,"")))</f>
        <v>0</v>
      </c>
      <c r="Z115" s="9">
        <f>IF(Y115="",0,VALUE(IF(Y115='Tabelle Tipi-pesi'!X$2,'Tabelle Tipi-pesi'!Y$2,"")&amp;IF(Y115='Tabelle Tipi-pesi'!X$3,'Tabelle Tipi-pesi'!Y$3,"")&amp;IF(Y115='Tabelle Tipi-pesi'!X$4,'Tabelle Tipi-pesi'!Y$4,"")&amp;IF(Y115='Tabelle Tipi-pesi'!X$5,'Tabelle Tipi-pesi'!Y$5,"")&amp;IF(Y115='Tabelle Tipi-pesi'!X$6,'Tabelle Tipi-pesi'!Y$6,"")&amp;IF(Y115='Tabelle Tipi-pesi'!X$7,'Tabelle Tipi-pesi'!Y$7,"")&amp;IF(Y115='Tabelle Tipi-pesi'!X$8,'Tabelle Tipi-pesi'!Y$8,"")&amp;IF(Y115='Tabelle Tipi-pesi'!X$9,'Tabelle Tipi-pesi'!Y$9,"")&amp;IF(Y115='Tabelle Tipi-pesi'!X$10,'Tabelle Tipi-pesi'!Y$10,"")&amp;IF(Y115='Tabelle Tipi-pesi'!X$11,'Tabelle Tipi-pesi'!Y$11,"")&amp;IF(Y115='Tabelle Tipi-pesi'!X$12,'Tabelle Tipi-pesi'!Y$12,"")&amp;IF(Y115='Tabelle Tipi-pesi'!X$13,'Tabelle Tipi-pesi'!Y$13,"")&amp;IF(Y115='Tabelle Tipi-pesi'!X$14,'Tabelle Tipi-pesi'!Y$14,"")&amp;IF(Y115='Tabelle Tipi-pesi'!X$15,'Tabelle Tipi-pesi'!Y$15,"")&amp;IF(Y115='Tabelle Tipi-pesi'!X$16,'Tabelle Tipi-pesi'!Y$16,"")&amp;IF(Y115='Tabelle Tipi-pesi'!X$17,'Tabelle Tipi-pesi'!Y$17,"")&amp;IF(Y115='Tabelle Tipi-pesi'!X$18,'Tabelle Tipi-pesi'!Y$18,"")&amp;IF(Y115='Tabelle Tipi-pesi'!X$19,'Tabelle Tipi-pesi'!Y$19,"")&amp;IF(Y115='Tabelle Tipi-pesi'!X$20,'Tabelle Tipi-pesi'!Y$20,"")&amp;IF(Y115='Tabelle Tipi-pesi'!X$21,'Tabelle Tipi-pesi'!Y$21,"")&amp;IF(Y115='Tabelle Tipi-pesi'!X$22,'Tabelle Tipi-pesi'!Y$22,"")&amp;IF(Y115='Tabelle Tipi-pesi'!X$23,'Tabelle Tipi-pesi'!Y$23,"")))</f>
        <v>0</v>
      </c>
      <c r="AA115" s="36"/>
      <c r="AB115" s="37">
        <f>IF(AA115="",0,VALUE(IF(AA115='Tabelle Tipi-pesi'!Z$2,'Tabelle Tipi-pesi'!AA$2,"")&amp;IF(AA115='Tabelle Tipi-pesi'!Z$3,'Tabelle Tipi-pesi'!AA$3,"")&amp;IF(AA115='Tabelle Tipi-pesi'!Z$4,'Tabelle Tipi-pesi'!AA$4,"")&amp;IF(AA115='Tabelle Tipi-pesi'!Z$5,'Tabelle Tipi-pesi'!AA$5,"")&amp;IF(AA115='Tabelle Tipi-pesi'!Z$6,'Tabelle Tipi-pesi'!AA$6,"")&amp;IF(AA115='Tabelle Tipi-pesi'!Z$7,'Tabelle Tipi-pesi'!AA$7,"")&amp;IF(AA115='Tabelle Tipi-pesi'!Z$8,'Tabelle Tipi-pesi'!AA$8,"")&amp;IF(AA115='Tabelle Tipi-pesi'!Z$9,'Tabelle Tipi-pesi'!AA$9,"")&amp;IF(AA115='Tabelle Tipi-pesi'!Z$10,'Tabelle Tipi-pesi'!AA$10,"")&amp;IF(AA115='Tabelle Tipi-pesi'!Z$11,'Tabelle Tipi-pesi'!AA$11,"")&amp;IF(AA115='Tabelle Tipi-pesi'!Z$12,'Tabelle Tipi-pesi'!AA$12,"")&amp;IF(AA115='Tabelle Tipi-pesi'!Z$13,'Tabelle Tipi-pesi'!AA$13,"")&amp;IF(AA115='Tabelle Tipi-pesi'!Z$14,'Tabelle Tipi-pesi'!AA$14,"")&amp;IF(AA115='Tabelle Tipi-pesi'!Z$15,'Tabelle Tipi-pesi'!AA$15,"")&amp;IF(AA115='Tabelle Tipi-pesi'!Z$16,'Tabelle Tipi-pesi'!AA$16,"")&amp;IF(AA115='Tabelle Tipi-pesi'!Z$17,'Tabelle Tipi-pesi'!AA$17,"")&amp;IF(AA115='Tabelle Tipi-pesi'!Z$18,'Tabelle Tipi-pesi'!AA$18,"")&amp;IF(AA115='Tabelle Tipi-pesi'!Z$19,'Tabelle Tipi-pesi'!AA$19,"")&amp;IF(AA115='Tabelle Tipi-pesi'!Z$20,'Tabelle Tipi-pesi'!AA$20,"")&amp;IF(AA115='Tabelle Tipi-pesi'!Z$21,'Tabelle Tipi-pesi'!AA$21,"")&amp;IF(AA115='Tabelle Tipi-pesi'!Z$22,'Tabelle Tipi-pesi'!AA$22,"")&amp;IF(AA115='Tabelle Tipi-pesi'!Z$23,'Tabelle Tipi-pesi'!AA$23,"")))</f>
        <v>0</v>
      </c>
      <c r="AD115" s="9">
        <f>IF(AC115="",0,VALUE(IF(AC115='Tabelle Tipi-pesi'!Z$2,'Tabelle Tipi-pesi'!AA$2,"")&amp;IF(AC115='Tabelle Tipi-pesi'!Z$3,'Tabelle Tipi-pesi'!AA$3,"")&amp;IF(AC115='Tabelle Tipi-pesi'!Z$4,'Tabelle Tipi-pesi'!AA$4,"")&amp;IF(AC115='Tabelle Tipi-pesi'!Z$5,'Tabelle Tipi-pesi'!AA$5,"")&amp;IF(AC115='Tabelle Tipi-pesi'!Z$6,'Tabelle Tipi-pesi'!AA$6,"")&amp;IF(AC115='Tabelle Tipi-pesi'!Z$7,'Tabelle Tipi-pesi'!AA$7,"")&amp;IF(AC115='Tabelle Tipi-pesi'!Z$8,'Tabelle Tipi-pesi'!AA$8,"")&amp;IF(AC115='Tabelle Tipi-pesi'!Z$9,'Tabelle Tipi-pesi'!AA$9,"")&amp;IF(AC115='Tabelle Tipi-pesi'!Z$10,'Tabelle Tipi-pesi'!AA$10,"")&amp;IF(AC115='Tabelle Tipi-pesi'!Z$11,'Tabelle Tipi-pesi'!AA$11,"")&amp;IF(AC115='Tabelle Tipi-pesi'!Z$12,'Tabelle Tipi-pesi'!AA$12,"")&amp;IF(AC115='Tabelle Tipi-pesi'!Z$13,'Tabelle Tipi-pesi'!AA$13,"")&amp;IF(AC115='Tabelle Tipi-pesi'!Z$14,'Tabelle Tipi-pesi'!AA$14,"")&amp;IF(AC115='Tabelle Tipi-pesi'!Z$15,'Tabelle Tipi-pesi'!AA$15,"")&amp;IF(AC115='Tabelle Tipi-pesi'!Z$16,'Tabelle Tipi-pesi'!AA$16,"")&amp;IF(AC115='Tabelle Tipi-pesi'!Z$17,'Tabelle Tipi-pesi'!AA$17,"")&amp;IF(AC115='Tabelle Tipi-pesi'!Z$18,'Tabelle Tipi-pesi'!AA$18,"")&amp;IF(AC115='Tabelle Tipi-pesi'!Z$19,'Tabelle Tipi-pesi'!AA$19,"")&amp;IF(AC115='Tabelle Tipi-pesi'!Z$20,'Tabelle Tipi-pesi'!AA$20,"")&amp;IF(AC115='Tabelle Tipi-pesi'!Z$21,'Tabelle Tipi-pesi'!AA$21,"")&amp;IF(AC115='Tabelle Tipi-pesi'!Z$22,'Tabelle Tipi-pesi'!AA$22,"")&amp;IF(AC115='Tabelle Tipi-pesi'!Z$23,'Tabelle Tipi-pesi'!AA$23,"")))</f>
        <v>0</v>
      </c>
      <c r="AE115" s="34" t="s">
        <v>118</v>
      </c>
      <c r="AF115" s="35">
        <f>IF(AE115="",0,VALUE(IF(AE115='Tabelle Tipi-pesi'!AB$2,'Tabelle Tipi-pesi'!AC$2,"")&amp;IF(AE115='Tabelle Tipi-pesi'!AB$3,'Tabelle Tipi-pesi'!AC$3,"")&amp;IF(AE115='Tabelle Tipi-pesi'!AB$4,'Tabelle Tipi-pesi'!AC$4,"")&amp;IF(AE115='Tabelle Tipi-pesi'!AB$5,'Tabelle Tipi-pesi'!AC$5,"")&amp;IF(AE115='Tabelle Tipi-pesi'!AB$6,'Tabelle Tipi-pesi'!AC$6,"")&amp;IF(AE115='Tabelle Tipi-pesi'!AB$7,'Tabelle Tipi-pesi'!AC$7,"")&amp;IF(AE115='Tabelle Tipi-pesi'!AB$8,'Tabelle Tipi-pesi'!AC$8,"")&amp;IF(AE115='Tabelle Tipi-pesi'!AB$9,'Tabelle Tipi-pesi'!AC$9,"")&amp;IF(AE115='Tabelle Tipi-pesi'!AB$10,'Tabelle Tipi-pesi'!AC$10,"")&amp;IF(AE115='Tabelle Tipi-pesi'!AB$11,'Tabelle Tipi-pesi'!AC$11,"")&amp;IF(AE115='Tabelle Tipi-pesi'!AB$12,'Tabelle Tipi-pesi'!AC$12,"")&amp;IF(AE115='Tabelle Tipi-pesi'!AB$13,'Tabelle Tipi-pesi'!AC$13,"")&amp;IF(AE115='Tabelle Tipi-pesi'!AB$14,'Tabelle Tipi-pesi'!AC$14,"")&amp;IF(AE115='Tabelle Tipi-pesi'!AB$15,'Tabelle Tipi-pesi'!AC$15,"")&amp;IF(AD115='Tabelle Tipi-pesi'!AB$16,'Tabelle Tipi-pesi'!AC$16,"")&amp;IF(AE115='Tabelle Tipi-pesi'!AB$17,'Tabelle Tipi-pesi'!AC$17,"")&amp;IF(AE115='Tabelle Tipi-pesi'!AB$18,'Tabelle Tipi-pesi'!AC$18,"")&amp;IF(AE115='Tabelle Tipi-pesi'!AB$19,'Tabelle Tipi-pesi'!AC$19,"")&amp;IF(AE115='Tabelle Tipi-pesi'!AB$20,'Tabelle Tipi-pesi'!AC$20,"")&amp;IF(AE115='Tabelle Tipi-pesi'!AB$21,'Tabelle Tipi-pesi'!AC$21,"")&amp;IF(AE115='Tabelle Tipi-pesi'!AB$22,'Tabelle Tipi-pesi'!AC$22,"")&amp;IF(AE115='Tabelle Tipi-pesi'!AB$23,'Tabelle Tipi-pesi'!AC$23,"")))</f>
        <v>10</v>
      </c>
      <c r="AH115" s="9">
        <f>IF(AG115="",0,VALUE(IF(AG115='Tabelle Tipi-pesi'!AD$2,'Tabelle Tipi-pesi'!AE$2,"")&amp;IF(AG115='Tabelle Tipi-pesi'!AD$3,'Tabelle Tipi-pesi'!AE$3,"")&amp;IF(AG115='Tabelle Tipi-pesi'!AD$4,'Tabelle Tipi-pesi'!AE$4,"")&amp;IF(AG115='Tabelle Tipi-pesi'!AD$5,'Tabelle Tipi-pesi'!AE$5,"")&amp;IF(AG115='Tabelle Tipi-pesi'!AD$6,'Tabelle Tipi-pesi'!AE$6,"")&amp;IF(AG115='Tabelle Tipi-pesi'!AD$7,'Tabelle Tipi-pesi'!AE$7,"")&amp;IF(AG115='Tabelle Tipi-pesi'!AD$8,'Tabelle Tipi-pesi'!AE$8,"")&amp;IF(AG115='Tabelle Tipi-pesi'!AD$9,'Tabelle Tipi-pesi'!AE$9,"")&amp;IF(AG115='Tabelle Tipi-pesi'!AD$10,'Tabelle Tipi-pesi'!AE$10,"")&amp;IF(AG115='Tabelle Tipi-pesi'!AD$11,'Tabelle Tipi-pesi'!AE$11,"")&amp;IF(AG115='Tabelle Tipi-pesi'!AD$12,'Tabelle Tipi-pesi'!AE$12,"")&amp;IF(AG115='Tabelle Tipi-pesi'!AD$13,'Tabelle Tipi-pesi'!AE$13,"")&amp;IF(AG115='Tabelle Tipi-pesi'!AD$14,'Tabelle Tipi-pesi'!AE$14,"")&amp;IF(AG115='Tabelle Tipi-pesi'!AD$15,'Tabelle Tipi-pesi'!AE$15,"")&amp;IF(AF115='Tabelle Tipi-pesi'!AD$16,'Tabelle Tipi-pesi'!AE$16,"")&amp;IF(AG115='Tabelle Tipi-pesi'!AD$17,'Tabelle Tipi-pesi'!AE$17,"")&amp;IF(AG115='Tabelle Tipi-pesi'!AD$18,'Tabelle Tipi-pesi'!AE$18,"")&amp;IF(AG115='Tabelle Tipi-pesi'!AD$19,'Tabelle Tipi-pesi'!AE$19,"")&amp;IF(AG115='Tabelle Tipi-pesi'!AD$20,'Tabelle Tipi-pesi'!AE$20,"")&amp;IF(AG115='Tabelle Tipi-pesi'!AD$21,'Tabelle Tipi-pesi'!AE$21,"")&amp;IF(AG115='Tabelle Tipi-pesi'!AD$22,'Tabelle Tipi-pesi'!AE$22,"")&amp;IF(AG115='Tabelle Tipi-pesi'!AD$23,'Tabelle Tipi-pesi'!AE$23,"")))</f>
        <v>0</v>
      </c>
      <c r="AJ115" s="26">
        <f t="shared" si="7"/>
        <v>1615</v>
      </c>
      <c r="AK115" s="55">
        <v>30.5</v>
      </c>
      <c r="AL115" s="12">
        <v>9242</v>
      </c>
      <c r="AM115" s="18"/>
      <c r="AN115" s="11">
        <f t="shared" si="8"/>
        <v>17</v>
      </c>
      <c r="AO115" s="11" t="str">
        <f t="shared" si="9"/>
        <v>3</v>
      </c>
      <c r="AP115" s="8">
        <v>360</v>
      </c>
      <c r="AQ115" s="40">
        <f t="shared" si="10"/>
        <v>18.180983606557376</v>
      </c>
      <c r="AR115" s="15">
        <f t="shared" si="11"/>
        <v>201.80891803278689</v>
      </c>
      <c r="AS115" s="16">
        <f t="shared" si="12"/>
        <v>124.95908237324265</v>
      </c>
      <c r="AT115" s="15">
        <f t="shared" si="13"/>
        <v>8.0026195856102795</v>
      </c>
      <c r="AU115" s="39"/>
    </row>
    <row r="116" spans="1:47" s="8" customFormat="1" ht="11.25" customHeight="1" x14ac:dyDescent="0.2">
      <c r="A116" s="8">
        <v>112</v>
      </c>
      <c r="B116" s="8">
        <v>4</v>
      </c>
      <c r="C116" s="20" t="s">
        <v>18</v>
      </c>
      <c r="D116" s="21">
        <f>IF(C116="",0,VALUE(IF(C116='Tabelle Tipi-pesi'!B$2,'Tabelle Tipi-pesi'!C$2,"")&amp;IF(C116='Tabelle Tipi-pesi'!B$3,'Tabelle Tipi-pesi'!C$3,"")&amp;IF(C116='Tabelle Tipi-pesi'!B$4,'Tabelle Tipi-pesi'!C$4,"")&amp;IF(C116='Tabelle Tipi-pesi'!B$5,'Tabelle Tipi-pesi'!C$5,"")&amp;IF(C116='Tabelle Tipi-pesi'!B$6,'Tabelle Tipi-pesi'!C$6,"")&amp;IF(C116='Tabelle Tipi-pesi'!B$7,'Tabelle Tipi-pesi'!C$7,"")&amp;IF(C116='Tabelle Tipi-pesi'!B$8,'Tabelle Tipi-pesi'!C$8,"")&amp;IF(C116='Tabelle Tipi-pesi'!B$9,'Tabelle Tipi-pesi'!C$9,"")&amp;IF(C116='Tabelle Tipi-pesi'!B$10,'Tabelle Tipi-pesi'!C$10,"")&amp;IF(C116='Tabelle Tipi-pesi'!B$11,'Tabelle Tipi-pesi'!C$11,"")&amp;IF(C116='Tabelle Tipi-pesi'!B$12,'Tabelle Tipi-pesi'!C$12,"")&amp;IF(C116='Tabelle Tipi-pesi'!B$13,'Tabelle Tipi-pesi'!C$13,"")&amp;IF(C116='Tabelle Tipi-pesi'!B$14,'Tabelle Tipi-pesi'!C$14,"")&amp;IF(C116='Tabelle Tipi-pesi'!B$15,'Tabelle Tipi-pesi'!C$15,"")&amp;IF(C116='Tabelle Tipi-pesi'!B$16,'Tabelle Tipi-pesi'!C$16,"")&amp;IF(C116='Tabelle Tipi-pesi'!B$17,'Tabelle Tipi-pesi'!C$17,"")&amp;IF(C116='Tabelle Tipi-pesi'!B$18,'Tabelle Tipi-pesi'!C$18,"")&amp;IF(C116='Tabelle Tipi-pesi'!B$19,'Tabelle Tipi-pesi'!C$19,"")&amp;IF(C116='Tabelle Tipi-pesi'!B$20,'Tabelle Tipi-pesi'!C$20,"")&amp;IF(C116='Tabelle Tipi-pesi'!B$21,'Tabelle Tipi-pesi'!C$21,"")&amp;IF(C116='Tabelle Tipi-pesi'!B$22,'Tabelle Tipi-pesi'!C$22,"")&amp;IF(C116='Tabelle Tipi-pesi'!B$23,'Tabelle Tipi-pesi'!C$23,"")))</f>
        <v>180</v>
      </c>
      <c r="E116" s="8" t="s">
        <v>33</v>
      </c>
      <c r="F116" s="7">
        <f>IF(E116="",0,VALUE(IF(E116='Tabelle Tipi-pesi'!D$2,'Tabelle Tipi-pesi'!E$2,"")&amp;IF(E116='Tabelle Tipi-pesi'!D$3,'Tabelle Tipi-pesi'!E$3,"")&amp;IF(E116='Tabelle Tipi-pesi'!D$4,'Tabelle Tipi-pesi'!E$4,"")&amp;IF(E116='Tabelle Tipi-pesi'!D$5,'Tabelle Tipi-pesi'!E$5,"")&amp;IF(E116='Tabelle Tipi-pesi'!D$6,'Tabelle Tipi-pesi'!E$6,"")&amp;IF(E116='Tabelle Tipi-pesi'!D$7,'Tabelle Tipi-pesi'!E$7,"")&amp;IF(E116='Tabelle Tipi-pesi'!D$8,'Tabelle Tipi-pesi'!E$8,"")&amp;IF(E116='Tabelle Tipi-pesi'!D$9,'Tabelle Tipi-pesi'!E$9,"")&amp;IF(E116='Tabelle Tipi-pesi'!D$10,'Tabelle Tipi-pesi'!E$10,"")&amp;IF(E116='Tabelle Tipi-pesi'!D$11,'Tabelle Tipi-pesi'!E$11,"")&amp;IF(E116='Tabelle Tipi-pesi'!D$12,'Tabelle Tipi-pesi'!E$12,"")&amp;IF(E116='Tabelle Tipi-pesi'!D$13,'Tabelle Tipi-pesi'!E$13,"")&amp;IF(E116='Tabelle Tipi-pesi'!D$14,'Tabelle Tipi-pesi'!E$14,"")&amp;IF(E116='Tabelle Tipi-pesi'!D$15,'Tabelle Tipi-pesi'!E$15,"")&amp;IF(E116='Tabelle Tipi-pesi'!D$16,'Tabelle Tipi-pesi'!E$16,"")&amp;IF(E116='Tabelle Tipi-pesi'!D$17,'Tabelle Tipi-pesi'!E$17,"")&amp;IF(E116='Tabelle Tipi-pesi'!D$18,'Tabelle Tipi-pesi'!E$18,"")&amp;IF(E116='Tabelle Tipi-pesi'!D$19,'Tabelle Tipi-pesi'!E$19,"")&amp;IF(E116='Tabelle Tipi-pesi'!D$20,'Tabelle Tipi-pesi'!E$20,"")&amp;IF(E116='Tabelle Tipi-pesi'!D$21,'Tabelle Tipi-pesi'!E$21,"")&amp;IF(E116='Tabelle Tipi-pesi'!D$22,'Tabelle Tipi-pesi'!E$22,"")&amp;IF(E116='Tabelle Tipi-pesi'!D$23,'Tabelle Tipi-pesi'!E$23,"")))/4*B116</f>
        <v>100</v>
      </c>
      <c r="G116" s="22" t="s">
        <v>39</v>
      </c>
      <c r="H116" s="23">
        <f>$B116*IF(G116="",0,VALUE(IF(G116='Tabelle Tipi-pesi'!F$2,'Tabelle Tipi-pesi'!G$2,"")&amp;IF(G116='Tabelle Tipi-pesi'!F$3,'Tabelle Tipi-pesi'!G$3,"")&amp;IF(G116='Tabelle Tipi-pesi'!F$4,'Tabelle Tipi-pesi'!G$4,"")&amp;IF(G116='Tabelle Tipi-pesi'!F$5,'Tabelle Tipi-pesi'!G$5,"")&amp;IF(G116='Tabelle Tipi-pesi'!F$6,'Tabelle Tipi-pesi'!G$6,"")&amp;IF(G116='Tabelle Tipi-pesi'!F$7,'Tabelle Tipi-pesi'!G$7,"")&amp;IF(G116='Tabelle Tipi-pesi'!F$8,'Tabelle Tipi-pesi'!G$8,"")&amp;IF(G116='Tabelle Tipi-pesi'!F$9,'Tabelle Tipi-pesi'!G$9,"")&amp;IF(G116='Tabelle Tipi-pesi'!F$10,'Tabelle Tipi-pesi'!G$10,"")&amp;IF(G116='Tabelle Tipi-pesi'!F$11,'Tabelle Tipi-pesi'!G$11,"")&amp;IF(G116='Tabelle Tipi-pesi'!F$12,'Tabelle Tipi-pesi'!G$12,"")&amp;IF(G116='Tabelle Tipi-pesi'!F$13,'Tabelle Tipi-pesi'!G$13,"")&amp;IF(G116='Tabelle Tipi-pesi'!F$14,'Tabelle Tipi-pesi'!G$14,"")&amp;IF(G116='Tabelle Tipi-pesi'!F$15,'Tabelle Tipi-pesi'!G$15,"")&amp;IF(G116='Tabelle Tipi-pesi'!F$16,'Tabelle Tipi-pesi'!G$16,"")&amp;IF(G116='Tabelle Tipi-pesi'!F$17,'Tabelle Tipi-pesi'!G$17,"")&amp;IF(G116='Tabelle Tipi-pesi'!F$18,'Tabelle Tipi-pesi'!G$18,"")&amp;IF(G116='Tabelle Tipi-pesi'!F$19,'Tabelle Tipi-pesi'!G$19,"")&amp;IF(G116='Tabelle Tipi-pesi'!F$20,'Tabelle Tipi-pesi'!G$20,"")&amp;IF(G116='Tabelle Tipi-pesi'!F$21,'Tabelle Tipi-pesi'!G$21,"")&amp;IF(G116='Tabelle Tipi-pesi'!F$22,'Tabelle Tipi-pesi'!G$22,"")&amp;IF(G116='Tabelle Tipi-pesi'!F$23,'Tabelle Tipi-pesi'!G$23,"")))</f>
        <v>120</v>
      </c>
      <c r="I116" s="8" t="s">
        <v>47</v>
      </c>
      <c r="J116" s="9">
        <f>IF(I116="",0,VALUE(IF(I116='Tabelle Tipi-pesi'!H$2,'Tabelle Tipi-pesi'!I$2,"")&amp;IF(I116='Tabelle Tipi-pesi'!H$3,'Tabelle Tipi-pesi'!I$3,"")&amp;IF(I116='Tabelle Tipi-pesi'!H$4,'Tabelle Tipi-pesi'!I$4,"")&amp;IF(I116='Tabelle Tipi-pesi'!H$5,'Tabelle Tipi-pesi'!I$5,"")&amp;IF(I116='Tabelle Tipi-pesi'!H$6,'Tabelle Tipi-pesi'!I$6,"")&amp;IF(I116='Tabelle Tipi-pesi'!H$7,'Tabelle Tipi-pesi'!I$7,"")&amp;IF(I116='Tabelle Tipi-pesi'!H$8,'Tabelle Tipi-pesi'!I$8,"")&amp;IF(I116='Tabelle Tipi-pesi'!H$9,'Tabelle Tipi-pesi'!I$9,"")&amp;IF(I116='Tabelle Tipi-pesi'!H$10,'Tabelle Tipi-pesi'!I$10,"")&amp;IF(I116='Tabelle Tipi-pesi'!H$11,'Tabelle Tipi-pesi'!I$11,"")&amp;IF(I116='Tabelle Tipi-pesi'!H$12,'Tabelle Tipi-pesi'!I$12,"")&amp;IF(I116='Tabelle Tipi-pesi'!H$13,'Tabelle Tipi-pesi'!I$13,"")&amp;IF(I116='Tabelle Tipi-pesi'!H$14,'Tabelle Tipi-pesi'!I$14,"")&amp;IF(I116='Tabelle Tipi-pesi'!H$15,'Tabelle Tipi-pesi'!I$15,"")&amp;IF(I116='Tabelle Tipi-pesi'!H$16,'Tabelle Tipi-pesi'!I$16,"")&amp;IF(I116='Tabelle Tipi-pesi'!H$17,'Tabelle Tipi-pesi'!I$17,"")&amp;IF(I116='Tabelle Tipi-pesi'!H$18,'Tabelle Tipi-pesi'!I$18,"")&amp;IF(I116='Tabelle Tipi-pesi'!H$19,'Tabelle Tipi-pesi'!I$19,"")&amp;IF(I116='Tabelle Tipi-pesi'!H$20,'Tabelle Tipi-pesi'!I$20,"")&amp;IF(I116='Tabelle Tipi-pesi'!H$21,'Tabelle Tipi-pesi'!I$21,"")&amp;IF(I116='Tabelle Tipi-pesi'!H$22,'Tabelle Tipi-pesi'!I$22,"")&amp;IF(I116='Tabelle Tipi-pesi'!H$23,'Tabelle Tipi-pesi'!I$23,"")))</f>
        <v>145</v>
      </c>
      <c r="K116" s="24" t="s">
        <v>50</v>
      </c>
      <c r="L116" s="25">
        <f>IF(K116="",0,VALUE(IF(K116='Tabelle Tipi-pesi'!J$2,'Tabelle Tipi-pesi'!K$2,"")&amp;IF(K116='Tabelle Tipi-pesi'!J$3,'Tabelle Tipi-pesi'!K$3,"")&amp;IF(K116='Tabelle Tipi-pesi'!J$4,'Tabelle Tipi-pesi'!K$4,"")&amp;IF(K116='Tabelle Tipi-pesi'!J$5,'Tabelle Tipi-pesi'!K$5,"")&amp;IF(K116='Tabelle Tipi-pesi'!J$6,'Tabelle Tipi-pesi'!K$6,"")&amp;IF(K116='Tabelle Tipi-pesi'!J$7,'Tabelle Tipi-pesi'!K$7,"")&amp;IF(K116='Tabelle Tipi-pesi'!J$8,'Tabelle Tipi-pesi'!K$8,"")&amp;IF(K116='Tabelle Tipi-pesi'!J$9,'Tabelle Tipi-pesi'!K$9,"")&amp;IF(K116='Tabelle Tipi-pesi'!J$10,'Tabelle Tipi-pesi'!K$10,"")&amp;IF(K116='Tabelle Tipi-pesi'!J$11,'Tabelle Tipi-pesi'!K$11,"")&amp;IF(K116='Tabelle Tipi-pesi'!J$12,'Tabelle Tipi-pesi'!K$12,"")&amp;IF(K116='Tabelle Tipi-pesi'!J$13,'Tabelle Tipi-pesi'!K$13,"")&amp;IF(K116='Tabelle Tipi-pesi'!J$14,'Tabelle Tipi-pesi'!K$14,"")&amp;IF(K116='Tabelle Tipi-pesi'!J$15,'Tabelle Tipi-pesi'!K$15,"")&amp;IF(K116='Tabelle Tipi-pesi'!J$16,'Tabelle Tipi-pesi'!K$16,"")&amp;IF(K116='Tabelle Tipi-pesi'!J$17,'Tabelle Tipi-pesi'!K$17,"")&amp;IF(K116='Tabelle Tipi-pesi'!J$18,'Tabelle Tipi-pesi'!K$18,"")&amp;IF(K116='Tabelle Tipi-pesi'!J$19,'Tabelle Tipi-pesi'!K$19,"")&amp;IF(K116='Tabelle Tipi-pesi'!J$20,'Tabelle Tipi-pesi'!K$20,"")&amp;IF(K116='Tabelle Tipi-pesi'!J$21,'Tabelle Tipi-pesi'!K$21,"")&amp;IF(K116='Tabelle Tipi-pesi'!J$22,'Tabelle Tipi-pesi'!K$22,"")&amp;IF(K116='Tabelle Tipi-pesi'!J$23,'Tabelle Tipi-pesi'!K$23,"")))</f>
        <v>7</v>
      </c>
      <c r="M116" s="8" t="s">
        <v>57</v>
      </c>
      <c r="N116" s="9">
        <f>$B116*IF(M116="",0,VALUE(IF(M116='Tabelle Tipi-pesi'!L$2,'Tabelle Tipi-pesi'!M$2,"")&amp;IF(M116='Tabelle Tipi-pesi'!L$3,'Tabelle Tipi-pesi'!M$3,"")&amp;IF(M116='Tabelle Tipi-pesi'!L$4,'Tabelle Tipi-pesi'!M$4,"")&amp;IF(M116='Tabelle Tipi-pesi'!L$5,'Tabelle Tipi-pesi'!M$5,"")&amp;IF(M116='Tabelle Tipi-pesi'!L$6,'Tabelle Tipi-pesi'!M$6,"")&amp;IF(M116='Tabelle Tipi-pesi'!L$7,'Tabelle Tipi-pesi'!M$7,"")&amp;IF(M116='Tabelle Tipi-pesi'!L$8,'Tabelle Tipi-pesi'!M$8,"")&amp;IF(M116='Tabelle Tipi-pesi'!L$9,'Tabelle Tipi-pesi'!M$9,"")&amp;IF(M116='Tabelle Tipi-pesi'!L$10,'Tabelle Tipi-pesi'!M$10,"")&amp;IF(M116='Tabelle Tipi-pesi'!L$11,'Tabelle Tipi-pesi'!M$11,"")&amp;IF(M116='Tabelle Tipi-pesi'!L$12,'Tabelle Tipi-pesi'!M$12,"")&amp;IF(M116='Tabelle Tipi-pesi'!L$13,'Tabelle Tipi-pesi'!M$13,"")&amp;IF(M116='Tabelle Tipi-pesi'!L$14,'Tabelle Tipi-pesi'!M$14,"")&amp;IF(M116='Tabelle Tipi-pesi'!L$15,'Tabelle Tipi-pesi'!M$15,"")&amp;IF(M116='Tabelle Tipi-pesi'!L$16,'Tabelle Tipi-pesi'!M$16,"")&amp;IF(M116='Tabelle Tipi-pesi'!L$17,'Tabelle Tipi-pesi'!M$17,"")&amp;IF(M116='Tabelle Tipi-pesi'!L$18,'Tabelle Tipi-pesi'!M$18,"")&amp;IF(M116='Tabelle Tipi-pesi'!L$19,'Tabelle Tipi-pesi'!M$19,"")&amp;IF(M116='Tabelle Tipi-pesi'!L$20,'Tabelle Tipi-pesi'!M$20,"")&amp;IF(M116='Tabelle Tipi-pesi'!L$21,'Tabelle Tipi-pesi'!M$21,"")&amp;IF(M116='Tabelle Tipi-pesi'!L$22,'Tabelle Tipi-pesi'!M$22,"")&amp;IF(M116='Tabelle Tipi-pesi'!L$23,'Tabelle Tipi-pesi'!M$23,"")))</f>
        <v>388</v>
      </c>
      <c r="O116" s="27" t="s">
        <v>79</v>
      </c>
      <c r="P116" s="28">
        <f>IF(O116="",0,VALUE(IF(O116='Tabelle Tipi-pesi'!N$2,'Tabelle Tipi-pesi'!O$2,"")&amp;IF(O116='Tabelle Tipi-pesi'!N$3,'Tabelle Tipi-pesi'!O$3,"")&amp;IF(O116='Tabelle Tipi-pesi'!N$4,'Tabelle Tipi-pesi'!O$4,"")&amp;IF(O116='Tabelle Tipi-pesi'!N$5,'Tabelle Tipi-pesi'!O$5,"")&amp;IF(O116='Tabelle Tipi-pesi'!N$6,'Tabelle Tipi-pesi'!O$6,"")&amp;IF(O116='Tabelle Tipi-pesi'!N$7,'Tabelle Tipi-pesi'!O$7,"")&amp;IF(O116='Tabelle Tipi-pesi'!N$8,'Tabelle Tipi-pesi'!O$8,"")&amp;IF(O116='Tabelle Tipi-pesi'!N$9,'Tabelle Tipi-pesi'!O$9,"")&amp;IF(O116='Tabelle Tipi-pesi'!N$10,'Tabelle Tipi-pesi'!O$10,"")&amp;IF(O116='Tabelle Tipi-pesi'!N$11,'Tabelle Tipi-pesi'!O$11,"")&amp;IF(O116='Tabelle Tipi-pesi'!N$12,'Tabelle Tipi-pesi'!O$12,"")&amp;IF(O116='Tabelle Tipi-pesi'!N$13,'Tabelle Tipi-pesi'!O$13,"")&amp;IF(O116='Tabelle Tipi-pesi'!N$14,'Tabelle Tipi-pesi'!O$14,"")&amp;IF(O116='Tabelle Tipi-pesi'!N$15,'Tabelle Tipi-pesi'!O$15,"")&amp;IF(O116='Tabelle Tipi-pesi'!N$16,'Tabelle Tipi-pesi'!O$16,"")&amp;IF(O116='Tabelle Tipi-pesi'!N$17,'Tabelle Tipi-pesi'!O$17,"")&amp;IF(O116='Tabelle Tipi-pesi'!N$18,'Tabelle Tipi-pesi'!O$18,"")&amp;IF(O116='Tabelle Tipi-pesi'!N$19,'Tabelle Tipi-pesi'!O$19,"")&amp;IF(O116='Tabelle Tipi-pesi'!N$20,'Tabelle Tipi-pesi'!O$20,"")&amp;IF(O116='Tabelle Tipi-pesi'!N$21,'Tabelle Tipi-pesi'!O$21,"")&amp;IF(O116='Tabelle Tipi-pesi'!N$22,'Tabelle Tipi-pesi'!O$22,"")&amp;IF(O116='Tabelle Tipi-pesi'!N$23,'Tabelle Tipi-pesi'!O$23,"")))</f>
        <v>780</v>
      </c>
      <c r="Q116" s="8" t="s">
        <v>120</v>
      </c>
      <c r="R116" s="9">
        <f>IF(Q116="",0,VALUE(IF(Q116='Tabelle Tipi-pesi'!P$2,'Tabelle Tipi-pesi'!Q$2,"")&amp;IF(Q116='Tabelle Tipi-pesi'!P$3,'Tabelle Tipi-pesi'!Q$3,"")&amp;IF(Q116='Tabelle Tipi-pesi'!P$4,'Tabelle Tipi-pesi'!Q$4,"")&amp;IF(Q116='Tabelle Tipi-pesi'!P$5,'Tabelle Tipi-pesi'!Q$5,"")&amp;IF(Q116='Tabelle Tipi-pesi'!P$6,'Tabelle Tipi-pesi'!Q$6,"")&amp;IF(Q116='Tabelle Tipi-pesi'!P$7,'Tabelle Tipi-pesi'!Q$7,"")&amp;IF(Q116='Tabelle Tipi-pesi'!P$8,'Tabelle Tipi-pesi'!Q$8,"")&amp;IF(Q116='Tabelle Tipi-pesi'!P$9,'Tabelle Tipi-pesi'!Q$9,"")&amp;IF(Q116='Tabelle Tipi-pesi'!P$10,'Tabelle Tipi-pesi'!Q$10,"")&amp;IF(Q116='Tabelle Tipi-pesi'!P$11,'Tabelle Tipi-pesi'!Q$11,"")&amp;IF(Q116='Tabelle Tipi-pesi'!P$12,'Tabelle Tipi-pesi'!Q$12,"")&amp;IF(Q116='Tabelle Tipi-pesi'!P$13,'Tabelle Tipi-pesi'!Q$13,"")&amp;IF(Q116='Tabelle Tipi-pesi'!P$14,'Tabelle Tipi-pesi'!Q$14,"")&amp;IF(Q116='Tabelle Tipi-pesi'!P$15,'Tabelle Tipi-pesi'!Q$15,"")&amp;IF(Q116='Tabelle Tipi-pesi'!P$16,'Tabelle Tipi-pesi'!Q$16,"")&amp;IF(Q116='Tabelle Tipi-pesi'!P$17,'Tabelle Tipi-pesi'!Q$17,"")&amp;IF(Q116='Tabelle Tipi-pesi'!P$18,'Tabelle Tipi-pesi'!Q$18,"")&amp;IF(Q116='Tabelle Tipi-pesi'!P$19,'Tabelle Tipi-pesi'!Q$19,"")&amp;IF(Q116='Tabelle Tipi-pesi'!P$20,'Tabelle Tipi-pesi'!Q$20,"")&amp;IF(Q116='Tabelle Tipi-pesi'!P$21,'Tabelle Tipi-pesi'!Q$21,"")&amp;IF(Q116='Tabelle Tipi-pesi'!P$22,'Tabelle Tipi-pesi'!Q$22,"")&amp;IF(Q116='Tabelle Tipi-pesi'!P$23,'Tabelle Tipi-pesi'!Q$23,"")))</f>
        <v>20</v>
      </c>
      <c r="S116" s="29" t="s">
        <v>129</v>
      </c>
      <c r="T116" s="30">
        <f>IF(S116="",0,VALUE(IF(S116='Tabelle Tipi-pesi'!R$2,'Tabelle Tipi-pesi'!S$2,"")&amp;IF(S116='Tabelle Tipi-pesi'!R$3,'Tabelle Tipi-pesi'!S$3,"")&amp;IF(S116='Tabelle Tipi-pesi'!R$4,'Tabelle Tipi-pesi'!S$4,"")&amp;IF(S116='Tabelle Tipi-pesi'!R$5,'Tabelle Tipi-pesi'!S$5,"")&amp;IF(S116='Tabelle Tipi-pesi'!R$6,'Tabelle Tipi-pesi'!S$6,"")&amp;IF(S116='Tabelle Tipi-pesi'!R$7,'Tabelle Tipi-pesi'!S$7,"")&amp;IF(S116='Tabelle Tipi-pesi'!R$8,'Tabelle Tipi-pesi'!S$8,"")&amp;IF(S116='Tabelle Tipi-pesi'!R$9,'Tabelle Tipi-pesi'!S$9,"")&amp;IF(S116='Tabelle Tipi-pesi'!R$10,'Tabelle Tipi-pesi'!S$10,"")&amp;IF(S116='Tabelle Tipi-pesi'!R$11,'Tabelle Tipi-pesi'!S$11,"")&amp;IF(S116='Tabelle Tipi-pesi'!R$12,'Tabelle Tipi-pesi'!S$12,"")&amp;IF(S116='Tabelle Tipi-pesi'!R$13,'Tabelle Tipi-pesi'!S$13,"")&amp;IF(S116='Tabelle Tipi-pesi'!R$14,'Tabelle Tipi-pesi'!S$14,"")&amp;IF(S116='Tabelle Tipi-pesi'!R$15,'Tabelle Tipi-pesi'!S$15,"")&amp;IF(S116='Tabelle Tipi-pesi'!R$16,'Tabelle Tipi-pesi'!S$16,"")&amp;IF(S116='Tabelle Tipi-pesi'!R$17,'Tabelle Tipi-pesi'!S$17,"")&amp;IF(S116='Tabelle Tipi-pesi'!R$18,'Tabelle Tipi-pesi'!S$18,"")&amp;IF(S116='Tabelle Tipi-pesi'!R$19,'Tabelle Tipi-pesi'!S$19,"")&amp;IF(S116='Tabelle Tipi-pesi'!R$20,'Tabelle Tipi-pesi'!S$20,"")&amp;IF(S116='Tabelle Tipi-pesi'!R$21,'Tabelle Tipi-pesi'!S$21,"")&amp;IF(S116='Tabelle Tipi-pesi'!R$22,'Tabelle Tipi-pesi'!S$22,"")&amp;IF(S116='Tabelle Tipi-pesi'!R$23,'Tabelle Tipi-pesi'!S$23,"")))</f>
        <v>20</v>
      </c>
      <c r="V116" s="9">
        <f>IF(U116="",0,VALUE(IF(U116='Tabelle Tipi-pesi'!T$2,'Tabelle Tipi-pesi'!U$2,"")&amp;IF(U116='Tabelle Tipi-pesi'!T$3,'Tabelle Tipi-pesi'!U$3,"")&amp;IF(U116='Tabelle Tipi-pesi'!T$4,'Tabelle Tipi-pesi'!U$4,"")&amp;IF(U116='Tabelle Tipi-pesi'!T$5,'Tabelle Tipi-pesi'!U$5,"")&amp;IF(U116='Tabelle Tipi-pesi'!T$6,'Tabelle Tipi-pesi'!U$6,"")&amp;IF(U116='Tabelle Tipi-pesi'!T$7,'Tabelle Tipi-pesi'!U$7,"")&amp;IF(U116='Tabelle Tipi-pesi'!T$8,'Tabelle Tipi-pesi'!U$8,"")&amp;IF(U116='Tabelle Tipi-pesi'!T$9,'Tabelle Tipi-pesi'!U$9,"")&amp;IF(U116='Tabelle Tipi-pesi'!T$10,'Tabelle Tipi-pesi'!U$10,"")&amp;IF(U116='Tabelle Tipi-pesi'!T$11,'Tabelle Tipi-pesi'!U$11,"")&amp;IF(U116='Tabelle Tipi-pesi'!T$12,'Tabelle Tipi-pesi'!U$12,"")&amp;IF(U116='Tabelle Tipi-pesi'!T$13,'Tabelle Tipi-pesi'!U$13,"")&amp;IF(U116='Tabelle Tipi-pesi'!T$14,'Tabelle Tipi-pesi'!U$14,"")&amp;IF(U116='Tabelle Tipi-pesi'!T$15,'Tabelle Tipi-pesi'!U$15,"")&amp;IF(U116='Tabelle Tipi-pesi'!T$16,'Tabelle Tipi-pesi'!U$16,"")&amp;IF(U116='Tabelle Tipi-pesi'!T$17,'Tabelle Tipi-pesi'!U$17,"")&amp;IF(U116='Tabelle Tipi-pesi'!T$18,'Tabelle Tipi-pesi'!U$18,"")&amp;IF(U116='Tabelle Tipi-pesi'!T$19,'Tabelle Tipi-pesi'!U$19,"")&amp;IF(U116='Tabelle Tipi-pesi'!T$20,'Tabelle Tipi-pesi'!U$20,"")&amp;IF(U116='Tabelle Tipi-pesi'!T$21,'Tabelle Tipi-pesi'!U$21,"")&amp;IF(U116='Tabelle Tipi-pesi'!T$22,'Tabelle Tipi-pesi'!U$22,"")&amp;IF(U116='Tabelle Tipi-pesi'!T$23,'Tabelle Tipi-pesi'!U$23,"")))</f>
        <v>0</v>
      </c>
      <c r="W116" s="31"/>
      <c r="X116" s="32">
        <f>IF(W116="",0,VALUE(IF(W116='Tabelle Tipi-pesi'!V$2,'Tabelle Tipi-pesi'!W$2,"")&amp;IF(W116='Tabelle Tipi-pesi'!V$3,'Tabelle Tipi-pesi'!W$3,"")&amp;IF(W116='Tabelle Tipi-pesi'!V$4,'Tabelle Tipi-pesi'!W$4,"")&amp;IF(W116='Tabelle Tipi-pesi'!V$5,'Tabelle Tipi-pesi'!W$5,"")&amp;IF(W116='Tabelle Tipi-pesi'!V$6,'Tabelle Tipi-pesi'!W$6,"")&amp;IF(W116='Tabelle Tipi-pesi'!V$7,'Tabelle Tipi-pesi'!W$7,"")&amp;IF(W116='Tabelle Tipi-pesi'!V$8,'Tabelle Tipi-pesi'!W$8,"")&amp;IF(W116='Tabelle Tipi-pesi'!V$9,'Tabelle Tipi-pesi'!W$9,"")&amp;IF(W116='Tabelle Tipi-pesi'!V$10,'Tabelle Tipi-pesi'!W$10,"")&amp;IF(W116='Tabelle Tipi-pesi'!V$11,'Tabelle Tipi-pesi'!W$11,"")&amp;IF(W116='Tabelle Tipi-pesi'!V$12,'Tabelle Tipi-pesi'!W$12,"")&amp;IF(W116='Tabelle Tipi-pesi'!V$13,'Tabelle Tipi-pesi'!W$13,"")&amp;IF(W116='Tabelle Tipi-pesi'!V$14,'Tabelle Tipi-pesi'!W$14,"")&amp;IF(W116='Tabelle Tipi-pesi'!V$15,'Tabelle Tipi-pesi'!W$15,"")&amp;IF(W116='Tabelle Tipi-pesi'!V$16,'Tabelle Tipi-pesi'!W$16,"")&amp;IF(W116='Tabelle Tipi-pesi'!V$17,'Tabelle Tipi-pesi'!W$17,"")&amp;IF(W116='Tabelle Tipi-pesi'!V$18,'Tabelle Tipi-pesi'!W$18,"")&amp;IF(W116='Tabelle Tipi-pesi'!V$19,'Tabelle Tipi-pesi'!W$19,"")&amp;IF(W116='Tabelle Tipi-pesi'!V$20,'Tabelle Tipi-pesi'!W$20,"")&amp;IF(W116='Tabelle Tipi-pesi'!V$21,'Tabelle Tipi-pesi'!W$21,"")&amp;IF(W116='Tabelle Tipi-pesi'!V$22,'Tabelle Tipi-pesi'!W$22,"")&amp;IF(W116='Tabelle Tipi-pesi'!V$23,'Tabelle Tipi-pesi'!W$23,"")))</f>
        <v>0</v>
      </c>
      <c r="Y116" s="8" t="s">
        <v>100</v>
      </c>
      <c r="Z116" s="9">
        <f>IF(Y116="",0,VALUE(IF(Y116='Tabelle Tipi-pesi'!X$2,'Tabelle Tipi-pesi'!Y$2,"")&amp;IF(Y116='Tabelle Tipi-pesi'!X$3,'Tabelle Tipi-pesi'!Y$3,"")&amp;IF(Y116='Tabelle Tipi-pesi'!X$4,'Tabelle Tipi-pesi'!Y$4,"")&amp;IF(Y116='Tabelle Tipi-pesi'!X$5,'Tabelle Tipi-pesi'!Y$5,"")&amp;IF(Y116='Tabelle Tipi-pesi'!X$6,'Tabelle Tipi-pesi'!Y$6,"")&amp;IF(Y116='Tabelle Tipi-pesi'!X$7,'Tabelle Tipi-pesi'!Y$7,"")&amp;IF(Y116='Tabelle Tipi-pesi'!X$8,'Tabelle Tipi-pesi'!Y$8,"")&amp;IF(Y116='Tabelle Tipi-pesi'!X$9,'Tabelle Tipi-pesi'!Y$9,"")&amp;IF(Y116='Tabelle Tipi-pesi'!X$10,'Tabelle Tipi-pesi'!Y$10,"")&amp;IF(Y116='Tabelle Tipi-pesi'!X$11,'Tabelle Tipi-pesi'!Y$11,"")&amp;IF(Y116='Tabelle Tipi-pesi'!X$12,'Tabelle Tipi-pesi'!Y$12,"")&amp;IF(Y116='Tabelle Tipi-pesi'!X$13,'Tabelle Tipi-pesi'!Y$13,"")&amp;IF(Y116='Tabelle Tipi-pesi'!X$14,'Tabelle Tipi-pesi'!Y$14,"")&amp;IF(Y116='Tabelle Tipi-pesi'!X$15,'Tabelle Tipi-pesi'!Y$15,"")&amp;IF(Y116='Tabelle Tipi-pesi'!X$16,'Tabelle Tipi-pesi'!Y$16,"")&amp;IF(Y116='Tabelle Tipi-pesi'!X$17,'Tabelle Tipi-pesi'!Y$17,"")&amp;IF(Y116='Tabelle Tipi-pesi'!X$18,'Tabelle Tipi-pesi'!Y$18,"")&amp;IF(Y116='Tabelle Tipi-pesi'!X$19,'Tabelle Tipi-pesi'!Y$19,"")&amp;IF(Y116='Tabelle Tipi-pesi'!X$20,'Tabelle Tipi-pesi'!Y$20,"")&amp;IF(Y116='Tabelle Tipi-pesi'!X$21,'Tabelle Tipi-pesi'!Y$21,"")&amp;IF(Y116='Tabelle Tipi-pesi'!X$22,'Tabelle Tipi-pesi'!Y$22,"")&amp;IF(Y116='Tabelle Tipi-pesi'!X$23,'Tabelle Tipi-pesi'!Y$23,"")))</f>
        <v>190</v>
      </c>
      <c r="AA116" s="36" t="s">
        <v>105</v>
      </c>
      <c r="AB116" s="37">
        <f>IF(AA116="",0,VALUE(IF(AA116='Tabelle Tipi-pesi'!Z$2,'Tabelle Tipi-pesi'!AA$2,"")&amp;IF(AA116='Tabelle Tipi-pesi'!Z$3,'Tabelle Tipi-pesi'!AA$3,"")&amp;IF(AA116='Tabelle Tipi-pesi'!Z$4,'Tabelle Tipi-pesi'!AA$4,"")&amp;IF(AA116='Tabelle Tipi-pesi'!Z$5,'Tabelle Tipi-pesi'!AA$5,"")&amp;IF(AA116='Tabelle Tipi-pesi'!Z$6,'Tabelle Tipi-pesi'!AA$6,"")&amp;IF(AA116='Tabelle Tipi-pesi'!Z$7,'Tabelle Tipi-pesi'!AA$7,"")&amp;IF(AA116='Tabelle Tipi-pesi'!Z$8,'Tabelle Tipi-pesi'!AA$8,"")&amp;IF(AA116='Tabelle Tipi-pesi'!Z$9,'Tabelle Tipi-pesi'!AA$9,"")&amp;IF(AA116='Tabelle Tipi-pesi'!Z$10,'Tabelle Tipi-pesi'!AA$10,"")&amp;IF(AA116='Tabelle Tipi-pesi'!Z$11,'Tabelle Tipi-pesi'!AA$11,"")&amp;IF(AA116='Tabelle Tipi-pesi'!Z$12,'Tabelle Tipi-pesi'!AA$12,"")&amp;IF(AA116='Tabelle Tipi-pesi'!Z$13,'Tabelle Tipi-pesi'!AA$13,"")&amp;IF(AA116='Tabelle Tipi-pesi'!Z$14,'Tabelle Tipi-pesi'!AA$14,"")&amp;IF(AA116='Tabelle Tipi-pesi'!Z$15,'Tabelle Tipi-pesi'!AA$15,"")&amp;IF(AA116='Tabelle Tipi-pesi'!Z$16,'Tabelle Tipi-pesi'!AA$16,"")&amp;IF(AA116='Tabelle Tipi-pesi'!Z$17,'Tabelle Tipi-pesi'!AA$17,"")&amp;IF(AA116='Tabelle Tipi-pesi'!Z$18,'Tabelle Tipi-pesi'!AA$18,"")&amp;IF(AA116='Tabelle Tipi-pesi'!Z$19,'Tabelle Tipi-pesi'!AA$19,"")&amp;IF(AA116='Tabelle Tipi-pesi'!Z$20,'Tabelle Tipi-pesi'!AA$20,"")&amp;IF(AA116='Tabelle Tipi-pesi'!Z$21,'Tabelle Tipi-pesi'!AA$21,"")&amp;IF(AA116='Tabelle Tipi-pesi'!Z$22,'Tabelle Tipi-pesi'!AA$22,"")&amp;IF(AA116='Tabelle Tipi-pesi'!Z$23,'Tabelle Tipi-pesi'!AA$23,"")))</f>
        <v>75</v>
      </c>
      <c r="AD116" s="9">
        <f>IF(AC116="",0,VALUE(IF(AC116='Tabelle Tipi-pesi'!Z$2,'Tabelle Tipi-pesi'!AA$2,"")&amp;IF(AC116='Tabelle Tipi-pesi'!Z$3,'Tabelle Tipi-pesi'!AA$3,"")&amp;IF(AC116='Tabelle Tipi-pesi'!Z$4,'Tabelle Tipi-pesi'!AA$4,"")&amp;IF(AC116='Tabelle Tipi-pesi'!Z$5,'Tabelle Tipi-pesi'!AA$5,"")&amp;IF(AC116='Tabelle Tipi-pesi'!Z$6,'Tabelle Tipi-pesi'!AA$6,"")&amp;IF(AC116='Tabelle Tipi-pesi'!Z$7,'Tabelle Tipi-pesi'!AA$7,"")&amp;IF(AC116='Tabelle Tipi-pesi'!Z$8,'Tabelle Tipi-pesi'!AA$8,"")&amp;IF(AC116='Tabelle Tipi-pesi'!Z$9,'Tabelle Tipi-pesi'!AA$9,"")&amp;IF(AC116='Tabelle Tipi-pesi'!Z$10,'Tabelle Tipi-pesi'!AA$10,"")&amp;IF(AC116='Tabelle Tipi-pesi'!Z$11,'Tabelle Tipi-pesi'!AA$11,"")&amp;IF(AC116='Tabelle Tipi-pesi'!Z$12,'Tabelle Tipi-pesi'!AA$12,"")&amp;IF(AC116='Tabelle Tipi-pesi'!Z$13,'Tabelle Tipi-pesi'!AA$13,"")&amp;IF(AC116='Tabelle Tipi-pesi'!Z$14,'Tabelle Tipi-pesi'!AA$14,"")&amp;IF(AC116='Tabelle Tipi-pesi'!Z$15,'Tabelle Tipi-pesi'!AA$15,"")&amp;IF(AC116='Tabelle Tipi-pesi'!Z$16,'Tabelle Tipi-pesi'!AA$16,"")&amp;IF(AC116='Tabelle Tipi-pesi'!Z$17,'Tabelle Tipi-pesi'!AA$17,"")&amp;IF(AC116='Tabelle Tipi-pesi'!Z$18,'Tabelle Tipi-pesi'!AA$18,"")&amp;IF(AC116='Tabelle Tipi-pesi'!Z$19,'Tabelle Tipi-pesi'!AA$19,"")&amp;IF(AC116='Tabelle Tipi-pesi'!Z$20,'Tabelle Tipi-pesi'!AA$20,"")&amp;IF(AC116='Tabelle Tipi-pesi'!Z$21,'Tabelle Tipi-pesi'!AA$21,"")&amp;IF(AC116='Tabelle Tipi-pesi'!Z$22,'Tabelle Tipi-pesi'!AA$22,"")&amp;IF(AC116='Tabelle Tipi-pesi'!Z$23,'Tabelle Tipi-pesi'!AA$23,"")))</f>
        <v>0</v>
      </c>
      <c r="AE116" s="34" t="s">
        <v>118</v>
      </c>
      <c r="AF116" s="35">
        <f>IF(AE116="",0,VALUE(IF(AE116='Tabelle Tipi-pesi'!AB$2,'Tabelle Tipi-pesi'!AC$2,"")&amp;IF(AE116='Tabelle Tipi-pesi'!AB$3,'Tabelle Tipi-pesi'!AC$3,"")&amp;IF(AE116='Tabelle Tipi-pesi'!AB$4,'Tabelle Tipi-pesi'!AC$4,"")&amp;IF(AE116='Tabelle Tipi-pesi'!AB$5,'Tabelle Tipi-pesi'!AC$5,"")&amp;IF(AE116='Tabelle Tipi-pesi'!AB$6,'Tabelle Tipi-pesi'!AC$6,"")&amp;IF(AE116='Tabelle Tipi-pesi'!AB$7,'Tabelle Tipi-pesi'!AC$7,"")&amp;IF(AE116='Tabelle Tipi-pesi'!AB$8,'Tabelle Tipi-pesi'!AC$8,"")&amp;IF(AE116='Tabelle Tipi-pesi'!AB$9,'Tabelle Tipi-pesi'!AC$9,"")&amp;IF(AE116='Tabelle Tipi-pesi'!AB$10,'Tabelle Tipi-pesi'!AC$10,"")&amp;IF(AE116='Tabelle Tipi-pesi'!AB$11,'Tabelle Tipi-pesi'!AC$11,"")&amp;IF(AE116='Tabelle Tipi-pesi'!AB$12,'Tabelle Tipi-pesi'!AC$12,"")&amp;IF(AE116='Tabelle Tipi-pesi'!AB$13,'Tabelle Tipi-pesi'!AC$13,"")&amp;IF(AE116='Tabelle Tipi-pesi'!AB$14,'Tabelle Tipi-pesi'!AC$14,"")&amp;IF(AE116='Tabelle Tipi-pesi'!AB$15,'Tabelle Tipi-pesi'!AC$15,"")&amp;IF(AD116='Tabelle Tipi-pesi'!AB$16,'Tabelle Tipi-pesi'!AC$16,"")&amp;IF(AE116='Tabelle Tipi-pesi'!AB$17,'Tabelle Tipi-pesi'!AC$17,"")&amp;IF(AE116='Tabelle Tipi-pesi'!AB$18,'Tabelle Tipi-pesi'!AC$18,"")&amp;IF(AE116='Tabelle Tipi-pesi'!AB$19,'Tabelle Tipi-pesi'!AC$19,"")&amp;IF(AE116='Tabelle Tipi-pesi'!AB$20,'Tabelle Tipi-pesi'!AC$20,"")&amp;IF(AE116='Tabelle Tipi-pesi'!AB$21,'Tabelle Tipi-pesi'!AC$21,"")&amp;IF(AE116='Tabelle Tipi-pesi'!AB$22,'Tabelle Tipi-pesi'!AC$22,"")&amp;IF(AE116='Tabelle Tipi-pesi'!AB$23,'Tabelle Tipi-pesi'!AC$23,"")))</f>
        <v>10</v>
      </c>
      <c r="AH116" s="9">
        <f>IF(AG116="",0,VALUE(IF(AG116='Tabelle Tipi-pesi'!AD$2,'Tabelle Tipi-pesi'!AE$2,"")&amp;IF(AG116='Tabelle Tipi-pesi'!AD$3,'Tabelle Tipi-pesi'!AE$3,"")&amp;IF(AG116='Tabelle Tipi-pesi'!AD$4,'Tabelle Tipi-pesi'!AE$4,"")&amp;IF(AG116='Tabelle Tipi-pesi'!AD$5,'Tabelle Tipi-pesi'!AE$5,"")&amp;IF(AG116='Tabelle Tipi-pesi'!AD$6,'Tabelle Tipi-pesi'!AE$6,"")&amp;IF(AG116='Tabelle Tipi-pesi'!AD$7,'Tabelle Tipi-pesi'!AE$7,"")&amp;IF(AG116='Tabelle Tipi-pesi'!AD$8,'Tabelle Tipi-pesi'!AE$8,"")&amp;IF(AG116='Tabelle Tipi-pesi'!AD$9,'Tabelle Tipi-pesi'!AE$9,"")&amp;IF(AG116='Tabelle Tipi-pesi'!AD$10,'Tabelle Tipi-pesi'!AE$10,"")&amp;IF(AG116='Tabelle Tipi-pesi'!AD$11,'Tabelle Tipi-pesi'!AE$11,"")&amp;IF(AG116='Tabelle Tipi-pesi'!AD$12,'Tabelle Tipi-pesi'!AE$12,"")&amp;IF(AG116='Tabelle Tipi-pesi'!AD$13,'Tabelle Tipi-pesi'!AE$13,"")&amp;IF(AG116='Tabelle Tipi-pesi'!AD$14,'Tabelle Tipi-pesi'!AE$14,"")&amp;IF(AG116='Tabelle Tipi-pesi'!AD$15,'Tabelle Tipi-pesi'!AE$15,"")&amp;IF(AF116='Tabelle Tipi-pesi'!AD$16,'Tabelle Tipi-pesi'!AE$16,"")&amp;IF(AG116='Tabelle Tipi-pesi'!AD$17,'Tabelle Tipi-pesi'!AE$17,"")&amp;IF(AG116='Tabelle Tipi-pesi'!AD$18,'Tabelle Tipi-pesi'!AE$18,"")&amp;IF(AG116='Tabelle Tipi-pesi'!AD$19,'Tabelle Tipi-pesi'!AE$19,"")&amp;IF(AG116='Tabelle Tipi-pesi'!AD$20,'Tabelle Tipi-pesi'!AE$20,"")&amp;IF(AG116='Tabelle Tipi-pesi'!AD$21,'Tabelle Tipi-pesi'!AE$21,"")&amp;IF(AG116='Tabelle Tipi-pesi'!AD$22,'Tabelle Tipi-pesi'!AE$22,"")&amp;IF(AG116='Tabelle Tipi-pesi'!AD$23,'Tabelle Tipi-pesi'!AE$23,"")))</f>
        <v>0</v>
      </c>
      <c r="AJ116" s="26">
        <f t="shared" si="7"/>
        <v>2035</v>
      </c>
      <c r="AK116" s="55">
        <v>16.100000000000001</v>
      </c>
      <c r="AL116" s="12">
        <v>3647</v>
      </c>
      <c r="AM116" s="18"/>
      <c r="AN116" s="11">
        <f t="shared" si="8"/>
        <v>17</v>
      </c>
      <c r="AO116" s="11" t="str">
        <f t="shared" si="9"/>
        <v>4</v>
      </c>
      <c r="AP116" s="8">
        <v>360</v>
      </c>
      <c r="AQ116" s="40">
        <f t="shared" si="10"/>
        <v>13.591304347826085</v>
      </c>
      <c r="AR116" s="15">
        <f t="shared" si="11"/>
        <v>201.15130434782608</v>
      </c>
      <c r="AS116" s="16">
        <f t="shared" si="12"/>
        <v>98.845849802371546</v>
      </c>
      <c r="AT116" s="15">
        <f t="shared" si="13"/>
        <v>10.116762635956494</v>
      </c>
      <c r="AU116" s="39"/>
    </row>
    <row r="117" spans="1:47" s="8" customFormat="1" ht="11.25" customHeight="1" x14ac:dyDescent="0.2">
      <c r="A117" s="8">
        <v>113</v>
      </c>
      <c r="B117" s="8">
        <v>4</v>
      </c>
      <c r="C117" s="20" t="s">
        <v>18</v>
      </c>
      <c r="D117" s="21">
        <f>IF(C117="",0,VALUE(IF(C117='Tabelle Tipi-pesi'!B$2,'Tabelle Tipi-pesi'!C$2,"")&amp;IF(C117='Tabelle Tipi-pesi'!B$3,'Tabelle Tipi-pesi'!C$3,"")&amp;IF(C117='Tabelle Tipi-pesi'!B$4,'Tabelle Tipi-pesi'!C$4,"")&amp;IF(C117='Tabelle Tipi-pesi'!B$5,'Tabelle Tipi-pesi'!C$5,"")&amp;IF(C117='Tabelle Tipi-pesi'!B$6,'Tabelle Tipi-pesi'!C$6,"")&amp;IF(C117='Tabelle Tipi-pesi'!B$7,'Tabelle Tipi-pesi'!C$7,"")&amp;IF(C117='Tabelle Tipi-pesi'!B$8,'Tabelle Tipi-pesi'!C$8,"")&amp;IF(C117='Tabelle Tipi-pesi'!B$9,'Tabelle Tipi-pesi'!C$9,"")&amp;IF(C117='Tabelle Tipi-pesi'!B$10,'Tabelle Tipi-pesi'!C$10,"")&amp;IF(C117='Tabelle Tipi-pesi'!B$11,'Tabelle Tipi-pesi'!C$11,"")&amp;IF(C117='Tabelle Tipi-pesi'!B$12,'Tabelle Tipi-pesi'!C$12,"")&amp;IF(C117='Tabelle Tipi-pesi'!B$13,'Tabelle Tipi-pesi'!C$13,"")&amp;IF(C117='Tabelle Tipi-pesi'!B$14,'Tabelle Tipi-pesi'!C$14,"")&amp;IF(C117='Tabelle Tipi-pesi'!B$15,'Tabelle Tipi-pesi'!C$15,"")&amp;IF(C117='Tabelle Tipi-pesi'!B$16,'Tabelle Tipi-pesi'!C$16,"")&amp;IF(C117='Tabelle Tipi-pesi'!B$17,'Tabelle Tipi-pesi'!C$17,"")&amp;IF(C117='Tabelle Tipi-pesi'!B$18,'Tabelle Tipi-pesi'!C$18,"")&amp;IF(C117='Tabelle Tipi-pesi'!B$19,'Tabelle Tipi-pesi'!C$19,"")&amp;IF(C117='Tabelle Tipi-pesi'!B$20,'Tabelle Tipi-pesi'!C$20,"")&amp;IF(C117='Tabelle Tipi-pesi'!B$21,'Tabelle Tipi-pesi'!C$21,"")&amp;IF(C117='Tabelle Tipi-pesi'!B$22,'Tabelle Tipi-pesi'!C$22,"")&amp;IF(C117='Tabelle Tipi-pesi'!B$23,'Tabelle Tipi-pesi'!C$23,"")))</f>
        <v>180</v>
      </c>
      <c r="E117" s="8" t="s">
        <v>33</v>
      </c>
      <c r="F117" s="7">
        <f>IF(E117="",0,VALUE(IF(E117='Tabelle Tipi-pesi'!D$2,'Tabelle Tipi-pesi'!E$2,"")&amp;IF(E117='Tabelle Tipi-pesi'!D$3,'Tabelle Tipi-pesi'!E$3,"")&amp;IF(E117='Tabelle Tipi-pesi'!D$4,'Tabelle Tipi-pesi'!E$4,"")&amp;IF(E117='Tabelle Tipi-pesi'!D$5,'Tabelle Tipi-pesi'!E$5,"")&amp;IF(E117='Tabelle Tipi-pesi'!D$6,'Tabelle Tipi-pesi'!E$6,"")&amp;IF(E117='Tabelle Tipi-pesi'!D$7,'Tabelle Tipi-pesi'!E$7,"")&amp;IF(E117='Tabelle Tipi-pesi'!D$8,'Tabelle Tipi-pesi'!E$8,"")&amp;IF(E117='Tabelle Tipi-pesi'!D$9,'Tabelle Tipi-pesi'!E$9,"")&amp;IF(E117='Tabelle Tipi-pesi'!D$10,'Tabelle Tipi-pesi'!E$10,"")&amp;IF(E117='Tabelle Tipi-pesi'!D$11,'Tabelle Tipi-pesi'!E$11,"")&amp;IF(E117='Tabelle Tipi-pesi'!D$12,'Tabelle Tipi-pesi'!E$12,"")&amp;IF(E117='Tabelle Tipi-pesi'!D$13,'Tabelle Tipi-pesi'!E$13,"")&amp;IF(E117='Tabelle Tipi-pesi'!D$14,'Tabelle Tipi-pesi'!E$14,"")&amp;IF(E117='Tabelle Tipi-pesi'!D$15,'Tabelle Tipi-pesi'!E$15,"")&amp;IF(E117='Tabelle Tipi-pesi'!D$16,'Tabelle Tipi-pesi'!E$16,"")&amp;IF(E117='Tabelle Tipi-pesi'!D$17,'Tabelle Tipi-pesi'!E$17,"")&amp;IF(E117='Tabelle Tipi-pesi'!D$18,'Tabelle Tipi-pesi'!E$18,"")&amp;IF(E117='Tabelle Tipi-pesi'!D$19,'Tabelle Tipi-pesi'!E$19,"")&amp;IF(E117='Tabelle Tipi-pesi'!D$20,'Tabelle Tipi-pesi'!E$20,"")&amp;IF(E117='Tabelle Tipi-pesi'!D$21,'Tabelle Tipi-pesi'!E$21,"")&amp;IF(E117='Tabelle Tipi-pesi'!D$22,'Tabelle Tipi-pesi'!E$22,"")&amp;IF(E117='Tabelle Tipi-pesi'!D$23,'Tabelle Tipi-pesi'!E$23,"")))/4*B117</f>
        <v>100</v>
      </c>
      <c r="G117" s="22" t="s">
        <v>39</v>
      </c>
      <c r="H117" s="23">
        <f>$B117*IF(G117="",0,VALUE(IF(G117='Tabelle Tipi-pesi'!F$2,'Tabelle Tipi-pesi'!G$2,"")&amp;IF(G117='Tabelle Tipi-pesi'!F$3,'Tabelle Tipi-pesi'!G$3,"")&amp;IF(G117='Tabelle Tipi-pesi'!F$4,'Tabelle Tipi-pesi'!G$4,"")&amp;IF(G117='Tabelle Tipi-pesi'!F$5,'Tabelle Tipi-pesi'!G$5,"")&amp;IF(G117='Tabelle Tipi-pesi'!F$6,'Tabelle Tipi-pesi'!G$6,"")&amp;IF(G117='Tabelle Tipi-pesi'!F$7,'Tabelle Tipi-pesi'!G$7,"")&amp;IF(G117='Tabelle Tipi-pesi'!F$8,'Tabelle Tipi-pesi'!G$8,"")&amp;IF(G117='Tabelle Tipi-pesi'!F$9,'Tabelle Tipi-pesi'!G$9,"")&amp;IF(G117='Tabelle Tipi-pesi'!F$10,'Tabelle Tipi-pesi'!G$10,"")&amp;IF(G117='Tabelle Tipi-pesi'!F$11,'Tabelle Tipi-pesi'!G$11,"")&amp;IF(G117='Tabelle Tipi-pesi'!F$12,'Tabelle Tipi-pesi'!G$12,"")&amp;IF(G117='Tabelle Tipi-pesi'!F$13,'Tabelle Tipi-pesi'!G$13,"")&amp;IF(G117='Tabelle Tipi-pesi'!F$14,'Tabelle Tipi-pesi'!G$14,"")&amp;IF(G117='Tabelle Tipi-pesi'!F$15,'Tabelle Tipi-pesi'!G$15,"")&amp;IF(G117='Tabelle Tipi-pesi'!F$16,'Tabelle Tipi-pesi'!G$16,"")&amp;IF(G117='Tabelle Tipi-pesi'!F$17,'Tabelle Tipi-pesi'!G$17,"")&amp;IF(G117='Tabelle Tipi-pesi'!F$18,'Tabelle Tipi-pesi'!G$18,"")&amp;IF(G117='Tabelle Tipi-pesi'!F$19,'Tabelle Tipi-pesi'!G$19,"")&amp;IF(G117='Tabelle Tipi-pesi'!F$20,'Tabelle Tipi-pesi'!G$20,"")&amp;IF(G117='Tabelle Tipi-pesi'!F$21,'Tabelle Tipi-pesi'!G$21,"")&amp;IF(G117='Tabelle Tipi-pesi'!F$22,'Tabelle Tipi-pesi'!G$22,"")&amp;IF(G117='Tabelle Tipi-pesi'!F$23,'Tabelle Tipi-pesi'!G$23,"")))</f>
        <v>120</v>
      </c>
      <c r="I117" s="8" t="s">
        <v>47</v>
      </c>
      <c r="J117" s="9">
        <f>IF(I117="",0,VALUE(IF(I117='Tabelle Tipi-pesi'!H$2,'Tabelle Tipi-pesi'!I$2,"")&amp;IF(I117='Tabelle Tipi-pesi'!H$3,'Tabelle Tipi-pesi'!I$3,"")&amp;IF(I117='Tabelle Tipi-pesi'!H$4,'Tabelle Tipi-pesi'!I$4,"")&amp;IF(I117='Tabelle Tipi-pesi'!H$5,'Tabelle Tipi-pesi'!I$5,"")&amp;IF(I117='Tabelle Tipi-pesi'!H$6,'Tabelle Tipi-pesi'!I$6,"")&amp;IF(I117='Tabelle Tipi-pesi'!H$7,'Tabelle Tipi-pesi'!I$7,"")&amp;IF(I117='Tabelle Tipi-pesi'!H$8,'Tabelle Tipi-pesi'!I$8,"")&amp;IF(I117='Tabelle Tipi-pesi'!H$9,'Tabelle Tipi-pesi'!I$9,"")&amp;IF(I117='Tabelle Tipi-pesi'!H$10,'Tabelle Tipi-pesi'!I$10,"")&amp;IF(I117='Tabelle Tipi-pesi'!H$11,'Tabelle Tipi-pesi'!I$11,"")&amp;IF(I117='Tabelle Tipi-pesi'!H$12,'Tabelle Tipi-pesi'!I$12,"")&amp;IF(I117='Tabelle Tipi-pesi'!H$13,'Tabelle Tipi-pesi'!I$13,"")&amp;IF(I117='Tabelle Tipi-pesi'!H$14,'Tabelle Tipi-pesi'!I$14,"")&amp;IF(I117='Tabelle Tipi-pesi'!H$15,'Tabelle Tipi-pesi'!I$15,"")&amp;IF(I117='Tabelle Tipi-pesi'!H$16,'Tabelle Tipi-pesi'!I$16,"")&amp;IF(I117='Tabelle Tipi-pesi'!H$17,'Tabelle Tipi-pesi'!I$17,"")&amp;IF(I117='Tabelle Tipi-pesi'!H$18,'Tabelle Tipi-pesi'!I$18,"")&amp;IF(I117='Tabelle Tipi-pesi'!H$19,'Tabelle Tipi-pesi'!I$19,"")&amp;IF(I117='Tabelle Tipi-pesi'!H$20,'Tabelle Tipi-pesi'!I$20,"")&amp;IF(I117='Tabelle Tipi-pesi'!H$21,'Tabelle Tipi-pesi'!I$21,"")&amp;IF(I117='Tabelle Tipi-pesi'!H$22,'Tabelle Tipi-pesi'!I$22,"")&amp;IF(I117='Tabelle Tipi-pesi'!H$23,'Tabelle Tipi-pesi'!I$23,"")))</f>
        <v>145</v>
      </c>
      <c r="K117" s="24" t="s">
        <v>50</v>
      </c>
      <c r="L117" s="25">
        <f>IF(K117="",0,VALUE(IF(K117='Tabelle Tipi-pesi'!J$2,'Tabelle Tipi-pesi'!K$2,"")&amp;IF(K117='Tabelle Tipi-pesi'!J$3,'Tabelle Tipi-pesi'!K$3,"")&amp;IF(K117='Tabelle Tipi-pesi'!J$4,'Tabelle Tipi-pesi'!K$4,"")&amp;IF(K117='Tabelle Tipi-pesi'!J$5,'Tabelle Tipi-pesi'!K$5,"")&amp;IF(K117='Tabelle Tipi-pesi'!J$6,'Tabelle Tipi-pesi'!K$6,"")&amp;IF(K117='Tabelle Tipi-pesi'!J$7,'Tabelle Tipi-pesi'!K$7,"")&amp;IF(K117='Tabelle Tipi-pesi'!J$8,'Tabelle Tipi-pesi'!K$8,"")&amp;IF(K117='Tabelle Tipi-pesi'!J$9,'Tabelle Tipi-pesi'!K$9,"")&amp;IF(K117='Tabelle Tipi-pesi'!J$10,'Tabelle Tipi-pesi'!K$10,"")&amp;IF(K117='Tabelle Tipi-pesi'!J$11,'Tabelle Tipi-pesi'!K$11,"")&amp;IF(K117='Tabelle Tipi-pesi'!J$12,'Tabelle Tipi-pesi'!K$12,"")&amp;IF(K117='Tabelle Tipi-pesi'!J$13,'Tabelle Tipi-pesi'!K$13,"")&amp;IF(K117='Tabelle Tipi-pesi'!J$14,'Tabelle Tipi-pesi'!K$14,"")&amp;IF(K117='Tabelle Tipi-pesi'!J$15,'Tabelle Tipi-pesi'!K$15,"")&amp;IF(K117='Tabelle Tipi-pesi'!J$16,'Tabelle Tipi-pesi'!K$16,"")&amp;IF(K117='Tabelle Tipi-pesi'!J$17,'Tabelle Tipi-pesi'!K$17,"")&amp;IF(K117='Tabelle Tipi-pesi'!J$18,'Tabelle Tipi-pesi'!K$18,"")&amp;IF(K117='Tabelle Tipi-pesi'!J$19,'Tabelle Tipi-pesi'!K$19,"")&amp;IF(K117='Tabelle Tipi-pesi'!J$20,'Tabelle Tipi-pesi'!K$20,"")&amp;IF(K117='Tabelle Tipi-pesi'!J$21,'Tabelle Tipi-pesi'!K$21,"")&amp;IF(K117='Tabelle Tipi-pesi'!J$22,'Tabelle Tipi-pesi'!K$22,"")&amp;IF(K117='Tabelle Tipi-pesi'!J$23,'Tabelle Tipi-pesi'!K$23,"")))</f>
        <v>7</v>
      </c>
      <c r="M117" s="8" t="s">
        <v>57</v>
      </c>
      <c r="N117" s="9">
        <f>$B117*IF(M117="",0,VALUE(IF(M117='Tabelle Tipi-pesi'!L$2,'Tabelle Tipi-pesi'!M$2,"")&amp;IF(M117='Tabelle Tipi-pesi'!L$3,'Tabelle Tipi-pesi'!M$3,"")&amp;IF(M117='Tabelle Tipi-pesi'!L$4,'Tabelle Tipi-pesi'!M$4,"")&amp;IF(M117='Tabelle Tipi-pesi'!L$5,'Tabelle Tipi-pesi'!M$5,"")&amp;IF(M117='Tabelle Tipi-pesi'!L$6,'Tabelle Tipi-pesi'!M$6,"")&amp;IF(M117='Tabelle Tipi-pesi'!L$7,'Tabelle Tipi-pesi'!M$7,"")&amp;IF(M117='Tabelle Tipi-pesi'!L$8,'Tabelle Tipi-pesi'!M$8,"")&amp;IF(M117='Tabelle Tipi-pesi'!L$9,'Tabelle Tipi-pesi'!M$9,"")&amp;IF(M117='Tabelle Tipi-pesi'!L$10,'Tabelle Tipi-pesi'!M$10,"")&amp;IF(M117='Tabelle Tipi-pesi'!L$11,'Tabelle Tipi-pesi'!M$11,"")&amp;IF(M117='Tabelle Tipi-pesi'!L$12,'Tabelle Tipi-pesi'!M$12,"")&amp;IF(M117='Tabelle Tipi-pesi'!L$13,'Tabelle Tipi-pesi'!M$13,"")&amp;IF(M117='Tabelle Tipi-pesi'!L$14,'Tabelle Tipi-pesi'!M$14,"")&amp;IF(M117='Tabelle Tipi-pesi'!L$15,'Tabelle Tipi-pesi'!M$15,"")&amp;IF(M117='Tabelle Tipi-pesi'!L$16,'Tabelle Tipi-pesi'!M$16,"")&amp;IF(M117='Tabelle Tipi-pesi'!L$17,'Tabelle Tipi-pesi'!M$17,"")&amp;IF(M117='Tabelle Tipi-pesi'!L$18,'Tabelle Tipi-pesi'!M$18,"")&amp;IF(M117='Tabelle Tipi-pesi'!L$19,'Tabelle Tipi-pesi'!M$19,"")&amp;IF(M117='Tabelle Tipi-pesi'!L$20,'Tabelle Tipi-pesi'!M$20,"")&amp;IF(M117='Tabelle Tipi-pesi'!L$21,'Tabelle Tipi-pesi'!M$21,"")&amp;IF(M117='Tabelle Tipi-pesi'!L$22,'Tabelle Tipi-pesi'!M$22,"")&amp;IF(M117='Tabelle Tipi-pesi'!L$23,'Tabelle Tipi-pesi'!M$23,"")))</f>
        <v>388</v>
      </c>
      <c r="O117" s="27" t="s">
        <v>79</v>
      </c>
      <c r="P117" s="28">
        <f>IF(O117="",0,VALUE(IF(O117='Tabelle Tipi-pesi'!N$2,'Tabelle Tipi-pesi'!O$2,"")&amp;IF(O117='Tabelle Tipi-pesi'!N$3,'Tabelle Tipi-pesi'!O$3,"")&amp;IF(O117='Tabelle Tipi-pesi'!N$4,'Tabelle Tipi-pesi'!O$4,"")&amp;IF(O117='Tabelle Tipi-pesi'!N$5,'Tabelle Tipi-pesi'!O$5,"")&amp;IF(O117='Tabelle Tipi-pesi'!N$6,'Tabelle Tipi-pesi'!O$6,"")&amp;IF(O117='Tabelle Tipi-pesi'!N$7,'Tabelle Tipi-pesi'!O$7,"")&amp;IF(O117='Tabelle Tipi-pesi'!N$8,'Tabelle Tipi-pesi'!O$8,"")&amp;IF(O117='Tabelle Tipi-pesi'!N$9,'Tabelle Tipi-pesi'!O$9,"")&amp;IF(O117='Tabelle Tipi-pesi'!N$10,'Tabelle Tipi-pesi'!O$10,"")&amp;IF(O117='Tabelle Tipi-pesi'!N$11,'Tabelle Tipi-pesi'!O$11,"")&amp;IF(O117='Tabelle Tipi-pesi'!N$12,'Tabelle Tipi-pesi'!O$12,"")&amp;IF(O117='Tabelle Tipi-pesi'!N$13,'Tabelle Tipi-pesi'!O$13,"")&amp;IF(O117='Tabelle Tipi-pesi'!N$14,'Tabelle Tipi-pesi'!O$14,"")&amp;IF(O117='Tabelle Tipi-pesi'!N$15,'Tabelle Tipi-pesi'!O$15,"")&amp;IF(O117='Tabelle Tipi-pesi'!N$16,'Tabelle Tipi-pesi'!O$16,"")&amp;IF(O117='Tabelle Tipi-pesi'!N$17,'Tabelle Tipi-pesi'!O$17,"")&amp;IF(O117='Tabelle Tipi-pesi'!N$18,'Tabelle Tipi-pesi'!O$18,"")&amp;IF(O117='Tabelle Tipi-pesi'!N$19,'Tabelle Tipi-pesi'!O$19,"")&amp;IF(O117='Tabelle Tipi-pesi'!N$20,'Tabelle Tipi-pesi'!O$20,"")&amp;IF(O117='Tabelle Tipi-pesi'!N$21,'Tabelle Tipi-pesi'!O$21,"")&amp;IF(O117='Tabelle Tipi-pesi'!N$22,'Tabelle Tipi-pesi'!O$22,"")&amp;IF(O117='Tabelle Tipi-pesi'!N$23,'Tabelle Tipi-pesi'!O$23,"")))</f>
        <v>780</v>
      </c>
      <c r="Q117" s="8" t="s">
        <v>120</v>
      </c>
      <c r="R117" s="9">
        <f>IF(Q117="",0,VALUE(IF(Q117='Tabelle Tipi-pesi'!P$2,'Tabelle Tipi-pesi'!Q$2,"")&amp;IF(Q117='Tabelle Tipi-pesi'!P$3,'Tabelle Tipi-pesi'!Q$3,"")&amp;IF(Q117='Tabelle Tipi-pesi'!P$4,'Tabelle Tipi-pesi'!Q$4,"")&amp;IF(Q117='Tabelle Tipi-pesi'!P$5,'Tabelle Tipi-pesi'!Q$5,"")&amp;IF(Q117='Tabelle Tipi-pesi'!P$6,'Tabelle Tipi-pesi'!Q$6,"")&amp;IF(Q117='Tabelle Tipi-pesi'!P$7,'Tabelle Tipi-pesi'!Q$7,"")&amp;IF(Q117='Tabelle Tipi-pesi'!P$8,'Tabelle Tipi-pesi'!Q$8,"")&amp;IF(Q117='Tabelle Tipi-pesi'!P$9,'Tabelle Tipi-pesi'!Q$9,"")&amp;IF(Q117='Tabelle Tipi-pesi'!P$10,'Tabelle Tipi-pesi'!Q$10,"")&amp;IF(Q117='Tabelle Tipi-pesi'!P$11,'Tabelle Tipi-pesi'!Q$11,"")&amp;IF(Q117='Tabelle Tipi-pesi'!P$12,'Tabelle Tipi-pesi'!Q$12,"")&amp;IF(Q117='Tabelle Tipi-pesi'!P$13,'Tabelle Tipi-pesi'!Q$13,"")&amp;IF(Q117='Tabelle Tipi-pesi'!P$14,'Tabelle Tipi-pesi'!Q$14,"")&amp;IF(Q117='Tabelle Tipi-pesi'!P$15,'Tabelle Tipi-pesi'!Q$15,"")&amp;IF(Q117='Tabelle Tipi-pesi'!P$16,'Tabelle Tipi-pesi'!Q$16,"")&amp;IF(Q117='Tabelle Tipi-pesi'!P$17,'Tabelle Tipi-pesi'!Q$17,"")&amp;IF(Q117='Tabelle Tipi-pesi'!P$18,'Tabelle Tipi-pesi'!Q$18,"")&amp;IF(Q117='Tabelle Tipi-pesi'!P$19,'Tabelle Tipi-pesi'!Q$19,"")&amp;IF(Q117='Tabelle Tipi-pesi'!P$20,'Tabelle Tipi-pesi'!Q$20,"")&amp;IF(Q117='Tabelle Tipi-pesi'!P$21,'Tabelle Tipi-pesi'!Q$21,"")&amp;IF(Q117='Tabelle Tipi-pesi'!P$22,'Tabelle Tipi-pesi'!Q$22,"")&amp;IF(Q117='Tabelle Tipi-pesi'!P$23,'Tabelle Tipi-pesi'!Q$23,"")))</f>
        <v>20</v>
      </c>
      <c r="S117" s="29" t="s">
        <v>129</v>
      </c>
      <c r="T117" s="30">
        <f>IF(S117="",0,VALUE(IF(S117='Tabelle Tipi-pesi'!R$2,'Tabelle Tipi-pesi'!S$2,"")&amp;IF(S117='Tabelle Tipi-pesi'!R$3,'Tabelle Tipi-pesi'!S$3,"")&amp;IF(S117='Tabelle Tipi-pesi'!R$4,'Tabelle Tipi-pesi'!S$4,"")&amp;IF(S117='Tabelle Tipi-pesi'!R$5,'Tabelle Tipi-pesi'!S$5,"")&amp;IF(S117='Tabelle Tipi-pesi'!R$6,'Tabelle Tipi-pesi'!S$6,"")&amp;IF(S117='Tabelle Tipi-pesi'!R$7,'Tabelle Tipi-pesi'!S$7,"")&amp;IF(S117='Tabelle Tipi-pesi'!R$8,'Tabelle Tipi-pesi'!S$8,"")&amp;IF(S117='Tabelle Tipi-pesi'!R$9,'Tabelle Tipi-pesi'!S$9,"")&amp;IF(S117='Tabelle Tipi-pesi'!R$10,'Tabelle Tipi-pesi'!S$10,"")&amp;IF(S117='Tabelle Tipi-pesi'!R$11,'Tabelle Tipi-pesi'!S$11,"")&amp;IF(S117='Tabelle Tipi-pesi'!R$12,'Tabelle Tipi-pesi'!S$12,"")&amp;IF(S117='Tabelle Tipi-pesi'!R$13,'Tabelle Tipi-pesi'!S$13,"")&amp;IF(S117='Tabelle Tipi-pesi'!R$14,'Tabelle Tipi-pesi'!S$14,"")&amp;IF(S117='Tabelle Tipi-pesi'!R$15,'Tabelle Tipi-pesi'!S$15,"")&amp;IF(S117='Tabelle Tipi-pesi'!R$16,'Tabelle Tipi-pesi'!S$16,"")&amp;IF(S117='Tabelle Tipi-pesi'!R$17,'Tabelle Tipi-pesi'!S$17,"")&amp;IF(S117='Tabelle Tipi-pesi'!R$18,'Tabelle Tipi-pesi'!S$18,"")&amp;IF(S117='Tabelle Tipi-pesi'!R$19,'Tabelle Tipi-pesi'!S$19,"")&amp;IF(S117='Tabelle Tipi-pesi'!R$20,'Tabelle Tipi-pesi'!S$20,"")&amp;IF(S117='Tabelle Tipi-pesi'!R$21,'Tabelle Tipi-pesi'!S$21,"")&amp;IF(S117='Tabelle Tipi-pesi'!R$22,'Tabelle Tipi-pesi'!S$22,"")&amp;IF(S117='Tabelle Tipi-pesi'!R$23,'Tabelle Tipi-pesi'!S$23,"")))</f>
        <v>20</v>
      </c>
      <c r="V117" s="9">
        <f>IF(U117="",0,VALUE(IF(U117='Tabelle Tipi-pesi'!T$2,'Tabelle Tipi-pesi'!U$2,"")&amp;IF(U117='Tabelle Tipi-pesi'!T$3,'Tabelle Tipi-pesi'!U$3,"")&amp;IF(U117='Tabelle Tipi-pesi'!T$4,'Tabelle Tipi-pesi'!U$4,"")&amp;IF(U117='Tabelle Tipi-pesi'!T$5,'Tabelle Tipi-pesi'!U$5,"")&amp;IF(U117='Tabelle Tipi-pesi'!T$6,'Tabelle Tipi-pesi'!U$6,"")&amp;IF(U117='Tabelle Tipi-pesi'!T$7,'Tabelle Tipi-pesi'!U$7,"")&amp;IF(U117='Tabelle Tipi-pesi'!T$8,'Tabelle Tipi-pesi'!U$8,"")&amp;IF(U117='Tabelle Tipi-pesi'!T$9,'Tabelle Tipi-pesi'!U$9,"")&amp;IF(U117='Tabelle Tipi-pesi'!T$10,'Tabelle Tipi-pesi'!U$10,"")&amp;IF(U117='Tabelle Tipi-pesi'!T$11,'Tabelle Tipi-pesi'!U$11,"")&amp;IF(U117='Tabelle Tipi-pesi'!T$12,'Tabelle Tipi-pesi'!U$12,"")&amp;IF(U117='Tabelle Tipi-pesi'!T$13,'Tabelle Tipi-pesi'!U$13,"")&amp;IF(U117='Tabelle Tipi-pesi'!T$14,'Tabelle Tipi-pesi'!U$14,"")&amp;IF(U117='Tabelle Tipi-pesi'!T$15,'Tabelle Tipi-pesi'!U$15,"")&amp;IF(U117='Tabelle Tipi-pesi'!T$16,'Tabelle Tipi-pesi'!U$16,"")&amp;IF(U117='Tabelle Tipi-pesi'!T$17,'Tabelle Tipi-pesi'!U$17,"")&amp;IF(U117='Tabelle Tipi-pesi'!T$18,'Tabelle Tipi-pesi'!U$18,"")&amp;IF(U117='Tabelle Tipi-pesi'!T$19,'Tabelle Tipi-pesi'!U$19,"")&amp;IF(U117='Tabelle Tipi-pesi'!T$20,'Tabelle Tipi-pesi'!U$20,"")&amp;IF(U117='Tabelle Tipi-pesi'!T$21,'Tabelle Tipi-pesi'!U$21,"")&amp;IF(U117='Tabelle Tipi-pesi'!T$22,'Tabelle Tipi-pesi'!U$22,"")&amp;IF(U117='Tabelle Tipi-pesi'!T$23,'Tabelle Tipi-pesi'!U$23,"")))</f>
        <v>0</v>
      </c>
      <c r="W117" s="31"/>
      <c r="X117" s="32">
        <f>IF(W117="",0,VALUE(IF(W117='Tabelle Tipi-pesi'!V$2,'Tabelle Tipi-pesi'!W$2,"")&amp;IF(W117='Tabelle Tipi-pesi'!V$3,'Tabelle Tipi-pesi'!W$3,"")&amp;IF(W117='Tabelle Tipi-pesi'!V$4,'Tabelle Tipi-pesi'!W$4,"")&amp;IF(W117='Tabelle Tipi-pesi'!V$5,'Tabelle Tipi-pesi'!W$5,"")&amp;IF(W117='Tabelle Tipi-pesi'!V$6,'Tabelle Tipi-pesi'!W$6,"")&amp;IF(W117='Tabelle Tipi-pesi'!V$7,'Tabelle Tipi-pesi'!W$7,"")&amp;IF(W117='Tabelle Tipi-pesi'!V$8,'Tabelle Tipi-pesi'!W$8,"")&amp;IF(W117='Tabelle Tipi-pesi'!V$9,'Tabelle Tipi-pesi'!W$9,"")&amp;IF(W117='Tabelle Tipi-pesi'!V$10,'Tabelle Tipi-pesi'!W$10,"")&amp;IF(W117='Tabelle Tipi-pesi'!V$11,'Tabelle Tipi-pesi'!W$11,"")&amp;IF(W117='Tabelle Tipi-pesi'!V$12,'Tabelle Tipi-pesi'!W$12,"")&amp;IF(W117='Tabelle Tipi-pesi'!V$13,'Tabelle Tipi-pesi'!W$13,"")&amp;IF(W117='Tabelle Tipi-pesi'!V$14,'Tabelle Tipi-pesi'!W$14,"")&amp;IF(W117='Tabelle Tipi-pesi'!V$15,'Tabelle Tipi-pesi'!W$15,"")&amp;IF(W117='Tabelle Tipi-pesi'!V$16,'Tabelle Tipi-pesi'!W$16,"")&amp;IF(W117='Tabelle Tipi-pesi'!V$17,'Tabelle Tipi-pesi'!W$17,"")&amp;IF(W117='Tabelle Tipi-pesi'!V$18,'Tabelle Tipi-pesi'!W$18,"")&amp;IF(W117='Tabelle Tipi-pesi'!V$19,'Tabelle Tipi-pesi'!W$19,"")&amp;IF(W117='Tabelle Tipi-pesi'!V$20,'Tabelle Tipi-pesi'!W$20,"")&amp;IF(W117='Tabelle Tipi-pesi'!V$21,'Tabelle Tipi-pesi'!W$21,"")&amp;IF(W117='Tabelle Tipi-pesi'!V$22,'Tabelle Tipi-pesi'!W$22,"")&amp;IF(W117='Tabelle Tipi-pesi'!V$23,'Tabelle Tipi-pesi'!W$23,"")))</f>
        <v>0</v>
      </c>
      <c r="Y117" s="8" t="s">
        <v>100</v>
      </c>
      <c r="Z117" s="9">
        <f>IF(Y117="",0,VALUE(IF(Y117='Tabelle Tipi-pesi'!X$2,'Tabelle Tipi-pesi'!Y$2,"")&amp;IF(Y117='Tabelle Tipi-pesi'!X$3,'Tabelle Tipi-pesi'!Y$3,"")&amp;IF(Y117='Tabelle Tipi-pesi'!X$4,'Tabelle Tipi-pesi'!Y$4,"")&amp;IF(Y117='Tabelle Tipi-pesi'!X$5,'Tabelle Tipi-pesi'!Y$5,"")&amp;IF(Y117='Tabelle Tipi-pesi'!X$6,'Tabelle Tipi-pesi'!Y$6,"")&amp;IF(Y117='Tabelle Tipi-pesi'!X$7,'Tabelle Tipi-pesi'!Y$7,"")&amp;IF(Y117='Tabelle Tipi-pesi'!X$8,'Tabelle Tipi-pesi'!Y$8,"")&amp;IF(Y117='Tabelle Tipi-pesi'!X$9,'Tabelle Tipi-pesi'!Y$9,"")&amp;IF(Y117='Tabelle Tipi-pesi'!X$10,'Tabelle Tipi-pesi'!Y$10,"")&amp;IF(Y117='Tabelle Tipi-pesi'!X$11,'Tabelle Tipi-pesi'!Y$11,"")&amp;IF(Y117='Tabelle Tipi-pesi'!X$12,'Tabelle Tipi-pesi'!Y$12,"")&amp;IF(Y117='Tabelle Tipi-pesi'!X$13,'Tabelle Tipi-pesi'!Y$13,"")&amp;IF(Y117='Tabelle Tipi-pesi'!X$14,'Tabelle Tipi-pesi'!Y$14,"")&amp;IF(Y117='Tabelle Tipi-pesi'!X$15,'Tabelle Tipi-pesi'!Y$15,"")&amp;IF(Y117='Tabelle Tipi-pesi'!X$16,'Tabelle Tipi-pesi'!Y$16,"")&amp;IF(Y117='Tabelle Tipi-pesi'!X$17,'Tabelle Tipi-pesi'!Y$17,"")&amp;IF(Y117='Tabelle Tipi-pesi'!X$18,'Tabelle Tipi-pesi'!Y$18,"")&amp;IF(Y117='Tabelle Tipi-pesi'!X$19,'Tabelle Tipi-pesi'!Y$19,"")&amp;IF(Y117='Tabelle Tipi-pesi'!X$20,'Tabelle Tipi-pesi'!Y$20,"")&amp;IF(Y117='Tabelle Tipi-pesi'!X$21,'Tabelle Tipi-pesi'!Y$21,"")&amp;IF(Y117='Tabelle Tipi-pesi'!X$22,'Tabelle Tipi-pesi'!Y$22,"")&amp;IF(Y117='Tabelle Tipi-pesi'!X$23,'Tabelle Tipi-pesi'!Y$23,"")))</f>
        <v>190</v>
      </c>
      <c r="AA117" s="36" t="s">
        <v>105</v>
      </c>
      <c r="AB117" s="37">
        <f>IF(AA117="",0,VALUE(IF(AA117='Tabelle Tipi-pesi'!Z$2,'Tabelle Tipi-pesi'!AA$2,"")&amp;IF(AA117='Tabelle Tipi-pesi'!Z$3,'Tabelle Tipi-pesi'!AA$3,"")&amp;IF(AA117='Tabelle Tipi-pesi'!Z$4,'Tabelle Tipi-pesi'!AA$4,"")&amp;IF(AA117='Tabelle Tipi-pesi'!Z$5,'Tabelle Tipi-pesi'!AA$5,"")&amp;IF(AA117='Tabelle Tipi-pesi'!Z$6,'Tabelle Tipi-pesi'!AA$6,"")&amp;IF(AA117='Tabelle Tipi-pesi'!Z$7,'Tabelle Tipi-pesi'!AA$7,"")&amp;IF(AA117='Tabelle Tipi-pesi'!Z$8,'Tabelle Tipi-pesi'!AA$8,"")&amp;IF(AA117='Tabelle Tipi-pesi'!Z$9,'Tabelle Tipi-pesi'!AA$9,"")&amp;IF(AA117='Tabelle Tipi-pesi'!Z$10,'Tabelle Tipi-pesi'!AA$10,"")&amp;IF(AA117='Tabelle Tipi-pesi'!Z$11,'Tabelle Tipi-pesi'!AA$11,"")&amp;IF(AA117='Tabelle Tipi-pesi'!Z$12,'Tabelle Tipi-pesi'!AA$12,"")&amp;IF(AA117='Tabelle Tipi-pesi'!Z$13,'Tabelle Tipi-pesi'!AA$13,"")&amp;IF(AA117='Tabelle Tipi-pesi'!Z$14,'Tabelle Tipi-pesi'!AA$14,"")&amp;IF(AA117='Tabelle Tipi-pesi'!Z$15,'Tabelle Tipi-pesi'!AA$15,"")&amp;IF(AA117='Tabelle Tipi-pesi'!Z$16,'Tabelle Tipi-pesi'!AA$16,"")&amp;IF(AA117='Tabelle Tipi-pesi'!Z$17,'Tabelle Tipi-pesi'!AA$17,"")&amp;IF(AA117='Tabelle Tipi-pesi'!Z$18,'Tabelle Tipi-pesi'!AA$18,"")&amp;IF(AA117='Tabelle Tipi-pesi'!Z$19,'Tabelle Tipi-pesi'!AA$19,"")&amp;IF(AA117='Tabelle Tipi-pesi'!Z$20,'Tabelle Tipi-pesi'!AA$20,"")&amp;IF(AA117='Tabelle Tipi-pesi'!Z$21,'Tabelle Tipi-pesi'!AA$21,"")&amp;IF(AA117='Tabelle Tipi-pesi'!Z$22,'Tabelle Tipi-pesi'!AA$22,"")&amp;IF(AA117='Tabelle Tipi-pesi'!Z$23,'Tabelle Tipi-pesi'!AA$23,"")))</f>
        <v>75</v>
      </c>
      <c r="AD117" s="9">
        <f>IF(AC117="",0,VALUE(IF(AC117='Tabelle Tipi-pesi'!Z$2,'Tabelle Tipi-pesi'!AA$2,"")&amp;IF(AC117='Tabelle Tipi-pesi'!Z$3,'Tabelle Tipi-pesi'!AA$3,"")&amp;IF(AC117='Tabelle Tipi-pesi'!Z$4,'Tabelle Tipi-pesi'!AA$4,"")&amp;IF(AC117='Tabelle Tipi-pesi'!Z$5,'Tabelle Tipi-pesi'!AA$5,"")&amp;IF(AC117='Tabelle Tipi-pesi'!Z$6,'Tabelle Tipi-pesi'!AA$6,"")&amp;IF(AC117='Tabelle Tipi-pesi'!Z$7,'Tabelle Tipi-pesi'!AA$7,"")&amp;IF(AC117='Tabelle Tipi-pesi'!Z$8,'Tabelle Tipi-pesi'!AA$8,"")&amp;IF(AC117='Tabelle Tipi-pesi'!Z$9,'Tabelle Tipi-pesi'!AA$9,"")&amp;IF(AC117='Tabelle Tipi-pesi'!Z$10,'Tabelle Tipi-pesi'!AA$10,"")&amp;IF(AC117='Tabelle Tipi-pesi'!Z$11,'Tabelle Tipi-pesi'!AA$11,"")&amp;IF(AC117='Tabelle Tipi-pesi'!Z$12,'Tabelle Tipi-pesi'!AA$12,"")&amp;IF(AC117='Tabelle Tipi-pesi'!Z$13,'Tabelle Tipi-pesi'!AA$13,"")&amp;IF(AC117='Tabelle Tipi-pesi'!Z$14,'Tabelle Tipi-pesi'!AA$14,"")&amp;IF(AC117='Tabelle Tipi-pesi'!Z$15,'Tabelle Tipi-pesi'!AA$15,"")&amp;IF(AC117='Tabelle Tipi-pesi'!Z$16,'Tabelle Tipi-pesi'!AA$16,"")&amp;IF(AC117='Tabelle Tipi-pesi'!Z$17,'Tabelle Tipi-pesi'!AA$17,"")&amp;IF(AC117='Tabelle Tipi-pesi'!Z$18,'Tabelle Tipi-pesi'!AA$18,"")&amp;IF(AC117='Tabelle Tipi-pesi'!Z$19,'Tabelle Tipi-pesi'!AA$19,"")&amp;IF(AC117='Tabelle Tipi-pesi'!Z$20,'Tabelle Tipi-pesi'!AA$20,"")&amp;IF(AC117='Tabelle Tipi-pesi'!Z$21,'Tabelle Tipi-pesi'!AA$21,"")&amp;IF(AC117='Tabelle Tipi-pesi'!Z$22,'Tabelle Tipi-pesi'!AA$22,"")&amp;IF(AC117='Tabelle Tipi-pesi'!Z$23,'Tabelle Tipi-pesi'!AA$23,"")))</f>
        <v>0</v>
      </c>
      <c r="AE117" s="34" t="s">
        <v>118</v>
      </c>
      <c r="AF117" s="35">
        <f>IF(AE117="",0,VALUE(IF(AE117='Tabelle Tipi-pesi'!AB$2,'Tabelle Tipi-pesi'!AC$2,"")&amp;IF(AE117='Tabelle Tipi-pesi'!AB$3,'Tabelle Tipi-pesi'!AC$3,"")&amp;IF(AE117='Tabelle Tipi-pesi'!AB$4,'Tabelle Tipi-pesi'!AC$4,"")&amp;IF(AE117='Tabelle Tipi-pesi'!AB$5,'Tabelle Tipi-pesi'!AC$5,"")&amp;IF(AE117='Tabelle Tipi-pesi'!AB$6,'Tabelle Tipi-pesi'!AC$6,"")&amp;IF(AE117='Tabelle Tipi-pesi'!AB$7,'Tabelle Tipi-pesi'!AC$7,"")&amp;IF(AE117='Tabelle Tipi-pesi'!AB$8,'Tabelle Tipi-pesi'!AC$8,"")&amp;IF(AE117='Tabelle Tipi-pesi'!AB$9,'Tabelle Tipi-pesi'!AC$9,"")&amp;IF(AE117='Tabelle Tipi-pesi'!AB$10,'Tabelle Tipi-pesi'!AC$10,"")&amp;IF(AE117='Tabelle Tipi-pesi'!AB$11,'Tabelle Tipi-pesi'!AC$11,"")&amp;IF(AE117='Tabelle Tipi-pesi'!AB$12,'Tabelle Tipi-pesi'!AC$12,"")&amp;IF(AE117='Tabelle Tipi-pesi'!AB$13,'Tabelle Tipi-pesi'!AC$13,"")&amp;IF(AE117='Tabelle Tipi-pesi'!AB$14,'Tabelle Tipi-pesi'!AC$14,"")&amp;IF(AE117='Tabelle Tipi-pesi'!AB$15,'Tabelle Tipi-pesi'!AC$15,"")&amp;IF(AD117='Tabelle Tipi-pesi'!AB$16,'Tabelle Tipi-pesi'!AC$16,"")&amp;IF(AE117='Tabelle Tipi-pesi'!AB$17,'Tabelle Tipi-pesi'!AC$17,"")&amp;IF(AE117='Tabelle Tipi-pesi'!AB$18,'Tabelle Tipi-pesi'!AC$18,"")&amp;IF(AE117='Tabelle Tipi-pesi'!AB$19,'Tabelle Tipi-pesi'!AC$19,"")&amp;IF(AE117='Tabelle Tipi-pesi'!AB$20,'Tabelle Tipi-pesi'!AC$20,"")&amp;IF(AE117='Tabelle Tipi-pesi'!AB$21,'Tabelle Tipi-pesi'!AC$21,"")&amp;IF(AE117='Tabelle Tipi-pesi'!AB$22,'Tabelle Tipi-pesi'!AC$22,"")&amp;IF(AE117='Tabelle Tipi-pesi'!AB$23,'Tabelle Tipi-pesi'!AC$23,"")))</f>
        <v>10</v>
      </c>
      <c r="AH117" s="9">
        <f>IF(AG117="",0,VALUE(IF(AG117='Tabelle Tipi-pesi'!AD$2,'Tabelle Tipi-pesi'!AE$2,"")&amp;IF(AG117='Tabelle Tipi-pesi'!AD$3,'Tabelle Tipi-pesi'!AE$3,"")&amp;IF(AG117='Tabelle Tipi-pesi'!AD$4,'Tabelle Tipi-pesi'!AE$4,"")&amp;IF(AG117='Tabelle Tipi-pesi'!AD$5,'Tabelle Tipi-pesi'!AE$5,"")&amp;IF(AG117='Tabelle Tipi-pesi'!AD$6,'Tabelle Tipi-pesi'!AE$6,"")&amp;IF(AG117='Tabelle Tipi-pesi'!AD$7,'Tabelle Tipi-pesi'!AE$7,"")&amp;IF(AG117='Tabelle Tipi-pesi'!AD$8,'Tabelle Tipi-pesi'!AE$8,"")&amp;IF(AG117='Tabelle Tipi-pesi'!AD$9,'Tabelle Tipi-pesi'!AE$9,"")&amp;IF(AG117='Tabelle Tipi-pesi'!AD$10,'Tabelle Tipi-pesi'!AE$10,"")&amp;IF(AG117='Tabelle Tipi-pesi'!AD$11,'Tabelle Tipi-pesi'!AE$11,"")&amp;IF(AG117='Tabelle Tipi-pesi'!AD$12,'Tabelle Tipi-pesi'!AE$12,"")&amp;IF(AG117='Tabelle Tipi-pesi'!AD$13,'Tabelle Tipi-pesi'!AE$13,"")&amp;IF(AG117='Tabelle Tipi-pesi'!AD$14,'Tabelle Tipi-pesi'!AE$14,"")&amp;IF(AG117='Tabelle Tipi-pesi'!AD$15,'Tabelle Tipi-pesi'!AE$15,"")&amp;IF(AF117='Tabelle Tipi-pesi'!AD$16,'Tabelle Tipi-pesi'!AE$16,"")&amp;IF(AG117='Tabelle Tipi-pesi'!AD$17,'Tabelle Tipi-pesi'!AE$17,"")&amp;IF(AG117='Tabelle Tipi-pesi'!AD$18,'Tabelle Tipi-pesi'!AE$18,"")&amp;IF(AG117='Tabelle Tipi-pesi'!AD$19,'Tabelle Tipi-pesi'!AE$19,"")&amp;IF(AG117='Tabelle Tipi-pesi'!AD$20,'Tabelle Tipi-pesi'!AE$20,"")&amp;IF(AG117='Tabelle Tipi-pesi'!AD$21,'Tabelle Tipi-pesi'!AE$21,"")&amp;IF(AG117='Tabelle Tipi-pesi'!AD$22,'Tabelle Tipi-pesi'!AE$22,"")&amp;IF(AG117='Tabelle Tipi-pesi'!AD$23,'Tabelle Tipi-pesi'!AE$23,"")))</f>
        <v>0</v>
      </c>
      <c r="AJ117" s="26">
        <f t="shared" si="7"/>
        <v>2035</v>
      </c>
      <c r="AK117" s="55">
        <v>41</v>
      </c>
      <c r="AL117" s="12">
        <v>9420</v>
      </c>
      <c r="AM117" s="18"/>
      <c r="AN117" s="11">
        <f t="shared" si="8"/>
        <v>17</v>
      </c>
      <c r="AO117" s="11" t="str">
        <f t="shared" si="9"/>
        <v>4</v>
      </c>
      <c r="AP117" s="8">
        <v>360</v>
      </c>
      <c r="AQ117" s="40">
        <f t="shared" si="10"/>
        <v>13.785365853658536</v>
      </c>
      <c r="AR117" s="15">
        <f t="shared" si="11"/>
        <v>204.02341463414635</v>
      </c>
      <c r="AS117" s="16">
        <f t="shared" si="12"/>
        <v>100.25720620842573</v>
      </c>
      <c r="AT117" s="15">
        <f t="shared" si="13"/>
        <v>9.974345364472752</v>
      </c>
      <c r="AU117" s="39"/>
    </row>
    <row r="118" spans="1:47" s="8" customFormat="1" ht="11.25" customHeight="1" x14ac:dyDescent="0.2">
      <c r="A118" s="8">
        <v>114</v>
      </c>
      <c r="B118" s="8">
        <v>4</v>
      </c>
      <c r="C118" s="20" t="s">
        <v>18</v>
      </c>
      <c r="D118" s="21">
        <f>IF(C118="",0,VALUE(IF(C118='Tabelle Tipi-pesi'!B$2,'Tabelle Tipi-pesi'!C$2,"")&amp;IF(C118='Tabelle Tipi-pesi'!B$3,'Tabelle Tipi-pesi'!C$3,"")&amp;IF(C118='Tabelle Tipi-pesi'!B$4,'Tabelle Tipi-pesi'!C$4,"")&amp;IF(C118='Tabelle Tipi-pesi'!B$5,'Tabelle Tipi-pesi'!C$5,"")&amp;IF(C118='Tabelle Tipi-pesi'!B$6,'Tabelle Tipi-pesi'!C$6,"")&amp;IF(C118='Tabelle Tipi-pesi'!B$7,'Tabelle Tipi-pesi'!C$7,"")&amp;IF(C118='Tabelle Tipi-pesi'!B$8,'Tabelle Tipi-pesi'!C$8,"")&amp;IF(C118='Tabelle Tipi-pesi'!B$9,'Tabelle Tipi-pesi'!C$9,"")&amp;IF(C118='Tabelle Tipi-pesi'!B$10,'Tabelle Tipi-pesi'!C$10,"")&amp;IF(C118='Tabelle Tipi-pesi'!B$11,'Tabelle Tipi-pesi'!C$11,"")&amp;IF(C118='Tabelle Tipi-pesi'!B$12,'Tabelle Tipi-pesi'!C$12,"")&amp;IF(C118='Tabelle Tipi-pesi'!B$13,'Tabelle Tipi-pesi'!C$13,"")&amp;IF(C118='Tabelle Tipi-pesi'!B$14,'Tabelle Tipi-pesi'!C$14,"")&amp;IF(C118='Tabelle Tipi-pesi'!B$15,'Tabelle Tipi-pesi'!C$15,"")&amp;IF(C118='Tabelle Tipi-pesi'!B$16,'Tabelle Tipi-pesi'!C$16,"")&amp;IF(C118='Tabelle Tipi-pesi'!B$17,'Tabelle Tipi-pesi'!C$17,"")&amp;IF(C118='Tabelle Tipi-pesi'!B$18,'Tabelle Tipi-pesi'!C$18,"")&amp;IF(C118='Tabelle Tipi-pesi'!B$19,'Tabelle Tipi-pesi'!C$19,"")&amp;IF(C118='Tabelle Tipi-pesi'!B$20,'Tabelle Tipi-pesi'!C$20,"")&amp;IF(C118='Tabelle Tipi-pesi'!B$21,'Tabelle Tipi-pesi'!C$21,"")&amp;IF(C118='Tabelle Tipi-pesi'!B$22,'Tabelle Tipi-pesi'!C$22,"")&amp;IF(C118='Tabelle Tipi-pesi'!B$23,'Tabelle Tipi-pesi'!C$23,"")))</f>
        <v>180</v>
      </c>
      <c r="E118" s="8" t="s">
        <v>30</v>
      </c>
      <c r="F118" s="7">
        <f>IF(E118="",0,VALUE(IF(E118='Tabelle Tipi-pesi'!D$2,'Tabelle Tipi-pesi'!E$2,"")&amp;IF(E118='Tabelle Tipi-pesi'!D$3,'Tabelle Tipi-pesi'!E$3,"")&amp;IF(E118='Tabelle Tipi-pesi'!D$4,'Tabelle Tipi-pesi'!E$4,"")&amp;IF(E118='Tabelle Tipi-pesi'!D$5,'Tabelle Tipi-pesi'!E$5,"")&amp;IF(E118='Tabelle Tipi-pesi'!D$6,'Tabelle Tipi-pesi'!E$6,"")&amp;IF(E118='Tabelle Tipi-pesi'!D$7,'Tabelle Tipi-pesi'!E$7,"")&amp;IF(E118='Tabelle Tipi-pesi'!D$8,'Tabelle Tipi-pesi'!E$8,"")&amp;IF(E118='Tabelle Tipi-pesi'!D$9,'Tabelle Tipi-pesi'!E$9,"")&amp;IF(E118='Tabelle Tipi-pesi'!D$10,'Tabelle Tipi-pesi'!E$10,"")&amp;IF(E118='Tabelle Tipi-pesi'!D$11,'Tabelle Tipi-pesi'!E$11,"")&amp;IF(E118='Tabelle Tipi-pesi'!D$12,'Tabelle Tipi-pesi'!E$12,"")&amp;IF(E118='Tabelle Tipi-pesi'!D$13,'Tabelle Tipi-pesi'!E$13,"")&amp;IF(E118='Tabelle Tipi-pesi'!D$14,'Tabelle Tipi-pesi'!E$14,"")&amp;IF(E118='Tabelle Tipi-pesi'!D$15,'Tabelle Tipi-pesi'!E$15,"")&amp;IF(E118='Tabelle Tipi-pesi'!D$16,'Tabelle Tipi-pesi'!E$16,"")&amp;IF(E118='Tabelle Tipi-pesi'!D$17,'Tabelle Tipi-pesi'!E$17,"")&amp;IF(E118='Tabelle Tipi-pesi'!D$18,'Tabelle Tipi-pesi'!E$18,"")&amp;IF(E118='Tabelle Tipi-pesi'!D$19,'Tabelle Tipi-pesi'!E$19,"")&amp;IF(E118='Tabelle Tipi-pesi'!D$20,'Tabelle Tipi-pesi'!E$20,"")&amp;IF(E118='Tabelle Tipi-pesi'!D$21,'Tabelle Tipi-pesi'!E$21,"")&amp;IF(E118='Tabelle Tipi-pesi'!D$22,'Tabelle Tipi-pesi'!E$22,"")&amp;IF(E118='Tabelle Tipi-pesi'!D$23,'Tabelle Tipi-pesi'!E$23,"")))/4*B118</f>
        <v>80</v>
      </c>
      <c r="G118" s="22" t="s">
        <v>39</v>
      </c>
      <c r="H118" s="23">
        <f>$B118*IF(G118="",0,VALUE(IF(G118='Tabelle Tipi-pesi'!F$2,'Tabelle Tipi-pesi'!G$2,"")&amp;IF(G118='Tabelle Tipi-pesi'!F$3,'Tabelle Tipi-pesi'!G$3,"")&amp;IF(G118='Tabelle Tipi-pesi'!F$4,'Tabelle Tipi-pesi'!G$4,"")&amp;IF(G118='Tabelle Tipi-pesi'!F$5,'Tabelle Tipi-pesi'!G$5,"")&amp;IF(G118='Tabelle Tipi-pesi'!F$6,'Tabelle Tipi-pesi'!G$6,"")&amp;IF(G118='Tabelle Tipi-pesi'!F$7,'Tabelle Tipi-pesi'!G$7,"")&amp;IF(G118='Tabelle Tipi-pesi'!F$8,'Tabelle Tipi-pesi'!G$8,"")&amp;IF(G118='Tabelle Tipi-pesi'!F$9,'Tabelle Tipi-pesi'!G$9,"")&amp;IF(G118='Tabelle Tipi-pesi'!F$10,'Tabelle Tipi-pesi'!G$10,"")&amp;IF(G118='Tabelle Tipi-pesi'!F$11,'Tabelle Tipi-pesi'!G$11,"")&amp;IF(G118='Tabelle Tipi-pesi'!F$12,'Tabelle Tipi-pesi'!G$12,"")&amp;IF(G118='Tabelle Tipi-pesi'!F$13,'Tabelle Tipi-pesi'!G$13,"")&amp;IF(G118='Tabelle Tipi-pesi'!F$14,'Tabelle Tipi-pesi'!G$14,"")&amp;IF(G118='Tabelle Tipi-pesi'!F$15,'Tabelle Tipi-pesi'!G$15,"")&amp;IF(G118='Tabelle Tipi-pesi'!F$16,'Tabelle Tipi-pesi'!G$16,"")&amp;IF(G118='Tabelle Tipi-pesi'!F$17,'Tabelle Tipi-pesi'!G$17,"")&amp;IF(G118='Tabelle Tipi-pesi'!F$18,'Tabelle Tipi-pesi'!G$18,"")&amp;IF(G118='Tabelle Tipi-pesi'!F$19,'Tabelle Tipi-pesi'!G$19,"")&amp;IF(G118='Tabelle Tipi-pesi'!F$20,'Tabelle Tipi-pesi'!G$20,"")&amp;IF(G118='Tabelle Tipi-pesi'!F$21,'Tabelle Tipi-pesi'!G$21,"")&amp;IF(G118='Tabelle Tipi-pesi'!F$22,'Tabelle Tipi-pesi'!G$22,"")&amp;IF(G118='Tabelle Tipi-pesi'!F$23,'Tabelle Tipi-pesi'!G$23,"")))</f>
        <v>120</v>
      </c>
      <c r="I118" s="8" t="s">
        <v>47</v>
      </c>
      <c r="J118" s="9">
        <f>IF(I118="",0,VALUE(IF(I118='Tabelle Tipi-pesi'!H$2,'Tabelle Tipi-pesi'!I$2,"")&amp;IF(I118='Tabelle Tipi-pesi'!H$3,'Tabelle Tipi-pesi'!I$3,"")&amp;IF(I118='Tabelle Tipi-pesi'!H$4,'Tabelle Tipi-pesi'!I$4,"")&amp;IF(I118='Tabelle Tipi-pesi'!H$5,'Tabelle Tipi-pesi'!I$5,"")&amp;IF(I118='Tabelle Tipi-pesi'!H$6,'Tabelle Tipi-pesi'!I$6,"")&amp;IF(I118='Tabelle Tipi-pesi'!H$7,'Tabelle Tipi-pesi'!I$7,"")&amp;IF(I118='Tabelle Tipi-pesi'!H$8,'Tabelle Tipi-pesi'!I$8,"")&amp;IF(I118='Tabelle Tipi-pesi'!H$9,'Tabelle Tipi-pesi'!I$9,"")&amp;IF(I118='Tabelle Tipi-pesi'!H$10,'Tabelle Tipi-pesi'!I$10,"")&amp;IF(I118='Tabelle Tipi-pesi'!H$11,'Tabelle Tipi-pesi'!I$11,"")&amp;IF(I118='Tabelle Tipi-pesi'!H$12,'Tabelle Tipi-pesi'!I$12,"")&amp;IF(I118='Tabelle Tipi-pesi'!H$13,'Tabelle Tipi-pesi'!I$13,"")&amp;IF(I118='Tabelle Tipi-pesi'!H$14,'Tabelle Tipi-pesi'!I$14,"")&amp;IF(I118='Tabelle Tipi-pesi'!H$15,'Tabelle Tipi-pesi'!I$15,"")&amp;IF(I118='Tabelle Tipi-pesi'!H$16,'Tabelle Tipi-pesi'!I$16,"")&amp;IF(I118='Tabelle Tipi-pesi'!H$17,'Tabelle Tipi-pesi'!I$17,"")&amp;IF(I118='Tabelle Tipi-pesi'!H$18,'Tabelle Tipi-pesi'!I$18,"")&amp;IF(I118='Tabelle Tipi-pesi'!H$19,'Tabelle Tipi-pesi'!I$19,"")&amp;IF(I118='Tabelle Tipi-pesi'!H$20,'Tabelle Tipi-pesi'!I$20,"")&amp;IF(I118='Tabelle Tipi-pesi'!H$21,'Tabelle Tipi-pesi'!I$21,"")&amp;IF(I118='Tabelle Tipi-pesi'!H$22,'Tabelle Tipi-pesi'!I$22,"")&amp;IF(I118='Tabelle Tipi-pesi'!H$23,'Tabelle Tipi-pesi'!I$23,"")))</f>
        <v>145</v>
      </c>
      <c r="K118" s="24" t="s">
        <v>50</v>
      </c>
      <c r="L118" s="25">
        <f>IF(K118="",0,VALUE(IF(K118='Tabelle Tipi-pesi'!J$2,'Tabelle Tipi-pesi'!K$2,"")&amp;IF(K118='Tabelle Tipi-pesi'!J$3,'Tabelle Tipi-pesi'!K$3,"")&amp;IF(K118='Tabelle Tipi-pesi'!J$4,'Tabelle Tipi-pesi'!K$4,"")&amp;IF(K118='Tabelle Tipi-pesi'!J$5,'Tabelle Tipi-pesi'!K$5,"")&amp;IF(K118='Tabelle Tipi-pesi'!J$6,'Tabelle Tipi-pesi'!K$6,"")&amp;IF(K118='Tabelle Tipi-pesi'!J$7,'Tabelle Tipi-pesi'!K$7,"")&amp;IF(K118='Tabelle Tipi-pesi'!J$8,'Tabelle Tipi-pesi'!K$8,"")&amp;IF(K118='Tabelle Tipi-pesi'!J$9,'Tabelle Tipi-pesi'!K$9,"")&amp;IF(K118='Tabelle Tipi-pesi'!J$10,'Tabelle Tipi-pesi'!K$10,"")&amp;IF(K118='Tabelle Tipi-pesi'!J$11,'Tabelle Tipi-pesi'!K$11,"")&amp;IF(K118='Tabelle Tipi-pesi'!J$12,'Tabelle Tipi-pesi'!K$12,"")&amp;IF(K118='Tabelle Tipi-pesi'!J$13,'Tabelle Tipi-pesi'!K$13,"")&amp;IF(K118='Tabelle Tipi-pesi'!J$14,'Tabelle Tipi-pesi'!K$14,"")&amp;IF(K118='Tabelle Tipi-pesi'!J$15,'Tabelle Tipi-pesi'!K$15,"")&amp;IF(K118='Tabelle Tipi-pesi'!J$16,'Tabelle Tipi-pesi'!K$16,"")&amp;IF(K118='Tabelle Tipi-pesi'!J$17,'Tabelle Tipi-pesi'!K$17,"")&amp;IF(K118='Tabelle Tipi-pesi'!J$18,'Tabelle Tipi-pesi'!K$18,"")&amp;IF(K118='Tabelle Tipi-pesi'!J$19,'Tabelle Tipi-pesi'!K$19,"")&amp;IF(K118='Tabelle Tipi-pesi'!J$20,'Tabelle Tipi-pesi'!K$20,"")&amp;IF(K118='Tabelle Tipi-pesi'!J$21,'Tabelle Tipi-pesi'!K$21,"")&amp;IF(K118='Tabelle Tipi-pesi'!J$22,'Tabelle Tipi-pesi'!K$22,"")&amp;IF(K118='Tabelle Tipi-pesi'!J$23,'Tabelle Tipi-pesi'!K$23,"")))</f>
        <v>7</v>
      </c>
      <c r="M118" s="8" t="s">
        <v>57</v>
      </c>
      <c r="N118" s="9">
        <f>$B118*IF(M118="",0,VALUE(IF(M118='Tabelle Tipi-pesi'!L$2,'Tabelle Tipi-pesi'!M$2,"")&amp;IF(M118='Tabelle Tipi-pesi'!L$3,'Tabelle Tipi-pesi'!M$3,"")&amp;IF(M118='Tabelle Tipi-pesi'!L$4,'Tabelle Tipi-pesi'!M$4,"")&amp;IF(M118='Tabelle Tipi-pesi'!L$5,'Tabelle Tipi-pesi'!M$5,"")&amp;IF(M118='Tabelle Tipi-pesi'!L$6,'Tabelle Tipi-pesi'!M$6,"")&amp;IF(M118='Tabelle Tipi-pesi'!L$7,'Tabelle Tipi-pesi'!M$7,"")&amp;IF(M118='Tabelle Tipi-pesi'!L$8,'Tabelle Tipi-pesi'!M$8,"")&amp;IF(M118='Tabelle Tipi-pesi'!L$9,'Tabelle Tipi-pesi'!M$9,"")&amp;IF(M118='Tabelle Tipi-pesi'!L$10,'Tabelle Tipi-pesi'!M$10,"")&amp;IF(M118='Tabelle Tipi-pesi'!L$11,'Tabelle Tipi-pesi'!M$11,"")&amp;IF(M118='Tabelle Tipi-pesi'!L$12,'Tabelle Tipi-pesi'!M$12,"")&amp;IF(M118='Tabelle Tipi-pesi'!L$13,'Tabelle Tipi-pesi'!M$13,"")&amp;IF(M118='Tabelle Tipi-pesi'!L$14,'Tabelle Tipi-pesi'!M$14,"")&amp;IF(M118='Tabelle Tipi-pesi'!L$15,'Tabelle Tipi-pesi'!M$15,"")&amp;IF(M118='Tabelle Tipi-pesi'!L$16,'Tabelle Tipi-pesi'!M$16,"")&amp;IF(M118='Tabelle Tipi-pesi'!L$17,'Tabelle Tipi-pesi'!M$17,"")&amp;IF(M118='Tabelle Tipi-pesi'!L$18,'Tabelle Tipi-pesi'!M$18,"")&amp;IF(M118='Tabelle Tipi-pesi'!L$19,'Tabelle Tipi-pesi'!M$19,"")&amp;IF(M118='Tabelle Tipi-pesi'!L$20,'Tabelle Tipi-pesi'!M$20,"")&amp;IF(M118='Tabelle Tipi-pesi'!L$21,'Tabelle Tipi-pesi'!M$21,"")&amp;IF(M118='Tabelle Tipi-pesi'!L$22,'Tabelle Tipi-pesi'!M$22,"")&amp;IF(M118='Tabelle Tipi-pesi'!L$23,'Tabelle Tipi-pesi'!M$23,"")))</f>
        <v>388</v>
      </c>
      <c r="O118" s="27" t="s">
        <v>78</v>
      </c>
      <c r="P118" s="28">
        <f>IF(O118="",0,VALUE(IF(O118='Tabelle Tipi-pesi'!N$2,'Tabelle Tipi-pesi'!O$2,"")&amp;IF(O118='Tabelle Tipi-pesi'!N$3,'Tabelle Tipi-pesi'!O$3,"")&amp;IF(O118='Tabelle Tipi-pesi'!N$4,'Tabelle Tipi-pesi'!O$4,"")&amp;IF(O118='Tabelle Tipi-pesi'!N$5,'Tabelle Tipi-pesi'!O$5,"")&amp;IF(O118='Tabelle Tipi-pesi'!N$6,'Tabelle Tipi-pesi'!O$6,"")&amp;IF(O118='Tabelle Tipi-pesi'!N$7,'Tabelle Tipi-pesi'!O$7,"")&amp;IF(O118='Tabelle Tipi-pesi'!N$8,'Tabelle Tipi-pesi'!O$8,"")&amp;IF(O118='Tabelle Tipi-pesi'!N$9,'Tabelle Tipi-pesi'!O$9,"")&amp;IF(O118='Tabelle Tipi-pesi'!N$10,'Tabelle Tipi-pesi'!O$10,"")&amp;IF(O118='Tabelle Tipi-pesi'!N$11,'Tabelle Tipi-pesi'!O$11,"")&amp;IF(O118='Tabelle Tipi-pesi'!N$12,'Tabelle Tipi-pesi'!O$12,"")&amp;IF(O118='Tabelle Tipi-pesi'!N$13,'Tabelle Tipi-pesi'!O$13,"")&amp;IF(O118='Tabelle Tipi-pesi'!N$14,'Tabelle Tipi-pesi'!O$14,"")&amp;IF(O118='Tabelle Tipi-pesi'!N$15,'Tabelle Tipi-pesi'!O$15,"")&amp;IF(O118='Tabelle Tipi-pesi'!N$16,'Tabelle Tipi-pesi'!O$16,"")&amp;IF(O118='Tabelle Tipi-pesi'!N$17,'Tabelle Tipi-pesi'!O$17,"")&amp;IF(O118='Tabelle Tipi-pesi'!N$18,'Tabelle Tipi-pesi'!O$18,"")&amp;IF(O118='Tabelle Tipi-pesi'!N$19,'Tabelle Tipi-pesi'!O$19,"")&amp;IF(O118='Tabelle Tipi-pesi'!N$20,'Tabelle Tipi-pesi'!O$20,"")&amp;IF(O118='Tabelle Tipi-pesi'!N$21,'Tabelle Tipi-pesi'!O$21,"")&amp;IF(O118='Tabelle Tipi-pesi'!N$22,'Tabelle Tipi-pesi'!O$22,"")&amp;IF(O118='Tabelle Tipi-pesi'!N$23,'Tabelle Tipi-pesi'!O$23,"")))</f>
        <v>400</v>
      </c>
      <c r="Q118" s="8" t="s">
        <v>108</v>
      </c>
      <c r="R118" s="9">
        <f>IF(Q118="",0,VALUE(IF(Q118='Tabelle Tipi-pesi'!P$2,'Tabelle Tipi-pesi'!Q$2,"")&amp;IF(Q118='Tabelle Tipi-pesi'!P$3,'Tabelle Tipi-pesi'!Q$3,"")&amp;IF(Q118='Tabelle Tipi-pesi'!P$4,'Tabelle Tipi-pesi'!Q$4,"")&amp;IF(Q118='Tabelle Tipi-pesi'!P$5,'Tabelle Tipi-pesi'!Q$5,"")&amp;IF(Q118='Tabelle Tipi-pesi'!P$6,'Tabelle Tipi-pesi'!Q$6,"")&amp;IF(Q118='Tabelle Tipi-pesi'!P$7,'Tabelle Tipi-pesi'!Q$7,"")&amp;IF(Q118='Tabelle Tipi-pesi'!P$8,'Tabelle Tipi-pesi'!Q$8,"")&amp;IF(Q118='Tabelle Tipi-pesi'!P$9,'Tabelle Tipi-pesi'!Q$9,"")&amp;IF(Q118='Tabelle Tipi-pesi'!P$10,'Tabelle Tipi-pesi'!Q$10,"")&amp;IF(Q118='Tabelle Tipi-pesi'!P$11,'Tabelle Tipi-pesi'!Q$11,"")&amp;IF(Q118='Tabelle Tipi-pesi'!P$12,'Tabelle Tipi-pesi'!Q$12,"")&amp;IF(Q118='Tabelle Tipi-pesi'!P$13,'Tabelle Tipi-pesi'!Q$13,"")&amp;IF(Q118='Tabelle Tipi-pesi'!P$14,'Tabelle Tipi-pesi'!Q$14,"")&amp;IF(Q118='Tabelle Tipi-pesi'!P$15,'Tabelle Tipi-pesi'!Q$15,"")&amp;IF(Q118='Tabelle Tipi-pesi'!P$16,'Tabelle Tipi-pesi'!Q$16,"")&amp;IF(Q118='Tabelle Tipi-pesi'!P$17,'Tabelle Tipi-pesi'!Q$17,"")&amp;IF(Q118='Tabelle Tipi-pesi'!P$18,'Tabelle Tipi-pesi'!Q$18,"")&amp;IF(Q118='Tabelle Tipi-pesi'!P$19,'Tabelle Tipi-pesi'!Q$19,"")&amp;IF(Q118='Tabelle Tipi-pesi'!P$20,'Tabelle Tipi-pesi'!Q$20,"")&amp;IF(Q118='Tabelle Tipi-pesi'!P$21,'Tabelle Tipi-pesi'!Q$21,"")&amp;IF(Q118='Tabelle Tipi-pesi'!P$22,'Tabelle Tipi-pesi'!Q$22,"")&amp;IF(Q118='Tabelle Tipi-pesi'!P$23,'Tabelle Tipi-pesi'!Q$23,"")))</f>
        <v>30</v>
      </c>
      <c r="S118" s="29" t="s">
        <v>114</v>
      </c>
      <c r="T118" s="30">
        <f>IF(S118="",0,VALUE(IF(S118='Tabelle Tipi-pesi'!R$2,'Tabelle Tipi-pesi'!S$2,"")&amp;IF(S118='Tabelle Tipi-pesi'!R$3,'Tabelle Tipi-pesi'!S$3,"")&amp;IF(S118='Tabelle Tipi-pesi'!R$4,'Tabelle Tipi-pesi'!S$4,"")&amp;IF(S118='Tabelle Tipi-pesi'!R$5,'Tabelle Tipi-pesi'!S$5,"")&amp;IF(S118='Tabelle Tipi-pesi'!R$6,'Tabelle Tipi-pesi'!S$6,"")&amp;IF(S118='Tabelle Tipi-pesi'!R$7,'Tabelle Tipi-pesi'!S$7,"")&amp;IF(S118='Tabelle Tipi-pesi'!R$8,'Tabelle Tipi-pesi'!S$8,"")&amp;IF(S118='Tabelle Tipi-pesi'!R$9,'Tabelle Tipi-pesi'!S$9,"")&amp;IF(S118='Tabelle Tipi-pesi'!R$10,'Tabelle Tipi-pesi'!S$10,"")&amp;IF(S118='Tabelle Tipi-pesi'!R$11,'Tabelle Tipi-pesi'!S$11,"")&amp;IF(S118='Tabelle Tipi-pesi'!R$12,'Tabelle Tipi-pesi'!S$12,"")&amp;IF(S118='Tabelle Tipi-pesi'!R$13,'Tabelle Tipi-pesi'!S$13,"")&amp;IF(S118='Tabelle Tipi-pesi'!R$14,'Tabelle Tipi-pesi'!S$14,"")&amp;IF(S118='Tabelle Tipi-pesi'!R$15,'Tabelle Tipi-pesi'!S$15,"")&amp;IF(S118='Tabelle Tipi-pesi'!R$16,'Tabelle Tipi-pesi'!S$16,"")&amp;IF(S118='Tabelle Tipi-pesi'!R$17,'Tabelle Tipi-pesi'!S$17,"")&amp;IF(S118='Tabelle Tipi-pesi'!R$18,'Tabelle Tipi-pesi'!S$18,"")&amp;IF(S118='Tabelle Tipi-pesi'!R$19,'Tabelle Tipi-pesi'!S$19,"")&amp;IF(S118='Tabelle Tipi-pesi'!R$20,'Tabelle Tipi-pesi'!S$20,"")&amp;IF(S118='Tabelle Tipi-pesi'!R$21,'Tabelle Tipi-pesi'!S$21,"")&amp;IF(S118='Tabelle Tipi-pesi'!R$22,'Tabelle Tipi-pesi'!S$22,"")&amp;IF(S118='Tabelle Tipi-pesi'!R$23,'Tabelle Tipi-pesi'!S$23,"")))</f>
        <v>25</v>
      </c>
      <c r="V118" s="9">
        <f>IF(U118="",0,VALUE(IF(U118='Tabelle Tipi-pesi'!T$2,'Tabelle Tipi-pesi'!U$2,"")&amp;IF(U118='Tabelle Tipi-pesi'!T$3,'Tabelle Tipi-pesi'!U$3,"")&amp;IF(U118='Tabelle Tipi-pesi'!T$4,'Tabelle Tipi-pesi'!U$4,"")&amp;IF(U118='Tabelle Tipi-pesi'!T$5,'Tabelle Tipi-pesi'!U$5,"")&amp;IF(U118='Tabelle Tipi-pesi'!T$6,'Tabelle Tipi-pesi'!U$6,"")&amp;IF(U118='Tabelle Tipi-pesi'!T$7,'Tabelle Tipi-pesi'!U$7,"")&amp;IF(U118='Tabelle Tipi-pesi'!T$8,'Tabelle Tipi-pesi'!U$8,"")&amp;IF(U118='Tabelle Tipi-pesi'!T$9,'Tabelle Tipi-pesi'!U$9,"")&amp;IF(U118='Tabelle Tipi-pesi'!T$10,'Tabelle Tipi-pesi'!U$10,"")&amp;IF(U118='Tabelle Tipi-pesi'!T$11,'Tabelle Tipi-pesi'!U$11,"")&amp;IF(U118='Tabelle Tipi-pesi'!T$12,'Tabelle Tipi-pesi'!U$12,"")&amp;IF(U118='Tabelle Tipi-pesi'!T$13,'Tabelle Tipi-pesi'!U$13,"")&amp;IF(U118='Tabelle Tipi-pesi'!T$14,'Tabelle Tipi-pesi'!U$14,"")&amp;IF(U118='Tabelle Tipi-pesi'!T$15,'Tabelle Tipi-pesi'!U$15,"")&amp;IF(U118='Tabelle Tipi-pesi'!T$16,'Tabelle Tipi-pesi'!U$16,"")&amp;IF(U118='Tabelle Tipi-pesi'!T$17,'Tabelle Tipi-pesi'!U$17,"")&amp;IF(U118='Tabelle Tipi-pesi'!T$18,'Tabelle Tipi-pesi'!U$18,"")&amp;IF(U118='Tabelle Tipi-pesi'!T$19,'Tabelle Tipi-pesi'!U$19,"")&amp;IF(U118='Tabelle Tipi-pesi'!T$20,'Tabelle Tipi-pesi'!U$20,"")&amp;IF(U118='Tabelle Tipi-pesi'!T$21,'Tabelle Tipi-pesi'!U$21,"")&amp;IF(U118='Tabelle Tipi-pesi'!T$22,'Tabelle Tipi-pesi'!U$22,"")&amp;IF(U118='Tabelle Tipi-pesi'!T$23,'Tabelle Tipi-pesi'!U$23,"")))</f>
        <v>0</v>
      </c>
      <c r="W118" s="31"/>
      <c r="X118" s="32">
        <f>IF(W118="",0,VALUE(IF(W118='Tabelle Tipi-pesi'!V$2,'Tabelle Tipi-pesi'!W$2,"")&amp;IF(W118='Tabelle Tipi-pesi'!V$3,'Tabelle Tipi-pesi'!W$3,"")&amp;IF(W118='Tabelle Tipi-pesi'!V$4,'Tabelle Tipi-pesi'!W$4,"")&amp;IF(W118='Tabelle Tipi-pesi'!V$5,'Tabelle Tipi-pesi'!W$5,"")&amp;IF(W118='Tabelle Tipi-pesi'!V$6,'Tabelle Tipi-pesi'!W$6,"")&amp;IF(W118='Tabelle Tipi-pesi'!V$7,'Tabelle Tipi-pesi'!W$7,"")&amp;IF(W118='Tabelle Tipi-pesi'!V$8,'Tabelle Tipi-pesi'!W$8,"")&amp;IF(W118='Tabelle Tipi-pesi'!V$9,'Tabelle Tipi-pesi'!W$9,"")&amp;IF(W118='Tabelle Tipi-pesi'!V$10,'Tabelle Tipi-pesi'!W$10,"")&amp;IF(W118='Tabelle Tipi-pesi'!V$11,'Tabelle Tipi-pesi'!W$11,"")&amp;IF(W118='Tabelle Tipi-pesi'!V$12,'Tabelle Tipi-pesi'!W$12,"")&amp;IF(W118='Tabelle Tipi-pesi'!V$13,'Tabelle Tipi-pesi'!W$13,"")&amp;IF(W118='Tabelle Tipi-pesi'!V$14,'Tabelle Tipi-pesi'!W$14,"")&amp;IF(W118='Tabelle Tipi-pesi'!V$15,'Tabelle Tipi-pesi'!W$15,"")&amp;IF(W118='Tabelle Tipi-pesi'!V$16,'Tabelle Tipi-pesi'!W$16,"")&amp;IF(W118='Tabelle Tipi-pesi'!V$17,'Tabelle Tipi-pesi'!W$17,"")&amp;IF(W118='Tabelle Tipi-pesi'!V$18,'Tabelle Tipi-pesi'!W$18,"")&amp;IF(W118='Tabelle Tipi-pesi'!V$19,'Tabelle Tipi-pesi'!W$19,"")&amp;IF(W118='Tabelle Tipi-pesi'!V$20,'Tabelle Tipi-pesi'!W$20,"")&amp;IF(W118='Tabelle Tipi-pesi'!V$21,'Tabelle Tipi-pesi'!W$21,"")&amp;IF(W118='Tabelle Tipi-pesi'!V$22,'Tabelle Tipi-pesi'!W$22,"")&amp;IF(W118='Tabelle Tipi-pesi'!V$23,'Tabelle Tipi-pesi'!W$23,"")))</f>
        <v>0</v>
      </c>
      <c r="Z118" s="9">
        <f>IF(Y118="",0,VALUE(IF(Y118='Tabelle Tipi-pesi'!X$2,'Tabelle Tipi-pesi'!Y$2,"")&amp;IF(Y118='Tabelle Tipi-pesi'!X$3,'Tabelle Tipi-pesi'!Y$3,"")&amp;IF(Y118='Tabelle Tipi-pesi'!X$4,'Tabelle Tipi-pesi'!Y$4,"")&amp;IF(Y118='Tabelle Tipi-pesi'!X$5,'Tabelle Tipi-pesi'!Y$5,"")&amp;IF(Y118='Tabelle Tipi-pesi'!X$6,'Tabelle Tipi-pesi'!Y$6,"")&amp;IF(Y118='Tabelle Tipi-pesi'!X$7,'Tabelle Tipi-pesi'!Y$7,"")&amp;IF(Y118='Tabelle Tipi-pesi'!X$8,'Tabelle Tipi-pesi'!Y$8,"")&amp;IF(Y118='Tabelle Tipi-pesi'!X$9,'Tabelle Tipi-pesi'!Y$9,"")&amp;IF(Y118='Tabelle Tipi-pesi'!X$10,'Tabelle Tipi-pesi'!Y$10,"")&amp;IF(Y118='Tabelle Tipi-pesi'!X$11,'Tabelle Tipi-pesi'!Y$11,"")&amp;IF(Y118='Tabelle Tipi-pesi'!X$12,'Tabelle Tipi-pesi'!Y$12,"")&amp;IF(Y118='Tabelle Tipi-pesi'!X$13,'Tabelle Tipi-pesi'!Y$13,"")&amp;IF(Y118='Tabelle Tipi-pesi'!X$14,'Tabelle Tipi-pesi'!Y$14,"")&amp;IF(Y118='Tabelle Tipi-pesi'!X$15,'Tabelle Tipi-pesi'!Y$15,"")&amp;IF(Y118='Tabelle Tipi-pesi'!X$16,'Tabelle Tipi-pesi'!Y$16,"")&amp;IF(Y118='Tabelle Tipi-pesi'!X$17,'Tabelle Tipi-pesi'!Y$17,"")&amp;IF(Y118='Tabelle Tipi-pesi'!X$18,'Tabelle Tipi-pesi'!Y$18,"")&amp;IF(Y118='Tabelle Tipi-pesi'!X$19,'Tabelle Tipi-pesi'!Y$19,"")&amp;IF(Y118='Tabelle Tipi-pesi'!X$20,'Tabelle Tipi-pesi'!Y$20,"")&amp;IF(Y118='Tabelle Tipi-pesi'!X$21,'Tabelle Tipi-pesi'!Y$21,"")&amp;IF(Y118='Tabelle Tipi-pesi'!X$22,'Tabelle Tipi-pesi'!Y$22,"")&amp;IF(Y118='Tabelle Tipi-pesi'!X$23,'Tabelle Tipi-pesi'!Y$23,"")))</f>
        <v>0</v>
      </c>
      <c r="AA118" s="36" t="s">
        <v>102</v>
      </c>
      <c r="AB118" s="37">
        <f>IF(AA118="",0,VALUE(IF(AA118='Tabelle Tipi-pesi'!Z$2,'Tabelle Tipi-pesi'!AA$2,"")&amp;IF(AA118='Tabelle Tipi-pesi'!Z$3,'Tabelle Tipi-pesi'!AA$3,"")&amp;IF(AA118='Tabelle Tipi-pesi'!Z$4,'Tabelle Tipi-pesi'!AA$4,"")&amp;IF(AA118='Tabelle Tipi-pesi'!Z$5,'Tabelle Tipi-pesi'!AA$5,"")&amp;IF(AA118='Tabelle Tipi-pesi'!Z$6,'Tabelle Tipi-pesi'!AA$6,"")&amp;IF(AA118='Tabelle Tipi-pesi'!Z$7,'Tabelle Tipi-pesi'!AA$7,"")&amp;IF(AA118='Tabelle Tipi-pesi'!Z$8,'Tabelle Tipi-pesi'!AA$8,"")&amp;IF(AA118='Tabelle Tipi-pesi'!Z$9,'Tabelle Tipi-pesi'!AA$9,"")&amp;IF(AA118='Tabelle Tipi-pesi'!Z$10,'Tabelle Tipi-pesi'!AA$10,"")&amp;IF(AA118='Tabelle Tipi-pesi'!Z$11,'Tabelle Tipi-pesi'!AA$11,"")&amp;IF(AA118='Tabelle Tipi-pesi'!Z$12,'Tabelle Tipi-pesi'!AA$12,"")&amp;IF(AA118='Tabelle Tipi-pesi'!Z$13,'Tabelle Tipi-pesi'!AA$13,"")&amp;IF(AA118='Tabelle Tipi-pesi'!Z$14,'Tabelle Tipi-pesi'!AA$14,"")&amp;IF(AA118='Tabelle Tipi-pesi'!Z$15,'Tabelle Tipi-pesi'!AA$15,"")&amp;IF(AA118='Tabelle Tipi-pesi'!Z$16,'Tabelle Tipi-pesi'!AA$16,"")&amp;IF(AA118='Tabelle Tipi-pesi'!Z$17,'Tabelle Tipi-pesi'!AA$17,"")&amp;IF(AA118='Tabelle Tipi-pesi'!Z$18,'Tabelle Tipi-pesi'!AA$18,"")&amp;IF(AA118='Tabelle Tipi-pesi'!Z$19,'Tabelle Tipi-pesi'!AA$19,"")&amp;IF(AA118='Tabelle Tipi-pesi'!Z$20,'Tabelle Tipi-pesi'!AA$20,"")&amp;IF(AA118='Tabelle Tipi-pesi'!Z$21,'Tabelle Tipi-pesi'!AA$21,"")&amp;IF(AA118='Tabelle Tipi-pesi'!Z$22,'Tabelle Tipi-pesi'!AA$22,"")&amp;IF(AA118='Tabelle Tipi-pesi'!Z$23,'Tabelle Tipi-pesi'!AA$23,"")))</f>
        <v>40</v>
      </c>
      <c r="AD118" s="9">
        <f>IF(AC118="",0,VALUE(IF(AC118='Tabelle Tipi-pesi'!Z$2,'Tabelle Tipi-pesi'!AA$2,"")&amp;IF(AC118='Tabelle Tipi-pesi'!Z$3,'Tabelle Tipi-pesi'!AA$3,"")&amp;IF(AC118='Tabelle Tipi-pesi'!Z$4,'Tabelle Tipi-pesi'!AA$4,"")&amp;IF(AC118='Tabelle Tipi-pesi'!Z$5,'Tabelle Tipi-pesi'!AA$5,"")&amp;IF(AC118='Tabelle Tipi-pesi'!Z$6,'Tabelle Tipi-pesi'!AA$6,"")&amp;IF(AC118='Tabelle Tipi-pesi'!Z$7,'Tabelle Tipi-pesi'!AA$7,"")&amp;IF(AC118='Tabelle Tipi-pesi'!Z$8,'Tabelle Tipi-pesi'!AA$8,"")&amp;IF(AC118='Tabelle Tipi-pesi'!Z$9,'Tabelle Tipi-pesi'!AA$9,"")&amp;IF(AC118='Tabelle Tipi-pesi'!Z$10,'Tabelle Tipi-pesi'!AA$10,"")&amp;IF(AC118='Tabelle Tipi-pesi'!Z$11,'Tabelle Tipi-pesi'!AA$11,"")&amp;IF(AC118='Tabelle Tipi-pesi'!Z$12,'Tabelle Tipi-pesi'!AA$12,"")&amp;IF(AC118='Tabelle Tipi-pesi'!Z$13,'Tabelle Tipi-pesi'!AA$13,"")&amp;IF(AC118='Tabelle Tipi-pesi'!Z$14,'Tabelle Tipi-pesi'!AA$14,"")&amp;IF(AC118='Tabelle Tipi-pesi'!Z$15,'Tabelle Tipi-pesi'!AA$15,"")&amp;IF(AC118='Tabelle Tipi-pesi'!Z$16,'Tabelle Tipi-pesi'!AA$16,"")&amp;IF(AC118='Tabelle Tipi-pesi'!Z$17,'Tabelle Tipi-pesi'!AA$17,"")&amp;IF(AC118='Tabelle Tipi-pesi'!Z$18,'Tabelle Tipi-pesi'!AA$18,"")&amp;IF(AC118='Tabelle Tipi-pesi'!Z$19,'Tabelle Tipi-pesi'!AA$19,"")&amp;IF(AC118='Tabelle Tipi-pesi'!Z$20,'Tabelle Tipi-pesi'!AA$20,"")&amp;IF(AC118='Tabelle Tipi-pesi'!Z$21,'Tabelle Tipi-pesi'!AA$21,"")&amp;IF(AC118='Tabelle Tipi-pesi'!Z$22,'Tabelle Tipi-pesi'!AA$22,"")&amp;IF(AC118='Tabelle Tipi-pesi'!Z$23,'Tabelle Tipi-pesi'!AA$23,"")))</f>
        <v>0</v>
      </c>
      <c r="AE118" s="34" t="s">
        <v>117</v>
      </c>
      <c r="AF118" s="35">
        <f>IF(AE118="",0,VALUE(IF(AE118='Tabelle Tipi-pesi'!AB$2,'Tabelle Tipi-pesi'!AC$2,"")&amp;IF(AE118='Tabelle Tipi-pesi'!AB$3,'Tabelle Tipi-pesi'!AC$3,"")&amp;IF(AE118='Tabelle Tipi-pesi'!AB$4,'Tabelle Tipi-pesi'!AC$4,"")&amp;IF(AE118='Tabelle Tipi-pesi'!AB$5,'Tabelle Tipi-pesi'!AC$5,"")&amp;IF(AE118='Tabelle Tipi-pesi'!AB$6,'Tabelle Tipi-pesi'!AC$6,"")&amp;IF(AE118='Tabelle Tipi-pesi'!AB$7,'Tabelle Tipi-pesi'!AC$7,"")&amp;IF(AE118='Tabelle Tipi-pesi'!AB$8,'Tabelle Tipi-pesi'!AC$8,"")&amp;IF(AE118='Tabelle Tipi-pesi'!AB$9,'Tabelle Tipi-pesi'!AC$9,"")&amp;IF(AE118='Tabelle Tipi-pesi'!AB$10,'Tabelle Tipi-pesi'!AC$10,"")&amp;IF(AE118='Tabelle Tipi-pesi'!AB$11,'Tabelle Tipi-pesi'!AC$11,"")&amp;IF(AE118='Tabelle Tipi-pesi'!AB$12,'Tabelle Tipi-pesi'!AC$12,"")&amp;IF(AE118='Tabelle Tipi-pesi'!AB$13,'Tabelle Tipi-pesi'!AC$13,"")&amp;IF(AE118='Tabelle Tipi-pesi'!AB$14,'Tabelle Tipi-pesi'!AC$14,"")&amp;IF(AE118='Tabelle Tipi-pesi'!AB$15,'Tabelle Tipi-pesi'!AC$15,"")&amp;IF(AD118='Tabelle Tipi-pesi'!AB$16,'Tabelle Tipi-pesi'!AC$16,"")&amp;IF(AE118='Tabelle Tipi-pesi'!AB$17,'Tabelle Tipi-pesi'!AC$17,"")&amp;IF(AE118='Tabelle Tipi-pesi'!AB$18,'Tabelle Tipi-pesi'!AC$18,"")&amp;IF(AE118='Tabelle Tipi-pesi'!AB$19,'Tabelle Tipi-pesi'!AC$19,"")&amp;IF(AE118='Tabelle Tipi-pesi'!AB$20,'Tabelle Tipi-pesi'!AC$20,"")&amp;IF(AE118='Tabelle Tipi-pesi'!AB$21,'Tabelle Tipi-pesi'!AC$21,"")&amp;IF(AE118='Tabelle Tipi-pesi'!AB$22,'Tabelle Tipi-pesi'!AC$22,"")&amp;IF(AE118='Tabelle Tipi-pesi'!AB$23,'Tabelle Tipi-pesi'!AC$23,"")))</f>
        <v>40</v>
      </c>
      <c r="AH118" s="9">
        <f>IF(AG118="",0,VALUE(IF(AG118='Tabelle Tipi-pesi'!AD$2,'Tabelle Tipi-pesi'!AE$2,"")&amp;IF(AG118='Tabelle Tipi-pesi'!AD$3,'Tabelle Tipi-pesi'!AE$3,"")&amp;IF(AG118='Tabelle Tipi-pesi'!AD$4,'Tabelle Tipi-pesi'!AE$4,"")&amp;IF(AG118='Tabelle Tipi-pesi'!AD$5,'Tabelle Tipi-pesi'!AE$5,"")&amp;IF(AG118='Tabelle Tipi-pesi'!AD$6,'Tabelle Tipi-pesi'!AE$6,"")&amp;IF(AG118='Tabelle Tipi-pesi'!AD$7,'Tabelle Tipi-pesi'!AE$7,"")&amp;IF(AG118='Tabelle Tipi-pesi'!AD$8,'Tabelle Tipi-pesi'!AE$8,"")&amp;IF(AG118='Tabelle Tipi-pesi'!AD$9,'Tabelle Tipi-pesi'!AE$9,"")&amp;IF(AG118='Tabelle Tipi-pesi'!AD$10,'Tabelle Tipi-pesi'!AE$10,"")&amp;IF(AG118='Tabelle Tipi-pesi'!AD$11,'Tabelle Tipi-pesi'!AE$11,"")&amp;IF(AG118='Tabelle Tipi-pesi'!AD$12,'Tabelle Tipi-pesi'!AE$12,"")&amp;IF(AG118='Tabelle Tipi-pesi'!AD$13,'Tabelle Tipi-pesi'!AE$13,"")&amp;IF(AG118='Tabelle Tipi-pesi'!AD$14,'Tabelle Tipi-pesi'!AE$14,"")&amp;IF(AG118='Tabelle Tipi-pesi'!AD$15,'Tabelle Tipi-pesi'!AE$15,"")&amp;IF(AF118='Tabelle Tipi-pesi'!AD$16,'Tabelle Tipi-pesi'!AE$16,"")&amp;IF(AG118='Tabelle Tipi-pesi'!AD$17,'Tabelle Tipi-pesi'!AE$17,"")&amp;IF(AG118='Tabelle Tipi-pesi'!AD$18,'Tabelle Tipi-pesi'!AE$18,"")&amp;IF(AG118='Tabelle Tipi-pesi'!AD$19,'Tabelle Tipi-pesi'!AE$19,"")&amp;IF(AG118='Tabelle Tipi-pesi'!AD$20,'Tabelle Tipi-pesi'!AE$20,"")&amp;IF(AG118='Tabelle Tipi-pesi'!AD$21,'Tabelle Tipi-pesi'!AE$21,"")&amp;IF(AG118='Tabelle Tipi-pesi'!AD$22,'Tabelle Tipi-pesi'!AE$22,"")&amp;IF(AG118='Tabelle Tipi-pesi'!AD$23,'Tabelle Tipi-pesi'!AE$23,"")))</f>
        <v>0</v>
      </c>
      <c r="AJ118" s="26">
        <f t="shared" si="7"/>
        <v>1455</v>
      </c>
      <c r="AK118" s="55">
        <v>24.3</v>
      </c>
      <c r="AL118" s="12">
        <v>3638</v>
      </c>
      <c r="AM118" s="18"/>
      <c r="AN118" s="11">
        <f t="shared" si="8"/>
        <v>16</v>
      </c>
      <c r="AO118" s="11" t="str">
        <f t="shared" si="9"/>
        <v>4</v>
      </c>
      <c r="AP118" s="8">
        <v>360</v>
      </c>
      <c r="AQ118" s="40">
        <f t="shared" si="10"/>
        <v>8.9827160493827165</v>
      </c>
      <c r="AR118" s="15">
        <f t="shared" si="11"/>
        <v>132.94419753086422</v>
      </c>
      <c r="AS118" s="16">
        <f t="shared" si="12"/>
        <v>91.370582495439322</v>
      </c>
      <c r="AT118" s="15">
        <f t="shared" si="13"/>
        <v>10.944441555354143</v>
      </c>
      <c r="AU118" s="39"/>
    </row>
    <row r="119" spans="1:47" s="8" customFormat="1" ht="11.25" customHeight="1" x14ac:dyDescent="0.2">
      <c r="A119" s="8">
        <v>115</v>
      </c>
      <c r="B119" s="8">
        <v>4</v>
      </c>
      <c r="C119" s="20" t="s">
        <v>18</v>
      </c>
      <c r="D119" s="21">
        <f>IF(C119="",0,VALUE(IF(C119='Tabelle Tipi-pesi'!B$2,'Tabelle Tipi-pesi'!C$2,"")&amp;IF(C119='Tabelle Tipi-pesi'!B$3,'Tabelle Tipi-pesi'!C$3,"")&amp;IF(C119='Tabelle Tipi-pesi'!B$4,'Tabelle Tipi-pesi'!C$4,"")&amp;IF(C119='Tabelle Tipi-pesi'!B$5,'Tabelle Tipi-pesi'!C$5,"")&amp;IF(C119='Tabelle Tipi-pesi'!B$6,'Tabelle Tipi-pesi'!C$6,"")&amp;IF(C119='Tabelle Tipi-pesi'!B$7,'Tabelle Tipi-pesi'!C$7,"")&amp;IF(C119='Tabelle Tipi-pesi'!B$8,'Tabelle Tipi-pesi'!C$8,"")&amp;IF(C119='Tabelle Tipi-pesi'!B$9,'Tabelle Tipi-pesi'!C$9,"")&amp;IF(C119='Tabelle Tipi-pesi'!B$10,'Tabelle Tipi-pesi'!C$10,"")&amp;IF(C119='Tabelle Tipi-pesi'!B$11,'Tabelle Tipi-pesi'!C$11,"")&amp;IF(C119='Tabelle Tipi-pesi'!B$12,'Tabelle Tipi-pesi'!C$12,"")&amp;IF(C119='Tabelle Tipi-pesi'!B$13,'Tabelle Tipi-pesi'!C$13,"")&amp;IF(C119='Tabelle Tipi-pesi'!B$14,'Tabelle Tipi-pesi'!C$14,"")&amp;IF(C119='Tabelle Tipi-pesi'!B$15,'Tabelle Tipi-pesi'!C$15,"")&amp;IF(C119='Tabelle Tipi-pesi'!B$16,'Tabelle Tipi-pesi'!C$16,"")&amp;IF(C119='Tabelle Tipi-pesi'!B$17,'Tabelle Tipi-pesi'!C$17,"")&amp;IF(C119='Tabelle Tipi-pesi'!B$18,'Tabelle Tipi-pesi'!C$18,"")&amp;IF(C119='Tabelle Tipi-pesi'!B$19,'Tabelle Tipi-pesi'!C$19,"")&amp;IF(C119='Tabelle Tipi-pesi'!B$20,'Tabelle Tipi-pesi'!C$20,"")&amp;IF(C119='Tabelle Tipi-pesi'!B$21,'Tabelle Tipi-pesi'!C$21,"")&amp;IF(C119='Tabelle Tipi-pesi'!B$22,'Tabelle Tipi-pesi'!C$22,"")&amp;IF(C119='Tabelle Tipi-pesi'!B$23,'Tabelle Tipi-pesi'!C$23,"")))</f>
        <v>180</v>
      </c>
      <c r="E119" s="8" t="s">
        <v>29</v>
      </c>
      <c r="F119" s="7">
        <f>IF(E119="",0,VALUE(IF(E119='Tabelle Tipi-pesi'!D$2,'Tabelle Tipi-pesi'!E$2,"")&amp;IF(E119='Tabelle Tipi-pesi'!D$3,'Tabelle Tipi-pesi'!E$3,"")&amp;IF(E119='Tabelle Tipi-pesi'!D$4,'Tabelle Tipi-pesi'!E$4,"")&amp;IF(E119='Tabelle Tipi-pesi'!D$5,'Tabelle Tipi-pesi'!E$5,"")&amp;IF(E119='Tabelle Tipi-pesi'!D$6,'Tabelle Tipi-pesi'!E$6,"")&amp;IF(E119='Tabelle Tipi-pesi'!D$7,'Tabelle Tipi-pesi'!E$7,"")&amp;IF(E119='Tabelle Tipi-pesi'!D$8,'Tabelle Tipi-pesi'!E$8,"")&amp;IF(E119='Tabelle Tipi-pesi'!D$9,'Tabelle Tipi-pesi'!E$9,"")&amp;IF(E119='Tabelle Tipi-pesi'!D$10,'Tabelle Tipi-pesi'!E$10,"")&amp;IF(E119='Tabelle Tipi-pesi'!D$11,'Tabelle Tipi-pesi'!E$11,"")&amp;IF(E119='Tabelle Tipi-pesi'!D$12,'Tabelle Tipi-pesi'!E$12,"")&amp;IF(E119='Tabelle Tipi-pesi'!D$13,'Tabelle Tipi-pesi'!E$13,"")&amp;IF(E119='Tabelle Tipi-pesi'!D$14,'Tabelle Tipi-pesi'!E$14,"")&amp;IF(E119='Tabelle Tipi-pesi'!D$15,'Tabelle Tipi-pesi'!E$15,"")&amp;IF(E119='Tabelle Tipi-pesi'!D$16,'Tabelle Tipi-pesi'!E$16,"")&amp;IF(E119='Tabelle Tipi-pesi'!D$17,'Tabelle Tipi-pesi'!E$17,"")&amp;IF(E119='Tabelle Tipi-pesi'!D$18,'Tabelle Tipi-pesi'!E$18,"")&amp;IF(E119='Tabelle Tipi-pesi'!D$19,'Tabelle Tipi-pesi'!E$19,"")&amp;IF(E119='Tabelle Tipi-pesi'!D$20,'Tabelle Tipi-pesi'!E$20,"")&amp;IF(E119='Tabelle Tipi-pesi'!D$21,'Tabelle Tipi-pesi'!E$21,"")&amp;IF(E119='Tabelle Tipi-pesi'!D$22,'Tabelle Tipi-pesi'!E$22,"")&amp;IF(E119='Tabelle Tipi-pesi'!D$23,'Tabelle Tipi-pesi'!E$23,"")))/4*B119</f>
        <v>80</v>
      </c>
      <c r="G119" s="22" t="s">
        <v>39</v>
      </c>
      <c r="H119" s="23">
        <f>$B119*IF(G119="",0,VALUE(IF(G119='Tabelle Tipi-pesi'!F$2,'Tabelle Tipi-pesi'!G$2,"")&amp;IF(G119='Tabelle Tipi-pesi'!F$3,'Tabelle Tipi-pesi'!G$3,"")&amp;IF(G119='Tabelle Tipi-pesi'!F$4,'Tabelle Tipi-pesi'!G$4,"")&amp;IF(G119='Tabelle Tipi-pesi'!F$5,'Tabelle Tipi-pesi'!G$5,"")&amp;IF(G119='Tabelle Tipi-pesi'!F$6,'Tabelle Tipi-pesi'!G$6,"")&amp;IF(G119='Tabelle Tipi-pesi'!F$7,'Tabelle Tipi-pesi'!G$7,"")&amp;IF(G119='Tabelle Tipi-pesi'!F$8,'Tabelle Tipi-pesi'!G$8,"")&amp;IF(G119='Tabelle Tipi-pesi'!F$9,'Tabelle Tipi-pesi'!G$9,"")&amp;IF(G119='Tabelle Tipi-pesi'!F$10,'Tabelle Tipi-pesi'!G$10,"")&amp;IF(G119='Tabelle Tipi-pesi'!F$11,'Tabelle Tipi-pesi'!G$11,"")&amp;IF(G119='Tabelle Tipi-pesi'!F$12,'Tabelle Tipi-pesi'!G$12,"")&amp;IF(G119='Tabelle Tipi-pesi'!F$13,'Tabelle Tipi-pesi'!G$13,"")&amp;IF(G119='Tabelle Tipi-pesi'!F$14,'Tabelle Tipi-pesi'!G$14,"")&amp;IF(G119='Tabelle Tipi-pesi'!F$15,'Tabelle Tipi-pesi'!G$15,"")&amp;IF(G119='Tabelle Tipi-pesi'!F$16,'Tabelle Tipi-pesi'!G$16,"")&amp;IF(G119='Tabelle Tipi-pesi'!F$17,'Tabelle Tipi-pesi'!G$17,"")&amp;IF(G119='Tabelle Tipi-pesi'!F$18,'Tabelle Tipi-pesi'!G$18,"")&amp;IF(G119='Tabelle Tipi-pesi'!F$19,'Tabelle Tipi-pesi'!G$19,"")&amp;IF(G119='Tabelle Tipi-pesi'!F$20,'Tabelle Tipi-pesi'!G$20,"")&amp;IF(G119='Tabelle Tipi-pesi'!F$21,'Tabelle Tipi-pesi'!G$21,"")&amp;IF(G119='Tabelle Tipi-pesi'!F$22,'Tabelle Tipi-pesi'!G$22,"")&amp;IF(G119='Tabelle Tipi-pesi'!F$23,'Tabelle Tipi-pesi'!G$23,"")))</f>
        <v>120</v>
      </c>
      <c r="I119" s="8" t="s">
        <v>47</v>
      </c>
      <c r="J119" s="9">
        <f>IF(I119="",0,VALUE(IF(I119='Tabelle Tipi-pesi'!H$2,'Tabelle Tipi-pesi'!I$2,"")&amp;IF(I119='Tabelle Tipi-pesi'!H$3,'Tabelle Tipi-pesi'!I$3,"")&amp;IF(I119='Tabelle Tipi-pesi'!H$4,'Tabelle Tipi-pesi'!I$4,"")&amp;IF(I119='Tabelle Tipi-pesi'!H$5,'Tabelle Tipi-pesi'!I$5,"")&amp;IF(I119='Tabelle Tipi-pesi'!H$6,'Tabelle Tipi-pesi'!I$6,"")&amp;IF(I119='Tabelle Tipi-pesi'!H$7,'Tabelle Tipi-pesi'!I$7,"")&amp;IF(I119='Tabelle Tipi-pesi'!H$8,'Tabelle Tipi-pesi'!I$8,"")&amp;IF(I119='Tabelle Tipi-pesi'!H$9,'Tabelle Tipi-pesi'!I$9,"")&amp;IF(I119='Tabelle Tipi-pesi'!H$10,'Tabelle Tipi-pesi'!I$10,"")&amp;IF(I119='Tabelle Tipi-pesi'!H$11,'Tabelle Tipi-pesi'!I$11,"")&amp;IF(I119='Tabelle Tipi-pesi'!H$12,'Tabelle Tipi-pesi'!I$12,"")&amp;IF(I119='Tabelle Tipi-pesi'!H$13,'Tabelle Tipi-pesi'!I$13,"")&amp;IF(I119='Tabelle Tipi-pesi'!H$14,'Tabelle Tipi-pesi'!I$14,"")&amp;IF(I119='Tabelle Tipi-pesi'!H$15,'Tabelle Tipi-pesi'!I$15,"")&amp;IF(I119='Tabelle Tipi-pesi'!H$16,'Tabelle Tipi-pesi'!I$16,"")&amp;IF(I119='Tabelle Tipi-pesi'!H$17,'Tabelle Tipi-pesi'!I$17,"")&amp;IF(I119='Tabelle Tipi-pesi'!H$18,'Tabelle Tipi-pesi'!I$18,"")&amp;IF(I119='Tabelle Tipi-pesi'!H$19,'Tabelle Tipi-pesi'!I$19,"")&amp;IF(I119='Tabelle Tipi-pesi'!H$20,'Tabelle Tipi-pesi'!I$20,"")&amp;IF(I119='Tabelle Tipi-pesi'!H$21,'Tabelle Tipi-pesi'!I$21,"")&amp;IF(I119='Tabelle Tipi-pesi'!H$22,'Tabelle Tipi-pesi'!I$22,"")&amp;IF(I119='Tabelle Tipi-pesi'!H$23,'Tabelle Tipi-pesi'!I$23,"")))</f>
        <v>145</v>
      </c>
      <c r="K119" s="24" t="s">
        <v>50</v>
      </c>
      <c r="L119" s="25">
        <f>IF(K119="",0,VALUE(IF(K119='Tabelle Tipi-pesi'!J$2,'Tabelle Tipi-pesi'!K$2,"")&amp;IF(K119='Tabelle Tipi-pesi'!J$3,'Tabelle Tipi-pesi'!K$3,"")&amp;IF(K119='Tabelle Tipi-pesi'!J$4,'Tabelle Tipi-pesi'!K$4,"")&amp;IF(K119='Tabelle Tipi-pesi'!J$5,'Tabelle Tipi-pesi'!K$5,"")&amp;IF(K119='Tabelle Tipi-pesi'!J$6,'Tabelle Tipi-pesi'!K$6,"")&amp;IF(K119='Tabelle Tipi-pesi'!J$7,'Tabelle Tipi-pesi'!K$7,"")&amp;IF(K119='Tabelle Tipi-pesi'!J$8,'Tabelle Tipi-pesi'!K$8,"")&amp;IF(K119='Tabelle Tipi-pesi'!J$9,'Tabelle Tipi-pesi'!K$9,"")&amp;IF(K119='Tabelle Tipi-pesi'!J$10,'Tabelle Tipi-pesi'!K$10,"")&amp;IF(K119='Tabelle Tipi-pesi'!J$11,'Tabelle Tipi-pesi'!K$11,"")&amp;IF(K119='Tabelle Tipi-pesi'!J$12,'Tabelle Tipi-pesi'!K$12,"")&amp;IF(K119='Tabelle Tipi-pesi'!J$13,'Tabelle Tipi-pesi'!K$13,"")&amp;IF(K119='Tabelle Tipi-pesi'!J$14,'Tabelle Tipi-pesi'!K$14,"")&amp;IF(K119='Tabelle Tipi-pesi'!J$15,'Tabelle Tipi-pesi'!K$15,"")&amp;IF(K119='Tabelle Tipi-pesi'!J$16,'Tabelle Tipi-pesi'!K$16,"")&amp;IF(K119='Tabelle Tipi-pesi'!J$17,'Tabelle Tipi-pesi'!K$17,"")&amp;IF(K119='Tabelle Tipi-pesi'!J$18,'Tabelle Tipi-pesi'!K$18,"")&amp;IF(K119='Tabelle Tipi-pesi'!J$19,'Tabelle Tipi-pesi'!K$19,"")&amp;IF(K119='Tabelle Tipi-pesi'!J$20,'Tabelle Tipi-pesi'!K$20,"")&amp;IF(K119='Tabelle Tipi-pesi'!J$21,'Tabelle Tipi-pesi'!K$21,"")&amp;IF(K119='Tabelle Tipi-pesi'!J$22,'Tabelle Tipi-pesi'!K$22,"")&amp;IF(K119='Tabelle Tipi-pesi'!J$23,'Tabelle Tipi-pesi'!K$23,"")))</f>
        <v>7</v>
      </c>
      <c r="M119" s="8" t="s">
        <v>178</v>
      </c>
      <c r="N119" s="9">
        <f>$B119*IF(M119="",0,VALUE(IF(M119='Tabelle Tipi-pesi'!L$2,'Tabelle Tipi-pesi'!M$2,"")&amp;IF(M119='Tabelle Tipi-pesi'!L$3,'Tabelle Tipi-pesi'!M$3,"")&amp;IF(M119='Tabelle Tipi-pesi'!L$4,'Tabelle Tipi-pesi'!M$4,"")&amp;IF(M119='Tabelle Tipi-pesi'!L$5,'Tabelle Tipi-pesi'!M$5,"")&amp;IF(M119='Tabelle Tipi-pesi'!L$6,'Tabelle Tipi-pesi'!M$6,"")&amp;IF(M119='Tabelle Tipi-pesi'!L$7,'Tabelle Tipi-pesi'!M$7,"")&amp;IF(M119='Tabelle Tipi-pesi'!L$8,'Tabelle Tipi-pesi'!M$8,"")&amp;IF(M119='Tabelle Tipi-pesi'!L$9,'Tabelle Tipi-pesi'!M$9,"")&amp;IF(M119='Tabelle Tipi-pesi'!L$10,'Tabelle Tipi-pesi'!M$10,"")&amp;IF(M119='Tabelle Tipi-pesi'!L$11,'Tabelle Tipi-pesi'!M$11,"")&amp;IF(M119='Tabelle Tipi-pesi'!L$12,'Tabelle Tipi-pesi'!M$12,"")&amp;IF(M119='Tabelle Tipi-pesi'!L$13,'Tabelle Tipi-pesi'!M$13,"")&amp;IF(M119='Tabelle Tipi-pesi'!L$14,'Tabelle Tipi-pesi'!M$14,"")&amp;IF(M119='Tabelle Tipi-pesi'!L$15,'Tabelle Tipi-pesi'!M$15,"")&amp;IF(M119='Tabelle Tipi-pesi'!L$16,'Tabelle Tipi-pesi'!M$16,"")&amp;IF(M119='Tabelle Tipi-pesi'!L$17,'Tabelle Tipi-pesi'!M$17,"")&amp;IF(M119='Tabelle Tipi-pesi'!L$18,'Tabelle Tipi-pesi'!M$18,"")&amp;IF(M119='Tabelle Tipi-pesi'!L$19,'Tabelle Tipi-pesi'!M$19,"")&amp;IF(M119='Tabelle Tipi-pesi'!L$20,'Tabelle Tipi-pesi'!M$20,"")&amp;IF(M119='Tabelle Tipi-pesi'!L$21,'Tabelle Tipi-pesi'!M$21,"")&amp;IF(M119='Tabelle Tipi-pesi'!L$22,'Tabelle Tipi-pesi'!M$22,"")&amp;IF(M119='Tabelle Tipi-pesi'!L$23,'Tabelle Tipi-pesi'!M$23,"")))</f>
        <v>340</v>
      </c>
      <c r="O119" s="27" t="s">
        <v>78</v>
      </c>
      <c r="P119" s="28">
        <f>IF(O119="",0,VALUE(IF(O119='Tabelle Tipi-pesi'!N$2,'Tabelle Tipi-pesi'!O$2,"")&amp;IF(O119='Tabelle Tipi-pesi'!N$3,'Tabelle Tipi-pesi'!O$3,"")&amp;IF(O119='Tabelle Tipi-pesi'!N$4,'Tabelle Tipi-pesi'!O$4,"")&amp;IF(O119='Tabelle Tipi-pesi'!N$5,'Tabelle Tipi-pesi'!O$5,"")&amp;IF(O119='Tabelle Tipi-pesi'!N$6,'Tabelle Tipi-pesi'!O$6,"")&amp;IF(O119='Tabelle Tipi-pesi'!N$7,'Tabelle Tipi-pesi'!O$7,"")&amp;IF(O119='Tabelle Tipi-pesi'!N$8,'Tabelle Tipi-pesi'!O$8,"")&amp;IF(O119='Tabelle Tipi-pesi'!N$9,'Tabelle Tipi-pesi'!O$9,"")&amp;IF(O119='Tabelle Tipi-pesi'!N$10,'Tabelle Tipi-pesi'!O$10,"")&amp;IF(O119='Tabelle Tipi-pesi'!N$11,'Tabelle Tipi-pesi'!O$11,"")&amp;IF(O119='Tabelle Tipi-pesi'!N$12,'Tabelle Tipi-pesi'!O$12,"")&amp;IF(O119='Tabelle Tipi-pesi'!N$13,'Tabelle Tipi-pesi'!O$13,"")&amp;IF(O119='Tabelle Tipi-pesi'!N$14,'Tabelle Tipi-pesi'!O$14,"")&amp;IF(O119='Tabelle Tipi-pesi'!N$15,'Tabelle Tipi-pesi'!O$15,"")&amp;IF(O119='Tabelle Tipi-pesi'!N$16,'Tabelle Tipi-pesi'!O$16,"")&amp;IF(O119='Tabelle Tipi-pesi'!N$17,'Tabelle Tipi-pesi'!O$17,"")&amp;IF(O119='Tabelle Tipi-pesi'!N$18,'Tabelle Tipi-pesi'!O$18,"")&amp;IF(O119='Tabelle Tipi-pesi'!N$19,'Tabelle Tipi-pesi'!O$19,"")&amp;IF(O119='Tabelle Tipi-pesi'!N$20,'Tabelle Tipi-pesi'!O$20,"")&amp;IF(O119='Tabelle Tipi-pesi'!N$21,'Tabelle Tipi-pesi'!O$21,"")&amp;IF(O119='Tabelle Tipi-pesi'!N$22,'Tabelle Tipi-pesi'!O$22,"")&amp;IF(O119='Tabelle Tipi-pesi'!N$23,'Tabelle Tipi-pesi'!O$23,"")))</f>
        <v>400</v>
      </c>
      <c r="Q119" s="8" t="s">
        <v>109</v>
      </c>
      <c r="R119" s="9">
        <f>IF(Q119="",0,VALUE(IF(Q119='Tabelle Tipi-pesi'!P$2,'Tabelle Tipi-pesi'!Q$2,"")&amp;IF(Q119='Tabelle Tipi-pesi'!P$3,'Tabelle Tipi-pesi'!Q$3,"")&amp;IF(Q119='Tabelle Tipi-pesi'!P$4,'Tabelle Tipi-pesi'!Q$4,"")&amp;IF(Q119='Tabelle Tipi-pesi'!P$5,'Tabelle Tipi-pesi'!Q$5,"")&amp;IF(Q119='Tabelle Tipi-pesi'!P$6,'Tabelle Tipi-pesi'!Q$6,"")&amp;IF(Q119='Tabelle Tipi-pesi'!P$7,'Tabelle Tipi-pesi'!Q$7,"")&amp;IF(Q119='Tabelle Tipi-pesi'!P$8,'Tabelle Tipi-pesi'!Q$8,"")&amp;IF(Q119='Tabelle Tipi-pesi'!P$9,'Tabelle Tipi-pesi'!Q$9,"")&amp;IF(Q119='Tabelle Tipi-pesi'!P$10,'Tabelle Tipi-pesi'!Q$10,"")&amp;IF(Q119='Tabelle Tipi-pesi'!P$11,'Tabelle Tipi-pesi'!Q$11,"")&amp;IF(Q119='Tabelle Tipi-pesi'!P$12,'Tabelle Tipi-pesi'!Q$12,"")&amp;IF(Q119='Tabelle Tipi-pesi'!P$13,'Tabelle Tipi-pesi'!Q$13,"")&amp;IF(Q119='Tabelle Tipi-pesi'!P$14,'Tabelle Tipi-pesi'!Q$14,"")&amp;IF(Q119='Tabelle Tipi-pesi'!P$15,'Tabelle Tipi-pesi'!Q$15,"")&amp;IF(Q119='Tabelle Tipi-pesi'!P$16,'Tabelle Tipi-pesi'!Q$16,"")&amp;IF(Q119='Tabelle Tipi-pesi'!P$17,'Tabelle Tipi-pesi'!Q$17,"")&amp;IF(Q119='Tabelle Tipi-pesi'!P$18,'Tabelle Tipi-pesi'!Q$18,"")&amp;IF(Q119='Tabelle Tipi-pesi'!P$19,'Tabelle Tipi-pesi'!Q$19,"")&amp;IF(Q119='Tabelle Tipi-pesi'!P$20,'Tabelle Tipi-pesi'!Q$20,"")&amp;IF(Q119='Tabelle Tipi-pesi'!P$21,'Tabelle Tipi-pesi'!Q$21,"")&amp;IF(Q119='Tabelle Tipi-pesi'!P$22,'Tabelle Tipi-pesi'!Q$22,"")&amp;IF(Q119='Tabelle Tipi-pesi'!P$23,'Tabelle Tipi-pesi'!Q$23,"")))</f>
        <v>60</v>
      </c>
      <c r="S119" s="29" t="s">
        <v>130</v>
      </c>
      <c r="T119" s="30">
        <f>IF(S119="",0,VALUE(IF(S119='Tabelle Tipi-pesi'!R$2,'Tabelle Tipi-pesi'!S$2,"")&amp;IF(S119='Tabelle Tipi-pesi'!R$3,'Tabelle Tipi-pesi'!S$3,"")&amp;IF(S119='Tabelle Tipi-pesi'!R$4,'Tabelle Tipi-pesi'!S$4,"")&amp;IF(S119='Tabelle Tipi-pesi'!R$5,'Tabelle Tipi-pesi'!S$5,"")&amp;IF(S119='Tabelle Tipi-pesi'!R$6,'Tabelle Tipi-pesi'!S$6,"")&amp;IF(S119='Tabelle Tipi-pesi'!R$7,'Tabelle Tipi-pesi'!S$7,"")&amp;IF(S119='Tabelle Tipi-pesi'!R$8,'Tabelle Tipi-pesi'!S$8,"")&amp;IF(S119='Tabelle Tipi-pesi'!R$9,'Tabelle Tipi-pesi'!S$9,"")&amp;IF(S119='Tabelle Tipi-pesi'!R$10,'Tabelle Tipi-pesi'!S$10,"")&amp;IF(S119='Tabelle Tipi-pesi'!R$11,'Tabelle Tipi-pesi'!S$11,"")&amp;IF(S119='Tabelle Tipi-pesi'!R$12,'Tabelle Tipi-pesi'!S$12,"")&amp;IF(S119='Tabelle Tipi-pesi'!R$13,'Tabelle Tipi-pesi'!S$13,"")&amp;IF(S119='Tabelle Tipi-pesi'!R$14,'Tabelle Tipi-pesi'!S$14,"")&amp;IF(S119='Tabelle Tipi-pesi'!R$15,'Tabelle Tipi-pesi'!S$15,"")&amp;IF(S119='Tabelle Tipi-pesi'!R$16,'Tabelle Tipi-pesi'!S$16,"")&amp;IF(S119='Tabelle Tipi-pesi'!R$17,'Tabelle Tipi-pesi'!S$17,"")&amp;IF(S119='Tabelle Tipi-pesi'!R$18,'Tabelle Tipi-pesi'!S$18,"")&amp;IF(S119='Tabelle Tipi-pesi'!R$19,'Tabelle Tipi-pesi'!S$19,"")&amp;IF(S119='Tabelle Tipi-pesi'!R$20,'Tabelle Tipi-pesi'!S$20,"")&amp;IF(S119='Tabelle Tipi-pesi'!R$21,'Tabelle Tipi-pesi'!S$21,"")&amp;IF(S119='Tabelle Tipi-pesi'!R$22,'Tabelle Tipi-pesi'!S$22,"")&amp;IF(S119='Tabelle Tipi-pesi'!R$23,'Tabelle Tipi-pesi'!S$23,"")))</f>
        <v>15</v>
      </c>
      <c r="V119" s="9">
        <f>IF(U119="",0,VALUE(IF(U119='Tabelle Tipi-pesi'!T$2,'Tabelle Tipi-pesi'!U$2,"")&amp;IF(U119='Tabelle Tipi-pesi'!T$3,'Tabelle Tipi-pesi'!U$3,"")&amp;IF(U119='Tabelle Tipi-pesi'!T$4,'Tabelle Tipi-pesi'!U$4,"")&amp;IF(U119='Tabelle Tipi-pesi'!T$5,'Tabelle Tipi-pesi'!U$5,"")&amp;IF(U119='Tabelle Tipi-pesi'!T$6,'Tabelle Tipi-pesi'!U$6,"")&amp;IF(U119='Tabelle Tipi-pesi'!T$7,'Tabelle Tipi-pesi'!U$7,"")&amp;IF(U119='Tabelle Tipi-pesi'!T$8,'Tabelle Tipi-pesi'!U$8,"")&amp;IF(U119='Tabelle Tipi-pesi'!T$9,'Tabelle Tipi-pesi'!U$9,"")&amp;IF(U119='Tabelle Tipi-pesi'!T$10,'Tabelle Tipi-pesi'!U$10,"")&amp;IF(U119='Tabelle Tipi-pesi'!T$11,'Tabelle Tipi-pesi'!U$11,"")&amp;IF(U119='Tabelle Tipi-pesi'!T$12,'Tabelle Tipi-pesi'!U$12,"")&amp;IF(U119='Tabelle Tipi-pesi'!T$13,'Tabelle Tipi-pesi'!U$13,"")&amp;IF(U119='Tabelle Tipi-pesi'!T$14,'Tabelle Tipi-pesi'!U$14,"")&amp;IF(U119='Tabelle Tipi-pesi'!T$15,'Tabelle Tipi-pesi'!U$15,"")&amp;IF(U119='Tabelle Tipi-pesi'!T$16,'Tabelle Tipi-pesi'!U$16,"")&amp;IF(U119='Tabelle Tipi-pesi'!T$17,'Tabelle Tipi-pesi'!U$17,"")&amp;IF(U119='Tabelle Tipi-pesi'!T$18,'Tabelle Tipi-pesi'!U$18,"")&amp;IF(U119='Tabelle Tipi-pesi'!T$19,'Tabelle Tipi-pesi'!U$19,"")&amp;IF(U119='Tabelle Tipi-pesi'!T$20,'Tabelle Tipi-pesi'!U$20,"")&amp;IF(U119='Tabelle Tipi-pesi'!T$21,'Tabelle Tipi-pesi'!U$21,"")&amp;IF(U119='Tabelle Tipi-pesi'!T$22,'Tabelle Tipi-pesi'!U$22,"")&amp;IF(U119='Tabelle Tipi-pesi'!T$23,'Tabelle Tipi-pesi'!U$23,"")))</f>
        <v>0</v>
      </c>
      <c r="W119" s="31"/>
      <c r="X119" s="32">
        <f>IF(W119="",0,VALUE(IF(W119='Tabelle Tipi-pesi'!V$2,'Tabelle Tipi-pesi'!W$2,"")&amp;IF(W119='Tabelle Tipi-pesi'!V$3,'Tabelle Tipi-pesi'!W$3,"")&amp;IF(W119='Tabelle Tipi-pesi'!V$4,'Tabelle Tipi-pesi'!W$4,"")&amp;IF(W119='Tabelle Tipi-pesi'!V$5,'Tabelle Tipi-pesi'!W$5,"")&amp;IF(W119='Tabelle Tipi-pesi'!V$6,'Tabelle Tipi-pesi'!W$6,"")&amp;IF(W119='Tabelle Tipi-pesi'!V$7,'Tabelle Tipi-pesi'!W$7,"")&amp;IF(W119='Tabelle Tipi-pesi'!V$8,'Tabelle Tipi-pesi'!W$8,"")&amp;IF(W119='Tabelle Tipi-pesi'!V$9,'Tabelle Tipi-pesi'!W$9,"")&amp;IF(W119='Tabelle Tipi-pesi'!V$10,'Tabelle Tipi-pesi'!W$10,"")&amp;IF(W119='Tabelle Tipi-pesi'!V$11,'Tabelle Tipi-pesi'!W$11,"")&amp;IF(W119='Tabelle Tipi-pesi'!V$12,'Tabelle Tipi-pesi'!W$12,"")&amp;IF(W119='Tabelle Tipi-pesi'!V$13,'Tabelle Tipi-pesi'!W$13,"")&amp;IF(W119='Tabelle Tipi-pesi'!V$14,'Tabelle Tipi-pesi'!W$14,"")&amp;IF(W119='Tabelle Tipi-pesi'!V$15,'Tabelle Tipi-pesi'!W$15,"")&amp;IF(W119='Tabelle Tipi-pesi'!V$16,'Tabelle Tipi-pesi'!W$16,"")&amp;IF(W119='Tabelle Tipi-pesi'!V$17,'Tabelle Tipi-pesi'!W$17,"")&amp;IF(W119='Tabelle Tipi-pesi'!V$18,'Tabelle Tipi-pesi'!W$18,"")&amp;IF(W119='Tabelle Tipi-pesi'!V$19,'Tabelle Tipi-pesi'!W$19,"")&amp;IF(W119='Tabelle Tipi-pesi'!V$20,'Tabelle Tipi-pesi'!W$20,"")&amp;IF(W119='Tabelle Tipi-pesi'!V$21,'Tabelle Tipi-pesi'!W$21,"")&amp;IF(W119='Tabelle Tipi-pesi'!V$22,'Tabelle Tipi-pesi'!W$22,"")&amp;IF(W119='Tabelle Tipi-pesi'!V$23,'Tabelle Tipi-pesi'!W$23,"")))</f>
        <v>0</v>
      </c>
      <c r="Z119" s="9">
        <f>IF(Y119="",0,VALUE(IF(Y119='Tabelle Tipi-pesi'!X$2,'Tabelle Tipi-pesi'!Y$2,"")&amp;IF(Y119='Tabelle Tipi-pesi'!X$3,'Tabelle Tipi-pesi'!Y$3,"")&amp;IF(Y119='Tabelle Tipi-pesi'!X$4,'Tabelle Tipi-pesi'!Y$4,"")&amp;IF(Y119='Tabelle Tipi-pesi'!X$5,'Tabelle Tipi-pesi'!Y$5,"")&amp;IF(Y119='Tabelle Tipi-pesi'!X$6,'Tabelle Tipi-pesi'!Y$6,"")&amp;IF(Y119='Tabelle Tipi-pesi'!X$7,'Tabelle Tipi-pesi'!Y$7,"")&amp;IF(Y119='Tabelle Tipi-pesi'!X$8,'Tabelle Tipi-pesi'!Y$8,"")&amp;IF(Y119='Tabelle Tipi-pesi'!X$9,'Tabelle Tipi-pesi'!Y$9,"")&amp;IF(Y119='Tabelle Tipi-pesi'!X$10,'Tabelle Tipi-pesi'!Y$10,"")&amp;IF(Y119='Tabelle Tipi-pesi'!X$11,'Tabelle Tipi-pesi'!Y$11,"")&amp;IF(Y119='Tabelle Tipi-pesi'!X$12,'Tabelle Tipi-pesi'!Y$12,"")&amp;IF(Y119='Tabelle Tipi-pesi'!X$13,'Tabelle Tipi-pesi'!Y$13,"")&amp;IF(Y119='Tabelle Tipi-pesi'!X$14,'Tabelle Tipi-pesi'!Y$14,"")&amp;IF(Y119='Tabelle Tipi-pesi'!X$15,'Tabelle Tipi-pesi'!Y$15,"")&amp;IF(Y119='Tabelle Tipi-pesi'!X$16,'Tabelle Tipi-pesi'!Y$16,"")&amp;IF(Y119='Tabelle Tipi-pesi'!X$17,'Tabelle Tipi-pesi'!Y$17,"")&amp;IF(Y119='Tabelle Tipi-pesi'!X$18,'Tabelle Tipi-pesi'!Y$18,"")&amp;IF(Y119='Tabelle Tipi-pesi'!X$19,'Tabelle Tipi-pesi'!Y$19,"")&amp;IF(Y119='Tabelle Tipi-pesi'!X$20,'Tabelle Tipi-pesi'!Y$20,"")&amp;IF(Y119='Tabelle Tipi-pesi'!X$21,'Tabelle Tipi-pesi'!Y$21,"")&amp;IF(Y119='Tabelle Tipi-pesi'!X$22,'Tabelle Tipi-pesi'!Y$22,"")&amp;IF(Y119='Tabelle Tipi-pesi'!X$23,'Tabelle Tipi-pesi'!Y$23,"")))</f>
        <v>0</v>
      </c>
      <c r="AA119" s="36" t="s">
        <v>102</v>
      </c>
      <c r="AB119" s="37">
        <f>IF(AA119="",0,VALUE(IF(AA119='Tabelle Tipi-pesi'!Z$2,'Tabelle Tipi-pesi'!AA$2,"")&amp;IF(AA119='Tabelle Tipi-pesi'!Z$3,'Tabelle Tipi-pesi'!AA$3,"")&amp;IF(AA119='Tabelle Tipi-pesi'!Z$4,'Tabelle Tipi-pesi'!AA$4,"")&amp;IF(AA119='Tabelle Tipi-pesi'!Z$5,'Tabelle Tipi-pesi'!AA$5,"")&amp;IF(AA119='Tabelle Tipi-pesi'!Z$6,'Tabelle Tipi-pesi'!AA$6,"")&amp;IF(AA119='Tabelle Tipi-pesi'!Z$7,'Tabelle Tipi-pesi'!AA$7,"")&amp;IF(AA119='Tabelle Tipi-pesi'!Z$8,'Tabelle Tipi-pesi'!AA$8,"")&amp;IF(AA119='Tabelle Tipi-pesi'!Z$9,'Tabelle Tipi-pesi'!AA$9,"")&amp;IF(AA119='Tabelle Tipi-pesi'!Z$10,'Tabelle Tipi-pesi'!AA$10,"")&amp;IF(AA119='Tabelle Tipi-pesi'!Z$11,'Tabelle Tipi-pesi'!AA$11,"")&amp;IF(AA119='Tabelle Tipi-pesi'!Z$12,'Tabelle Tipi-pesi'!AA$12,"")&amp;IF(AA119='Tabelle Tipi-pesi'!Z$13,'Tabelle Tipi-pesi'!AA$13,"")&amp;IF(AA119='Tabelle Tipi-pesi'!Z$14,'Tabelle Tipi-pesi'!AA$14,"")&amp;IF(AA119='Tabelle Tipi-pesi'!Z$15,'Tabelle Tipi-pesi'!AA$15,"")&amp;IF(AA119='Tabelle Tipi-pesi'!Z$16,'Tabelle Tipi-pesi'!AA$16,"")&amp;IF(AA119='Tabelle Tipi-pesi'!Z$17,'Tabelle Tipi-pesi'!AA$17,"")&amp;IF(AA119='Tabelle Tipi-pesi'!Z$18,'Tabelle Tipi-pesi'!AA$18,"")&amp;IF(AA119='Tabelle Tipi-pesi'!Z$19,'Tabelle Tipi-pesi'!AA$19,"")&amp;IF(AA119='Tabelle Tipi-pesi'!Z$20,'Tabelle Tipi-pesi'!AA$20,"")&amp;IF(AA119='Tabelle Tipi-pesi'!Z$21,'Tabelle Tipi-pesi'!AA$21,"")&amp;IF(AA119='Tabelle Tipi-pesi'!Z$22,'Tabelle Tipi-pesi'!AA$22,"")&amp;IF(AA119='Tabelle Tipi-pesi'!Z$23,'Tabelle Tipi-pesi'!AA$23,"")))</f>
        <v>40</v>
      </c>
      <c r="AD119" s="9">
        <f>IF(AC119="",0,VALUE(IF(AC119='Tabelle Tipi-pesi'!Z$2,'Tabelle Tipi-pesi'!AA$2,"")&amp;IF(AC119='Tabelle Tipi-pesi'!Z$3,'Tabelle Tipi-pesi'!AA$3,"")&amp;IF(AC119='Tabelle Tipi-pesi'!Z$4,'Tabelle Tipi-pesi'!AA$4,"")&amp;IF(AC119='Tabelle Tipi-pesi'!Z$5,'Tabelle Tipi-pesi'!AA$5,"")&amp;IF(AC119='Tabelle Tipi-pesi'!Z$6,'Tabelle Tipi-pesi'!AA$6,"")&amp;IF(AC119='Tabelle Tipi-pesi'!Z$7,'Tabelle Tipi-pesi'!AA$7,"")&amp;IF(AC119='Tabelle Tipi-pesi'!Z$8,'Tabelle Tipi-pesi'!AA$8,"")&amp;IF(AC119='Tabelle Tipi-pesi'!Z$9,'Tabelle Tipi-pesi'!AA$9,"")&amp;IF(AC119='Tabelle Tipi-pesi'!Z$10,'Tabelle Tipi-pesi'!AA$10,"")&amp;IF(AC119='Tabelle Tipi-pesi'!Z$11,'Tabelle Tipi-pesi'!AA$11,"")&amp;IF(AC119='Tabelle Tipi-pesi'!Z$12,'Tabelle Tipi-pesi'!AA$12,"")&amp;IF(AC119='Tabelle Tipi-pesi'!Z$13,'Tabelle Tipi-pesi'!AA$13,"")&amp;IF(AC119='Tabelle Tipi-pesi'!Z$14,'Tabelle Tipi-pesi'!AA$14,"")&amp;IF(AC119='Tabelle Tipi-pesi'!Z$15,'Tabelle Tipi-pesi'!AA$15,"")&amp;IF(AC119='Tabelle Tipi-pesi'!Z$16,'Tabelle Tipi-pesi'!AA$16,"")&amp;IF(AC119='Tabelle Tipi-pesi'!Z$17,'Tabelle Tipi-pesi'!AA$17,"")&amp;IF(AC119='Tabelle Tipi-pesi'!Z$18,'Tabelle Tipi-pesi'!AA$18,"")&amp;IF(AC119='Tabelle Tipi-pesi'!Z$19,'Tabelle Tipi-pesi'!AA$19,"")&amp;IF(AC119='Tabelle Tipi-pesi'!Z$20,'Tabelle Tipi-pesi'!AA$20,"")&amp;IF(AC119='Tabelle Tipi-pesi'!Z$21,'Tabelle Tipi-pesi'!AA$21,"")&amp;IF(AC119='Tabelle Tipi-pesi'!Z$22,'Tabelle Tipi-pesi'!AA$22,"")&amp;IF(AC119='Tabelle Tipi-pesi'!Z$23,'Tabelle Tipi-pesi'!AA$23,"")))</f>
        <v>0</v>
      </c>
      <c r="AE119" s="34" t="s">
        <v>117</v>
      </c>
      <c r="AF119" s="35">
        <f>IF(AE119="",0,VALUE(IF(AE119='Tabelle Tipi-pesi'!AB$2,'Tabelle Tipi-pesi'!AC$2,"")&amp;IF(AE119='Tabelle Tipi-pesi'!AB$3,'Tabelle Tipi-pesi'!AC$3,"")&amp;IF(AE119='Tabelle Tipi-pesi'!AB$4,'Tabelle Tipi-pesi'!AC$4,"")&amp;IF(AE119='Tabelle Tipi-pesi'!AB$5,'Tabelle Tipi-pesi'!AC$5,"")&amp;IF(AE119='Tabelle Tipi-pesi'!AB$6,'Tabelle Tipi-pesi'!AC$6,"")&amp;IF(AE119='Tabelle Tipi-pesi'!AB$7,'Tabelle Tipi-pesi'!AC$7,"")&amp;IF(AE119='Tabelle Tipi-pesi'!AB$8,'Tabelle Tipi-pesi'!AC$8,"")&amp;IF(AE119='Tabelle Tipi-pesi'!AB$9,'Tabelle Tipi-pesi'!AC$9,"")&amp;IF(AE119='Tabelle Tipi-pesi'!AB$10,'Tabelle Tipi-pesi'!AC$10,"")&amp;IF(AE119='Tabelle Tipi-pesi'!AB$11,'Tabelle Tipi-pesi'!AC$11,"")&amp;IF(AE119='Tabelle Tipi-pesi'!AB$12,'Tabelle Tipi-pesi'!AC$12,"")&amp;IF(AE119='Tabelle Tipi-pesi'!AB$13,'Tabelle Tipi-pesi'!AC$13,"")&amp;IF(AE119='Tabelle Tipi-pesi'!AB$14,'Tabelle Tipi-pesi'!AC$14,"")&amp;IF(AE119='Tabelle Tipi-pesi'!AB$15,'Tabelle Tipi-pesi'!AC$15,"")&amp;IF(AD119='Tabelle Tipi-pesi'!AB$16,'Tabelle Tipi-pesi'!AC$16,"")&amp;IF(AE119='Tabelle Tipi-pesi'!AB$17,'Tabelle Tipi-pesi'!AC$17,"")&amp;IF(AE119='Tabelle Tipi-pesi'!AB$18,'Tabelle Tipi-pesi'!AC$18,"")&amp;IF(AE119='Tabelle Tipi-pesi'!AB$19,'Tabelle Tipi-pesi'!AC$19,"")&amp;IF(AE119='Tabelle Tipi-pesi'!AB$20,'Tabelle Tipi-pesi'!AC$20,"")&amp;IF(AE119='Tabelle Tipi-pesi'!AB$21,'Tabelle Tipi-pesi'!AC$21,"")&amp;IF(AE119='Tabelle Tipi-pesi'!AB$22,'Tabelle Tipi-pesi'!AC$22,"")&amp;IF(AE119='Tabelle Tipi-pesi'!AB$23,'Tabelle Tipi-pesi'!AC$23,"")))</f>
        <v>40</v>
      </c>
      <c r="AH119" s="9">
        <f>IF(AG119="",0,VALUE(IF(AG119='Tabelle Tipi-pesi'!AD$2,'Tabelle Tipi-pesi'!AE$2,"")&amp;IF(AG119='Tabelle Tipi-pesi'!AD$3,'Tabelle Tipi-pesi'!AE$3,"")&amp;IF(AG119='Tabelle Tipi-pesi'!AD$4,'Tabelle Tipi-pesi'!AE$4,"")&amp;IF(AG119='Tabelle Tipi-pesi'!AD$5,'Tabelle Tipi-pesi'!AE$5,"")&amp;IF(AG119='Tabelle Tipi-pesi'!AD$6,'Tabelle Tipi-pesi'!AE$6,"")&amp;IF(AG119='Tabelle Tipi-pesi'!AD$7,'Tabelle Tipi-pesi'!AE$7,"")&amp;IF(AG119='Tabelle Tipi-pesi'!AD$8,'Tabelle Tipi-pesi'!AE$8,"")&amp;IF(AG119='Tabelle Tipi-pesi'!AD$9,'Tabelle Tipi-pesi'!AE$9,"")&amp;IF(AG119='Tabelle Tipi-pesi'!AD$10,'Tabelle Tipi-pesi'!AE$10,"")&amp;IF(AG119='Tabelle Tipi-pesi'!AD$11,'Tabelle Tipi-pesi'!AE$11,"")&amp;IF(AG119='Tabelle Tipi-pesi'!AD$12,'Tabelle Tipi-pesi'!AE$12,"")&amp;IF(AG119='Tabelle Tipi-pesi'!AD$13,'Tabelle Tipi-pesi'!AE$13,"")&amp;IF(AG119='Tabelle Tipi-pesi'!AD$14,'Tabelle Tipi-pesi'!AE$14,"")&amp;IF(AG119='Tabelle Tipi-pesi'!AD$15,'Tabelle Tipi-pesi'!AE$15,"")&amp;IF(AF119='Tabelle Tipi-pesi'!AD$16,'Tabelle Tipi-pesi'!AE$16,"")&amp;IF(AG119='Tabelle Tipi-pesi'!AD$17,'Tabelle Tipi-pesi'!AE$17,"")&amp;IF(AG119='Tabelle Tipi-pesi'!AD$18,'Tabelle Tipi-pesi'!AE$18,"")&amp;IF(AG119='Tabelle Tipi-pesi'!AD$19,'Tabelle Tipi-pesi'!AE$19,"")&amp;IF(AG119='Tabelle Tipi-pesi'!AD$20,'Tabelle Tipi-pesi'!AE$20,"")&amp;IF(AG119='Tabelle Tipi-pesi'!AD$21,'Tabelle Tipi-pesi'!AE$21,"")&amp;IF(AG119='Tabelle Tipi-pesi'!AD$22,'Tabelle Tipi-pesi'!AE$22,"")&amp;IF(AG119='Tabelle Tipi-pesi'!AD$23,'Tabelle Tipi-pesi'!AE$23,"")))</f>
        <v>0</v>
      </c>
      <c r="AJ119" s="26">
        <f t="shared" si="7"/>
        <v>1427</v>
      </c>
      <c r="AK119" s="55">
        <v>25</v>
      </c>
      <c r="AL119" s="12">
        <v>3605</v>
      </c>
      <c r="AM119" s="18"/>
      <c r="AN119" s="11">
        <f t="shared" si="8"/>
        <v>15</v>
      </c>
      <c r="AO119" s="11" t="str">
        <f t="shared" si="9"/>
        <v>4</v>
      </c>
      <c r="AP119" s="8">
        <v>580</v>
      </c>
      <c r="AQ119" s="40">
        <f t="shared" si="10"/>
        <v>8.6519999999999992</v>
      </c>
      <c r="AR119" s="15">
        <f t="shared" si="11"/>
        <v>128.0496</v>
      </c>
      <c r="AS119" s="16">
        <f t="shared" si="12"/>
        <v>89.733426769446382</v>
      </c>
      <c r="AT119" s="15">
        <f t="shared" si="13"/>
        <v>11.144119153827893</v>
      </c>
      <c r="AU119" s="39"/>
    </row>
    <row r="120" spans="1:47" s="8" customFormat="1" ht="11.25" customHeight="1" x14ac:dyDescent="0.2">
      <c r="A120" s="8">
        <v>116</v>
      </c>
      <c r="B120" s="8">
        <v>4</v>
      </c>
      <c r="C120" s="20" t="s">
        <v>18</v>
      </c>
      <c r="D120" s="21">
        <f>IF(C120="",0,VALUE(IF(C120='Tabelle Tipi-pesi'!B$2,'Tabelle Tipi-pesi'!C$2,"")&amp;IF(C120='Tabelle Tipi-pesi'!B$3,'Tabelle Tipi-pesi'!C$3,"")&amp;IF(C120='Tabelle Tipi-pesi'!B$4,'Tabelle Tipi-pesi'!C$4,"")&amp;IF(C120='Tabelle Tipi-pesi'!B$5,'Tabelle Tipi-pesi'!C$5,"")&amp;IF(C120='Tabelle Tipi-pesi'!B$6,'Tabelle Tipi-pesi'!C$6,"")&amp;IF(C120='Tabelle Tipi-pesi'!B$7,'Tabelle Tipi-pesi'!C$7,"")&amp;IF(C120='Tabelle Tipi-pesi'!B$8,'Tabelle Tipi-pesi'!C$8,"")&amp;IF(C120='Tabelle Tipi-pesi'!B$9,'Tabelle Tipi-pesi'!C$9,"")&amp;IF(C120='Tabelle Tipi-pesi'!B$10,'Tabelle Tipi-pesi'!C$10,"")&amp;IF(C120='Tabelle Tipi-pesi'!B$11,'Tabelle Tipi-pesi'!C$11,"")&amp;IF(C120='Tabelle Tipi-pesi'!B$12,'Tabelle Tipi-pesi'!C$12,"")&amp;IF(C120='Tabelle Tipi-pesi'!B$13,'Tabelle Tipi-pesi'!C$13,"")&amp;IF(C120='Tabelle Tipi-pesi'!B$14,'Tabelle Tipi-pesi'!C$14,"")&amp;IF(C120='Tabelle Tipi-pesi'!B$15,'Tabelle Tipi-pesi'!C$15,"")&amp;IF(C120='Tabelle Tipi-pesi'!B$16,'Tabelle Tipi-pesi'!C$16,"")&amp;IF(C120='Tabelle Tipi-pesi'!B$17,'Tabelle Tipi-pesi'!C$17,"")&amp;IF(C120='Tabelle Tipi-pesi'!B$18,'Tabelle Tipi-pesi'!C$18,"")&amp;IF(C120='Tabelle Tipi-pesi'!B$19,'Tabelle Tipi-pesi'!C$19,"")&amp;IF(C120='Tabelle Tipi-pesi'!B$20,'Tabelle Tipi-pesi'!C$20,"")&amp;IF(C120='Tabelle Tipi-pesi'!B$21,'Tabelle Tipi-pesi'!C$21,"")&amp;IF(C120='Tabelle Tipi-pesi'!B$22,'Tabelle Tipi-pesi'!C$22,"")&amp;IF(C120='Tabelle Tipi-pesi'!B$23,'Tabelle Tipi-pesi'!C$23,"")))</f>
        <v>180</v>
      </c>
      <c r="E120" s="8" t="s">
        <v>29</v>
      </c>
      <c r="F120" s="7">
        <f>IF(E120="",0,VALUE(IF(E120='Tabelle Tipi-pesi'!D$2,'Tabelle Tipi-pesi'!E$2,"")&amp;IF(E120='Tabelle Tipi-pesi'!D$3,'Tabelle Tipi-pesi'!E$3,"")&amp;IF(E120='Tabelle Tipi-pesi'!D$4,'Tabelle Tipi-pesi'!E$4,"")&amp;IF(E120='Tabelle Tipi-pesi'!D$5,'Tabelle Tipi-pesi'!E$5,"")&amp;IF(E120='Tabelle Tipi-pesi'!D$6,'Tabelle Tipi-pesi'!E$6,"")&amp;IF(E120='Tabelle Tipi-pesi'!D$7,'Tabelle Tipi-pesi'!E$7,"")&amp;IF(E120='Tabelle Tipi-pesi'!D$8,'Tabelle Tipi-pesi'!E$8,"")&amp;IF(E120='Tabelle Tipi-pesi'!D$9,'Tabelle Tipi-pesi'!E$9,"")&amp;IF(E120='Tabelle Tipi-pesi'!D$10,'Tabelle Tipi-pesi'!E$10,"")&amp;IF(E120='Tabelle Tipi-pesi'!D$11,'Tabelle Tipi-pesi'!E$11,"")&amp;IF(E120='Tabelle Tipi-pesi'!D$12,'Tabelle Tipi-pesi'!E$12,"")&amp;IF(E120='Tabelle Tipi-pesi'!D$13,'Tabelle Tipi-pesi'!E$13,"")&amp;IF(E120='Tabelle Tipi-pesi'!D$14,'Tabelle Tipi-pesi'!E$14,"")&amp;IF(E120='Tabelle Tipi-pesi'!D$15,'Tabelle Tipi-pesi'!E$15,"")&amp;IF(E120='Tabelle Tipi-pesi'!D$16,'Tabelle Tipi-pesi'!E$16,"")&amp;IF(E120='Tabelle Tipi-pesi'!D$17,'Tabelle Tipi-pesi'!E$17,"")&amp;IF(E120='Tabelle Tipi-pesi'!D$18,'Tabelle Tipi-pesi'!E$18,"")&amp;IF(E120='Tabelle Tipi-pesi'!D$19,'Tabelle Tipi-pesi'!E$19,"")&amp;IF(E120='Tabelle Tipi-pesi'!D$20,'Tabelle Tipi-pesi'!E$20,"")&amp;IF(E120='Tabelle Tipi-pesi'!D$21,'Tabelle Tipi-pesi'!E$21,"")&amp;IF(E120='Tabelle Tipi-pesi'!D$22,'Tabelle Tipi-pesi'!E$22,"")&amp;IF(E120='Tabelle Tipi-pesi'!D$23,'Tabelle Tipi-pesi'!E$23,"")))/4*B120</f>
        <v>80</v>
      </c>
      <c r="G120" s="22" t="s">
        <v>39</v>
      </c>
      <c r="H120" s="23">
        <f>$B120*IF(G120="",0,VALUE(IF(G120='Tabelle Tipi-pesi'!F$2,'Tabelle Tipi-pesi'!G$2,"")&amp;IF(G120='Tabelle Tipi-pesi'!F$3,'Tabelle Tipi-pesi'!G$3,"")&amp;IF(G120='Tabelle Tipi-pesi'!F$4,'Tabelle Tipi-pesi'!G$4,"")&amp;IF(G120='Tabelle Tipi-pesi'!F$5,'Tabelle Tipi-pesi'!G$5,"")&amp;IF(G120='Tabelle Tipi-pesi'!F$6,'Tabelle Tipi-pesi'!G$6,"")&amp;IF(G120='Tabelle Tipi-pesi'!F$7,'Tabelle Tipi-pesi'!G$7,"")&amp;IF(G120='Tabelle Tipi-pesi'!F$8,'Tabelle Tipi-pesi'!G$8,"")&amp;IF(G120='Tabelle Tipi-pesi'!F$9,'Tabelle Tipi-pesi'!G$9,"")&amp;IF(G120='Tabelle Tipi-pesi'!F$10,'Tabelle Tipi-pesi'!G$10,"")&amp;IF(G120='Tabelle Tipi-pesi'!F$11,'Tabelle Tipi-pesi'!G$11,"")&amp;IF(G120='Tabelle Tipi-pesi'!F$12,'Tabelle Tipi-pesi'!G$12,"")&amp;IF(G120='Tabelle Tipi-pesi'!F$13,'Tabelle Tipi-pesi'!G$13,"")&amp;IF(G120='Tabelle Tipi-pesi'!F$14,'Tabelle Tipi-pesi'!G$14,"")&amp;IF(G120='Tabelle Tipi-pesi'!F$15,'Tabelle Tipi-pesi'!G$15,"")&amp;IF(G120='Tabelle Tipi-pesi'!F$16,'Tabelle Tipi-pesi'!G$16,"")&amp;IF(G120='Tabelle Tipi-pesi'!F$17,'Tabelle Tipi-pesi'!G$17,"")&amp;IF(G120='Tabelle Tipi-pesi'!F$18,'Tabelle Tipi-pesi'!G$18,"")&amp;IF(G120='Tabelle Tipi-pesi'!F$19,'Tabelle Tipi-pesi'!G$19,"")&amp;IF(G120='Tabelle Tipi-pesi'!F$20,'Tabelle Tipi-pesi'!G$20,"")&amp;IF(G120='Tabelle Tipi-pesi'!F$21,'Tabelle Tipi-pesi'!G$21,"")&amp;IF(G120='Tabelle Tipi-pesi'!F$22,'Tabelle Tipi-pesi'!G$22,"")&amp;IF(G120='Tabelle Tipi-pesi'!F$23,'Tabelle Tipi-pesi'!G$23,"")))</f>
        <v>120</v>
      </c>
      <c r="I120" s="8" t="s">
        <v>47</v>
      </c>
      <c r="J120" s="9">
        <f>IF(I120="",0,VALUE(IF(I120='Tabelle Tipi-pesi'!H$2,'Tabelle Tipi-pesi'!I$2,"")&amp;IF(I120='Tabelle Tipi-pesi'!H$3,'Tabelle Tipi-pesi'!I$3,"")&amp;IF(I120='Tabelle Tipi-pesi'!H$4,'Tabelle Tipi-pesi'!I$4,"")&amp;IF(I120='Tabelle Tipi-pesi'!H$5,'Tabelle Tipi-pesi'!I$5,"")&amp;IF(I120='Tabelle Tipi-pesi'!H$6,'Tabelle Tipi-pesi'!I$6,"")&amp;IF(I120='Tabelle Tipi-pesi'!H$7,'Tabelle Tipi-pesi'!I$7,"")&amp;IF(I120='Tabelle Tipi-pesi'!H$8,'Tabelle Tipi-pesi'!I$8,"")&amp;IF(I120='Tabelle Tipi-pesi'!H$9,'Tabelle Tipi-pesi'!I$9,"")&amp;IF(I120='Tabelle Tipi-pesi'!H$10,'Tabelle Tipi-pesi'!I$10,"")&amp;IF(I120='Tabelle Tipi-pesi'!H$11,'Tabelle Tipi-pesi'!I$11,"")&amp;IF(I120='Tabelle Tipi-pesi'!H$12,'Tabelle Tipi-pesi'!I$12,"")&amp;IF(I120='Tabelle Tipi-pesi'!H$13,'Tabelle Tipi-pesi'!I$13,"")&amp;IF(I120='Tabelle Tipi-pesi'!H$14,'Tabelle Tipi-pesi'!I$14,"")&amp;IF(I120='Tabelle Tipi-pesi'!H$15,'Tabelle Tipi-pesi'!I$15,"")&amp;IF(I120='Tabelle Tipi-pesi'!H$16,'Tabelle Tipi-pesi'!I$16,"")&amp;IF(I120='Tabelle Tipi-pesi'!H$17,'Tabelle Tipi-pesi'!I$17,"")&amp;IF(I120='Tabelle Tipi-pesi'!H$18,'Tabelle Tipi-pesi'!I$18,"")&amp;IF(I120='Tabelle Tipi-pesi'!H$19,'Tabelle Tipi-pesi'!I$19,"")&amp;IF(I120='Tabelle Tipi-pesi'!H$20,'Tabelle Tipi-pesi'!I$20,"")&amp;IF(I120='Tabelle Tipi-pesi'!H$21,'Tabelle Tipi-pesi'!I$21,"")&amp;IF(I120='Tabelle Tipi-pesi'!H$22,'Tabelle Tipi-pesi'!I$22,"")&amp;IF(I120='Tabelle Tipi-pesi'!H$23,'Tabelle Tipi-pesi'!I$23,"")))</f>
        <v>145</v>
      </c>
      <c r="K120" s="24" t="s">
        <v>50</v>
      </c>
      <c r="L120" s="25">
        <f>IF(K120="",0,VALUE(IF(K120='Tabelle Tipi-pesi'!J$2,'Tabelle Tipi-pesi'!K$2,"")&amp;IF(K120='Tabelle Tipi-pesi'!J$3,'Tabelle Tipi-pesi'!K$3,"")&amp;IF(K120='Tabelle Tipi-pesi'!J$4,'Tabelle Tipi-pesi'!K$4,"")&amp;IF(K120='Tabelle Tipi-pesi'!J$5,'Tabelle Tipi-pesi'!K$5,"")&amp;IF(K120='Tabelle Tipi-pesi'!J$6,'Tabelle Tipi-pesi'!K$6,"")&amp;IF(K120='Tabelle Tipi-pesi'!J$7,'Tabelle Tipi-pesi'!K$7,"")&amp;IF(K120='Tabelle Tipi-pesi'!J$8,'Tabelle Tipi-pesi'!K$8,"")&amp;IF(K120='Tabelle Tipi-pesi'!J$9,'Tabelle Tipi-pesi'!K$9,"")&amp;IF(K120='Tabelle Tipi-pesi'!J$10,'Tabelle Tipi-pesi'!K$10,"")&amp;IF(K120='Tabelle Tipi-pesi'!J$11,'Tabelle Tipi-pesi'!K$11,"")&amp;IF(K120='Tabelle Tipi-pesi'!J$12,'Tabelle Tipi-pesi'!K$12,"")&amp;IF(K120='Tabelle Tipi-pesi'!J$13,'Tabelle Tipi-pesi'!K$13,"")&amp;IF(K120='Tabelle Tipi-pesi'!J$14,'Tabelle Tipi-pesi'!K$14,"")&amp;IF(K120='Tabelle Tipi-pesi'!J$15,'Tabelle Tipi-pesi'!K$15,"")&amp;IF(K120='Tabelle Tipi-pesi'!J$16,'Tabelle Tipi-pesi'!K$16,"")&amp;IF(K120='Tabelle Tipi-pesi'!J$17,'Tabelle Tipi-pesi'!K$17,"")&amp;IF(K120='Tabelle Tipi-pesi'!J$18,'Tabelle Tipi-pesi'!K$18,"")&amp;IF(K120='Tabelle Tipi-pesi'!J$19,'Tabelle Tipi-pesi'!K$19,"")&amp;IF(K120='Tabelle Tipi-pesi'!J$20,'Tabelle Tipi-pesi'!K$20,"")&amp;IF(K120='Tabelle Tipi-pesi'!J$21,'Tabelle Tipi-pesi'!K$21,"")&amp;IF(K120='Tabelle Tipi-pesi'!J$22,'Tabelle Tipi-pesi'!K$22,"")&amp;IF(K120='Tabelle Tipi-pesi'!J$23,'Tabelle Tipi-pesi'!K$23,"")))</f>
        <v>7</v>
      </c>
      <c r="M120" s="8" t="s">
        <v>178</v>
      </c>
      <c r="N120" s="9">
        <f>$B120*IF(M120="",0,VALUE(IF(M120='Tabelle Tipi-pesi'!L$2,'Tabelle Tipi-pesi'!M$2,"")&amp;IF(M120='Tabelle Tipi-pesi'!L$3,'Tabelle Tipi-pesi'!M$3,"")&amp;IF(M120='Tabelle Tipi-pesi'!L$4,'Tabelle Tipi-pesi'!M$4,"")&amp;IF(M120='Tabelle Tipi-pesi'!L$5,'Tabelle Tipi-pesi'!M$5,"")&amp;IF(M120='Tabelle Tipi-pesi'!L$6,'Tabelle Tipi-pesi'!M$6,"")&amp;IF(M120='Tabelle Tipi-pesi'!L$7,'Tabelle Tipi-pesi'!M$7,"")&amp;IF(M120='Tabelle Tipi-pesi'!L$8,'Tabelle Tipi-pesi'!M$8,"")&amp;IF(M120='Tabelle Tipi-pesi'!L$9,'Tabelle Tipi-pesi'!M$9,"")&amp;IF(M120='Tabelle Tipi-pesi'!L$10,'Tabelle Tipi-pesi'!M$10,"")&amp;IF(M120='Tabelle Tipi-pesi'!L$11,'Tabelle Tipi-pesi'!M$11,"")&amp;IF(M120='Tabelle Tipi-pesi'!L$12,'Tabelle Tipi-pesi'!M$12,"")&amp;IF(M120='Tabelle Tipi-pesi'!L$13,'Tabelle Tipi-pesi'!M$13,"")&amp;IF(M120='Tabelle Tipi-pesi'!L$14,'Tabelle Tipi-pesi'!M$14,"")&amp;IF(M120='Tabelle Tipi-pesi'!L$15,'Tabelle Tipi-pesi'!M$15,"")&amp;IF(M120='Tabelle Tipi-pesi'!L$16,'Tabelle Tipi-pesi'!M$16,"")&amp;IF(M120='Tabelle Tipi-pesi'!L$17,'Tabelle Tipi-pesi'!M$17,"")&amp;IF(M120='Tabelle Tipi-pesi'!L$18,'Tabelle Tipi-pesi'!M$18,"")&amp;IF(M120='Tabelle Tipi-pesi'!L$19,'Tabelle Tipi-pesi'!M$19,"")&amp;IF(M120='Tabelle Tipi-pesi'!L$20,'Tabelle Tipi-pesi'!M$20,"")&amp;IF(M120='Tabelle Tipi-pesi'!L$21,'Tabelle Tipi-pesi'!M$21,"")&amp;IF(M120='Tabelle Tipi-pesi'!L$22,'Tabelle Tipi-pesi'!M$22,"")&amp;IF(M120='Tabelle Tipi-pesi'!L$23,'Tabelle Tipi-pesi'!M$23,"")))</f>
        <v>340</v>
      </c>
      <c r="O120" s="27" t="s">
        <v>82</v>
      </c>
      <c r="P120" s="28">
        <f>IF(O120="",0,VALUE(IF(O120='Tabelle Tipi-pesi'!N$2,'Tabelle Tipi-pesi'!O$2,"")&amp;IF(O120='Tabelle Tipi-pesi'!N$3,'Tabelle Tipi-pesi'!O$3,"")&amp;IF(O120='Tabelle Tipi-pesi'!N$4,'Tabelle Tipi-pesi'!O$4,"")&amp;IF(O120='Tabelle Tipi-pesi'!N$5,'Tabelle Tipi-pesi'!O$5,"")&amp;IF(O120='Tabelle Tipi-pesi'!N$6,'Tabelle Tipi-pesi'!O$6,"")&amp;IF(O120='Tabelle Tipi-pesi'!N$7,'Tabelle Tipi-pesi'!O$7,"")&amp;IF(O120='Tabelle Tipi-pesi'!N$8,'Tabelle Tipi-pesi'!O$8,"")&amp;IF(O120='Tabelle Tipi-pesi'!N$9,'Tabelle Tipi-pesi'!O$9,"")&amp;IF(O120='Tabelle Tipi-pesi'!N$10,'Tabelle Tipi-pesi'!O$10,"")&amp;IF(O120='Tabelle Tipi-pesi'!N$11,'Tabelle Tipi-pesi'!O$11,"")&amp;IF(O120='Tabelle Tipi-pesi'!N$12,'Tabelle Tipi-pesi'!O$12,"")&amp;IF(O120='Tabelle Tipi-pesi'!N$13,'Tabelle Tipi-pesi'!O$13,"")&amp;IF(O120='Tabelle Tipi-pesi'!N$14,'Tabelle Tipi-pesi'!O$14,"")&amp;IF(O120='Tabelle Tipi-pesi'!N$15,'Tabelle Tipi-pesi'!O$15,"")&amp;IF(O120='Tabelle Tipi-pesi'!N$16,'Tabelle Tipi-pesi'!O$16,"")&amp;IF(O120='Tabelle Tipi-pesi'!N$17,'Tabelle Tipi-pesi'!O$17,"")&amp;IF(O120='Tabelle Tipi-pesi'!N$18,'Tabelle Tipi-pesi'!O$18,"")&amp;IF(O120='Tabelle Tipi-pesi'!N$19,'Tabelle Tipi-pesi'!O$19,"")&amp;IF(O120='Tabelle Tipi-pesi'!N$20,'Tabelle Tipi-pesi'!O$20,"")&amp;IF(O120='Tabelle Tipi-pesi'!N$21,'Tabelle Tipi-pesi'!O$21,"")&amp;IF(O120='Tabelle Tipi-pesi'!N$22,'Tabelle Tipi-pesi'!O$22,"")&amp;IF(O120='Tabelle Tipi-pesi'!N$23,'Tabelle Tipi-pesi'!O$23,"")))</f>
        <v>580</v>
      </c>
      <c r="Q120" s="8" t="s">
        <v>109</v>
      </c>
      <c r="R120" s="9">
        <f>IF(Q120="",0,VALUE(IF(Q120='Tabelle Tipi-pesi'!P$2,'Tabelle Tipi-pesi'!Q$2,"")&amp;IF(Q120='Tabelle Tipi-pesi'!P$3,'Tabelle Tipi-pesi'!Q$3,"")&amp;IF(Q120='Tabelle Tipi-pesi'!P$4,'Tabelle Tipi-pesi'!Q$4,"")&amp;IF(Q120='Tabelle Tipi-pesi'!P$5,'Tabelle Tipi-pesi'!Q$5,"")&amp;IF(Q120='Tabelle Tipi-pesi'!P$6,'Tabelle Tipi-pesi'!Q$6,"")&amp;IF(Q120='Tabelle Tipi-pesi'!P$7,'Tabelle Tipi-pesi'!Q$7,"")&amp;IF(Q120='Tabelle Tipi-pesi'!P$8,'Tabelle Tipi-pesi'!Q$8,"")&amp;IF(Q120='Tabelle Tipi-pesi'!P$9,'Tabelle Tipi-pesi'!Q$9,"")&amp;IF(Q120='Tabelle Tipi-pesi'!P$10,'Tabelle Tipi-pesi'!Q$10,"")&amp;IF(Q120='Tabelle Tipi-pesi'!P$11,'Tabelle Tipi-pesi'!Q$11,"")&amp;IF(Q120='Tabelle Tipi-pesi'!P$12,'Tabelle Tipi-pesi'!Q$12,"")&amp;IF(Q120='Tabelle Tipi-pesi'!P$13,'Tabelle Tipi-pesi'!Q$13,"")&amp;IF(Q120='Tabelle Tipi-pesi'!P$14,'Tabelle Tipi-pesi'!Q$14,"")&amp;IF(Q120='Tabelle Tipi-pesi'!P$15,'Tabelle Tipi-pesi'!Q$15,"")&amp;IF(Q120='Tabelle Tipi-pesi'!P$16,'Tabelle Tipi-pesi'!Q$16,"")&amp;IF(Q120='Tabelle Tipi-pesi'!P$17,'Tabelle Tipi-pesi'!Q$17,"")&amp;IF(Q120='Tabelle Tipi-pesi'!P$18,'Tabelle Tipi-pesi'!Q$18,"")&amp;IF(Q120='Tabelle Tipi-pesi'!P$19,'Tabelle Tipi-pesi'!Q$19,"")&amp;IF(Q120='Tabelle Tipi-pesi'!P$20,'Tabelle Tipi-pesi'!Q$20,"")&amp;IF(Q120='Tabelle Tipi-pesi'!P$21,'Tabelle Tipi-pesi'!Q$21,"")&amp;IF(Q120='Tabelle Tipi-pesi'!P$22,'Tabelle Tipi-pesi'!Q$22,"")&amp;IF(Q120='Tabelle Tipi-pesi'!P$23,'Tabelle Tipi-pesi'!Q$23,"")))</f>
        <v>60</v>
      </c>
      <c r="S120" s="29" t="s">
        <v>114</v>
      </c>
      <c r="T120" s="30">
        <f>IF(S120="",0,VALUE(IF(S120='Tabelle Tipi-pesi'!R$2,'Tabelle Tipi-pesi'!S$2,"")&amp;IF(S120='Tabelle Tipi-pesi'!R$3,'Tabelle Tipi-pesi'!S$3,"")&amp;IF(S120='Tabelle Tipi-pesi'!R$4,'Tabelle Tipi-pesi'!S$4,"")&amp;IF(S120='Tabelle Tipi-pesi'!R$5,'Tabelle Tipi-pesi'!S$5,"")&amp;IF(S120='Tabelle Tipi-pesi'!R$6,'Tabelle Tipi-pesi'!S$6,"")&amp;IF(S120='Tabelle Tipi-pesi'!R$7,'Tabelle Tipi-pesi'!S$7,"")&amp;IF(S120='Tabelle Tipi-pesi'!R$8,'Tabelle Tipi-pesi'!S$8,"")&amp;IF(S120='Tabelle Tipi-pesi'!R$9,'Tabelle Tipi-pesi'!S$9,"")&amp;IF(S120='Tabelle Tipi-pesi'!R$10,'Tabelle Tipi-pesi'!S$10,"")&amp;IF(S120='Tabelle Tipi-pesi'!R$11,'Tabelle Tipi-pesi'!S$11,"")&amp;IF(S120='Tabelle Tipi-pesi'!R$12,'Tabelle Tipi-pesi'!S$12,"")&amp;IF(S120='Tabelle Tipi-pesi'!R$13,'Tabelle Tipi-pesi'!S$13,"")&amp;IF(S120='Tabelle Tipi-pesi'!R$14,'Tabelle Tipi-pesi'!S$14,"")&amp;IF(S120='Tabelle Tipi-pesi'!R$15,'Tabelle Tipi-pesi'!S$15,"")&amp;IF(S120='Tabelle Tipi-pesi'!R$16,'Tabelle Tipi-pesi'!S$16,"")&amp;IF(S120='Tabelle Tipi-pesi'!R$17,'Tabelle Tipi-pesi'!S$17,"")&amp;IF(S120='Tabelle Tipi-pesi'!R$18,'Tabelle Tipi-pesi'!S$18,"")&amp;IF(S120='Tabelle Tipi-pesi'!R$19,'Tabelle Tipi-pesi'!S$19,"")&amp;IF(S120='Tabelle Tipi-pesi'!R$20,'Tabelle Tipi-pesi'!S$20,"")&amp;IF(S120='Tabelle Tipi-pesi'!R$21,'Tabelle Tipi-pesi'!S$21,"")&amp;IF(S120='Tabelle Tipi-pesi'!R$22,'Tabelle Tipi-pesi'!S$22,"")&amp;IF(S120='Tabelle Tipi-pesi'!R$23,'Tabelle Tipi-pesi'!S$23,"")))</f>
        <v>25</v>
      </c>
      <c r="V120" s="9">
        <f>IF(U120="",0,VALUE(IF(U120='Tabelle Tipi-pesi'!T$2,'Tabelle Tipi-pesi'!U$2,"")&amp;IF(U120='Tabelle Tipi-pesi'!T$3,'Tabelle Tipi-pesi'!U$3,"")&amp;IF(U120='Tabelle Tipi-pesi'!T$4,'Tabelle Tipi-pesi'!U$4,"")&amp;IF(U120='Tabelle Tipi-pesi'!T$5,'Tabelle Tipi-pesi'!U$5,"")&amp;IF(U120='Tabelle Tipi-pesi'!T$6,'Tabelle Tipi-pesi'!U$6,"")&amp;IF(U120='Tabelle Tipi-pesi'!T$7,'Tabelle Tipi-pesi'!U$7,"")&amp;IF(U120='Tabelle Tipi-pesi'!T$8,'Tabelle Tipi-pesi'!U$8,"")&amp;IF(U120='Tabelle Tipi-pesi'!T$9,'Tabelle Tipi-pesi'!U$9,"")&amp;IF(U120='Tabelle Tipi-pesi'!T$10,'Tabelle Tipi-pesi'!U$10,"")&amp;IF(U120='Tabelle Tipi-pesi'!T$11,'Tabelle Tipi-pesi'!U$11,"")&amp;IF(U120='Tabelle Tipi-pesi'!T$12,'Tabelle Tipi-pesi'!U$12,"")&amp;IF(U120='Tabelle Tipi-pesi'!T$13,'Tabelle Tipi-pesi'!U$13,"")&amp;IF(U120='Tabelle Tipi-pesi'!T$14,'Tabelle Tipi-pesi'!U$14,"")&amp;IF(U120='Tabelle Tipi-pesi'!T$15,'Tabelle Tipi-pesi'!U$15,"")&amp;IF(U120='Tabelle Tipi-pesi'!T$16,'Tabelle Tipi-pesi'!U$16,"")&amp;IF(U120='Tabelle Tipi-pesi'!T$17,'Tabelle Tipi-pesi'!U$17,"")&amp;IF(U120='Tabelle Tipi-pesi'!T$18,'Tabelle Tipi-pesi'!U$18,"")&amp;IF(U120='Tabelle Tipi-pesi'!T$19,'Tabelle Tipi-pesi'!U$19,"")&amp;IF(U120='Tabelle Tipi-pesi'!T$20,'Tabelle Tipi-pesi'!U$20,"")&amp;IF(U120='Tabelle Tipi-pesi'!T$21,'Tabelle Tipi-pesi'!U$21,"")&amp;IF(U120='Tabelle Tipi-pesi'!T$22,'Tabelle Tipi-pesi'!U$22,"")&amp;IF(U120='Tabelle Tipi-pesi'!T$23,'Tabelle Tipi-pesi'!U$23,"")))</f>
        <v>0</v>
      </c>
      <c r="W120" s="31"/>
      <c r="X120" s="32">
        <f>IF(W120="",0,VALUE(IF(W120='Tabelle Tipi-pesi'!V$2,'Tabelle Tipi-pesi'!W$2,"")&amp;IF(W120='Tabelle Tipi-pesi'!V$3,'Tabelle Tipi-pesi'!W$3,"")&amp;IF(W120='Tabelle Tipi-pesi'!V$4,'Tabelle Tipi-pesi'!W$4,"")&amp;IF(W120='Tabelle Tipi-pesi'!V$5,'Tabelle Tipi-pesi'!W$5,"")&amp;IF(W120='Tabelle Tipi-pesi'!V$6,'Tabelle Tipi-pesi'!W$6,"")&amp;IF(W120='Tabelle Tipi-pesi'!V$7,'Tabelle Tipi-pesi'!W$7,"")&amp;IF(W120='Tabelle Tipi-pesi'!V$8,'Tabelle Tipi-pesi'!W$8,"")&amp;IF(W120='Tabelle Tipi-pesi'!V$9,'Tabelle Tipi-pesi'!W$9,"")&amp;IF(W120='Tabelle Tipi-pesi'!V$10,'Tabelle Tipi-pesi'!W$10,"")&amp;IF(W120='Tabelle Tipi-pesi'!V$11,'Tabelle Tipi-pesi'!W$11,"")&amp;IF(W120='Tabelle Tipi-pesi'!V$12,'Tabelle Tipi-pesi'!W$12,"")&amp;IF(W120='Tabelle Tipi-pesi'!V$13,'Tabelle Tipi-pesi'!W$13,"")&amp;IF(W120='Tabelle Tipi-pesi'!V$14,'Tabelle Tipi-pesi'!W$14,"")&amp;IF(W120='Tabelle Tipi-pesi'!V$15,'Tabelle Tipi-pesi'!W$15,"")&amp;IF(W120='Tabelle Tipi-pesi'!V$16,'Tabelle Tipi-pesi'!W$16,"")&amp;IF(W120='Tabelle Tipi-pesi'!V$17,'Tabelle Tipi-pesi'!W$17,"")&amp;IF(W120='Tabelle Tipi-pesi'!V$18,'Tabelle Tipi-pesi'!W$18,"")&amp;IF(W120='Tabelle Tipi-pesi'!V$19,'Tabelle Tipi-pesi'!W$19,"")&amp;IF(W120='Tabelle Tipi-pesi'!V$20,'Tabelle Tipi-pesi'!W$20,"")&amp;IF(W120='Tabelle Tipi-pesi'!V$21,'Tabelle Tipi-pesi'!W$21,"")&amp;IF(W120='Tabelle Tipi-pesi'!V$22,'Tabelle Tipi-pesi'!W$22,"")&amp;IF(W120='Tabelle Tipi-pesi'!V$23,'Tabelle Tipi-pesi'!W$23,"")))</f>
        <v>0</v>
      </c>
      <c r="Z120" s="9">
        <f>IF(Y120="",0,VALUE(IF(Y120='Tabelle Tipi-pesi'!X$2,'Tabelle Tipi-pesi'!Y$2,"")&amp;IF(Y120='Tabelle Tipi-pesi'!X$3,'Tabelle Tipi-pesi'!Y$3,"")&amp;IF(Y120='Tabelle Tipi-pesi'!X$4,'Tabelle Tipi-pesi'!Y$4,"")&amp;IF(Y120='Tabelle Tipi-pesi'!X$5,'Tabelle Tipi-pesi'!Y$5,"")&amp;IF(Y120='Tabelle Tipi-pesi'!X$6,'Tabelle Tipi-pesi'!Y$6,"")&amp;IF(Y120='Tabelle Tipi-pesi'!X$7,'Tabelle Tipi-pesi'!Y$7,"")&amp;IF(Y120='Tabelle Tipi-pesi'!X$8,'Tabelle Tipi-pesi'!Y$8,"")&amp;IF(Y120='Tabelle Tipi-pesi'!X$9,'Tabelle Tipi-pesi'!Y$9,"")&amp;IF(Y120='Tabelle Tipi-pesi'!X$10,'Tabelle Tipi-pesi'!Y$10,"")&amp;IF(Y120='Tabelle Tipi-pesi'!X$11,'Tabelle Tipi-pesi'!Y$11,"")&amp;IF(Y120='Tabelle Tipi-pesi'!X$12,'Tabelle Tipi-pesi'!Y$12,"")&amp;IF(Y120='Tabelle Tipi-pesi'!X$13,'Tabelle Tipi-pesi'!Y$13,"")&amp;IF(Y120='Tabelle Tipi-pesi'!X$14,'Tabelle Tipi-pesi'!Y$14,"")&amp;IF(Y120='Tabelle Tipi-pesi'!X$15,'Tabelle Tipi-pesi'!Y$15,"")&amp;IF(Y120='Tabelle Tipi-pesi'!X$16,'Tabelle Tipi-pesi'!Y$16,"")&amp;IF(Y120='Tabelle Tipi-pesi'!X$17,'Tabelle Tipi-pesi'!Y$17,"")&amp;IF(Y120='Tabelle Tipi-pesi'!X$18,'Tabelle Tipi-pesi'!Y$18,"")&amp;IF(Y120='Tabelle Tipi-pesi'!X$19,'Tabelle Tipi-pesi'!Y$19,"")&amp;IF(Y120='Tabelle Tipi-pesi'!X$20,'Tabelle Tipi-pesi'!Y$20,"")&amp;IF(Y120='Tabelle Tipi-pesi'!X$21,'Tabelle Tipi-pesi'!Y$21,"")&amp;IF(Y120='Tabelle Tipi-pesi'!X$22,'Tabelle Tipi-pesi'!Y$22,"")&amp;IF(Y120='Tabelle Tipi-pesi'!X$23,'Tabelle Tipi-pesi'!Y$23,"")))</f>
        <v>0</v>
      </c>
      <c r="AA120" s="36" t="s">
        <v>102</v>
      </c>
      <c r="AB120" s="37">
        <f>IF(AA120="",0,VALUE(IF(AA120='Tabelle Tipi-pesi'!Z$2,'Tabelle Tipi-pesi'!AA$2,"")&amp;IF(AA120='Tabelle Tipi-pesi'!Z$3,'Tabelle Tipi-pesi'!AA$3,"")&amp;IF(AA120='Tabelle Tipi-pesi'!Z$4,'Tabelle Tipi-pesi'!AA$4,"")&amp;IF(AA120='Tabelle Tipi-pesi'!Z$5,'Tabelle Tipi-pesi'!AA$5,"")&amp;IF(AA120='Tabelle Tipi-pesi'!Z$6,'Tabelle Tipi-pesi'!AA$6,"")&amp;IF(AA120='Tabelle Tipi-pesi'!Z$7,'Tabelle Tipi-pesi'!AA$7,"")&amp;IF(AA120='Tabelle Tipi-pesi'!Z$8,'Tabelle Tipi-pesi'!AA$8,"")&amp;IF(AA120='Tabelle Tipi-pesi'!Z$9,'Tabelle Tipi-pesi'!AA$9,"")&amp;IF(AA120='Tabelle Tipi-pesi'!Z$10,'Tabelle Tipi-pesi'!AA$10,"")&amp;IF(AA120='Tabelle Tipi-pesi'!Z$11,'Tabelle Tipi-pesi'!AA$11,"")&amp;IF(AA120='Tabelle Tipi-pesi'!Z$12,'Tabelle Tipi-pesi'!AA$12,"")&amp;IF(AA120='Tabelle Tipi-pesi'!Z$13,'Tabelle Tipi-pesi'!AA$13,"")&amp;IF(AA120='Tabelle Tipi-pesi'!Z$14,'Tabelle Tipi-pesi'!AA$14,"")&amp;IF(AA120='Tabelle Tipi-pesi'!Z$15,'Tabelle Tipi-pesi'!AA$15,"")&amp;IF(AA120='Tabelle Tipi-pesi'!Z$16,'Tabelle Tipi-pesi'!AA$16,"")&amp;IF(AA120='Tabelle Tipi-pesi'!Z$17,'Tabelle Tipi-pesi'!AA$17,"")&amp;IF(AA120='Tabelle Tipi-pesi'!Z$18,'Tabelle Tipi-pesi'!AA$18,"")&amp;IF(AA120='Tabelle Tipi-pesi'!Z$19,'Tabelle Tipi-pesi'!AA$19,"")&amp;IF(AA120='Tabelle Tipi-pesi'!Z$20,'Tabelle Tipi-pesi'!AA$20,"")&amp;IF(AA120='Tabelle Tipi-pesi'!Z$21,'Tabelle Tipi-pesi'!AA$21,"")&amp;IF(AA120='Tabelle Tipi-pesi'!Z$22,'Tabelle Tipi-pesi'!AA$22,"")&amp;IF(AA120='Tabelle Tipi-pesi'!Z$23,'Tabelle Tipi-pesi'!AA$23,"")))</f>
        <v>40</v>
      </c>
      <c r="AD120" s="9">
        <f>IF(AC120="",0,VALUE(IF(AC120='Tabelle Tipi-pesi'!Z$2,'Tabelle Tipi-pesi'!AA$2,"")&amp;IF(AC120='Tabelle Tipi-pesi'!Z$3,'Tabelle Tipi-pesi'!AA$3,"")&amp;IF(AC120='Tabelle Tipi-pesi'!Z$4,'Tabelle Tipi-pesi'!AA$4,"")&amp;IF(AC120='Tabelle Tipi-pesi'!Z$5,'Tabelle Tipi-pesi'!AA$5,"")&amp;IF(AC120='Tabelle Tipi-pesi'!Z$6,'Tabelle Tipi-pesi'!AA$6,"")&amp;IF(AC120='Tabelle Tipi-pesi'!Z$7,'Tabelle Tipi-pesi'!AA$7,"")&amp;IF(AC120='Tabelle Tipi-pesi'!Z$8,'Tabelle Tipi-pesi'!AA$8,"")&amp;IF(AC120='Tabelle Tipi-pesi'!Z$9,'Tabelle Tipi-pesi'!AA$9,"")&amp;IF(AC120='Tabelle Tipi-pesi'!Z$10,'Tabelle Tipi-pesi'!AA$10,"")&amp;IF(AC120='Tabelle Tipi-pesi'!Z$11,'Tabelle Tipi-pesi'!AA$11,"")&amp;IF(AC120='Tabelle Tipi-pesi'!Z$12,'Tabelle Tipi-pesi'!AA$12,"")&amp;IF(AC120='Tabelle Tipi-pesi'!Z$13,'Tabelle Tipi-pesi'!AA$13,"")&amp;IF(AC120='Tabelle Tipi-pesi'!Z$14,'Tabelle Tipi-pesi'!AA$14,"")&amp;IF(AC120='Tabelle Tipi-pesi'!Z$15,'Tabelle Tipi-pesi'!AA$15,"")&amp;IF(AC120='Tabelle Tipi-pesi'!Z$16,'Tabelle Tipi-pesi'!AA$16,"")&amp;IF(AC120='Tabelle Tipi-pesi'!Z$17,'Tabelle Tipi-pesi'!AA$17,"")&amp;IF(AC120='Tabelle Tipi-pesi'!Z$18,'Tabelle Tipi-pesi'!AA$18,"")&amp;IF(AC120='Tabelle Tipi-pesi'!Z$19,'Tabelle Tipi-pesi'!AA$19,"")&amp;IF(AC120='Tabelle Tipi-pesi'!Z$20,'Tabelle Tipi-pesi'!AA$20,"")&amp;IF(AC120='Tabelle Tipi-pesi'!Z$21,'Tabelle Tipi-pesi'!AA$21,"")&amp;IF(AC120='Tabelle Tipi-pesi'!Z$22,'Tabelle Tipi-pesi'!AA$22,"")&amp;IF(AC120='Tabelle Tipi-pesi'!Z$23,'Tabelle Tipi-pesi'!AA$23,"")))</f>
        <v>0</v>
      </c>
      <c r="AE120" s="34" t="s">
        <v>116</v>
      </c>
      <c r="AF120" s="35">
        <f>IF(AE120="",0,VALUE(IF(AE120='Tabelle Tipi-pesi'!AB$2,'Tabelle Tipi-pesi'!AC$2,"")&amp;IF(AE120='Tabelle Tipi-pesi'!AB$3,'Tabelle Tipi-pesi'!AC$3,"")&amp;IF(AE120='Tabelle Tipi-pesi'!AB$4,'Tabelle Tipi-pesi'!AC$4,"")&amp;IF(AE120='Tabelle Tipi-pesi'!AB$5,'Tabelle Tipi-pesi'!AC$5,"")&amp;IF(AE120='Tabelle Tipi-pesi'!AB$6,'Tabelle Tipi-pesi'!AC$6,"")&amp;IF(AE120='Tabelle Tipi-pesi'!AB$7,'Tabelle Tipi-pesi'!AC$7,"")&amp;IF(AE120='Tabelle Tipi-pesi'!AB$8,'Tabelle Tipi-pesi'!AC$8,"")&amp;IF(AE120='Tabelle Tipi-pesi'!AB$9,'Tabelle Tipi-pesi'!AC$9,"")&amp;IF(AE120='Tabelle Tipi-pesi'!AB$10,'Tabelle Tipi-pesi'!AC$10,"")&amp;IF(AE120='Tabelle Tipi-pesi'!AB$11,'Tabelle Tipi-pesi'!AC$11,"")&amp;IF(AE120='Tabelle Tipi-pesi'!AB$12,'Tabelle Tipi-pesi'!AC$12,"")&amp;IF(AE120='Tabelle Tipi-pesi'!AB$13,'Tabelle Tipi-pesi'!AC$13,"")&amp;IF(AE120='Tabelle Tipi-pesi'!AB$14,'Tabelle Tipi-pesi'!AC$14,"")&amp;IF(AE120='Tabelle Tipi-pesi'!AB$15,'Tabelle Tipi-pesi'!AC$15,"")&amp;IF(AD120='Tabelle Tipi-pesi'!AB$16,'Tabelle Tipi-pesi'!AC$16,"")&amp;IF(AE120='Tabelle Tipi-pesi'!AB$17,'Tabelle Tipi-pesi'!AC$17,"")&amp;IF(AE120='Tabelle Tipi-pesi'!AB$18,'Tabelle Tipi-pesi'!AC$18,"")&amp;IF(AE120='Tabelle Tipi-pesi'!AB$19,'Tabelle Tipi-pesi'!AC$19,"")&amp;IF(AE120='Tabelle Tipi-pesi'!AB$20,'Tabelle Tipi-pesi'!AC$20,"")&amp;IF(AE120='Tabelle Tipi-pesi'!AB$21,'Tabelle Tipi-pesi'!AC$21,"")&amp;IF(AE120='Tabelle Tipi-pesi'!AB$22,'Tabelle Tipi-pesi'!AC$22,"")&amp;IF(AE120='Tabelle Tipi-pesi'!AB$23,'Tabelle Tipi-pesi'!AC$23,"")))</f>
        <v>20</v>
      </c>
      <c r="AH120" s="9">
        <f>IF(AG120="",0,VALUE(IF(AG120='Tabelle Tipi-pesi'!AD$2,'Tabelle Tipi-pesi'!AE$2,"")&amp;IF(AG120='Tabelle Tipi-pesi'!AD$3,'Tabelle Tipi-pesi'!AE$3,"")&amp;IF(AG120='Tabelle Tipi-pesi'!AD$4,'Tabelle Tipi-pesi'!AE$4,"")&amp;IF(AG120='Tabelle Tipi-pesi'!AD$5,'Tabelle Tipi-pesi'!AE$5,"")&amp;IF(AG120='Tabelle Tipi-pesi'!AD$6,'Tabelle Tipi-pesi'!AE$6,"")&amp;IF(AG120='Tabelle Tipi-pesi'!AD$7,'Tabelle Tipi-pesi'!AE$7,"")&amp;IF(AG120='Tabelle Tipi-pesi'!AD$8,'Tabelle Tipi-pesi'!AE$8,"")&amp;IF(AG120='Tabelle Tipi-pesi'!AD$9,'Tabelle Tipi-pesi'!AE$9,"")&amp;IF(AG120='Tabelle Tipi-pesi'!AD$10,'Tabelle Tipi-pesi'!AE$10,"")&amp;IF(AG120='Tabelle Tipi-pesi'!AD$11,'Tabelle Tipi-pesi'!AE$11,"")&amp;IF(AG120='Tabelle Tipi-pesi'!AD$12,'Tabelle Tipi-pesi'!AE$12,"")&amp;IF(AG120='Tabelle Tipi-pesi'!AD$13,'Tabelle Tipi-pesi'!AE$13,"")&amp;IF(AG120='Tabelle Tipi-pesi'!AD$14,'Tabelle Tipi-pesi'!AE$14,"")&amp;IF(AG120='Tabelle Tipi-pesi'!AD$15,'Tabelle Tipi-pesi'!AE$15,"")&amp;IF(AF120='Tabelle Tipi-pesi'!AD$16,'Tabelle Tipi-pesi'!AE$16,"")&amp;IF(AG120='Tabelle Tipi-pesi'!AD$17,'Tabelle Tipi-pesi'!AE$17,"")&amp;IF(AG120='Tabelle Tipi-pesi'!AD$18,'Tabelle Tipi-pesi'!AE$18,"")&amp;IF(AG120='Tabelle Tipi-pesi'!AD$19,'Tabelle Tipi-pesi'!AE$19,"")&amp;IF(AG120='Tabelle Tipi-pesi'!AD$20,'Tabelle Tipi-pesi'!AE$20,"")&amp;IF(AG120='Tabelle Tipi-pesi'!AD$21,'Tabelle Tipi-pesi'!AE$21,"")&amp;IF(AG120='Tabelle Tipi-pesi'!AD$22,'Tabelle Tipi-pesi'!AE$22,"")&amp;IF(AG120='Tabelle Tipi-pesi'!AD$23,'Tabelle Tipi-pesi'!AE$23,"")))</f>
        <v>0</v>
      </c>
      <c r="AJ120" s="26">
        <f t="shared" si="7"/>
        <v>1597</v>
      </c>
      <c r="AK120" s="55">
        <v>42.2</v>
      </c>
      <c r="AL120" s="12">
        <v>9213</v>
      </c>
      <c r="AM120" s="18"/>
      <c r="AN120" s="11">
        <f t="shared" si="8"/>
        <v>15</v>
      </c>
      <c r="AO120" s="11" t="str">
        <f t="shared" si="9"/>
        <v>3</v>
      </c>
      <c r="AP120" s="8">
        <v>580</v>
      </c>
      <c r="AQ120" s="40">
        <f t="shared" si="10"/>
        <v>13.099052132701422</v>
      </c>
      <c r="AR120" s="15">
        <f t="shared" si="11"/>
        <v>145.39947867298579</v>
      </c>
      <c r="AS120" s="16">
        <f t="shared" si="12"/>
        <v>91.045384266115079</v>
      </c>
      <c r="AT120" s="15">
        <f t="shared" si="13"/>
        <v>10.98353319128311</v>
      </c>
      <c r="AU120" s="39"/>
    </row>
    <row r="121" spans="1:47" s="8" customFormat="1" ht="11.25" customHeight="1" x14ac:dyDescent="0.2">
      <c r="A121" s="8">
        <v>117</v>
      </c>
      <c r="B121" s="8">
        <v>4</v>
      </c>
      <c r="C121" s="20" t="s">
        <v>18</v>
      </c>
      <c r="D121" s="21">
        <f>IF(C121="",0,VALUE(IF(C121='Tabelle Tipi-pesi'!B$2,'Tabelle Tipi-pesi'!C$2,"")&amp;IF(C121='Tabelle Tipi-pesi'!B$3,'Tabelle Tipi-pesi'!C$3,"")&amp;IF(C121='Tabelle Tipi-pesi'!B$4,'Tabelle Tipi-pesi'!C$4,"")&amp;IF(C121='Tabelle Tipi-pesi'!B$5,'Tabelle Tipi-pesi'!C$5,"")&amp;IF(C121='Tabelle Tipi-pesi'!B$6,'Tabelle Tipi-pesi'!C$6,"")&amp;IF(C121='Tabelle Tipi-pesi'!B$7,'Tabelle Tipi-pesi'!C$7,"")&amp;IF(C121='Tabelle Tipi-pesi'!B$8,'Tabelle Tipi-pesi'!C$8,"")&amp;IF(C121='Tabelle Tipi-pesi'!B$9,'Tabelle Tipi-pesi'!C$9,"")&amp;IF(C121='Tabelle Tipi-pesi'!B$10,'Tabelle Tipi-pesi'!C$10,"")&amp;IF(C121='Tabelle Tipi-pesi'!B$11,'Tabelle Tipi-pesi'!C$11,"")&amp;IF(C121='Tabelle Tipi-pesi'!B$12,'Tabelle Tipi-pesi'!C$12,"")&amp;IF(C121='Tabelle Tipi-pesi'!B$13,'Tabelle Tipi-pesi'!C$13,"")&amp;IF(C121='Tabelle Tipi-pesi'!B$14,'Tabelle Tipi-pesi'!C$14,"")&amp;IF(C121='Tabelle Tipi-pesi'!B$15,'Tabelle Tipi-pesi'!C$15,"")&amp;IF(C121='Tabelle Tipi-pesi'!B$16,'Tabelle Tipi-pesi'!C$16,"")&amp;IF(C121='Tabelle Tipi-pesi'!B$17,'Tabelle Tipi-pesi'!C$17,"")&amp;IF(C121='Tabelle Tipi-pesi'!B$18,'Tabelle Tipi-pesi'!C$18,"")&amp;IF(C121='Tabelle Tipi-pesi'!B$19,'Tabelle Tipi-pesi'!C$19,"")&amp;IF(C121='Tabelle Tipi-pesi'!B$20,'Tabelle Tipi-pesi'!C$20,"")&amp;IF(C121='Tabelle Tipi-pesi'!B$21,'Tabelle Tipi-pesi'!C$21,"")&amp;IF(C121='Tabelle Tipi-pesi'!B$22,'Tabelle Tipi-pesi'!C$22,"")&amp;IF(C121='Tabelle Tipi-pesi'!B$23,'Tabelle Tipi-pesi'!C$23,"")))</f>
        <v>180</v>
      </c>
      <c r="E121" s="8" t="s">
        <v>30</v>
      </c>
      <c r="F121" s="7">
        <f>IF(E121="",0,VALUE(IF(E121='Tabelle Tipi-pesi'!D$2,'Tabelle Tipi-pesi'!E$2,"")&amp;IF(E121='Tabelle Tipi-pesi'!D$3,'Tabelle Tipi-pesi'!E$3,"")&amp;IF(E121='Tabelle Tipi-pesi'!D$4,'Tabelle Tipi-pesi'!E$4,"")&amp;IF(E121='Tabelle Tipi-pesi'!D$5,'Tabelle Tipi-pesi'!E$5,"")&amp;IF(E121='Tabelle Tipi-pesi'!D$6,'Tabelle Tipi-pesi'!E$6,"")&amp;IF(E121='Tabelle Tipi-pesi'!D$7,'Tabelle Tipi-pesi'!E$7,"")&amp;IF(E121='Tabelle Tipi-pesi'!D$8,'Tabelle Tipi-pesi'!E$8,"")&amp;IF(E121='Tabelle Tipi-pesi'!D$9,'Tabelle Tipi-pesi'!E$9,"")&amp;IF(E121='Tabelle Tipi-pesi'!D$10,'Tabelle Tipi-pesi'!E$10,"")&amp;IF(E121='Tabelle Tipi-pesi'!D$11,'Tabelle Tipi-pesi'!E$11,"")&amp;IF(E121='Tabelle Tipi-pesi'!D$12,'Tabelle Tipi-pesi'!E$12,"")&amp;IF(E121='Tabelle Tipi-pesi'!D$13,'Tabelle Tipi-pesi'!E$13,"")&amp;IF(E121='Tabelle Tipi-pesi'!D$14,'Tabelle Tipi-pesi'!E$14,"")&amp;IF(E121='Tabelle Tipi-pesi'!D$15,'Tabelle Tipi-pesi'!E$15,"")&amp;IF(E121='Tabelle Tipi-pesi'!D$16,'Tabelle Tipi-pesi'!E$16,"")&amp;IF(E121='Tabelle Tipi-pesi'!D$17,'Tabelle Tipi-pesi'!E$17,"")&amp;IF(E121='Tabelle Tipi-pesi'!D$18,'Tabelle Tipi-pesi'!E$18,"")&amp;IF(E121='Tabelle Tipi-pesi'!D$19,'Tabelle Tipi-pesi'!E$19,"")&amp;IF(E121='Tabelle Tipi-pesi'!D$20,'Tabelle Tipi-pesi'!E$20,"")&amp;IF(E121='Tabelle Tipi-pesi'!D$21,'Tabelle Tipi-pesi'!E$21,"")&amp;IF(E121='Tabelle Tipi-pesi'!D$22,'Tabelle Tipi-pesi'!E$22,"")&amp;IF(E121='Tabelle Tipi-pesi'!D$23,'Tabelle Tipi-pesi'!E$23,"")))/4*B121</f>
        <v>80</v>
      </c>
      <c r="G121" s="22" t="s">
        <v>39</v>
      </c>
      <c r="H121" s="23">
        <f>$B121*IF(G121="",0,VALUE(IF(G121='Tabelle Tipi-pesi'!F$2,'Tabelle Tipi-pesi'!G$2,"")&amp;IF(G121='Tabelle Tipi-pesi'!F$3,'Tabelle Tipi-pesi'!G$3,"")&amp;IF(G121='Tabelle Tipi-pesi'!F$4,'Tabelle Tipi-pesi'!G$4,"")&amp;IF(G121='Tabelle Tipi-pesi'!F$5,'Tabelle Tipi-pesi'!G$5,"")&amp;IF(G121='Tabelle Tipi-pesi'!F$6,'Tabelle Tipi-pesi'!G$6,"")&amp;IF(G121='Tabelle Tipi-pesi'!F$7,'Tabelle Tipi-pesi'!G$7,"")&amp;IF(G121='Tabelle Tipi-pesi'!F$8,'Tabelle Tipi-pesi'!G$8,"")&amp;IF(G121='Tabelle Tipi-pesi'!F$9,'Tabelle Tipi-pesi'!G$9,"")&amp;IF(G121='Tabelle Tipi-pesi'!F$10,'Tabelle Tipi-pesi'!G$10,"")&amp;IF(G121='Tabelle Tipi-pesi'!F$11,'Tabelle Tipi-pesi'!G$11,"")&amp;IF(G121='Tabelle Tipi-pesi'!F$12,'Tabelle Tipi-pesi'!G$12,"")&amp;IF(G121='Tabelle Tipi-pesi'!F$13,'Tabelle Tipi-pesi'!G$13,"")&amp;IF(G121='Tabelle Tipi-pesi'!F$14,'Tabelle Tipi-pesi'!G$14,"")&amp;IF(G121='Tabelle Tipi-pesi'!F$15,'Tabelle Tipi-pesi'!G$15,"")&amp;IF(G121='Tabelle Tipi-pesi'!F$16,'Tabelle Tipi-pesi'!G$16,"")&amp;IF(G121='Tabelle Tipi-pesi'!F$17,'Tabelle Tipi-pesi'!G$17,"")&amp;IF(G121='Tabelle Tipi-pesi'!F$18,'Tabelle Tipi-pesi'!G$18,"")&amp;IF(G121='Tabelle Tipi-pesi'!F$19,'Tabelle Tipi-pesi'!G$19,"")&amp;IF(G121='Tabelle Tipi-pesi'!F$20,'Tabelle Tipi-pesi'!G$20,"")&amp;IF(G121='Tabelle Tipi-pesi'!F$21,'Tabelle Tipi-pesi'!G$21,"")&amp;IF(G121='Tabelle Tipi-pesi'!F$22,'Tabelle Tipi-pesi'!G$22,"")&amp;IF(G121='Tabelle Tipi-pesi'!F$23,'Tabelle Tipi-pesi'!G$23,"")))</f>
        <v>120</v>
      </c>
      <c r="I121" s="8" t="s">
        <v>47</v>
      </c>
      <c r="J121" s="9">
        <f>IF(I121="",0,VALUE(IF(I121='Tabelle Tipi-pesi'!H$2,'Tabelle Tipi-pesi'!I$2,"")&amp;IF(I121='Tabelle Tipi-pesi'!H$3,'Tabelle Tipi-pesi'!I$3,"")&amp;IF(I121='Tabelle Tipi-pesi'!H$4,'Tabelle Tipi-pesi'!I$4,"")&amp;IF(I121='Tabelle Tipi-pesi'!H$5,'Tabelle Tipi-pesi'!I$5,"")&amp;IF(I121='Tabelle Tipi-pesi'!H$6,'Tabelle Tipi-pesi'!I$6,"")&amp;IF(I121='Tabelle Tipi-pesi'!H$7,'Tabelle Tipi-pesi'!I$7,"")&amp;IF(I121='Tabelle Tipi-pesi'!H$8,'Tabelle Tipi-pesi'!I$8,"")&amp;IF(I121='Tabelle Tipi-pesi'!H$9,'Tabelle Tipi-pesi'!I$9,"")&amp;IF(I121='Tabelle Tipi-pesi'!H$10,'Tabelle Tipi-pesi'!I$10,"")&amp;IF(I121='Tabelle Tipi-pesi'!H$11,'Tabelle Tipi-pesi'!I$11,"")&amp;IF(I121='Tabelle Tipi-pesi'!H$12,'Tabelle Tipi-pesi'!I$12,"")&amp;IF(I121='Tabelle Tipi-pesi'!H$13,'Tabelle Tipi-pesi'!I$13,"")&amp;IF(I121='Tabelle Tipi-pesi'!H$14,'Tabelle Tipi-pesi'!I$14,"")&amp;IF(I121='Tabelle Tipi-pesi'!H$15,'Tabelle Tipi-pesi'!I$15,"")&amp;IF(I121='Tabelle Tipi-pesi'!H$16,'Tabelle Tipi-pesi'!I$16,"")&amp;IF(I121='Tabelle Tipi-pesi'!H$17,'Tabelle Tipi-pesi'!I$17,"")&amp;IF(I121='Tabelle Tipi-pesi'!H$18,'Tabelle Tipi-pesi'!I$18,"")&amp;IF(I121='Tabelle Tipi-pesi'!H$19,'Tabelle Tipi-pesi'!I$19,"")&amp;IF(I121='Tabelle Tipi-pesi'!H$20,'Tabelle Tipi-pesi'!I$20,"")&amp;IF(I121='Tabelle Tipi-pesi'!H$21,'Tabelle Tipi-pesi'!I$21,"")&amp;IF(I121='Tabelle Tipi-pesi'!H$22,'Tabelle Tipi-pesi'!I$22,"")&amp;IF(I121='Tabelle Tipi-pesi'!H$23,'Tabelle Tipi-pesi'!I$23,"")))</f>
        <v>145</v>
      </c>
      <c r="K121" s="24" t="s">
        <v>50</v>
      </c>
      <c r="L121" s="25">
        <f>IF(K121="",0,VALUE(IF(K121='Tabelle Tipi-pesi'!J$2,'Tabelle Tipi-pesi'!K$2,"")&amp;IF(K121='Tabelle Tipi-pesi'!J$3,'Tabelle Tipi-pesi'!K$3,"")&amp;IF(K121='Tabelle Tipi-pesi'!J$4,'Tabelle Tipi-pesi'!K$4,"")&amp;IF(K121='Tabelle Tipi-pesi'!J$5,'Tabelle Tipi-pesi'!K$5,"")&amp;IF(K121='Tabelle Tipi-pesi'!J$6,'Tabelle Tipi-pesi'!K$6,"")&amp;IF(K121='Tabelle Tipi-pesi'!J$7,'Tabelle Tipi-pesi'!K$7,"")&amp;IF(K121='Tabelle Tipi-pesi'!J$8,'Tabelle Tipi-pesi'!K$8,"")&amp;IF(K121='Tabelle Tipi-pesi'!J$9,'Tabelle Tipi-pesi'!K$9,"")&amp;IF(K121='Tabelle Tipi-pesi'!J$10,'Tabelle Tipi-pesi'!K$10,"")&amp;IF(K121='Tabelle Tipi-pesi'!J$11,'Tabelle Tipi-pesi'!K$11,"")&amp;IF(K121='Tabelle Tipi-pesi'!J$12,'Tabelle Tipi-pesi'!K$12,"")&amp;IF(K121='Tabelle Tipi-pesi'!J$13,'Tabelle Tipi-pesi'!K$13,"")&amp;IF(K121='Tabelle Tipi-pesi'!J$14,'Tabelle Tipi-pesi'!K$14,"")&amp;IF(K121='Tabelle Tipi-pesi'!J$15,'Tabelle Tipi-pesi'!K$15,"")&amp;IF(K121='Tabelle Tipi-pesi'!J$16,'Tabelle Tipi-pesi'!K$16,"")&amp;IF(K121='Tabelle Tipi-pesi'!J$17,'Tabelle Tipi-pesi'!K$17,"")&amp;IF(K121='Tabelle Tipi-pesi'!J$18,'Tabelle Tipi-pesi'!K$18,"")&amp;IF(K121='Tabelle Tipi-pesi'!J$19,'Tabelle Tipi-pesi'!K$19,"")&amp;IF(K121='Tabelle Tipi-pesi'!J$20,'Tabelle Tipi-pesi'!K$20,"")&amp;IF(K121='Tabelle Tipi-pesi'!J$21,'Tabelle Tipi-pesi'!K$21,"")&amp;IF(K121='Tabelle Tipi-pesi'!J$22,'Tabelle Tipi-pesi'!K$22,"")&amp;IF(K121='Tabelle Tipi-pesi'!J$23,'Tabelle Tipi-pesi'!K$23,"")))</f>
        <v>7</v>
      </c>
      <c r="M121" s="8" t="s">
        <v>178</v>
      </c>
      <c r="N121" s="9">
        <f>$B121*IF(M121="",0,VALUE(IF(M121='Tabelle Tipi-pesi'!L$2,'Tabelle Tipi-pesi'!M$2,"")&amp;IF(M121='Tabelle Tipi-pesi'!L$3,'Tabelle Tipi-pesi'!M$3,"")&amp;IF(M121='Tabelle Tipi-pesi'!L$4,'Tabelle Tipi-pesi'!M$4,"")&amp;IF(M121='Tabelle Tipi-pesi'!L$5,'Tabelle Tipi-pesi'!M$5,"")&amp;IF(M121='Tabelle Tipi-pesi'!L$6,'Tabelle Tipi-pesi'!M$6,"")&amp;IF(M121='Tabelle Tipi-pesi'!L$7,'Tabelle Tipi-pesi'!M$7,"")&amp;IF(M121='Tabelle Tipi-pesi'!L$8,'Tabelle Tipi-pesi'!M$8,"")&amp;IF(M121='Tabelle Tipi-pesi'!L$9,'Tabelle Tipi-pesi'!M$9,"")&amp;IF(M121='Tabelle Tipi-pesi'!L$10,'Tabelle Tipi-pesi'!M$10,"")&amp;IF(M121='Tabelle Tipi-pesi'!L$11,'Tabelle Tipi-pesi'!M$11,"")&amp;IF(M121='Tabelle Tipi-pesi'!L$12,'Tabelle Tipi-pesi'!M$12,"")&amp;IF(M121='Tabelle Tipi-pesi'!L$13,'Tabelle Tipi-pesi'!M$13,"")&amp;IF(M121='Tabelle Tipi-pesi'!L$14,'Tabelle Tipi-pesi'!M$14,"")&amp;IF(M121='Tabelle Tipi-pesi'!L$15,'Tabelle Tipi-pesi'!M$15,"")&amp;IF(M121='Tabelle Tipi-pesi'!L$16,'Tabelle Tipi-pesi'!M$16,"")&amp;IF(M121='Tabelle Tipi-pesi'!L$17,'Tabelle Tipi-pesi'!M$17,"")&amp;IF(M121='Tabelle Tipi-pesi'!L$18,'Tabelle Tipi-pesi'!M$18,"")&amp;IF(M121='Tabelle Tipi-pesi'!L$19,'Tabelle Tipi-pesi'!M$19,"")&amp;IF(M121='Tabelle Tipi-pesi'!L$20,'Tabelle Tipi-pesi'!M$20,"")&amp;IF(M121='Tabelle Tipi-pesi'!L$21,'Tabelle Tipi-pesi'!M$21,"")&amp;IF(M121='Tabelle Tipi-pesi'!L$22,'Tabelle Tipi-pesi'!M$22,"")&amp;IF(M121='Tabelle Tipi-pesi'!L$23,'Tabelle Tipi-pesi'!M$23,"")))</f>
        <v>340</v>
      </c>
      <c r="O121" s="27" t="s">
        <v>78</v>
      </c>
      <c r="P121" s="28">
        <f>IF(O121="",0,VALUE(IF(O121='Tabelle Tipi-pesi'!N$2,'Tabelle Tipi-pesi'!O$2,"")&amp;IF(O121='Tabelle Tipi-pesi'!N$3,'Tabelle Tipi-pesi'!O$3,"")&amp;IF(O121='Tabelle Tipi-pesi'!N$4,'Tabelle Tipi-pesi'!O$4,"")&amp;IF(O121='Tabelle Tipi-pesi'!N$5,'Tabelle Tipi-pesi'!O$5,"")&amp;IF(O121='Tabelle Tipi-pesi'!N$6,'Tabelle Tipi-pesi'!O$6,"")&amp;IF(O121='Tabelle Tipi-pesi'!N$7,'Tabelle Tipi-pesi'!O$7,"")&amp;IF(O121='Tabelle Tipi-pesi'!N$8,'Tabelle Tipi-pesi'!O$8,"")&amp;IF(O121='Tabelle Tipi-pesi'!N$9,'Tabelle Tipi-pesi'!O$9,"")&amp;IF(O121='Tabelle Tipi-pesi'!N$10,'Tabelle Tipi-pesi'!O$10,"")&amp;IF(O121='Tabelle Tipi-pesi'!N$11,'Tabelle Tipi-pesi'!O$11,"")&amp;IF(O121='Tabelle Tipi-pesi'!N$12,'Tabelle Tipi-pesi'!O$12,"")&amp;IF(O121='Tabelle Tipi-pesi'!N$13,'Tabelle Tipi-pesi'!O$13,"")&amp;IF(O121='Tabelle Tipi-pesi'!N$14,'Tabelle Tipi-pesi'!O$14,"")&amp;IF(O121='Tabelle Tipi-pesi'!N$15,'Tabelle Tipi-pesi'!O$15,"")&amp;IF(O121='Tabelle Tipi-pesi'!N$16,'Tabelle Tipi-pesi'!O$16,"")&amp;IF(O121='Tabelle Tipi-pesi'!N$17,'Tabelle Tipi-pesi'!O$17,"")&amp;IF(O121='Tabelle Tipi-pesi'!N$18,'Tabelle Tipi-pesi'!O$18,"")&amp;IF(O121='Tabelle Tipi-pesi'!N$19,'Tabelle Tipi-pesi'!O$19,"")&amp;IF(O121='Tabelle Tipi-pesi'!N$20,'Tabelle Tipi-pesi'!O$20,"")&amp;IF(O121='Tabelle Tipi-pesi'!N$21,'Tabelle Tipi-pesi'!O$21,"")&amp;IF(O121='Tabelle Tipi-pesi'!N$22,'Tabelle Tipi-pesi'!O$22,"")&amp;IF(O121='Tabelle Tipi-pesi'!N$23,'Tabelle Tipi-pesi'!O$23,"")))</f>
        <v>400</v>
      </c>
      <c r="Q121" s="8" t="s">
        <v>109</v>
      </c>
      <c r="R121" s="9">
        <f>IF(Q121="",0,VALUE(IF(Q121='Tabelle Tipi-pesi'!P$2,'Tabelle Tipi-pesi'!Q$2,"")&amp;IF(Q121='Tabelle Tipi-pesi'!P$3,'Tabelle Tipi-pesi'!Q$3,"")&amp;IF(Q121='Tabelle Tipi-pesi'!P$4,'Tabelle Tipi-pesi'!Q$4,"")&amp;IF(Q121='Tabelle Tipi-pesi'!P$5,'Tabelle Tipi-pesi'!Q$5,"")&amp;IF(Q121='Tabelle Tipi-pesi'!P$6,'Tabelle Tipi-pesi'!Q$6,"")&amp;IF(Q121='Tabelle Tipi-pesi'!P$7,'Tabelle Tipi-pesi'!Q$7,"")&amp;IF(Q121='Tabelle Tipi-pesi'!P$8,'Tabelle Tipi-pesi'!Q$8,"")&amp;IF(Q121='Tabelle Tipi-pesi'!P$9,'Tabelle Tipi-pesi'!Q$9,"")&amp;IF(Q121='Tabelle Tipi-pesi'!P$10,'Tabelle Tipi-pesi'!Q$10,"")&amp;IF(Q121='Tabelle Tipi-pesi'!P$11,'Tabelle Tipi-pesi'!Q$11,"")&amp;IF(Q121='Tabelle Tipi-pesi'!P$12,'Tabelle Tipi-pesi'!Q$12,"")&amp;IF(Q121='Tabelle Tipi-pesi'!P$13,'Tabelle Tipi-pesi'!Q$13,"")&amp;IF(Q121='Tabelle Tipi-pesi'!P$14,'Tabelle Tipi-pesi'!Q$14,"")&amp;IF(Q121='Tabelle Tipi-pesi'!P$15,'Tabelle Tipi-pesi'!Q$15,"")&amp;IF(Q121='Tabelle Tipi-pesi'!P$16,'Tabelle Tipi-pesi'!Q$16,"")&amp;IF(Q121='Tabelle Tipi-pesi'!P$17,'Tabelle Tipi-pesi'!Q$17,"")&amp;IF(Q121='Tabelle Tipi-pesi'!P$18,'Tabelle Tipi-pesi'!Q$18,"")&amp;IF(Q121='Tabelle Tipi-pesi'!P$19,'Tabelle Tipi-pesi'!Q$19,"")&amp;IF(Q121='Tabelle Tipi-pesi'!P$20,'Tabelle Tipi-pesi'!Q$20,"")&amp;IF(Q121='Tabelle Tipi-pesi'!P$21,'Tabelle Tipi-pesi'!Q$21,"")&amp;IF(Q121='Tabelle Tipi-pesi'!P$22,'Tabelle Tipi-pesi'!Q$22,"")&amp;IF(Q121='Tabelle Tipi-pesi'!P$23,'Tabelle Tipi-pesi'!Q$23,"")))</f>
        <v>60</v>
      </c>
      <c r="S121" s="29" t="s">
        <v>129</v>
      </c>
      <c r="T121" s="30">
        <f>IF(S121="",0,VALUE(IF(S121='Tabelle Tipi-pesi'!R$2,'Tabelle Tipi-pesi'!S$2,"")&amp;IF(S121='Tabelle Tipi-pesi'!R$3,'Tabelle Tipi-pesi'!S$3,"")&amp;IF(S121='Tabelle Tipi-pesi'!R$4,'Tabelle Tipi-pesi'!S$4,"")&amp;IF(S121='Tabelle Tipi-pesi'!R$5,'Tabelle Tipi-pesi'!S$5,"")&amp;IF(S121='Tabelle Tipi-pesi'!R$6,'Tabelle Tipi-pesi'!S$6,"")&amp;IF(S121='Tabelle Tipi-pesi'!R$7,'Tabelle Tipi-pesi'!S$7,"")&amp;IF(S121='Tabelle Tipi-pesi'!R$8,'Tabelle Tipi-pesi'!S$8,"")&amp;IF(S121='Tabelle Tipi-pesi'!R$9,'Tabelle Tipi-pesi'!S$9,"")&amp;IF(S121='Tabelle Tipi-pesi'!R$10,'Tabelle Tipi-pesi'!S$10,"")&amp;IF(S121='Tabelle Tipi-pesi'!R$11,'Tabelle Tipi-pesi'!S$11,"")&amp;IF(S121='Tabelle Tipi-pesi'!R$12,'Tabelle Tipi-pesi'!S$12,"")&amp;IF(S121='Tabelle Tipi-pesi'!R$13,'Tabelle Tipi-pesi'!S$13,"")&amp;IF(S121='Tabelle Tipi-pesi'!R$14,'Tabelle Tipi-pesi'!S$14,"")&amp;IF(S121='Tabelle Tipi-pesi'!R$15,'Tabelle Tipi-pesi'!S$15,"")&amp;IF(S121='Tabelle Tipi-pesi'!R$16,'Tabelle Tipi-pesi'!S$16,"")&amp;IF(S121='Tabelle Tipi-pesi'!R$17,'Tabelle Tipi-pesi'!S$17,"")&amp;IF(S121='Tabelle Tipi-pesi'!R$18,'Tabelle Tipi-pesi'!S$18,"")&amp;IF(S121='Tabelle Tipi-pesi'!R$19,'Tabelle Tipi-pesi'!S$19,"")&amp;IF(S121='Tabelle Tipi-pesi'!R$20,'Tabelle Tipi-pesi'!S$20,"")&amp;IF(S121='Tabelle Tipi-pesi'!R$21,'Tabelle Tipi-pesi'!S$21,"")&amp;IF(S121='Tabelle Tipi-pesi'!R$22,'Tabelle Tipi-pesi'!S$22,"")&amp;IF(S121='Tabelle Tipi-pesi'!R$23,'Tabelle Tipi-pesi'!S$23,"")))</f>
        <v>20</v>
      </c>
      <c r="V121" s="9">
        <f>IF(U121="",0,VALUE(IF(U121='Tabelle Tipi-pesi'!T$2,'Tabelle Tipi-pesi'!U$2,"")&amp;IF(U121='Tabelle Tipi-pesi'!T$3,'Tabelle Tipi-pesi'!U$3,"")&amp;IF(U121='Tabelle Tipi-pesi'!T$4,'Tabelle Tipi-pesi'!U$4,"")&amp;IF(U121='Tabelle Tipi-pesi'!T$5,'Tabelle Tipi-pesi'!U$5,"")&amp;IF(U121='Tabelle Tipi-pesi'!T$6,'Tabelle Tipi-pesi'!U$6,"")&amp;IF(U121='Tabelle Tipi-pesi'!T$7,'Tabelle Tipi-pesi'!U$7,"")&amp;IF(U121='Tabelle Tipi-pesi'!T$8,'Tabelle Tipi-pesi'!U$8,"")&amp;IF(U121='Tabelle Tipi-pesi'!T$9,'Tabelle Tipi-pesi'!U$9,"")&amp;IF(U121='Tabelle Tipi-pesi'!T$10,'Tabelle Tipi-pesi'!U$10,"")&amp;IF(U121='Tabelle Tipi-pesi'!T$11,'Tabelle Tipi-pesi'!U$11,"")&amp;IF(U121='Tabelle Tipi-pesi'!T$12,'Tabelle Tipi-pesi'!U$12,"")&amp;IF(U121='Tabelle Tipi-pesi'!T$13,'Tabelle Tipi-pesi'!U$13,"")&amp;IF(U121='Tabelle Tipi-pesi'!T$14,'Tabelle Tipi-pesi'!U$14,"")&amp;IF(U121='Tabelle Tipi-pesi'!T$15,'Tabelle Tipi-pesi'!U$15,"")&amp;IF(U121='Tabelle Tipi-pesi'!T$16,'Tabelle Tipi-pesi'!U$16,"")&amp;IF(U121='Tabelle Tipi-pesi'!T$17,'Tabelle Tipi-pesi'!U$17,"")&amp;IF(U121='Tabelle Tipi-pesi'!T$18,'Tabelle Tipi-pesi'!U$18,"")&amp;IF(U121='Tabelle Tipi-pesi'!T$19,'Tabelle Tipi-pesi'!U$19,"")&amp;IF(U121='Tabelle Tipi-pesi'!T$20,'Tabelle Tipi-pesi'!U$20,"")&amp;IF(U121='Tabelle Tipi-pesi'!T$21,'Tabelle Tipi-pesi'!U$21,"")&amp;IF(U121='Tabelle Tipi-pesi'!T$22,'Tabelle Tipi-pesi'!U$22,"")&amp;IF(U121='Tabelle Tipi-pesi'!T$23,'Tabelle Tipi-pesi'!U$23,"")))</f>
        <v>0</v>
      </c>
      <c r="W121" s="31"/>
      <c r="X121" s="32">
        <f>IF(W121="",0,VALUE(IF(W121='Tabelle Tipi-pesi'!V$2,'Tabelle Tipi-pesi'!W$2,"")&amp;IF(W121='Tabelle Tipi-pesi'!V$3,'Tabelle Tipi-pesi'!W$3,"")&amp;IF(W121='Tabelle Tipi-pesi'!V$4,'Tabelle Tipi-pesi'!W$4,"")&amp;IF(W121='Tabelle Tipi-pesi'!V$5,'Tabelle Tipi-pesi'!W$5,"")&amp;IF(W121='Tabelle Tipi-pesi'!V$6,'Tabelle Tipi-pesi'!W$6,"")&amp;IF(W121='Tabelle Tipi-pesi'!V$7,'Tabelle Tipi-pesi'!W$7,"")&amp;IF(W121='Tabelle Tipi-pesi'!V$8,'Tabelle Tipi-pesi'!W$8,"")&amp;IF(W121='Tabelle Tipi-pesi'!V$9,'Tabelle Tipi-pesi'!W$9,"")&amp;IF(W121='Tabelle Tipi-pesi'!V$10,'Tabelle Tipi-pesi'!W$10,"")&amp;IF(W121='Tabelle Tipi-pesi'!V$11,'Tabelle Tipi-pesi'!W$11,"")&amp;IF(W121='Tabelle Tipi-pesi'!V$12,'Tabelle Tipi-pesi'!W$12,"")&amp;IF(W121='Tabelle Tipi-pesi'!V$13,'Tabelle Tipi-pesi'!W$13,"")&amp;IF(W121='Tabelle Tipi-pesi'!V$14,'Tabelle Tipi-pesi'!W$14,"")&amp;IF(W121='Tabelle Tipi-pesi'!V$15,'Tabelle Tipi-pesi'!W$15,"")&amp;IF(W121='Tabelle Tipi-pesi'!V$16,'Tabelle Tipi-pesi'!W$16,"")&amp;IF(W121='Tabelle Tipi-pesi'!V$17,'Tabelle Tipi-pesi'!W$17,"")&amp;IF(W121='Tabelle Tipi-pesi'!V$18,'Tabelle Tipi-pesi'!W$18,"")&amp;IF(W121='Tabelle Tipi-pesi'!V$19,'Tabelle Tipi-pesi'!W$19,"")&amp;IF(W121='Tabelle Tipi-pesi'!V$20,'Tabelle Tipi-pesi'!W$20,"")&amp;IF(W121='Tabelle Tipi-pesi'!V$21,'Tabelle Tipi-pesi'!W$21,"")&amp;IF(W121='Tabelle Tipi-pesi'!V$22,'Tabelle Tipi-pesi'!W$22,"")&amp;IF(W121='Tabelle Tipi-pesi'!V$23,'Tabelle Tipi-pesi'!W$23,"")))</f>
        <v>0</v>
      </c>
      <c r="Z121" s="9">
        <f>IF(Y121="",0,VALUE(IF(Y121='Tabelle Tipi-pesi'!X$2,'Tabelle Tipi-pesi'!Y$2,"")&amp;IF(Y121='Tabelle Tipi-pesi'!X$3,'Tabelle Tipi-pesi'!Y$3,"")&amp;IF(Y121='Tabelle Tipi-pesi'!X$4,'Tabelle Tipi-pesi'!Y$4,"")&amp;IF(Y121='Tabelle Tipi-pesi'!X$5,'Tabelle Tipi-pesi'!Y$5,"")&amp;IF(Y121='Tabelle Tipi-pesi'!X$6,'Tabelle Tipi-pesi'!Y$6,"")&amp;IF(Y121='Tabelle Tipi-pesi'!X$7,'Tabelle Tipi-pesi'!Y$7,"")&amp;IF(Y121='Tabelle Tipi-pesi'!X$8,'Tabelle Tipi-pesi'!Y$8,"")&amp;IF(Y121='Tabelle Tipi-pesi'!X$9,'Tabelle Tipi-pesi'!Y$9,"")&amp;IF(Y121='Tabelle Tipi-pesi'!X$10,'Tabelle Tipi-pesi'!Y$10,"")&amp;IF(Y121='Tabelle Tipi-pesi'!X$11,'Tabelle Tipi-pesi'!Y$11,"")&amp;IF(Y121='Tabelle Tipi-pesi'!X$12,'Tabelle Tipi-pesi'!Y$12,"")&amp;IF(Y121='Tabelle Tipi-pesi'!X$13,'Tabelle Tipi-pesi'!Y$13,"")&amp;IF(Y121='Tabelle Tipi-pesi'!X$14,'Tabelle Tipi-pesi'!Y$14,"")&amp;IF(Y121='Tabelle Tipi-pesi'!X$15,'Tabelle Tipi-pesi'!Y$15,"")&amp;IF(Y121='Tabelle Tipi-pesi'!X$16,'Tabelle Tipi-pesi'!Y$16,"")&amp;IF(Y121='Tabelle Tipi-pesi'!X$17,'Tabelle Tipi-pesi'!Y$17,"")&amp;IF(Y121='Tabelle Tipi-pesi'!X$18,'Tabelle Tipi-pesi'!Y$18,"")&amp;IF(Y121='Tabelle Tipi-pesi'!X$19,'Tabelle Tipi-pesi'!Y$19,"")&amp;IF(Y121='Tabelle Tipi-pesi'!X$20,'Tabelle Tipi-pesi'!Y$20,"")&amp;IF(Y121='Tabelle Tipi-pesi'!X$21,'Tabelle Tipi-pesi'!Y$21,"")&amp;IF(Y121='Tabelle Tipi-pesi'!X$22,'Tabelle Tipi-pesi'!Y$22,"")&amp;IF(Y121='Tabelle Tipi-pesi'!X$23,'Tabelle Tipi-pesi'!Y$23,"")))</f>
        <v>0</v>
      </c>
      <c r="AA121" s="36" t="s">
        <v>105</v>
      </c>
      <c r="AB121" s="37">
        <f>IF(AA121="",0,VALUE(IF(AA121='Tabelle Tipi-pesi'!Z$2,'Tabelle Tipi-pesi'!AA$2,"")&amp;IF(AA121='Tabelle Tipi-pesi'!Z$3,'Tabelle Tipi-pesi'!AA$3,"")&amp;IF(AA121='Tabelle Tipi-pesi'!Z$4,'Tabelle Tipi-pesi'!AA$4,"")&amp;IF(AA121='Tabelle Tipi-pesi'!Z$5,'Tabelle Tipi-pesi'!AA$5,"")&amp;IF(AA121='Tabelle Tipi-pesi'!Z$6,'Tabelle Tipi-pesi'!AA$6,"")&amp;IF(AA121='Tabelle Tipi-pesi'!Z$7,'Tabelle Tipi-pesi'!AA$7,"")&amp;IF(AA121='Tabelle Tipi-pesi'!Z$8,'Tabelle Tipi-pesi'!AA$8,"")&amp;IF(AA121='Tabelle Tipi-pesi'!Z$9,'Tabelle Tipi-pesi'!AA$9,"")&amp;IF(AA121='Tabelle Tipi-pesi'!Z$10,'Tabelle Tipi-pesi'!AA$10,"")&amp;IF(AA121='Tabelle Tipi-pesi'!Z$11,'Tabelle Tipi-pesi'!AA$11,"")&amp;IF(AA121='Tabelle Tipi-pesi'!Z$12,'Tabelle Tipi-pesi'!AA$12,"")&amp;IF(AA121='Tabelle Tipi-pesi'!Z$13,'Tabelle Tipi-pesi'!AA$13,"")&amp;IF(AA121='Tabelle Tipi-pesi'!Z$14,'Tabelle Tipi-pesi'!AA$14,"")&amp;IF(AA121='Tabelle Tipi-pesi'!Z$15,'Tabelle Tipi-pesi'!AA$15,"")&amp;IF(AA121='Tabelle Tipi-pesi'!Z$16,'Tabelle Tipi-pesi'!AA$16,"")&amp;IF(AA121='Tabelle Tipi-pesi'!Z$17,'Tabelle Tipi-pesi'!AA$17,"")&amp;IF(AA121='Tabelle Tipi-pesi'!Z$18,'Tabelle Tipi-pesi'!AA$18,"")&amp;IF(AA121='Tabelle Tipi-pesi'!Z$19,'Tabelle Tipi-pesi'!AA$19,"")&amp;IF(AA121='Tabelle Tipi-pesi'!Z$20,'Tabelle Tipi-pesi'!AA$20,"")&amp;IF(AA121='Tabelle Tipi-pesi'!Z$21,'Tabelle Tipi-pesi'!AA$21,"")&amp;IF(AA121='Tabelle Tipi-pesi'!Z$22,'Tabelle Tipi-pesi'!AA$22,"")&amp;IF(AA121='Tabelle Tipi-pesi'!Z$23,'Tabelle Tipi-pesi'!AA$23,"")))</f>
        <v>75</v>
      </c>
      <c r="AD121" s="9">
        <f>IF(AC121="",0,VALUE(IF(AC121='Tabelle Tipi-pesi'!Z$2,'Tabelle Tipi-pesi'!AA$2,"")&amp;IF(AC121='Tabelle Tipi-pesi'!Z$3,'Tabelle Tipi-pesi'!AA$3,"")&amp;IF(AC121='Tabelle Tipi-pesi'!Z$4,'Tabelle Tipi-pesi'!AA$4,"")&amp;IF(AC121='Tabelle Tipi-pesi'!Z$5,'Tabelle Tipi-pesi'!AA$5,"")&amp;IF(AC121='Tabelle Tipi-pesi'!Z$6,'Tabelle Tipi-pesi'!AA$6,"")&amp;IF(AC121='Tabelle Tipi-pesi'!Z$7,'Tabelle Tipi-pesi'!AA$7,"")&amp;IF(AC121='Tabelle Tipi-pesi'!Z$8,'Tabelle Tipi-pesi'!AA$8,"")&amp;IF(AC121='Tabelle Tipi-pesi'!Z$9,'Tabelle Tipi-pesi'!AA$9,"")&amp;IF(AC121='Tabelle Tipi-pesi'!Z$10,'Tabelle Tipi-pesi'!AA$10,"")&amp;IF(AC121='Tabelle Tipi-pesi'!Z$11,'Tabelle Tipi-pesi'!AA$11,"")&amp;IF(AC121='Tabelle Tipi-pesi'!Z$12,'Tabelle Tipi-pesi'!AA$12,"")&amp;IF(AC121='Tabelle Tipi-pesi'!Z$13,'Tabelle Tipi-pesi'!AA$13,"")&amp;IF(AC121='Tabelle Tipi-pesi'!Z$14,'Tabelle Tipi-pesi'!AA$14,"")&amp;IF(AC121='Tabelle Tipi-pesi'!Z$15,'Tabelle Tipi-pesi'!AA$15,"")&amp;IF(AC121='Tabelle Tipi-pesi'!Z$16,'Tabelle Tipi-pesi'!AA$16,"")&amp;IF(AC121='Tabelle Tipi-pesi'!Z$17,'Tabelle Tipi-pesi'!AA$17,"")&amp;IF(AC121='Tabelle Tipi-pesi'!Z$18,'Tabelle Tipi-pesi'!AA$18,"")&amp;IF(AC121='Tabelle Tipi-pesi'!Z$19,'Tabelle Tipi-pesi'!AA$19,"")&amp;IF(AC121='Tabelle Tipi-pesi'!Z$20,'Tabelle Tipi-pesi'!AA$20,"")&amp;IF(AC121='Tabelle Tipi-pesi'!Z$21,'Tabelle Tipi-pesi'!AA$21,"")&amp;IF(AC121='Tabelle Tipi-pesi'!Z$22,'Tabelle Tipi-pesi'!AA$22,"")&amp;IF(AC121='Tabelle Tipi-pesi'!Z$23,'Tabelle Tipi-pesi'!AA$23,"")))</f>
        <v>0</v>
      </c>
      <c r="AE121" s="34" t="s">
        <v>116</v>
      </c>
      <c r="AF121" s="35">
        <f>IF(AE121="",0,VALUE(IF(AE121='Tabelle Tipi-pesi'!AB$2,'Tabelle Tipi-pesi'!AC$2,"")&amp;IF(AE121='Tabelle Tipi-pesi'!AB$3,'Tabelle Tipi-pesi'!AC$3,"")&amp;IF(AE121='Tabelle Tipi-pesi'!AB$4,'Tabelle Tipi-pesi'!AC$4,"")&amp;IF(AE121='Tabelle Tipi-pesi'!AB$5,'Tabelle Tipi-pesi'!AC$5,"")&amp;IF(AE121='Tabelle Tipi-pesi'!AB$6,'Tabelle Tipi-pesi'!AC$6,"")&amp;IF(AE121='Tabelle Tipi-pesi'!AB$7,'Tabelle Tipi-pesi'!AC$7,"")&amp;IF(AE121='Tabelle Tipi-pesi'!AB$8,'Tabelle Tipi-pesi'!AC$8,"")&amp;IF(AE121='Tabelle Tipi-pesi'!AB$9,'Tabelle Tipi-pesi'!AC$9,"")&amp;IF(AE121='Tabelle Tipi-pesi'!AB$10,'Tabelle Tipi-pesi'!AC$10,"")&amp;IF(AE121='Tabelle Tipi-pesi'!AB$11,'Tabelle Tipi-pesi'!AC$11,"")&amp;IF(AE121='Tabelle Tipi-pesi'!AB$12,'Tabelle Tipi-pesi'!AC$12,"")&amp;IF(AE121='Tabelle Tipi-pesi'!AB$13,'Tabelle Tipi-pesi'!AC$13,"")&amp;IF(AE121='Tabelle Tipi-pesi'!AB$14,'Tabelle Tipi-pesi'!AC$14,"")&amp;IF(AE121='Tabelle Tipi-pesi'!AB$15,'Tabelle Tipi-pesi'!AC$15,"")&amp;IF(AD121='Tabelle Tipi-pesi'!AB$16,'Tabelle Tipi-pesi'!AC$16,"")&amp;IF(AE121='Tabelle Tipi-pesi'!AB$17,'Tabelle Tipi-pesi'!AC$17,"")&amp;IF(AE121='Tabelle Tipi-pesi'!AB$18,'Tabelle Tipi-pesi'!AC$18,"")&amp;IF(AE121='Tabelle Tipi-pesi'!AB$19,'Tabelle Tipi-pesi'!AC$19,"")&amp;IF(AE121='Tabelle Tipi-pesi'!AB$20,'Tabelle Tipi-pesi'!AC$20,"")&amp;IF(AE121='Tabelle Tipi-pesi'!AB$21,'Tabelle Tipi-pesi'!AC$21,"")&amp;IF(AE121='Tabelle Tipi-pesi'!AB$22,'Tabelle Tipi-pesi'!AC$22,"")&amp;IF(AE121='Tabelle Tipi-pesi'!AB$23,'Tabelle Tipi-pesi'!AC$23,"")))</f>
        <v>20</v>
      </c>
      <c r="AH121" s="9">
        <f>IF(AG121="",0,VALUE(IF(AG121='Tabelle Tipi-pesi'!AD$2,'Tabelle Tipi-pesi'!AE$2,"")&amp;IF(AG121='Tabelle Tipi-pesi'!AD$3,'Tabelle Tipi-pesi'!AE$3,"")&amp;IF(AG121='Tabelle Tipi-pesi'!AD$4,'Tabelle Tipi-pesi'!AE$4,"")&amp;IF(AG121='Tabelle Tipi-pesi'!AD$5,'Tabelle Tipi-pesi'!AE$5,"")&amp;IF(AG121='Tabelle Tipi-pesi'!AD$6,'Tabelle Tipi-pesi'!AE$6,"")&amp;IF(AG121='Tabelle Tipi-pesi'!AD$7,'Tabelle Tipi-pesi'!AE$7,"")&amp;IF(AG121='Tabelle Tipi-pesi'!AD$8,'Tabelle Tipi-pesi'!AE$8,"")&amp;IF(AG121='Tabelle Tipi-pesi'!AD$9,'Tabelle Tipi-pesi'!AE$9,"")&amp;IF(AG121='Tabelle Tipi-pesi'!AD$10,'Tabelle Tipi-pesi'!AE$10,"")&amp;IF(AG121='Tabelle Tipi-pesi'!AD$11,'Tabelle Tipi-pesi'!AE$11,"")&amp;IF(AG121='Tabelle Tipi-pesi'!AD$12,'Tabelle Tipi-pesi'!AE$12,"")&amp;IF(AG121='Tabelle Tipi-pesi'!AD$13,'Tabelle Tipi-pesi'!AE$13,"")&amp;IF(AG121='Tabelle Tipi-pesi'!AD$14,'Tabelle Tipi-pesi'!AE$14,"")&amp;IF(AG121='Tabelle Tipi-pesi'!AD$15,'Tabelle Tipi-pesi'!AE$15,"")&amp;IF(AF121='Tabelle Tipi-pesi'!AD$16,'Tabelle Tipi-pesi'!AE$16,"")&amp;IF(AG121='Tabelle Tipi-pesi'!AD$17,'Tabelle Tipi-pesi'!AE$17,"")&amp;IF(AG121='Tabelle Tipi-pesi'!AD$18,'Tabelle Tipi-pesi'!AE$18,"")&amp;IF(AG121='Tabelle Tipi-pesi'!AD$19,'Tabelle Tipi-pesi'!AE$19,"")&amp;IF(AG121='Tabelle Tipi-pesi'!AD$20,'Tabelle Tipi-pesi'!AE$20,"")&amp;IF(AG121='Tabelle Tipi-pesi'!AD$21,'Tabelle Tipi-pesi'!AE$21,"")&amp;IF(AG121='Tabelle Tipi-pesi'!AD$22,'Tabelle Tipi-pesi'!AE$22,"")&amp;IF(AG121='Tabelle Tipi-pesi'!AD$23,'Tabelle Tipi-pesi'!AE$23,"")))</f>
        <v>0</v>
      </c>
      <c r="AJ121" s="26">
        <f t="shared" si="7"/>
        <v>1447</v>
      </c>
      <c r="AK121" s="55">
        <v>21.4</v>
      </c>
      <c r="AL121" s="12">
        <v>3550</v>
      </c>
      <c r="AM121" s="18"/>
      <c r="AN121" s="11">
        <f t="shared" si="8"/>
        <v>16</v>
      </c>
      <c r="AO121" s="11" t="str">
        <f t="shared" si="9"/>
        <v>4</v>
      </c>
      <c r="AP121" s="8">
        <v>580</v>
      </c>
      <c r="AQ121" s="40">
        <f t="shared" si="10"/>
        <v>9.9532710280373831</v>
      </c>
      <c r="AR121" s="15">
        <f t="shared" si="11"/>
        <v>147.30841121495328</v>
      </c>
      <c r="AS121" s="16">
        <f t="shared" si="12"/>
        <v>101.80263387349915</v>
      </c>
      <c r="AT121" s="15">
        <f t="shared" si="13"/>
        <v>9.8229285623651812</v>
      </c>
      <c r="AU121" s="39"/>
    </row>
    <row r="122" spans="1:47" s="8" customFormat="1" ht="11.25" customHeight="1" x14ac:dyDescent="0.2">
      <c r="A122" s="8">
        <v>118</v>
      </c>
      <c r="B122" s="8">
        <v>4</v>
      </c>
      <c r="C122" s="20" t="s">
        <v>18</v>
      </c>
      <c r="D122" s="21">
        <f>IF(C122="",0,VALUE(IF(C122='Tabelle Tipi-pesi'!B$2,'Tabelle Tipi-pesi'!C$2,"")&amp;IF(C122='Tabelle Tipi-pesi'!B$3,'Tabelle Tipi-pesi'!C$3,"")&amp;IF(C122='Tabelle Tipi-pesi'!B$4,'Tabelle Tipi-pesi'!C$4,"")&amp;IF(C122='Tabelle Tipi-pesi'!B$5,'Tabelle Tipi-pesi'!C$5,"")&amp;IF(C122='Tabelle Tipi-pesi'!B$6,'Tabelle Tipi-pesi'!C$6,"")&amp;IF(C122='Tabelle Tipi-pesi'!B$7,'Tabelle Tipi-pesi'!C$7,"")&amp;IF(C122='Tabelle Tipi-pesi'!B$8,'Tabelle Tipi-pesi'!C$8,"")&amp;IF(C122='Tabelle Tipi-pesi'!B$9,'Tabelle Tipi-pesi'!C$9,"")&amp;IF(C122='Tabelle Tipi-pesi'!B$10,'Tabelle Tipi-pesi'!C$10,"")&amp;IF(C122='Tabelle Tipi-pesi'!B$11,'Tabelle Tipi-pesi'!C$11,"")&amp;IF(C122='Tabelle Tipi-pesi'!B$12,'Tabelle Tipi-pesi'!C$12,"")&amp;IF(C122='Tabelle Tipi-pesi'!B$13,'Tabelle Tipi-pesi'!C$13,"")&amp;IF(C122='Tabelle Tipi-pesi'!B$14,'Tabelle Tipi-pesi'!C$14,"")&amp;IF(C122='Tabelle Tipi-pesi'!B$15,'Tabelle Tipi-pesi'!C$15,"")&amp;IF(C122='Tabelle Tipi-pesi'!B$16,'Tabelle Tipi-pesi'!C$16,"")&amp;IF(C122='Tabelle Tipi-pesi'!B$17,'Tabelle Tipi-pesi'!C$17,"")&amp;IF(C122='Tabelle Tipi-pesi'!B$18,'Tabelle Tipi-pesi'!C$18,"")&amp;IF(C122='Tabelle Tipi-pesi'!B$19,'Tabelle Tipi-pesi'!C$19,"")&amp;IF(C122='Tabelle Tipi-pesi'!B$20,'Tabelle Tipi-pesi'!C$20,"")&amp;IF(C122='Tabelle Tipi-pesi'!B$21,'Tabelle Tipi-pesi'!C$21,"")&amp;IF(C122='Tabelle Tipi-pesi'!B$22,'Tabelle Tipi-pesi'!C$22,"")&amp;IF(C122='Tabelle Tipi-pesi'!B$23,'Tabelle Tipi-pesi'!C$23,"")))</f>
        <v>180</v>
      </c>
      <c r="E122" s="8" t="s">
        <v>30</v>
      </c>
      <c r="F122" s="7">
        <f>IF(E122="",0,VALUE(IF(E122='Tabelle Tipi-pesi'!D$2,'Tabelle Tipi-pesi'!E$2,"")&amp;IF(E122='Tabelle Tipi-pesi'!D$3,'Tabelle Tipi-pesi'!E$3,"")&amp;IF(E122='Tabelle Tipi-pesi'!D$4,'Tabelle Tipi-pesi'!E$4,"")&amp;IF(E122='Tabelle Tipi-pesi'!D$5,'Tabelle Tipi-pesi'!E$5,"")&amp;IF(E122='Tabelle Tipi-pesi'!D$6,'Tabelle Tipi-pesi'!E$6,"")&amp;IF(E122='Tabelle Tipi-pesi'!D$7,'Tabelle Tipi-pesi'!E$7,"")&amp;IF(E122='Tabelle Tipi-pesi'!D$8,'Tabelle Tipi-pesi'!E$8,"")&amp;IF(E122='Tabelle Tipi-pesi'!D$9,'Tabelle Tipi-pesi'!E$9,"")&amp;IF(E122='Tabelle Tipi-pesi'!D$10,'Tabelle Tipi-pesi'!E$10,"")&amp;IF(E122='Tabelle Tipi-pesi'!D$11,'Tabelle Tipi-pesi'!E$11,"")&amp;IF(E122='Tabelle Tipi-pesi'!D$12,'Tabelle Tipi-pesi'!E$12,"")&amp;IF(E122='Tabelle Tipi-pesi'!D$13,'Tabelle Tipi-pesi'!E$13,"")&amp;IF(E122='Tabelle Tipi-pesi'!D$14,'Tabelle Tipi-pesi'!E$14,"")&amp;IF(E122='Tabelle Tipi-pesi'!D$15,'Tabelle Tipi-pesi'!E$15,"")&amp;IF(E122='Tabelle Tipi-pesi'!D$16,'Tabelle Tipi-pesi'!E$16,"")&amp;IF(E122='Tabelle Tipi-pesi'!D$17,'Tabelle Tipi-pesi'!E$17,"")&amp;IF(E122='Tabelle Tipi-pesi'!D$18,'Tabelle Tipi-pesi'!E$18,"")&amp;IF(E122='Tabelle Tipi-pesi'!D$19,'Tabelle Tipi-pesi'!E$19,"")&amp;IF(E122='Tabelle Tipi-pesi'!D$20,'Tabelle Tipi-pesi'!E$20,"")&amp;IF(E122='Tabelle Tipi-pesi'!D$21,'Tabelle Tipi-pesi'!E$21,"")&amp;IF(E122='Tabelle Tipi-pesi'!D$22,'Tabelle Tipi-pesi'!E$22,"")&amp;IF(E122='Tabelle Tipi-pesi'!D$23,'Tabelle Tipi-pesi'!E$23,"")))/4*B122</f>
        <v>80</v>
      </c>
      <c r="G122" s="22" t="s">
        <v>39</v>
      </c>
      <c r="H122" s="23">
        <f>$B122*IF(G122="",0,VALUE(IF(G122='Tabelle Tipi-pesi'!F$2,'Tabelle Tipi-pesi'!G$2,"")&amp;IF(G122='Tabelle Tipi-pesi'!F$3,'Tabelle Tipi-pesi'!G$3,"")&amp;IF(G122='Tabelle Tipi-pesi'!F$4,'Tabelle Tipi-pesi'!G$4,"")&amp;IF(G122='Tabelle Tipi-pesi'!F$5,'Tabelle Tipi-pesi'!G$5,"")&amp;IF(G122='Tabelle Tipi-pesi'!F$6,'Tabelle Tipi-pesi'!G$6,"")&amp;IF(G122='Tabelle Tipi-pesi'!F$7,'Tabelle Tipi-pesi'!G$7,"")&amp;IF(G122='Tabelle Tipi-pesi'!F$8,'Tabelle Tipi-pesi'!G$8,"")&amp;IF(G122='Tabelle Tipi-pesi'!F$9,'Tabelle Tipi-pesi'!G$9,"")&amp;IF(G122='Tabelle Tipi-pesi'!F$10,'Tabelle Tipi-pesi'!G$10,"")&amp;IF(G122='Tabelle Tipi-pesi'!F$11,'Tabelle Tipi-pesi'!G$11,"")&amp;IF(G122='Tabelle Tipi-pesi'!F$12,'Tabelle Tipi-pesi'!G$12,"")&amp;IF(G122='Tabelle Tipi-pesi'!F$13,'Tabelle Tipi-pesi'!G$13,"")&amp;IF(G122='Tabelle Tipi-pesi'!F$14,'Tabelle Tipi-pesi'!G$14,"")&amp;IF(G122='Tabelle Tipi-pesi'!F$15,'Tabelle Tipi-pesi'!G$15,"")&amp;IF(G122='Tabelle Tipi-pesi'!F$16,'Tabelle Tipi-pesi'!G$16,"")&amp;IF(G122='Tabelle Tipi-pesi'!F$17,'Tabelle Tipi-pesi'!G$17,"")&amp;IF(G122='Tabelle Tipi-pesi'!F$18,'Tabelle Tipi-pesi'!G$18,"")&amp;IF(G122='Tabelle Tipi-pesi'!F$19,'Tabelle Tipi-pesi'!G$19,"")&amp;IF(G122='Tabelle Tipi-pesi'!F$20,'Tabelle Tipi-pesi'!G$20,"")&amp;IF(G122='Tabelle Tipi-pesi'!F$21,'Tabelle Tipi-pesi'!G$21,"")&amp;IF(G122='Tabelle Tipi-pesi'!F$22,'Tabelle Tipi-pesi'!G$22,"")&amp;IF(G122='Tabelle Tipi-pesi'!F$23,'Tabelle Tipi-pesi'!G$23,"")))</f>
        <v>120</v>
      </c>
      <c r="I122" s="8" t="s">
        <v>47</v>
      </c>
      <c r="J122" s="9">
        <f>IF(I122="",0,VALUE(IF(I122='Tabelle Tipi-pesi'!H$2,'Tabelle Tipi-pesi'!I$2,"")&amp;IF(I122='Tabelle Tipi-pesi'!H$3,'Tabelle Tipi-pesi'!I$3,"")&amp;IF(I122='Tabelle Tipi-pesi'!H$4,'Tabelle Tipi-pesi'!I$4,"")&amp;IF(I122='Tabelle Tipi-pesi'!H$5,'Tabelle Tipi-pesi'!I$5,"")&amp;IF(I122='Tabelle Tipi-pesi'!H$6,'Tabelle Tipi-pesi'!I$6,"")&amp;IF(I122='Tabelle Tipi-pesi'!H$7,'Tabelle Tipi-pesi'!I$7,"")&amp;IF(I122='Tabelle Tipi-pesi'!H$8,'Tabelle Tipi-pesi'!I$8,"")&amp;IF(I122='Tabelle Tipi-pesi'!H$9,'Tabelle Tipi-pesi'!I$9,"")&amp;IF(I122='Tabelle Tipi-pesi'!H$10,'Tabelle Tipi-pesi'!I$10,"")&amp;IF(I122='Tabelle Tipi-pesi'!H$11,'Tabelle Tipi-pesi'!I$11,"")&amp;IF(I122='Tabelle Tipi-pesi'!H$12,'Tabelle Tipi-pesi'!I$12,"")&amp;IF(I122='Tabelle Tipi-pesi'!H$13,'Tabelle Tipi-pesi'!I$13,"")&amp;IF(I122='Tabelle Tipi-pesi'!H$14,'Tabelle Tipi-pesi'!I$14,"")&amp;IF(I122='Tabelle Tipi-pesi'!H$15,'Tabelle Tipi-pesi'!I$15,"")&amp;IF(I122='Tabelle Tipi-pesi'!H$16,'Tabelle Tipi-pesi'!I$16,"")&amp;IF(I122='Tabelle Tipi-pesi'!H$17,'Tabelle Tipi-pesi'!I$17,"")&amp;IF(I122='Tabelle Tipi-pesi'!H$18,'Tabelle Tipi-pesi'!I$18,"")&amp;IF(I122='Tabelle Tipi-pesi'!H$19,'Tabelle Tipi-pesi'!I$19,"")&amp;IF(I122='Tabelle Tipi-pesi'!H$20,'Tabelle Tipi-pesi'!I$20,"")&amp;IF(I122='Tabelle Tipi-pesi'!H$21,'Tabelle Tipi-pesi'!I$21,"")&amp;IF(I122='Tabelle Tipi-pesi'!H$22,'Tabelle Tipi-pesi'!I$22,"")&amp;IF(I122='Tabelle Tipi-pesi'!H$23,'Tabelle Tipi-pesi'!I$23,"")))</f>
        <v>145</v>
      </c>
      <c r="K122" s="24" t="s">
        <v>50</v>
      </c>
      <c r="L122" s="25">
        <f>IF(K122="",0,VALUE(IF(K122='Tabelle Tipi-pesi'!J$2,'Tabelle Tipi-pesi'!K$2,"")&amp;IF(K122='Tabelle Tipi-pesi'!J$3,'Tabelle Tipi-pesi'!K$3,"")&amp;IF(K122='Tabelle Tipi-pesi'!J$4,'Tabelle Tipi-pesi'!K$4,"")&amp;IF(K122='Tabelle Tipi-pesi'!J$5,'Tabelle Tipi-pesi'!K$5,"")&amp;IF(K122='Tabelle Tipi-pesi'!J$6,'Tabelle Tipi-pesi'!K$6,"")&amp;IF(K122='Tabelle Tipi-pesi'!J$7,'Tabelle Tipi-pesi'!K$7,"")&amp;IF(K122='Tabelle Tipi-pesi'!J$8,'Tabelle Tipi-pesi'!K$8,"")&amp;IF(K122='Tabelle Tipi-pesi'!J$9,'Tabelle Tipi-pesi'!K$9,"")&amp;IF(K122='Tabelle Tipi-pesi'!J$10,'Tabelle Tipi-pesi'!K$10,"")&amp;IF(K122='Tabelle Tipi-pesi'!J$11,'Tabelle Tipi-pesi'!K$11,"")&amp;IF(K122='Tabelle Tipi-pesi'!J$12,'Tabelle Tipi-pesi'!K$12,"")&amp;IF(K122='Tabelle Tipi-pesi'!J$13,'Tabelle Tipi-pesi'!K$13,"")&amp;IF(K122='Tabelle Tipi-pesi'!J$14,'Tabelle Tipi-pesi'!K$14,"")&amp;IF(K122='Tabelle Tipi-pesi'!J$15,'Tabelle Tipi-pesi'!K$15,"")&amp;IF(K122='Tabelle Tipi-pesi'!J$16,'Tabelle Tipi-pesi'!K$16,"")&amp;IF(K122='Tabelle Tipi-pesi'!J$17,'Tabelle Tipi-pesi'!K$17,"")&amp;IF(K122='Tabelle Tipi-pesi'!J$18,'Tabelle Tipi-pesi'!K$18,"")&amp;IF(K122='Tabelle Tipi-pesi'!J$19,'Tabelle Tipi-pesi'!K$19,"")&amp;IF(K122='Tabelle Tipi-pesi'!J$20,'Tabelle Tipi-pesi'!K$20,"")&amp;IF(K122='Tabelle Tipi-pesi'!J$21,'Tabelle Tipi-pesi'!K$21,"")&amp;IF(K122='Tabelle Tipi-pesi'!J$22,'Tabelle Tipi-pesi'!K$22,"")&amp;IF(K122='Tabelle Tipi-pesi'!J$23,'Tabelle Tipi-pesi'!K$23,"")))</f>
        <v>7</v>
      </c>
      <c r="M122" s="8" t="s">
        <v>178</v>
      </c>
      <c r="N122" s="9">
        <f>$B122*IF(M122="",0,VALUE(IF(M122='Tabelle Tipi-pesi'!L$2,'Tabelle Tipi-pesi'!M$2,"")&amp;IF(M122='Tabelle Tipi-pesi'!L$3,'Tabelle Tipi-pesi'!M$3,"")&amp;IF(M122='Tabelle Tipi-pesi'!L$4,'Tabelle Tipi-pesi'!M$4,"")&amp;IF(M122='Tabelle Tipi-pesi'!L$5,'Tabelle Tipi-pesi'!M$5,"")&amp;IF(M122='Tabelle Tipi-pesi'!L$6,'Tabelle Tipi-pesi'!M$6,"")&amp;IF(M122='Tabelle Tipi-pesi'!L$7,'Tabelle Tipi-pesi'!M$7,"")&amp;IF(M122='Tabelle Tipi-pesi'!L$8,'Tabelle Tipi-pesi'!M$8,"")&amp;IF(M122='Tabelle Tipi-pesi'!L$9,'Tabelle Tipi-pesi'!M$9,"")&amp;IF(M122='Tabelle Tipi-pesi'!L$10,'Tabelle Tipi-pesi'!M$10,"")&amp;IF(M122='Tabelle Tipi-pesi'!L$11,'Tabelle Tipi-pesi'!M$11,"")&amp;IF(M122='Tabelle Tipi-pesi'!L$12,'Tabelle Tipi-pesi'!M$12,"")&amp;IF(M122='Tabelle Tipi-pesi'!L$13,'Tabelle Tipi-pesi'!M$13,"")&amp;IF(M122='Tabelle Tipi-pesi'!L$14,'Tabelle Tipi-pesi'!M$14,"")&amp;IF(M122='Tabelle Tipi-pesi'!L$15,'Tabelle Tipi-pesi'!M$15,"")&amp;IF(M122='Tabelle Tipi-pesi'!L$16,'Tabelle Tipi-pesi'!M$16,"")&amp;IF(M122='Tabelle Tipi-pesi'!L$17,'Tabelle Tipi-pesi'!M$17,"")&amp;IF(M122='Tabelle Tipi-pesi'!L$18,'Tabelle Tipi-pesi'!M$18,"")&amp;IF(M122='Tabelle Tipi-pesi'!L$19,'Tabelle Tipi-pesi'!M$19,"")&amp;IF(M122='Tabelle Tipi-pesi'!L$20,'Tabelle Tipi-pesi'!M$20,"")&amp;IF(M122='Tabelle Tipi-pesi'!L$21,'Tabelle Tipi-pesi'!M$21,"")&amp;IF(M122='Tabelle Tipi-pesi'!L$22,'Tabelle Tipi-pesi'!M$22,"")&amp;IF(M122='Tabelle Tipi-pesi'!L$23,'Tabelle Tipi-pesi'!M$23,"")))</f>
        <v>340</v>
      </c>
      <c r="O122" s="27" t="s">
        <v>82</v>
      </c>
      <c r="P122" s="28">
        <f>IF(O122="",0,VALUE(IF(O122='Tabelle Tipi-pesi'!N$2,'Tabelle Tipi-pesi'!O$2,"")&amp;IF(O122='Tabelle Tipi-pesi'!N$3,'Tabelle Tipi-pesi'!O$3,"")&amp;IF(O122='Tabelle Tipi-pesi'!N$4,'Tabelle Tipi-pesi'!O$4,"")&amp;IF(O122='Tabelle Tipi-pesi'!N$5,'Tabelle Tipi-pesi'!O$5,"")&amp;IF(O122='Tabelle Tipi-pesi'!N$6,'Tabelle Tipi-pesi'!O$6,"")&amp;IF(O122='Tabelle Tipi-pesi'!N$7,'Tabelle Tipi-pesi'!O$7,"")&amp;IF(O122='Tabelle Tipi-pesi'!N$8,'Tabelle Tipi-pesi'!O$8,"")&amp;IF(O122='Tabelle Tipi-pesi'!N$9,'Tabelle Tipi-pesi'!O$9,"")&amp;IF(O122='Tabelle Tipi-pesi'!N$10,'Tabelle Tipi-pesi'!O$10,"")&amp;IF(O122='Tabelle Tipi-pesi'!N$11,'Tabelle Tipi-pesi'!O$11,"")&amp;IF(O122='Tabelle Tipi-pesi'!N$12,'Tabelle Tipi-pesi'!O$12,"")&amp;IF(O122='Tabelle Tipi-pesi'!N$13,'Tabelle Tipi-pesi'!O$13,"")&amp;IF(O122='Tabelle Tipi-pesi'!N$14,'Tabelle Tipi-pesi'!O$14,"")&amp;IF(O122='Tabelle Tipi-pesi'!N$15,'Tabelle Tipi-pesi'!O$15,"")&amp;IF(O122='Tabelle Tipi-pesi'!N$16,'Tabelle Tipi-pesi'!O$16,"")&amp;IF(O122='Tabelle Tipi-pesi'!N$17,'Tabelle Tipi-pesi'!O$17,"")&amp;IF(O122='Tabelle Tipi-pesi'!N$18,'Tabelle Tipi-pesi'!O$18,"")&amp;IF(O122='Tabelle Tipi-pesi'!N$19,'Tabelle Tipi-pesi'!O$19,"")&amp;IF(O122='Tabelle Tipi-pesi'!N$20,'Tabelle Tipi-pesi'!O$20,"")&amp;IF(O122='Tabelle Tipi-pesi'!N$21,'Tabelle Tipi-pesi'!O$21,"")&amp;IF(O122='Tabelle Tipi-pesi'!N$22,'Tabelle Tipi-pesi'!O$22,"")&amp;IF(O122='Tabelle Tipi-pesi'!N$23,'Tabelle Tipi-pesi'!O$23,"")))</f>
        <v>580</v>
      </c>
      <c r="Q122" s="8" t="s">
        <v>109</v>
      </c>
      <c r="R122" s="9">
        <f>IF(Q122="",0,VALUE(IF(Q122='Tabelle Tipi-pesi'!P$2,'Tabelle Tipi-pesi'!Q$2,"")&amp;IF(Q122='Tabelle Tipi-pesi'!P$3,'Tabelle Tipi-pesi'!Q$3,"")&amp;IF(Q122='Tabelle Tipi-pesi'!P$4,'Tabelle Tipi-pesi'!Q$4,"")&amp;IF(Q122='Tabelle Tipi-pesi'!P$5,'Tabelle Tipi-pesi'!Q$5,"")&amp;IF(Q122='Tabelle Tipi-pesi'!P$6,'Tabelle Tipi-pesi'!Q$6,"")&amp;IF(Q122='Tabelle Tipi-pesi'!P$7,'Tabelle Tipi-pesi'!Q$7,"")&amp;IF(Q122='Tabelle Tipi-pesi'!P$8,'Tabelle Tipi-pesi'!Q$8,"")&amp;IF(Q122='Tabelle Tipi-pesi'!P$9,'Tabelle Tipi-pesi'!Q$9,"")&amp;IF(Q122='Tabelle Tipi-pesi'!P$10,'Tabelle Tipi-pesi'!Q$10,"")&amp;IF(Q122='Tabelle Tipi-pesi'!P$11,'Tabelle Tipi-pesi'!Q$11,"")&amp;IF(Q122='Tabelle Tipi-pesi'!P$12,'Tabelle Tipi-pesi'!Q$12,"")&amp;IF(Q122='Tabelle Tipi-pesi'!P$13,'Tabelle Tipi-pesi'!Q$13,"")&amp;IF(Q122='Tabelle Tipi-pesi'!P$14,'Tabelle Tipi-pesi'!Q$14,"")&amp;IF(Q122='Tabelle Tipi-pesi'!P$15,'Tabelle Tipi-pesi'!Q$15,"")&amp;IF(Q122='Tabelle Tipi-pesi'!P$16,'Tabelle Tipi-pesi'!Q$16,"")&amp;IF(Q122='Tabelle Tipi-pesi'!P$17,'Tabelle Tipi-pesi'!Q$17,"")&amp;IF(Q122='Tabelle Tipi-pesi'!P$18,'Tabelle Tipi-pesi'!Q$18,"")&amp;IF(Q122='Tabelle Tipi-pesi'!P$19,'Tabelle Tipi-pesi'!Q$19,"")&amp;IF(Q122='Tabelle Tipi-pesi'!P$20,'Tabelle Tipi-pesi'!Q$20,"")&amp;IF(Q122='Tabelle Tipi-pesi'!P$21,'Tabelle Tipi-pesi'!Q$21,"")&amp;IF(Q122='Tabelle Tipi-pesi'!P$22,'Tabelle Tipi-pesi'!Q$22,"")&amp;IF(Q122='Tabelle Tipi-pesi'!P$23,'Tabelle Tipi-pesi'!Q$23,"")))</f>
        <v>60</v>
      </c>
      <c r="S122" s="29" t="s">
        <v>129</v>
      </c>
      <c r="T122" s="30">
        <f>IF(S122="",0,VALUE(IF(S122='Tabelle Tipi-pesi'!R$2,'Tabelle Tipi-pesi'!S$2,"")&amp;IF(S122='Tabelle Tipi-pesi'!R$3,'Tabelle Tipi-pesi'!S$3,"")&amp;IF(S122='Tabelle Tipi-pesi'!R$4,'Tabelle Tipi-pesi'!S$4,"")&amp;IF(S122='Tabelle Tipi-pesi'!R$5,'Tabelle Tipi-pesi'!S$5,"")&amp;IF(S122='Tabelle Tipi-pesi'!R$6,'Tabelle Tipi-pesi'!S$6,"")&amp;IF(S122='Tabelle Tipi-pesi'!R$7,'Tabelle Tipi-pesi'!S$7,"")&amp;IF(S122='Tabelle Tipi-pesi'!R$8,'Tabelle Tipi-pesi'!S$8,"")&amp;IF(S122='Tabelle Tipi-pesi'!R$9,'Tabelle Tipi-pesi'!S$9,"")&amp;IF(S122='Tabelle Tipi-pesi'!R$10,'Tabelle Tipi-pesi'!S$10,"")&amp;IF(S122='Tabelle Tipi-pesi'!R$11,'Tabelle Tipi-pesi'!S$11,"")&amp;IF(S122='Tabelle Tipi-pesi'!R$12,'Tabelle Tipi-pesi'!S$12,"")&amp;IF(S122='Tabelle Tipi-pesi'!R$13,'Tabelle Tipi-pesi'!S$13,"")&amp;IF(S122='Tabelle Tipi-pesi'!R$14,'Tabelle Tipi-pesi'!S$14,"")&amp;IF(S122='Tabelle Tipi-pesi'!R$15,'Tabelle Tipi-pesi'!S$15,"")&amp;IF(S122='Tabelle Tipi-pesi'!R$16,'Tabelle Tipi-pesi'!S$16,"")&amp;IF(S122='Tabelle Tipi-pesi'!R$17,'Tabelle Tipi-pesi'!S$17,"")&amp;IF(S122='Tabelle Tipi-pesi'!R$18,'Tabelle Tipi-pesi'!S$18,"")&amp;IF(S122='Tabelle Tipi-pesi'!R$19,'Tabelle Tipi-pesi'!S$19,"")&amp;IF(S122='Tabelle Tipi-pesi'!R$20,'Tabelle Tipi-pesi'!S$20,"")&amp;IF(S122='Tabelle Tipi-pesi'!R$21,'Tabelle Tipi-pesi'!S$21,"")&amp;IF(S122='Tabelle Tipi-pesi'!R$22,'Tabelle Tipi-pesi'!S$22,"")&amp;IF(S122='Tabelle Tipi-pesi'!R$23,'Tabelle Tipi-pesi'!S$23,"")))</f>
        <v>20</v>
      </c>
      <c r="V122" s="9">
        <f>IF(U122="",0,VALUE(IF(U122='Tabelle Tipi-pesi'!T$2,'Tabelle Tipi-pesi'!U$2,"")&amp;IF(U122='Tabelle Tipi-pesi'!T$3,'Tabelle Tipi-pesi'!U$3,"")&amp;IF(U122='Tabelle Tipi-pesi'!T$4,'Tabelle Tipi-pesi'!U$4,"")&amp;IF(U122='Tabelle Tipi-pesi'!T$5,'Tabelle Tipi-pesi'!U$5,"")&amp;IF(U122='Tabelle Tipi-pesi'!T$6,'Tabelle Tipi-pesi'!U$6,"")&amp;IF(U122='Tabelle Tipi-pesi'!T$7,'Tabelle Tipi-pesi'!U$7,"")&amp;IF(U122='Tabelle Tipi-pesi'!T$8,'Tabelle Tipi-pesi'!U$8,"")&amp;IF(U122='Tabelle Tipi-pesi'!T$9,'Tabelle Tipi-pesi'!U$9,"")&amp;IF(U122='Tabelle Tipi-pesi'!T$10,'Tabelle Tipi-pesi'!U$10,"")&amp;IF(U122='Tabelle Tipi-pesi'!T$11,'Tabelle Tipi-pesi'!U$11,"")&amp;IF(U122='Tabelle Tipi-pesi'!T$12,'Tabelle Tipi-pesi'!U$12,"")&amp;IF(U122='Tabelle Tipi-pesi'!T$13,'Tabelle Tipi-pesi'!U$13,"")&amp;IF(U122='Tabelle Tipi-pesi'!T$14,'Tabelle Tipi-pesi'!U$14,"")&amp;IF(U122='Tabelle Tipi-pesi'!T$15,'Tabelle Tipi-pesi'!U$15,"")&amp;IF(U122='Tabelle Tipi-pesi'!T$16,'Tabelle Tipi-pesi'!U$16,"")&amp;IF(U122='Tabelle Tipi-pesi'!T$17,'Tabelle Tipi-pesi'!U$17,"")&amp;IF(U122='Tabelle Tipi-pesi'!T$18,'Tabelle Tipi-pesi'!U$18,"")&amp;IF(U122='Tabelle Tipi-pesi'!T$19,'Tabelle Tipi-pesi'!U$19,"")&amp;IF(U122='Tabelle Tipi-pesi'!T$20,'Tabelle Tipi-pesi'!U$20,"")&amp;IF(U122='Tabelle Tipi-pesi'!T$21,'Tabelle Tipi-pesi'!U$21,"")&amp;IF(U122='Tabelle Tipi-pesi'!T$22,'Tabelle Tipi-pesi'!U$22,"")&amp;IF(U122='Tabelle Tipi-pesi'!T$23,'Tabelle Tipi-pesi'!U$23,"")))</f>
        <v>0</v>
      </c>
      <c r="W122" s="31"/>
      <c r="X122" s="32">
        <f>IF(W122="",0,VALUE(IF(W122='Tabelle Tipi-pesi'!V$2,'Tabelle Tipi-pesi'!W$2,"")&amp;IF(W122='Tabelle Tipi-pesi'!V$3,'Tabelle Tipi-pesi'!W$3,"")&amp;IF(W122='Tabelle Tipi-pesi'!V$4,'Tabelle Tipi-pesi'!W$4,"")&amp;IF(W122='Tabelle Tipi-pesi'!V$5,'Tabelle Tipi-pesi'!W$5,"")&amp;IF(W122='Tabelle Tipi-pesi'!V$6,'Tabelle Tipi-pesi'!W$6,"")&amp;IF(W122='Tabelle Tipi-pesi'!V$7,'Tabelle Tipi-pesi'!W$7,"")&amp;IF(W122='Tabelle Tipi-pesi'!V$8,'Tabelle Tipi-pesi'!W$8,"")&amp;IF(W122='Tabelle Tipi-pesi'!V$9,'Tabelle Tipi-pesi'!W$9,"")&amp;IF(W122='Tabelle Tipi-pesi'!V$10,'Tabelle Tipi-pesi'!W$10,"")&amp;IF(W122='Tabelle Tipi-pesi'!V$11,'Tabelle Tipi-pesi'!W$11,"")&amp;IF(W122='Tabelle Tipi-pesi'!V$12,'Tabelle Tipi-pesi'!W$12,"")&amp;IF(W122='Tabelle Tipi-pesi'!V$13,'Tabelle Tipi-pesi'!W$13,"")&amp;IF(W122='Tabelle Tipi-pesi'!V$14,'Tabelle Tipi-pesi'!W$14,"")&amp;IF(W122='Tabelle Tipi-pesi'!V$15,'Tabelle Tipi-pesi'!W$15,"")&amp;IF(W122='Tabelle Tipi-pesi'!V$16,'Tabelle Tipi-pesi'!W$16,"")&amp;IF(W122='Tabelle Tipi-pesi'!V$17,'Tabelle Tipi-pesi'!W$17,"")&amp;IF(W122='Tabelle Tipi-pesi'!V$18,'Tabelle Tipi-pesi'!W$18,"")&amp;IF(W122='Tabelle Tipi-pesi'!V$19,'Tabelle Tipi-pesi'!W$19,"")&amp;IF(W122='Tabelle Tipi-pesi'!V$20,'Tabelle Tipi-pesi'!W$20,"")&amp;IF(W122='Tabelle Tipi-pesi'!V$21,'Tabelle Tipi-pesi'!W$21,"")&amp;IF(W122='Tabelle Tipi-pesi'!V$22,'Tabelle Tipi-pesi'!W$22,"")&amp;IF(W122='Tabelle Tipi-pesi'!V$23,'Tabelle Tipi-pesi'!W$23,"")))</f>
        <v>0</v>
      </c>
      <c r="Z122" s="9">
        <f>IF(Y122="",0,VALUE(IF(Y122='Tabelle Tipi-pesi'!X$2,'Tabelle Tipi-pesi'!Y$2,"")&amp;IF(Y122='Tabelle Tipi-pesi'!X$3,'Tabelle Tipi-pesi'!Y$3,"")&amp;IF(Y122='Tabelle Tipi-pesi'!X$4,'Tabelle Tipi-pesi'!Y$4,"")&amp;IF(Y122='Tabelle Tipi-pesi'!X$5,'Tabelle Tipi-pesi'!Y$5,"")&amp;IF(Y122='Tabelle Tipi-pesi'!X$6,'Tabelle Tipi-pesi'!Y$6,"")&amp;IF(Y122='Tabelle Tipi-pesi'!X$7,'Tabelle Tipi-pesi'!Y$7,"")&amp;IF(Y122='Tabelle Tipi-pesi'!X$8,'Tabelle Tipi-pesi'!Y$8,"")&amp;IF(Y122='Tabelle Tipi-pesi'!X$9,'Tabelle Tipi-pesi'!Y$9,"")&amp;IF(Y122='Tabelle Tipi-pesi'!X$10,'Tabelle Tipi-pesi'!Y$10,"")&amp;IF(Y122='Tabelle Tipi-pesi'!X$11,'Tabelle Tipi-pesi'!Y$11,"")&amp;IF(Y122='Tabelle Tipi-pesi'!X$12,'Tabelle Tipi-pesi'!Y$12,"")&amp;IF(Y122='Tabelle Tipi-pesi'!X$13,'Tabelle Tipi-pesi'!Y$13,"")&amp;IF(Y122='Tabelle Tipi-pesi'!X$14,'Tabelle Tipi-pesi'!Y$14,"")&amp;IF(Y122='Tabelle Tipi-pesi'!X$15,'Tabelle Tipi-pesi'!Y$15,"")&amp;IF(Y122='Tabelle Tipi-pesi'!X$16,'Tabelle Tipi-pesi'!Y$16,"")&amp;IF(Y122='Tabelle Tipi-pesi'!X$17,'Tabelle Tipi-pesi'!Y$17,"")&amp;IF(Y122='Tabelle Tipi-pesi'!X$18,'Tabelle Tipi-pesi'!Y$18,"")&amp;IF(Y122='Tabelle Tipi-pesi'!X$19,'Tabelle Tipi-pesi'!Y$19,"")&amp;IF(Y122='Tabelle Tipi-pesi'!X$20,'Tabelle Tipi-pesi'!Y$20,"")&amp;IF(Y122='Tabelle Tipi-pesi'!X$21,'Tabelle Tipi-pesi'!Y$21,"")&amp;IF(Y122='Tabelle Tipi-pesi'!X$22,'Tabelle Tipi-pesi'!Y$22,"")&amp;IF(Y122='Tabelle Tipi-pesi'!X$23,'Tabelle Tipi-pesi'!Y$23,"")))</f>
        <v>0</v>
      </c>
      <c r="AA122" s="36" t="s">
        <v>105</v>
      </c>
      <c r="AB122" s="37">
        <f>IF(AA122="",0,VALUE(IF(AA122='Tabelle Tipi-pesi'!Z$2,'Tabelle Tipi-pesi'!AA$2,"")&amp;IF(AA122='Tabelle Tipi-pesi'!Z$3,'Tabelle Tipi-pesi'!AA$3,"")&amp;IF(AA122='Tabelle Tipi-pesi'!Z$4,'Tabelle Tipi-pesi'!AA$4,"")&amp;IF(AA122='Tabelle Tipi-pesi'!Z$5,'Tabelle Tipi-pesi'!AA$5,"")&amp;IF(AA122='Tabelle Tipi-pesi'!Z$6,'Tabelle Tipi-pesi'!AA$6,"")&amp;IF(AA122='Tabelle Tipi-pesi'!Z$7,'Tabelle Tipi-pesi'!AA$7,"")&amp;IF(AA122='Tabelle Tipi-pesi'!Z$8,'Tabelle Tipi-pesi'!AA$8,"")&amp;IF(AA122='Tabelle Tipi-pesi'!Z$9,'Tabelle Tipi-pesi'!AA$9,"")&amp;IF(AA122='Tabelle Tipi-pesi'!Z$10,'Tabelle Tipi-pesi'!AA$10,"")&amp;IF(AA122='Tabelle Tipi-pesi'!Z$11,'Tabelle Tipi-pesi'!AA$11,"")&amp;IF(AA122='Tabelle Tipi-pesi'!Z$12,'Tabelle Tipi-pesi'!AA$12,"")&amp;IF(AA122='Tabelle Tipi-pesi'!Z$13,'Tabelle Tipi-pesi'!AA$13,"")&amp;IF(AA122='Tabelle Tipi-pesi'!Z$14,'Tabelle Tipi-pesi'!AA$14,"")&amp;IF(AA122='Tabelle Tipi-pesi'!Z$15,'Tabelle Tipi-pesi'!AA$15,"")&amp;IF(AA122='Tabelle Tipi-pesi'!Z$16,'Tabelle Tipi-pesi'!AA$16,"")&amp;IF(AA122='Tabelle Tipi-pesi'!Z$17,'Tabelle Tipi-pesi'!AA$17,"")&amp;IF(AA122='Tabelle Tipi-pesi'!Z$18,'Tabelle Tipi-pesi'!AA$18,"")&amp;IF(AA122='Tabelle Tipi-pesi'!Z$19,'Tabelle Tipi-pesi'!AA$19,"")&amp;IF(AA122='Tabelle Tipi-pesi'!Z$20,'Tabelle Tipi-pesi'!AA$20,"")&amp;IF(AA122='Tabelle Tipi-pesi'!Z$21,'Tabelle Tipi-pesi'!AA$21,"")&amp;IF(AA122='Tabelle Tipi-pesi'!Z$22,'Tabelle Tipi-pesi'!AA$22,"")&amp;IF(AA122='Tabelle Tipi-pesi'!Z$23,'Tabelle Tipi-pesi'!AA$23,"")))</f>
        <v>75</v>
      </c>
      <c r="AD122" s="9">
        <f>IF(AC122="",0,VALUE(IF(AC122='Tabelle Tipi-pesi'!Z$2,'Tabelle Tipi-pesi'!AA$2,"")&amp;IF(AC122='Tabelle Tipi-pesi'!Z$3,'Tabelle Tipi-pesi'!AA$3,"")&amp;IF(AC122='Tabelle Tipi-pesi'!Z$4,'Tabelle Tipi-pesi'!AA$4,"")&amp;IF(AC122='Tabelle Tipi-pesi'!Z$5,'Tabelle Tipi-pesi'!AA$5,"")&amp;IF(AC122='Tabelle Tipi-pesi'!Z$6,'Tabelle Tipi-pesi'!AA$6,"")&amp;IF(AC122='Tabelle Tipi-pesi'!Z$7,'Tabelle Tipi-pesi'!AA$7,"")&amp;IF(AC122='Tabelle Tipi-pesi'!Z$8,'Tabelle Tipi-pesi'!AA$8,"")&amp;IF(AC122='Tabelle Tipi-pesi'!Z$9,'Tabelle Tipi-pesi'!AA$9,"")&amp;IF(AC122='Tabelle Tipi-pesi'!Z$10,'Tabelle Tipi-pesi'!AA$10,"")&amp;IF(AC122='Tabelle Tipi-pesi'!Z$11,'Tabelle Tipi-pesi'!AA$11,"")&amp;IF(AC122='Tabelle Tipi-pesi'!Z$12,'Tabelle Tipi-pesi'!AA$12,"")&amp;IF(AC122='Tabelle Tipi-pesi'!Z$13,'Tabelle Tipi-pesi'!AA$13,"")&amp;IF(AC122='Tabelle Tipi-pesi'!Z$14,'Tabelle Tipi-pesi'!AA$14,"")&amp;IF(AC122='Tabelle Tipi-pesi'!Z$15,'Tabelle Tipi-pesi'!AA$15,"")&amp;IF(AC122='Tabelle Tipi-pesi'!Z$16,'Tabelle Tipi-pesi'!AA$16,"")&amp;IF(AC122='Tabelle Tipi-pesi'!Z$17,'Tabelle Tipi-pesi'!AA$17,"")&amp;IF(AC122='Tabelle Tipi-pesi'!Z$18,'Tabelle Tipi-pesi'!AA$18,"")&amp;IF(AC122='Tabelle Tipi-pesi'!Z$19,'Tabelle Tipi-pesi'!AA$19,"")&amp;IF(AC122='Tabelle Tipi-pesi'!Z$20,'Tabelle Tipi-pesi'!AA$20,"")&amp;IF(AC122='Tabelle Tipi-pesi'!Z$21,'Tabelle Tipi-pesi'!AA$21,"")&amp;IF(AC122='Tabelle Tipi-pesi'!Z$22,'Tabelle Tipi-pesi'!AA$22,"")&amp;IF(AC122='Tabelle Tipi-pesi'!Z$23,'Tabelle Tipi-pesi'!AA$23,"")))</f>
        <v>0</v>
      </c>
      <c r="AE122" s="34" t="s">
        <v>116</v>
      </c>
      <c r="AF122" s="35">
        <f>IF(AE122="",0,VALUE(IF(AE122='Tabelle Tipi-pesi'!AB$2,'Tabelle Tipi-pesi'!AC$2,"")&amp;IF(AE122='Tabelle Tipi-pesi'!AB$3,'Tabelle Tipi-pesi'!AC$3,"")&amp;IF(AE122='Tabelle Tipi-pesi'!AB$4,'Tabelle Tipi-pesi'!AC$4,"")&amp;IF(AE122='Tabelle Tipi-pesi'!AB$5,'Tabelle Tipi-pesi'!AC$5,"")&amp;IF(AE122='Tabelle Tipi-pesi'!AB$6,'Tabelle Tipi-pesi'!AC$6,"")&amp;IF(AE122='Tabelle Tipi-pesi'!AB$7,'Tabelle Tipi-pesi'!AC$7,"")&amp;IF(AE122='Tabelle Tipi-pesi'!AB$8,'Tabelle Tipi-pesi'!AC$8,"")&amp;IF(AE122='Tabelle Tipi-pesi'!AB$9,'Tabelle Tipi-pesi'!AC$9,"")&amp;IF(AE122='Tabelle Tipi-pesi'!AB$10,'Tabelle Tipi-pesi'!AC$10,"")&amp;IF(AE122='Tabelle Tipi-pesi'!AB$11,'Tabelle Tipi-pesi'!AC$11,"")&amp;IF(AE122='Tabelle Tipi-pesi'!AB$12,'Tabelle Tipi-pesi'!AC$12,"")&amp;IF(AE122='Tabelle Tipi-pesi'!AB$13,'Tabelle Tipi-pesi'!AC$13,"")&amp;IF(AE122='Tabelle Tipi-pesi'!AB$14,'Tabelle Tipi-pesi'!AC$14,"")&amp;IF(AE122='Tabelle Tipi-pesi'!AB$15,'Tabelle Tipi-pesi'!AC$15,"")&amp;IF(AD122='Tabelle Tipi-pesi'!AB$16,'Tabelle Tipi-pesi'!AC$16,"")&amp;IF(AE122='Tabelle Tipi-pesi'!AB$17,'Tabelle Tipi-pesi'!AC$17,"")&amp;IF(AE122='Tabelle Tipi-pesi'!AB$18,'Tabelle Tipi-pesi'!AC$18,"")&amp;IF(AE122='Tabelle Tipi-pesi'!AB$19,'Tabelle Tipi-pesi'!AC$19,"")&amp;IF(AE122='Tabelle Tipi-pesi'!AB$20,'Tabelle Tipi-pesi'!AC$20,"")&amp;IF(AE122='Tabelle Tipi-pesi'!AB$21,'Tabelle Tipi-pesi'!AC$21,"")&amp;IF(AE122='Tabelle Tipi-pesi'!AB$22,'Tabelle Tipi-pesi'!AC$22,"")&amp;IF(AE122='Tabelle Tipi-pesi'!AB$23,'Tabelle Tipi-pesi'!AC$23,"")))</f>
        <v>20</v>
      </c>
      <c r="AH122" s="9">
        <f>IF(AG122="",0,VALUE(IF(AG122='Tabelle Tipi-pesi'!AD$2,'Tabelle Tipi-pesi'!AE$2,"")&amp;IF(AG122='Tabelle Tipi-pesi'!AD$3,'Tabelle Tipi-pesi'!AE$3,"")&amp;IF(AG122='Tabelle Tipi-pesi'!AD$4,'Tabelle Tipi-pesi'!AE$4,"")&amp;IF(AG122='Tabelle Tipi-pesi'!AD$5,'Tabelle Tipi-pesi'!AE$5,"")&amp;IF(AG122='Tabelle Tipi-pesi'!AD$6,'Tabelle Tipi-pesi'!AE$6,"")&amp;IF(AG122='Tabelle Tipi-pesi'!AD$7,'Tabelle Tipi-pesi'!AE$7,"")&amp;IF(AG122='Tabelle Tipi-pesi'!AD$8,'Tabelle Tipi-pesi'!AE$8,"")&amp;IF(AG122='Tabelle Tipi-pesi'!AD$9,'Tabelle Tipi-pesi'!AE$9,"")&amp;IF(AG122='Tabelle Tipi-pesi'!AD$10,'Tabelle Tipi-pesi'!AE$10,"")&amp;IF(AG122='Tabelle Tipi-pesi'!AD$11,'Tabelle Tipi-pesi'!AE$11,"")&amp;IF(AG122='Tabelle Tipi-pesi'!AD$12,'Tabelle Tipi-pesi'!AE$12,"")&amp;IF(AG122='Tabelle Tipi-pesi'!AD$13,'Tabelle Tipi-pesi'!AE$13,"")&amp;IF(AG122='Tabelle Tipi-pesi'!AD$14,'Tabelle Tipi-pesi'!AE$14,"")&amp;IF(AG122='Tabelle Tipi-pesi'!AD$15,'Tabelle Tipi-pesi'!AE$15,"")&amp;IF(AF122='Tabelle Tipi-pesi'!AD$16,'Tabelle Tipi-pesi'!AE$16,"")&amp;IF(AG122='Tabelle Tipi-pesi'!AD$17,'Tabelle Tipi-pesi'!AE$17,"")&amp;IF(AG122='Tabelle Tipi-pesi'!AD$18,'Tabelle Tipi-pesi'!AE$18,"")&amp;IF(AG122='Tabelle Tipi-pesi'!AD$19,'Tabelle Tipi-pesi'!AE$19,"")&amp;IF(AG122='Tabelle Tipi-pesi'!AD$20,'Tabelle Tipi-pesi'!AE$20,"")&amp;IF(AG122='Tabelle Tipi-pesi'!AD$21,'Tabelle Tipi-pesi'!AE$21,"")&amp;IF(AG122='Tabelle Tipi-pesi'!AD$22,'Tabelle Tipi-pesi'!AE$22,"")&amp;IF(AG122='Tabelle Tipi-pesi'!AD$23,'Tabelle Tipi-pesi'!AE$23,"")))</f>
        <v>0</v>
      </c>
      <c r="AJ122" s="26">
        <f t="shared" si="7"/>
        <v>1627</v>
      </c>
      <c r="AK122" s="55">
        <v>40</v>
      </c>
      <c r="AL122" s="12">
        <v>9456</v>
      </c>
      <c r="AM122" s="18"/>
      <c r="AN122" s="11">
        <f t="shared" si="8"/>
        <v>16</v>
      </c>
      <c r="AO122" s="11" t="str">
        <f t="shared" si="9"/>
        <v>3</v>
      </c>
      <c r="AP122" s="8">
        <v>580</v>
      </c>
      <c r="AQ122" s="40">
        <f t="shared" si="10"/>
        <v>14.183999999999999</v>
      </c>
      <c r="AR122" s="15">
        <f t="shared" si="11"/>
        <v>157.44239999999999</v>
      </c>
      <c r="AS122" s="16">
        <f t="shared" si="12"/>
        <v>96.768531038721576</v>
      </c>
      <c r="AT122" s="15">
        <f t="shared" si="13"/>
        <v>10.333937998912619</v>
      </c>
      <c r="AU122" s="39"/>
    </row>
    <row r="123" spans="1:47" s="8" customFormat="1" ht="11.25" customHeight="1" x14ac:dyDescent="0.2">
      <c r="A123" s="8">
        <v>119</v>
      </c>
      <c r="B123" s="8">
        <v>4</v>
      </c>
      <c r="C123" s="20" t="s">
        <v>18</v>
      </c>
      <c r="D123" s="21">
        <f>IF(C123="",0,VALUE(IF(C123='Tabelle Tipi-pesi'!B$2,'Tabelle Tipi-pesi'!C$2,"")&amp;IF(C123='Tabelle Tipi-pesi'!B$3,'Tabelle Tipi-pesi'!C$3,"")&amp;IF(C123='Tabelle Tipi-pesi'!B$4,'Tabelle Tipi-pesi'!C$4,"")&amp;IF(C123='Tabelle Tipi-pesi'!B$5,'Tabelle Tipi-pesi'!C$5,"")&amp;IF(C123='Tabelle Tipi-pesi'!B$6,'Tabelle Tipi-pesi'!C$6,"")&amp;IF(C123='Tabelle Tipi-pesi'!B$7,'Tabelle Tipi-pesi'!C$7,"")&amp;IF(C123='Tabelle Tipi-pesi'!B$8,'Tabelle Tipi-pesi'!C$8,"")&amp;IF(C123='Tabelle Tipi-pesi'!B$9,'Tabelle Tipi-pesi'!C$9,"")&amp;IF(C123='Tabelle Tipi-pesi'!B$10,'Tabelle Tipi-pesi'!C$10,"")&amp;IF(C123='Tabelle Tipi-pesi'!B$11,'Tabelle Tipi-pesi'!C$11,"")&amp;IF(C123='Tabelle Tipi-pesi'!B$12,'Tabelle Tipi-pesi'!C$12,"")&amp;IF(C123='Tabelle Tipi-pesi'!B$13,'Tabelle Tipi-pesi'!C$13,"")&amp;IF(C123='Tabelle Tipi-pesi'!B$14,'Tabelle Tipi-pesi'!C$14,"")&amp;IF(C123='Tabelle Tipi-pesi'!B$15,'Tabelle Tipi-pesi'!C$15,"")&amp;IF(C123='Tabelle Tipi-pesi'!B$16,'Tabelle Tipi-pesi'!C$16,"")&amp;IF(C123='Tabelle Tipi-pesi'!B$17,'Tabelle Tipi-pesi'!C$17,"")&amp;IF(C123='Tabelle Tipi-pesi'!B$18,'Tabelle Tipi-pesi'!C$18,"")&amp;IF(C123='Tabelle Tipi-pesi'!B$19,'Tabelle Tipi-pesi'!C$19,"")&amp;IF(C123='Tabelle Tipi-pesi'!B$20,'Tabelle Tipi-pesi'!C$20,"")&amp;IF(C123='Tabelle Tipi-pesi'!B$21,'Tabelle Tipi-pesi'!C$21,"")&amp;IF(C123='Tabelle Tipi-pesi'!B$22,'Tabelle Tipi-pesi'!C$22,"")&amp;IF(C123='Tabelle Tipi-pesi'!B$23,'Tabelle Tipi-pesi'!C$23,"")))</f>
        <v>180</v>
      </c>
      <c r="E123" s="8" t="s">
        <v>31</v>
      </c>
      <c r="F123" s="7">
        <f>IF(E123="",0,VALUE(IF(E123='Tabelle Tipi-pesi'!D$2,'Tabelle Tipi-pesi'!E$2,"")&amp;IF(E123='Tabelle Tipi-pesi'!D$3,'Tabelle Tipi-pesi'!E$3,"")&amp;IF(E123='Tabelle Tipi-pesi'!D$4,'Tabelle Tipi-pesi'!E$4,"")&amp;IF(E123='Tabelle Tipi-pesi'!D$5,'Tabelle Tipi-pesi'!E$5,"")&amp;IF(E123='Tabelle Tipi-pesi'!D$6,'Tabelle Tipi-pesi'!E$6,"")&amp;IF(E123='Tabelle Tipi-pesi'!D$7,'Tabelle Tipi-pesi'!E$7,"")&amp;IF(E123='Tabelle Tipi-pesi'!D$8,'Tabelle Tipi-pesi'!E$8,"")&amp;IF(E123='Tabelle Tipi-pesi'!D$9,'Tabelle Tipi-pesi'!E$9,"")&amp;IF(E123='Tabelle Tipi-pesi'!D$10,'Tabelle Tipi-pesi'!E$10,"")&amp;IF(E123='Tabelle Tipi-pesi'!D$11,'Tabelle Tipi-pesi'!E$11,"")&amp;IF(E123='Tabelle Tipi-pesi'!D$12,'Tabelle Tipi-pesi'!E$12,"")&amp;IF(E123='Tabelle Tipi-pesi'!D$13,'Tabelle Tipi-pesi'!E$13,"")&amp;IF(E123='Tabelle Tipi-pesi'!D$14,'Tabelle Tipi-pesi'!E$14,"")&amp;IF(E123='Tabelle Tipi-pesi'!D$15,'Tabelle Tipi-pesi'!E$15,"")&amp;IF(E123='Tabelle Tipi-pesi'!D$16,'Tabelle Tipi-pesi'!E$16,"")&amp;IF(E123='Tabelle Tipi-pesi'!D$17,'Tabelle Tipi-pesi'!E$17,"")&amp;IF(E123='Tabelle Tipi-pesi'!D$18,'Tabelle Tipi-pesi'!E$18,"")&amp;IF(E123='Tabelle Tipi-pesi'!D$19,'Tabelle Tipi-pesi'!E$19,"")&amp;IF(E123='Tabelle Tipi-pesi'!D$20,'Tabelle Tipi-pesi'!E$20,"")&amp;IF(E123='Tabelle Tipi-pesi'!D$21,'Tabelle Tipi-pesi'!E$21,"")&amp;IF(E123='Tabelle Tipi-pesi'!D$22,'Tabelle Tipi-pesi'!E$22,"")&amp;IF(E123='Tabelle Tipi-pesi'!D$23,'Tabelle Tipi-pesi'!E$23,"")))/4*B123</f>
        <v>80</v>
      </c>
      <c r="G123" s="22" t="s">
        <v>39</v>
      </c>
      <c r="H123" s="23">
        <f>$B123*IF(G123="",0,VALUE(IF(G123='Tabelle Tipi-pesi'!F$2,'Tabelle Tipi-pesi'!G$2,"")&amp;IF(G123='Tabelle Tipi-pesi'!F$3,'Tabelle Tipi-pesi'!G$3,"")&amp;IF(G123='Tabelle Tipi-pesi'!F$4,'Tabelle Tipi-pesi'!G$4,"")&amp;IF(G123='Tabelle Tipi-pesi'!F$5,'Tabelle Tipi-pesi'!G$5,"")&amp;IF(G123='Tabelle Tipi-pesi'!F$6,'Tabelle Tipi-pesi'!G$6,"")&amp;IF(G123='Tabelle Tipi-pesi'!F$7,'Tabelle Tipi-pesi'!G$7,"")&amp;IF(G123='Tabelle Tipi-pesi'!F$8,'Tabelle Tipi-pesi'!G$8,"")&amp;IF(G123='Tabelle Tipi-pesi'!F$9,'Tabelle Tipi-pesi'!G$9,"")&amp;IF(G123='Tabelle Tipi-pesi'!F$10,'Tabelle Tipi-pesi'!G$10,"")&amp;IF(G123='Tabelle Tipi-pesi'!F$11,'Tabelle Tipi-pesi'!G$11,"")&amp;IF(G123='Tabelle Tipi-pesi'!F$12,'Tabelle Tipi-pesi'!G$12,"")&amp;IF(G123='Tabelle Tipi-pesi'!F$13,'Tabelle Tipi-pesi'!G$13,"")&amp;IF(G123='Tabelle Tipi-pesi'!F$14,'Tabelle Tipi-pesi'!G$14,"")&amp;IF(G123='Tabelle Tipi-pesi'!F$15,'Tabelle Tipi-pesi'!G$15,"")&amp;IF(G123='Tabelle Tipi-pesi'!F$16,'Tabelle Tipi-pesi'!G$16,"")&amp;IF(G123='Tabelle Tipi-pesi'!F$17,'Tabelle Tipi-pesi'!G$17,"")&amp;IF(G123='Tabelle Tipi-pesi'!F$18,'Tabelle Tipi-pesi'!G$18,"")&amp;IF(G123='Tabelle Tipi-pesi'!F$19,'Tabelle Tipi-pesi'!G$19,"")&amp;IF(G123='Tabelle Tipi-pesi'!F$20,'Tabelle Tipi-pesi'!G$20,"")&amp;IF(G123='Tabelle Tipi-pesi'!F$21,'Tabelle Tipi-pesi'!G$21,"")&amp;IF(G123='Tabelle Tipi-pesi'!F$22,'Tabelle Tipi-pesi'!G$22,"")&amp;IF(G123='Tabelle Tipi-pesi'!F$23,'Tabelle Tipi-pesi'!G$23,"")))</f>
        <v>120</v>
      </c>
      <c r="I123" s="8" t="s">
        <v>47</v>
      </c>
      <c r="J123" s="9">
        <f>IF(I123="",0,VALUE(IF(I123='Tabelle Tipi-pesi'!H$2,'Tabelle Tipi-pesi'!I$2,"")&amp;IF(I123='Tabelle Tipi-pesi'!H$3,'Tabelle Tipi-pesi'!I$3,"")&amp;IF(I123='Tabelle Tipi-pesi'!H$4,'Tabelle Tipi-pesi'!I$4,"")&amp;IF(I123='Tabelle Tipi-pesi'!H$5,'Tabelle Tipi-pesi'!I$5,"")&amp;IF(I123='Tabelle Tipi-pesi'!H$6,'Tabelle Tipi-pesi'!I$6,"")&amp;IF(I123='Tabelle Tipi-pesi'!H$7,'Tabelle Tipi-pesi'!I$7,"")&amp;IF(I123='Tabelle Tipi-pesi'!H$8,'Tabelle Tipi-pesi'!I$8,"")&amp;IF(I123='Tabelle Tipi-pesi'!H$9,'Tabelle Tipi-pesi'!I$9,"")&amp;IF(I123='Tabelle Tipi-pesi'!H$10,'Tabelle Tipi-pesi'!I$10,"")&amp;IF(I123='Tabelle Tipi-pesi'!H$11,'Tabelle Tipi-pesi'!I$11,"")&amp;IF(I123='Tabelle Tipi-pesi'!H$12,'Tabelle Tipi-pesi'!I$12,"")&amp;IF(I123='Tabelle Tipi-pesi'!H$13,'Tabelle Tipi-pesi'!I$13,"")&amp;IF(I123='Tabelle Tipi-pesi'!H$14,'Tabelle Tipi-pesi'!I$14,"")&amp;IF(I123='Tabelle Tipi-pesi'!H$15,'Tabelle Tipi-pesi'!I$15,"")&amp;IF(I123='Tabelle Tipi-pesi'!H$16,'Tabelle Tipi-pesi'!I$16,"")&amp;IF(I123='Tabelle Tipi-pesi'!H$17,'Tabelle Tipi-pesi'!I$17,"")&amp;IF(I123='Tabelle Tipi-pesi'!H$18,'Tabelle Tipi-pesi'!I$18,"")&amp;IF(I123='Tabelle Tipi-pesi'!H$19,'Tabelle Tipi-pesi'!I$19,"")&amp;IF(I123='Tabelle Tipi-pesi'!H$20,'Tabelle Tipi-pesi'!I$20,"")&amp;IF(I123='Tabelle Tipi-pesi'!H$21,'Tabelle Tipi-pesi'!I$21,"")&amp;IF(I123='Tabelle Tipi-pesi'!H$22,'Tabelle Tipi-pesi'!I$22,"")&amp;IF(I123='Tabelle Tipi-pesi'!H$23,'Tabelle Tipi-pesi'!I$23,"")))</f>
        <v>145</v>
      </c>
      <c r="K123" s="24" t="s">
        <v>50</v>
      </c>
      <c r="L123" s="25">
        <f>IF(K123="",0,VALUE(IF(K123='Tabelle Tipi-pesi'!J$2,'Tabelle Tipi-pesi'!K$2,"")&amp;IF(K123='Tabelle Tipi-pesi'!J$3,'Tabelle Tipi-pesi'!K$3,"")&amp;IF(K123='Tabelle Tipi-pesi'!J$4,'Tabelle Tipi-pesi'!K$4,"")&amp;IF(K123='Tabelle Tipi-pesi'!J$5,'Tabelle Tipi-pesi'!K$5,"")&amp;IF(K123='Tabelle Tipi-pesi'!J$6,'Tabelle Tipi-pesi'!K$6,"")&amp;IF(K123='Tabelle Tipi-pesi'!J$7,'Tabelle Tipi-pesi'!K$7,"")&amp;IF(K123='Tabelle Tipi-pesi'!J$8,'Tabelle Tipi-pesi'!K$8,"")&amp;IF(K123='Tabelle Tipi-pesi'!J$9,'Tabelle Tipi-pesi'!K$9,"")&amp;IF(K123='Tabelle Tipi-pesi'!J$10,'Tabelle Tipi-pesi'!K$10,"")&amp;IF(K123='Tabelle Tipi-pesi'!J$11,'Tabelle Tipi-pesi'!K$11,"")&amp;IF(K123='Tabelle Tipi-pesi'!J$12,'Tabelle Tipi-pesi'!K$12,"")&amp;IF(K123='Tabelle Tipi-pesi'!J$13,'Tabelle Tipi-pesi'!K$13,"")&amp;IF(K123='Tabelle Tipi-pesi'!J$14,'Tabelle Tipi-pesi'!K$14,"")&amp;IF(K123='Tabelle Tipi-pesi'!J$15,'Tabelle Tipi-pesi'!K$15,"")&amp;IF(K123='Tabelle Tipi-pesi'!J$16,'Tabelle Tipi-pesi'!K$16,"")&amp;IF(K123='Tabelle Tipi-pesi'!J$17,'Tabelle Tipi-pesi'!K$17,"")&amp;IF(K123='Tabelle Tipi-pesi'!J$18,'Tabelle Tipi-pesi'!K$18,"")&amp;IF(K123='Tabelle Tipi-pesi'!J$19,'Tabelle Tipi-pesi'!K$19,"")&amp;IF(K123='Tabelle Tipi-pesi'!J$20,'Tabelle Tipi-pesi'!K$20,"")&amp;IF(K123='Tabelle Tipi-pesi'!J$21,'Tabelle Tipi-pesi'!K$21,"")&amp;IF(K123='Tabelle Tipi-pesi'!J$22,'Tabelle Tipi-pesi'!K$22,"")&amp;IF(K123='Tabelle Tipi-pesi'!J$23,'Tabelle Tipi-pesi'!K$23,"")))</f>
        <v>7</v>
      </c>
      <c r="M123" s="8" t="s">
        <v>178</v>
      </c>
      <c r="N123" s="9">
        <f>$B123*IF(M123="",0,VALUE(IF(M123='Tabelle Tipi-pesi'!L$2,'Tabelle Tipi-pesi'!M$2,"")&amp;IF(M123='Tabelle Tipi-pesi'!L$3,'Tabelle Tipi-pesi'!M$3,"")&amp;IF(M123='Tabelle Tipi-pesi'!L$4,'Tabelle Tipi-pesi'!M$4,"")&amp;IF(M123='Tabelle Tipi-pesi'!L$5,'Tabelle Tipi-pesi'!M$5,"")&amp;IF(M123='Tabelle Tipi-pesi'!L$6,'Tabelle Tipi-pesi'!M$6,"")&amp;IF(M123='Tabelle Tipi-pesi'!L$7,'Tabelle Tipi-pesi'!M$7,"")&amp;IF(M123='Tabelle Tipi-pesi'!L$8,'Tabelle Tipi-pesi'!M$8,"")&amp;IF(M123='Tabelle Tipi-pesi'!L$9,'Tabelle Tipi-pesi'!M$9,"")&amp;IF(M123='Tabelle Tipi-pesi'!L$10,'Tabelle Tipi-pesi'!M$10,"")&amp;IF(M123='Tabelle Tipi-pesi'!L$11,'Tabelle Tipi-pesi'!M$11,"")&amp;IF(M123='Tabelle Tipi-pesi'!L$12,'Tabelle Tipi-pesi'!M$12,"")&amp;IF(M123='Tabelle Tipi-pesi'!L$13,'Tabelle Tipi-pesi'!M$13,"")&amp;IF(M123='Tabelle Tipi-pesi'!L$14,'Tabelle Tipi-pesi'!M$14,"")&amp;IF(M123='Tabelle Tipi-pesi'!L$15,'Tabelle Tipi-pesi'!M$15,"")&amp;IF(M123='Tabelle Tipi-pesi'!L$16,'Tabelle Tipi-pesi'!M$16,"")&amp;IF(M123='Tabelle Tipi-pesi'!L$17,'Tabelle Tipi-pesi'!M$17,"")&amp;IF(M123='Tabelle Tipi-pesi'!L$18,'Tabelle Tipi-pesi'!M$18,"")&amp;IF(M123='Tabelle Tipi-pesi'!L$19,'Tabelle Tipi-pesi'!M$19,"")&amp;IF(M123='Tabelle Tipi-pesi'!L$20,'Tabelle Tipi-pesi'!M$20,"")&amp;IF(M123='Tabelle Tipi-pesi'!L$21,'Tabelle Tipi-pesi'!M$21,"")&amp;IF(M123='Tabelle Tipi-pesi'!L$22,'Tabelle Tipi-pesi'!M$22,"")&amp;IF(M123='Tabelle Tipi-pesi'!L$23,'Tabelle Tipi-pesi'!M$23,"")))</f>
        <v>340</v>
      </c>
      <c r="O123" s="27" t="s">
        <v>78</v>
      </c>
      <c r="P123" s="28">
        <f>IF(O123="",0,VALUE(IF(O123='Tabelle Tipi-pesi'!N$2,'Tabelle Tipi-pesi'!O$2,"")&amp;IF(O123='Tabelle Tipi-pesi'!N$3,'Tabelle Tipi-pesi'!O$3,"")&amp;IF(O123='Tabelle Tipi-pesi'!N$4,'Tabelle Tipi-pesi'!O$4,"")&amp;IF(O123='Tabelle Tipi-pesi'!N$5,'Tabelle Tipi-pesi'!O$5,"")&amp;IF(O123='Tabelle Tipi-pesi'!N$6,'Tabelle Tipi-pesi'!O$6,"")&amp;IF(O123='Tabelle Tipi-pesi'!N$7,'Tabelle Tipi-pesi'!O$7,"")&amp;IF(O123='Tabelle Tipi-pesi'!N$8,'Tabelle Tipi-pesi'!O$8,"")&amp;IF(O123='Tabelle Tipi-pesi'!N$9,'Tabelle Tipi-pesi'!O$9,"")&amp;IF(O123='Tabelle Tipi-pesi'!N$10,'Tabelle Tipi-pesi'!O$10,"")&amp;IF(O123='Tabelle Tipi-pesi'!N$11,'Tabelle Tipi-pesi'!O$11,"")&amp;IF(O123='Tabelle Tipi-pesi'!N$12,'Tabelle Tipi-pesi'!O$12,"")&amp;IF(O123='Tabelle Tipi-pesi'!N$13,'Tabelle Tipi-pesi'!O$13,"")&amp;IF(O123='Tabelle Tipi-pesi'!N$14,'Tabelle Tipi-pesi'!O$14,"")&amp;IF(O123='Tabelle Tipi-pesi'!N$15,'Tabelle Tipi-pesi'!O$15,"")&amp;IF(O123='Tabelle Tipi-pesi'!N$16,'Tabelle Tipi-pesi'!O$16,"")&amp;IF(O123='Tabelle Tipi-pesi'!N$17,'Tabelle Tipi-pesi'!O$17,"")&amp;IF(O123='Tabelle Tipi-pesi'!N$18,'Tabelle Tipi-pesi'!O$18,"")&amp;IF(O123='Tabelle Tipi-pesi'!N$19,'Tabelle Tipi-pesi'!O$19,"")&amp;IF(O123='Tabelle Tipi-pesi'!N$20,'Tabelle Tipi-pesi'!O$20,"")&amp;IF(O123='Tabelle Tipi-pesi'!N$21,'Tabelle Tipi-pesi'!O$21,"")&amp;IF(O123='Tabelle Tipi-pesi'!N$22,'Tabelle Tipi-pesi'!O$22,"")&amp;IF(O123='Tabelle Tipi-pesi'!N$23,'Tabelle Tipi-pesi'!O$23,"")))</f>
        <v>400</v>
      </c>
      <c r="Q123" s="8" t="s">
        <v>109</v>
      </c>
      <c r="R123" s="9">
        <f>IF(Q123="",0,VALUE(IF(Q123='Tabelle Tipi-pesi'!P$2,'Tabelle Tipi-pesi'!Q$2,"")&amp;IF(Q123='Tabelle Tipi-pesi'!P$3,'Tabelle Tipi-pesi'!Q$3,"")&amp;IF(Q123='Tabelle Tipi-pesi'!P$4,'Tabelle Tipi-pesi'!Q$4,"")&amp;IF(Q123='Tabelle Tipi-pesi'!P$5,'Tabelle Tipi-pesi'!Q$5,"")&amp;IF(Q123='Tabelle Tipi-pesi'!P$6,'Tabelle Tipi-pesi'!Q$6,"")&amp;IF(Q123='Tabelle Tipi-pesi'!P$7,'Tabelle Tipi-pesi'!Q$7,"")&amp;IF(Q123='Tabelle Tipi-pesi'!P$8,'Tabelle Tipi-pesi'!Q$8,"")&amp;IF(Q123='Tabelle Tipi-pesi'!P$9,'Tabelle Tipi-pesi'!Q$9,"")&amp;IF(Q123='Tabelle Tipi-pesi'!P$10,'Tabelle Tipi-pesi'!Q$10,"")&amp;IF(Q123='Tabelle Tipi-pesi'!P$11,'Tabelle Tipi-pesi'!Q$11,"")&amp;IF(Q123='Tabelle Tipi-pesi'!P$12,'Tabelle Tipi-pesi'!Q$12,"")&amp;IF(Q123='Tabelle Tipi-pesi'!P$13,'Tabelle Tipi-pesi'!Q$13,"")&amp;IF(Q123='Tabelle Tipi-pesi'!P$14,'Tabelle Tipi-pesi'!Q$14,"")&amp;IF(Q123='Tabelle Tipi-pesi'!P$15,'Tabelle Tipi-pesi'!Q$15,"")&amp;IF(Q123='Tabelle Tipi-pesi'!P$16,'Tabelle Tipi-pesi'!Q$16,"")&amp;IF(Q123='Tabelle Tipi-pesi'!P$17,'Tabelle Tipi-pesi'!Q$17,"")&amp;IF(Q123='Tabelle Tipi-pesi'!P$18,'Tabelle Tipi-pesi'!Q$18,"")&amp;IF(Q123='Tabelle Tipi-pesi'!P$19,'Tabelle Tipi-pesi'!Q$19,"")&amp;IF(Q123='Tabelle Tipi-pesi'!P$20,'Tabelle Tipi-pesi'!Q$20,"")&amp;IF(Q123='Tabelle Tipi-pesi'!P$21,'Tabelle Tipi-pesi'!Q$21,"")&amp;IF(Q123='Tabelle Tipi-pesi'!P$22,'Tabelle Tipi-pesi'!Q$22,"")&amp;IF(Q123='Tabelle Tipi-pesi'!P$23,'Tabelle Tipi-pesi'!Q$23,"")))</f>
        <v>60</v>
      </c>
      <c r="S123" s="29" t="s">
        <v>129</v>
      </c>
      <c r="T123" s="30">
        <f>IF(S123="",0,VALUE(IF(S123='Tabelle Tipi-pesi'!R$2,'Tabelle Tipi-pesi'!S$2,"")&amp;IF(S123='Tabelle Tipi-pesi'!R$3,'Tabelle Tipi-pesi'!S$3,"")&amp;IF(S123='Tabelle Tipi-pesi'!R$4,'Tabelle Tipi-pesi'!S$4,"")&amp;IF(S123='Tabelle Tipi-pesi'!R$5,'Tabelle Tipi-pesi'!S$5,"")&amp;IF(S123='Tabelle Tipi-pesi'!R$6,'Tabelle Tipi-pesi'!S$6,"")&amp;IF(S123='Tabelle Tipi-pesi'!R$7,'Tabelle Tipi-pesi'!S$7,"")&amp;IF(S123='Tabelle Tipi-pesi'!R$8,'Tabelle Tipi-pesi'!S$8,"")&amp;IF(S123='Tabelle Tipi-pesi'!R$9,'Tabelle Tipi-pesi'!S$9,"")&amp;IF(S123='Tabelle Tipi-pesi'!R$10,'Tabelle Tipi-pesi'!S$10,"")&amp;IF(S123='Tabelle Tipi-pesi'!R$11,'Tabelle Tipi-pesi'!S$11,"")&amp;IF(S123='Tabelle Tipi-pesi'!R$12,'Tabelle Tipi-pesi'!S$12,"")&amp;IF(S123='Tabelle Tipi-pesi'!R$13,'Tabelle Tipi-pesi'!S$13,"")&amp;IF(S123='Tabelle Tipi-pesi'!R$14,'Tabelle Tipi-pesi'!S$14,"")&amp;IF(S123='Tabelle Tipi-pesi'!R$15,'Tabelle Tipi-pesi'!S$15,"")&amp;IF(S123='Tabelle Tipi-pesi'!R$16,'Tabelle Tipi-pesi'!S$16,"")&amp;IF(S123='Tabelle Tipi-pesi'!R$17,'Tabelle Tipi-pesi'!S$17,"")&amp;IF(S123='Tabelle Tipi-pesi'!R$18,'Tabelle Tipi-pesi'!S$18,"")&amp;IF(S123='Tabelle Tipi-pesi'!R$19,'Tabelle Tipi-pesi'!S$19,"")&amp;IF(S123='Tabelle Tipi-pesi'!R$20,'Tabelle Tipi-pesi'!S$20,"")&amp;IF(S123='Tabelle Tipi-pesi'!R$21,'Tabelle Tipi-pesi'!S$21,"")&amp;IF(S123='Tabelle Tipi-pesi'!R$22,'Tabelle Tipi-pesi'!S$22,"")&amp;IF(S123='Tabelle Tipi-pesi'!R$23,'Tabelle Tipi-pesi'!S$23,"")))</f>
        <v>20</v>
      </c>
      <c r="V123" s="9">
        <f>IF(U123="",0,VALUE(IF(U123='Tabelle Tipi-pesi'!T$2,'Tabelle Tipi-pesi'!U$2,"")&amp;IF(U123='Tabelle Tipi-pesi'!T$3,'Tabelle Tipi-pesi'!U$3,"")&amp;IF(U123='Tabelle Tipi-pesi'!T$4,'Tabelle Tipi-pesi'!U$4,"")&amp;IF(U123='Tabelle Tipi-pesi'!T$5,'Tabelle Tipi-pesi'!U$5,"")&amp;IF(U123='Tabelle Tipi-pesi'!T$6,'Tabelle Tipi-pesi'!U$6,"")&amp;IF(U123='Tabelle Tipi-pesi'!T$7,'Tabelle Tipi-pesi'!U$7,"")&amp;IF(U123='Tabelle Tipi-pesi'!T$8,'Tabelle Tipi-pesi'!U$8,"")&amp;IF(U123='Tabelle Tipi-pesi'!T$9,'Tabelle Tipi-pesi'!U$9,"")&amp;IF(U123='Tabelle Tipi-pesi'!T$10,'Tabelle Tipi-pesi'!U$10,"")&amp;IF(U123='Tabelle Tipi-pesi'!T$11,'Tabelle Tipi-pesi'!U$11,"")&amp;IF(U123='Tabelle Tipi-pesi'!T$12,'Tabelle Tipi-pesi'!U$12,"")&amp;IF(U123='Tabelle Tipi-pesi'!T$13,'Tabelle Tipi-pesi'!U$13,"")&amp;IF(U123='Tabelle Tipi-pesi'!T$14,'Tabelle Tipi-pesi'!U$14,"")&amp;IF(U123='Tabelle Tipi-pesi'!T$15,'Tabelle Tipi-pesi'!U$15,"")&amp;IF(U123='Tabelle Tipi-pesi'!T$16,'Tabelle Tipi-pesi'!U$16,"")&amp;IF(U123='Tabelle Tipi-pesi'!T$17,'Tabelle Tipi-pesi'!U$17,"")&amp;IF(U123='Tabelle Tipi-pesi'!T$18,'Tabelle Tipi-pesi'!U$18,"")&amp;IF(U123='Tabelle Tipi-pesi'!T$19,'Tabelle Tipi-pesi'!U$19,"")&amp;IF(U123='Tabelle Tipi-pesi'!T$20,'Tabelle Tipi-pesi'!U$20,"")&amp;IF(U123='Tabelle Tipi-pesi'!T$21,'Tabelle Tipi-pesi'!U$21,"")&amp;IF(U123='Tabelle Tipi-pesi'!T$22,'Tabelle Tipi-pesi'!U$22,"")&amp;IF(U123='Tabelle Tipi-pesi'!T$23,'Tabelle Tipi-pesi'!U$23,"")))</f>
        <v>0</v>
      </c>
      <c r="W123" s="31"/>
      <c r="X123" s="32">
        <f>IF(W123="",0,VALUE(IF(W123='Tabelle Tipi-pesi'!V$2,'Tabelle Tipi-pesi'!W$2,"")&amp;IF(W123='Tabelle Tipi-pesi'!V$3,'Tabelle Tipi-pesi'!W$3,"")&amp;IF(W123='Tabelle Tipi-pesi'!V$4,'Tabelle Tipi-pesi'!W$4,"")&amp;IF(W123='Tabelle Tipi-pesi'!V$5,'Tabelle Tipi-pesi'!W$5,"")&amp;IF(W123='Tabelle Tipi-pesi'!V$6,'Tabelle Tipi-pesi'!W$6,"")&amp;IF(W123='Tabelle Tipi-pesi'!V$7,'Tabelle Tipi-pesi'!W$7,"")&amp;IF(W123='Tabelle Tipi-pesi'!V$8,'Tabelle Tipi-pesi'!W$8,"")&amp;IF(W123='Tabelle Tipi-pesi'!V$9,'Tabelle Tipi-pesi'!W$9,"")&amp;IF(W123='Tabelle Tipi-pesi'!V$10,'Tabelle Tipi-pesi'!W$10,"")&amp;IF(W123='Tabelle Tipi-pesi'!V$11,'Tabelle Tipi-pesi'!W$11,"")&amp;IF(W123='Tabelle Tipi-pesi'!V$12,'Tabelle Tipi-pesi'!W$12,"")&amp;IF(W123='Tabelle Tipi-pesi'!V$13,'Tabelle Tipi-pesi'!W$13,"")&amp;IF(W123='Tabelle Tipi-pesi'!V$14,'Tabelle Tipi-pesi'!W$14,"")&amp;IF(W123='Tabelle Tipi-pesi'!V$15,'Tabelle Tipi-pesi'!W$15,"")&amp;IF(W123='Tabelle Tipi-pesi'!V$16,'Tabelle Tipi-pesi'!W$16,"")&amp;IF(W123='Tabelle Tipi-pesi'!V$17,'Tabelle Tipi-pesi'!W$17,"")&amp;IF(W123='Tabelle Tipi-pesi'!V$18,'Tabelle Tipi-pesi'!W$18,"")&amp;IF(W123='Tabelle Tipi-pesi'!V$19,'Tabelle Tipi-pesi'!W$19,"")&amp;IF(W123='Tabelle Tipi-pesi'!V$20,'Tabelle Tipi-pesi'!W$20,"")&amp;IF(W123='Tabelle Tipi-pesi'!V$21,'Tabelle Tipi-pesi'!W$21,"")&amp;IF(W123='Tabelle Tipi-pesi'!V$22,'Tabelle Tipi-pesi'!W$22,"")&amp;IF(W123='Tabelle Tipi-pesi'!V$23,'Tabelle Tipi-pesi'!W$23,"")))</f>
        <v>0</v>
      </c>
      <c r="Z123" s="9">
        <f>IF(Y123="",0,VALUE(IF(Y123='Tabelle Tipi-pesi'!X$2,'Tabelle Tipi-pesi'!Y$2,"")&amp;IF(Y123='Tabelle Tipi-pesi'!X$3,'Tabelle Tipi-pesi'!Y$3,"")&amp;IF(Y123='Tabelle Tipi-pesi'!X$4,'Tabelle Tipi-pesi'!Y$4,"")&amp;IF(Y123='Tabelle Tipi-pesi'!X$5,'Tabelle Tipi-pesi'!Y$5,"")&amp;IF(Y123='Tabelle Tipi-pesi'!X$6,'Tabelle Tipi-pesi'!Y$6,"")&amp;IF(Y123='Tabelle Tipi-pesi'!X$7,'Tabelle Tipi-pesi'!Y$7,"")&amp;IF(Y123='Tabelle Tipi-pesi'!X$8,'Tabelle Tipi-pesi'!Y$8,"")&amp;IF(Y123='Tabelle Tipi-pesi'!X$9,'Tabelle Tipi-pesi'!Y$9,"")&amp;IF(Y123='Tabelle Tipi-pesi'!X$10,'Tabelle Tipi-pesi'!Y$10,"")&amp;IF(Y123='Tabelle Tipi-pesi'!X$11,'Tabelle Tipi-pesi'!Y$11,"")&amp;IF(Y123='Tabelle Tipi-pesi'!X$12,'Tabelle Tipi-pesi'!Y$12,"")&amp;IF(Y123='Tabelle Tipi-pesi'!X$13,'Tabelle Tipi-pesi'!Y$13,"")&amp;IF(Y123='Tabelle Tipi-pesi'!X$14,'Tabelle Tipi-pesi'!Y$14,"")&amp;IF(Y123='Tabelle Tipi-pesi'!X$15,'Tabelle Tipi-pesi'!Y$15,"")&amp;IF(Y123='Tabelle Tipi-pesi'!X$16,'Tabelle Tipi-pesi'!Y$16,"")&amp;IF(Y123='Tabelle Tipi-pesi'!X$17,'Tabelle Tipi-pesi'!Y$17,"")&amp;IF(Y123='Tabelle Tipi-pesi'!X$18,'Tabelle Tipi-pesi'!Y$18,"")&amp;IF(Y123='Tabelle Tipi-pesi'!X$19,'Tabelle Tipi-pesi'!Y$19,"")&amp;IF(Y123='Tabelle Tipi-pesi'!X$20,'Tabelle Tipi-pesi'!Y$20,"")&amp;IF(Y123='Tabelle Tipi-pesi'!X$21,'Tabelle Tipi-pesi'!Y$21,"")&amp;IF(Y123='Tabelle Tipi-pesi'!X$22,'Tabelle Tipi-pesi'!Y$22,"")&amp;IF(Y123='Tabelle Tipi-pesi'!X$23,'Tabelle Tipi-pesi'!Y$23,"")))</f>
        <v>0</v>
      </c>
      <c r="AA123" s="36" t="s">
        <v>105</v>
      </c>
      <c r="AB123" s="37">
        <f>IF(AA123="",0,VALUE(IF(AA123='Tabelle Tipi-pesi'!Z$2,'Tabelle Tipi-pesi'!AA$2,"")&amp;IF(AA123='Tabelle Tipi-pesi'!Z$3,'Tabelle Tipi-pesi'!AA$3,"")&amp;IF(AA123='Tabelle Tipi-pesi'!Z$4,'Tabelle Tipi-pesi'!AA$4,"")&amp;IF(AA123='Tabelle Tipi-pesi'!Z$5,'Tabelle Tipi-pesi'!AA$5,"")&amp;IF(AA123='Tabelle Tipi-pesi'!Z$6,'Tabelle Tipi-pesi'!AA$6,"")&amp;IF(AA123='Tabelle Tipi-pesi'!Z$7,'Tabelle Tipi-pesi'!AA$7,"")&amp;IF(AA123='Tabelle Tipi-pesi'!Z$8,'Tabelle Tipi-pesi'!AA$8,"")&amp;IF(AA123='Tabelle Tipi-pesi'!Z$9,'Tabelle Tipi-pesi'!AA$9,"")&amp;IF(AA123='Tabelle Tipi-pesi'!Z$10,'Tabelle Tipi-pesi'!AA$10,"")&amp;IF(AA123='Tabelle Tipi-pesi'!Z$11,'Tabelle Tipi-pesi'!AA$11,"")&amp;IF(AA123='Tabelle Tipi-pesi'!Z$12,'Tabelle Tipi-pesi'!AA$12,"")&amp;IF(AA123='Tabelle Tipi-pesi'!Z$13,'Tabelle Tipi-pesi'!AA$13,"")&amp;IF(AA123='Tabelle Tipi-pesi'!Z$14,'Tabelle Tipi-pesi'!AA$14,"")&amp;IF(AA123='Tabelle Tipi-pesi'!Z$15,'Tabelle Tipi-pesi'!AA$15,"")&amp;IF(AA123='Tabelle Tipi-pesi'!Z$16,'Tabelle Tipi-pesi'!AA$16,"")&amp;IF(AA123='Tabelle Tipi-pesi'!Z$17,'Tabelle Tipi-pesi'!AA$17,"")&amp;IF(AA123='Tabelle Tipi-pesi'!Z$18,'Tabelle Tipi-pesi'!AA$18,"")&amp;IF(AA123='Tabelle Tipi-pesi'!Z$19,'Tabelle Tipi-pesi'!AA$19,"")&amp;IF(AA123='Tabelle Tipi-pesi'!Z$20,'Tabelle Tipi-pesi'!AA$20,"")&amp;IF(AA123='Tabelle Tipi-pesi'!Z$21,'Tabelle Tipi-pesi'!AA$21,"")&amp;IF(AA123='Tabelle Tipi-pesi'!Z$22,'Tabelle Tipi-pesi'!AA$22,"")&amp;IF(AA123='Tabelle Tipi-pesi'!Z$23,'Tabelle Tipi-pesi'!AA$23,"")))</f>
        <v>75</v>
      </c>
      <c r="AD123" s="9">
        <f>IF(AC123="",0,VALUE(IF(AC123='Tabelle Tipi-pesi'!Z$2,'Tabelle Tipi-pesi'!AA$2,"")&amp;IF(AC123='Tabelle Tipi-pesi'!Z$3,'Tabelle Tipi-pesi'!AA$3,"")&amp;IF(AC123='Tabelle Tipi-pesi'!Z$4,'Tabelle Tipi-pesi'!AA$4,"")&amp;IF(AC123='Tabelle Tipi-pesi'!Z$5,'Tabelle Tipi-pesi'!AA$5,"")&amp;IF(AC123='Tabelle Tipi-pesi'!Z$6,'Tabelle Tipi-pesi'!AA$6,"")&amp;IF(AC123='Tabelle Tipi-pesi'!Z$7,'Tabelle Tipi-pesi'!AA$7,"")&amp;IF(AC123='Tabelle Tipi-pesi'!Z$8,'Tabelle Tipi-pesi'!AA$8,"")&amp;IF(AC123='Tabelle Tipi-pesi'!Z$9,'Tabelle Tipi-pesi'!AA$9,"")&amp;IF(AC123='Tabelle Tipi-pesi'!Z$10,'Tabelle Tipi-pesi'!AA$10,"")&amp;IF(AC123='Tabelle Tipi-pesi'!Z$11,'Tabelle Tipi-pesi'!AA$11,"")&amp;IF(AC123='Tabelle Tipi-pesi'!Z$12,'Tabelle Tipi-pesi'!AA$12,"")&amp;IF(AC123='Tabelle Tipi-pesi'!Z$13,'Tabelle Tipi-pesi'!AA$13,"")&amp;IF(AC123='Tabelle Tipi-pesi'!Z$14,'Tabelle Tipi-pesi'!AA$14,"")&amp;IF(AC123='Tabelle Tipi-pesi'!Z$15,'Tabelle Tipi-pesi'!AA$15,"")&amp;IF(AC123='Tabelle Tipi-pesi'!Z$16,'Tabelle Tipi-pesi'!AA$16,"")&amp;IF(AC123='Tabelle Tipi-pesi'!Z$17,'Tabelle Tipi-pesi'!AA$17,"")&amp;IF(AC123='Tabelle Tipi-pesi'!Z$18,'Tabelle Tipi-pesi'!AA$18,"")&amp;IF(AC123='Tabelle Tipi-pesi'!Z$19,'Tabelle Tipi-pesi'!AA$19,"")&amp;IF(AC123='Tabelle Tipi-pesi'!Z$20,'Tabelle Tipi-pesi'!AA$20,"")&amp;IF(AC123='Tabelle Tipi-pesi'!Z$21,'Tabelle Tipi-pesi'!AA$21,"")&amp;IF(AC123='Tabelle Tipi-pesi'!Z$22,'Tabelle Tipi-pesi'!AA$22,"")&amp;IF(AC123='Tabelle Tipi-pesi'!Z$23,'Tabelle Tipi-pesi'!AA$23,"")))</f>
        <v>0</v>
      </c>
      <c r="AE123" s="34" t="s">
        <v>118</v>
      </c>
      <c r="AF123" s="35">
        <f>IF(AE123="",0,VALUE(IF(AE123='Tabelle Tipi-pesi'!AB$2,'Tabelle Tipi-pesi'!AC$2,"")&amp;IF(AE123='Tabelle Tipi-pesi'!AB$3,'Tabelle Tipi-pesi'!AC$3,"")&amp;IF(AE123='Tabelle Tipi-pesi'!AB$4,'Tabelle Tipi-pesi'!AC$4,"")&amp;IF(AE123='Tabelle Tipi-pesi'!AB$5,'Tabelle Tipi-pesi'!AC$5,"")&amp;IF(AE123='Tabelle Tipi-pesi'!AB$6,'Tabelle Tipi-pesi'!AC$6,"")&amp;IF(AE123='Tabelle Tipi-pesi'!AB$7,'Tabelle Tipi-pesi'!AC$7,"")&amp;IF(AE123='Tabelle Tipi-pesi'!AB$8,'Tabelle Tipi-pesi'!AC$8,"")&amp;IF(AE123='Tabelle Tipi-pesi'!AB$9,'Tabelle Tipi-pesi'!AC$9,"")&amp;IF(AE123='Tabelle Tipi-pesi'!AB$10,'Tabelle Tipi-pesi'!AC$10,"")&amp;IF(AE123='Tabelle Tipi-pesi'!AB$11,'Tabelle Tipi-pesi'!AC$11,"")&amp;IF(AE123='Tabelle Tipi-pesi'!AB$12,'Tabelle Tipi-pesi'!AC$12,"")&amp;IF(AE123='Tabelle Tipi-pesi'!AB$13,'Tabelle Tipi-pesi'!AC$13,"")&amp;IF(AE123='Tabelle Tipi-pesi'!AB$14,'Tabelle Tipi-pesi'!AC$14,"")&amp;IF(AE123='Tabelle Tipi-pesi'!AB$15,'Tabelle Tipi-pesi'!AC$15,"")&amp;IF(AD123='Tabelle Tipi-pesi'!AB$16,'Tabelle Tipi-pesi'!AC$16,"")&amp;IF(AE123='Tabelle Tipi-pesi'!AB$17,'Tabelle Tipi-pesi'!AC$17,"")&amp;IF(AE123='Tabelle Tipi-pesi'!AB$18,'Tabelle Tipi-pesi'!AC$18,"")&amp;IF(AE123='Tabelle Tipi-pesi'!AB$19,'Tabelle Tipi-pesi'!AC$19,"")&amp;IF(AE123='Tabelle Tipi-pesi'!AB$20,'Tabelle Tipi-pesi'!AC$20,"")&amp;IF(AE123='Tabelle Tipi-pesi'!AB$21,'Tabelle Tipi-pesi'!AC$21,"")&amp;IF(AE123='Tabelle Tipi-pesi'!AB$22,'Tabelle Tipi-pesi'!AC$22,"")&amp;IF(AE123='Tabelle Tipi-pesi'!AB$23,'Tabelle Tipi-pesi'!AC$23,"")))</f>
        <v>10</v>
      </c>
      <c r="AH123" s="9">
        <f>IF(AG123="",0,VALUE(IF(AG123='Tabelle Tipi-pesi'!AD$2,'Tabelle Tipi-pesi'!AE$2,"")&amp;IF(AG123='Tabelle Tipi-pesi'!AD$3,'Tabelle Tipi-pesi'!AE$3,"")&amp;IF(AG123='Tabelle Tipi-pesi'!AD$4,'Tabelle Tipi-pesi'!AE$4,"")&amp;IF(AG123='Tabelle Tipi-pesi'!AD$5,'Tabelle Tipi-pesi'!AE$5,"")&amp;IF(AG123='Tabelle Tipi-pesi'!AD$6,'Tabelle Tipi-pesi'!AE$6,"")&amp;IF(AG123='Tabelle Tipi-pesi'!AD$7,'Tabelle Tipi-pesi'!AE$7,"")&amp;IF(AG123='Tabelle Tipi-pesi'!AD$8,'Tabelle Tipi-pesi'!AE$8,"")&amp;IF(AG123='Tabelle Tipi-pesi'!AD$9,'Tabelle Tipi-pesi'!AE$9,"")&amp;IF(AG123='Tabelle Tipi-pesi'!AD$10,'Tabelle Tipi-pesi'!AE$10,"")&amp;IF(AG123='Tabelle Tipi-pesi'!AD$11,'Tabelle Tipi-pesi'!AE$11,"")&amp;IF(AG123='Tabelle Tipi-pesi'!AD$12,'Tabelle Tipi-pesi'!AE$12,"")&amp;IF(AG123='Tabelle Tipi-pesi'!AD$13,'Tabelle Tipi-pesi'!AE$13,"")&amp;IF(AG123='Tabelle Tipi-pesi'!AD$14,'Tabelle Tipi-pesi'!AE$14,"")&amp;IF(AG123='Tabelle Tipi-pesi'!AD$15,'Tabelle Tipi-pesi'!AE$15,"")&amp;IF(AF123='Tabelle Tipi-pesi'!AD$16,'Tabelle Tipi-pesi'!AE$16,"")&amp;IF(AG123='Tabelle Tipi-pesi'!AD$17,'Tabelle Tipi-pesi'!AE$17,"")&amp;IF(AG123='Tabelle Tipi-pesi'!AD$18,'Tabelle Tipi-pesi'!AE$18,"")&amp;IF(AG123='Tabelle Tipi-pesi'!AD$19,'Tabelle Tipi-pesi'!AE$19,"")&amp;IF(AG123='Tabelle Tipi-pesi'!AD$20,'Tabelle Tipi-pesi'!AE$20,"")&amp;IF(AG123='Tabelle Tipi-pesi'!AD$21,'Tabelle Tipi-pesi'!AE$21,"")&amp;IF(AG123='Tabelle Tipi-pesi'!AD$22,'Tabelle Tipi-pesi'!AE$22,"")&amp;IF(AG123='Tabelle Tipi-pesi'!AD$23,'Tabelle Tipi-pesi'!AE$23,"")))</f>
        <v>0</v>
      </c>
      <c r="AJ123" s="26">
        <f t="shared" si="7"/>
        <v>1437</v>
      </c>
      <c r="AK123" s="55">
        <v>24.3</v>
      </c>
      <c r="AL123" s="12">
        <v>3550</v>
      </c>
      <c r="AM123" s="18"/>
      <c r="AN123" s="11">
        <f t="shared" si="8"/>
        <v>17</v>
      </c>
      <c r="AO123" s="11" t="str">
        <f t="shared" si="9"/>
        <v>4</v>
      </c>
      <c r="AP123" s="8">
        <v>580</v>
      </c>
      <c r="AQ123" s="40">
        <f t="shared" si="10"/>
        <v>8.7654320987654319</v>
      </c>
      <c r="AR123" s="15">
        <f t="shared" si="11"/>
        <v>129.72839506172841</v>
      </c>
      <c r="AS123" s="16">
        <f t="shared" si="12"/>
        <v>90.277240822357967</v>
      </c>
      <c r="AT123" s="15">
        <f t="shared" si="13"/>
        <v>11.076988960791777</v>
      </c>
      <c r="AU123" s="39"/>
    </row>
    <row r="124" spans="1:47" s="8" customFormat="1" ht="11.25" customHeight="1" x14ac:dyDescent="0.2">
      <c r="A124" s="8">
        <v>120</v>
      </c>
      <c r="B124" s="8">
        <v>4</v>
      </c>
      <c r="C124" s="20" t="s">
        <v>18</v>
      </c>
      <c r="D124" s="21">
        <f>IF(C124="",0,VALUE(IF(C124='Tabelle Tipi-pesi'!B$2,'Tabelle Tipi-pesi'!C$2,"")&amp;IF(C124='Tabelle Tipi-pesi'!B$3,'Tabelle Tipi-pesi'!C$3,"")&amp;IF(C124='Tabelle Tipi-pesi'!B$4,'Tabelle Tipi-pesi'!C$4,"")&amp;IF(C124='Tabelle Tipi-pesi'!B$5,'Tabelle Tipi-pesi'!C$5,"")&amp;IF(C124='Tabelle Tipi-pesi'!B$6,'Tabelle Tipi-pesi'!C$6,"")&amp;IF(C124='Tabelle Tipi-pesi'!B$7,'Tabelle Tipi-pesi'!C$7,"")&amp;IF(C124='Tabelle Tipi-pesi'!B$8,'Tabelle Tipi-pesi'!C$8,"")&amp;IF(C124='Tabelle Tipi-pesi'!B$9,'Tabelle Tipi-pesi'!C$9,"")&amp;IF(C124='Tabelle Tipi-pesi'!B$10,'Tabelle Tipi-pesi'!C$10,"")&amp;IF(C124='Tabelle Tipi-pesi'!B$11,'Tabelle Tipi-pesi'!C$11,"")&amp;IF(C124='Tabelle Tipi-pesi'!B$12,'Tabelle Tipi-pesi'!C$12,"")&amp;IF(C124='Tabelle Tipi-pesi'!B$13,'Tabelle Tipi-pesi'!C$13,"")&amp;IF(C124='Tabelle Tipi-pesi'!B$14,'Tabelle Tipi-pesi'!C$14,"")&amp;IF(C124='Tabelle Tipi-pesi'!B$15,'Tabelle Tipi-pesi'!C$15,"")&amp;IF(C124='Tabelle Tipi-pesi'!B$16,'Tabelle Tipi-pesi'!C$16,"")&amp;IF(C124='Tabelle Tipi-pesi'!B$17,'Tabelle Tipi-pesi'!C$17,"")&amp;IF(C124='Tabelle Tipi-pesi'!B$18,'Tabelle Tipi-pesi'!C$18,"")&amp;IF(C124='Tabelle Tipi-pesi'!B$19,'Tabelle Tipi-pesi'!C$19,"")&amp;IF(C124='Tabelle Tipi-pesi'!B$20,'Tabelle Tipi-pesi'!C$20,"")&amp;IF(C124='Tabelle Tipi-pesi'!B$21,'Tabelle Tipi-pesi'!C$21,"")&amp;IF(C124='Tabelle Tipi-pesi'!B$22,'Tabelle Tipi-pesi'!C$22,"")&amp;IF(C124='Tabelle Tipi-pesi'!B$23,'Tabelle Tipi-pesi'!C$23,"")))</f>
        <v>180</v>
      </c>
      <c r="E124" s="8" t="s">
        <v>31</v>
      </c>
      <c r="F124" s="7">
        <f>IF(E124="",0,VALUE(IF(E124='Tabelle Tipi-pesi'!D$2,'Tabelle Tipi-pesi'!E$2,"")&amp;IF(E124='Tabelle Tipi-pesi'!D$3,'Tabelle Tipi-pesi'!E$3,"")&amp;IF(E124='Tabelle Tipi-pesi'!D$4,'Tabelle Tipi-pesi'!E$4,"")&amp;IF(E124='Tabelle Tipi-pesi'!D$5,'Tabelle Tipi-pesi'!E$5,"")&amp;IF(E124='Tabelle Tipi-pesi'!D$6,'Tabelle Tipi-pesi'!E$6,"")&amp;IF(E124='Tabelle Tipi-pesi'!D$7,'Tabelle Tipi-pesi'!E$7,"")&amp;IF(E124='Tabelle Tipi-pesi'!D$8,'Tabelle Tipi-pesi'!E$8,"")&amp;IF(E124='Tabelle Tipi-pesi'!D$9,'Tabelle Tipi-pesi'!E$9,"")&amp;IF(E124='Tabelle Tipi-pesi'!D$10,'Tabelle Tipi-pesi'!E$10,"")&amp;IF(E124='Tabelle Tipi-pesi'!D$11,'Tabelle Tipi-pesi'!E$11,"")&amp;IF(E124='Tabelle Tipi-pesi'!D$12,'Tabelle Tipi-pesi'!E$12,"")&amp;IF(E124='Tabelle Tipi-pesi'!D$13,'Tabelle Tipi-pesi'!E$13,"")&amp;IF(E124='Tabelle Tipi-pesi'!D$14,'Tabelle Tipi-pesi'!E$14,"")&amp;IF(E124='Tabelle Tipi-pesi'!D$15,'Tabelle Tipi-pesi'!E$15,"")&amp;IF(E124='Tabelle Tipi-pesi'!D$16,'Tabelle Tipi-pesi'!E$16,"")&amp;IF(E124='Tabelle Tipi-pesi'!D$17,'Tabelle Tipi-pesi'!E$17,"")&amp;IF(E124='Tabelle Tipi-pesi'!D$18,'Tabelle Tipi-pesi'!E$18,"")&amp;IF(E124='Tabelle Tipi-pesi'!D$19,'Tabelle Tipi-pesi'!E$19,"")&amp;IF(E124='Tabelle Tipi-pesi'!D$20,'Tabelle Tipi-pesi'!E$20,"")&amp;IF(E124='Tabelle Tipi-pesi'!D$21,'Tabelle Tipi-pesi'!E$21,"")&amp;IF(E124='Tabelle Tipi-pesi'!D$22,'Tabelle Tipi-pesi'!E$22,"")&amp;IF(E124='Tabelle Tipi-pesi'!D$23,'Tabelle Tipi-pesi'!E$23,"")))/4*B124</f>
        <v>80</v>
      </c>
      <c r="G124" s="22" t="s">
        <v>39</v>
      </c>
      <c r="H124" s="23">
        <f>$B124*IF(G124="",0,VALUE(IF(G124='Tabelle Tipi-pesi'!F$2,'Tabelle Tipi-pesi'!G$2,"")&amp;IF(G124='Tabelle Tipi-pesi'!F$3,'Tabelle Tipi-pesi'!G$3,"")&amp;IF(G124='Tabelle Tipi-pesi'!F$4,'Tabelle Tipi-pesi'!G$4,"")&amp;IF(G124='Tabelle Tipi-pesi'!F$5,'Tabelle Tipi-pesi'!G$5,"")&amp;IF(G124='Tabelle Tipi-pesi'!F$6,'Tabelle Tipi-pesi'!G$6,"")&amp;IF(G124='Tabelle Tipi-pesi'!F$7,'Tabelle Tipi-pesi'!G$7,"")&amp;IF(G124='Tabelle Tipi-pesi'!F$8,'Tabelle Tipi-pesi'!G$8,"")&amp;IF(G124='Tabelle Tipi-pesi'!F$9,'Tabelle Tipi-pesi'!G$9,"")&amp;IF(G124='Tabelle Tipi-pesi'!F$10,'Tabelle Tipi-pesi'!G$10,"")&amp;IF(G124='Tabelle Tipi-pesi'!F$11,'Tabelle Tipi-pesi'!G$11,"")&amp;IF(G124='Tabelle Tipi-pesi'!F$12,'Tabelle Tipi-pesi'!G$12,"")&amp;IF(G124='Tabelle Tipi-pesi'!F$13,'Tabelle Tipi-pesi'!G$13,"")&amp;IF(G124='Tabelle Tipi-pesi'!F$14,'Tabelle Tipi-pesi'!G$14,"")&amp;IF(G124='Tabelle Tipi-pesi'!F$15,'Tabelle Tipi-pesi'!G$15,"")&amp;IF(G124='Tabelle Tipi-pesi'!F$16,'Tabelle Tipi-pesi'!G$16,"")&amp;IF(G124='Tabelle Tipi-pesi'!F$17,'Tabelle Tipi-pesi'!G$17,"")&amp;IF(G124='Tabelle Tipi-pesi'!F$18,'Tabelle Tipi-pesi'!G$18,"")&amp;IF(G124='Tabelle Tipi-pesi'!F$19,'Tabelle Tipi-pesi'!G$19,"")&amp;IF(G124='Tabelle Tipi-pesi'!F$20,'Tabelle Tipi-pesi'!G$20,"")&amp;IF(G124='Tabelle Tipi-pesi'!F$21,'Tabelle Tipi-pesi'!G$21,"")&amp;IF(G124='Tabelle Tipi-pesi'!F$22,'Tabelle Tipi-pesi'!G$22,"")&amp;IF(G124='Tabelle Tipi-pesi'!F$23,'Tabelle Tipi-pesi'!G$23,"")))</f>
        <v>120</v>
      </c>
      <c r="I124" s="8" t="s">
        <v>47</v>
      </c>
      <c r="J124" s="9">
        <f>IF(I124="",0,VALUE(IF(I124='Tabelle Tipi-pesi'!H$2,'Tabelle Tipi-pesi'!I$2,"")&amp;IF(I124='Tabelle Tipi-pesi'!H$3,'Tabelle Tipi-pesi'!I$3,"")&amp;IF(I124='Tabelle Tipi-pesi'!H$4,'Tabelle Tipi-pesi'!I$4,"")&amp;IF(I124='Tabelle Tipi-pesi'!H$5,'Tabelle Tipi-pesi'!I$5,"")&amp;IF(I124='Tabelle Tipi-pesi'!H$6,'Tabelle Tipi-pesi'!I$6,"")&amp;IF(I124='Tabelle Tipi-pesi'!H$7,'Tabelle Tipi-pesi'!I$7,"")&amp;IF(I124='Tabelle Tipi-pesi'!H$8,'Tabelle Tipi-pesi'!I$8,"")&amp;IF(I124='Tabelle Tipi-pesi'!H$9,'Tabelle Tipi-pesi'!I$9,"")&amp;IF(I124='Tabelle Tipi-pesi'!H$10,'Tabelle Tipi-pesi'!I$10,"")&amp;IF(I124='Tabelle Tipi-pesi'!H$11,'Tabelle Tipi-pesi'!I$11,"")&amp;IF(I124='Tabelle Tipi-pesi'!H$12,'Tabelle Tipi-pesi'!I$12,"")&amp;IF(I124='Tabelle Tipi-pesi'!H$13,'Tabelle Tipi-pesi'!I$13,"")&amp;IF(I124='Tabelle Tipi-pesi'!H$14,'Tabelle Tipi-pesi'!I$14,"")&amp;IF(I124='Tabelle Tipi-pesi'!H$15,'Tabelle Tipi-pesi'!I$15,"")&amp;IF(I124='Tabelle Tipi-pesi'!H$16,'Tabelle Tipi-pesi'!I$16,"")&amp;IF(I124='Tabelle Tipi-pesi'!H$17,'Tabelle Tipi-pesi'!I$17,"")&amp;IF(I124='Tabelle Tipi-pesi'!H$18,'Tabelle Tipi-pesi'!I$18,"")&amp;IF(I124='Tabelle Tipi-pesi'!H$19,'Tabelle Tipi-pesi'!I$19,"")&amp;IF(I124='Tabelle Tipi-pesi'!H$20,'Tabelle Tipi-pesi'!I$20,"")&amp;IF(I124='Tabelle Tipi-pesi'!H$21,'Tabelle Tipi-pesi'!I$21,"")&amp;IF(I124='Tabelle Tipi-pesi'!H$22,'Tabelle Tipi-pesi'!I$22,"")&amp;IF(I124='Tabelle Tipi-pesi'!H$23,'Tabelle Tipi-pesi'!I$23,"")))</f>
        <v>145</v>
      </c>
      <c r="K124" s="24" t="s">
        <v>50</v>
      </c>
      <c r="L124" s="25">
        <f>IF(K124="",0,VALUE(IF(K124='Tabelle Tipi-pesi'!J$2,'Tabelle Tipi-pesi'!K$2,"")&amp;IF(K124='Tabelle Tipi-pesi'!J$3,'Tabelle Tipi-pesi'!K$3,"")&amp;IF(K124='Tabelle Tipi-pesi'!J$4,'Tabelle Tipi-pesi'!K$4,"")&amp;IF(K124='Tabelle Tipi-pesi'!J$5,'Tabelle Tipi-pesi'!K$5,"")&amp;IF(K124='Tabelle Tipi-pesi'!J$6,'Tabelle Tipi-pesi'!K$6,"")&amp;IF(K124='Tabelle Tipi-pesi'!J$7,'Tabelle Tipi-pesi'!K$7,"")&amp;IF(K124='Tabelle Tipi-pesi'!J$8,'Tabelle Tipi-pesi'!K$8,"")&amp;IF(K124='Tabelle Tipi-pesi'!J$9,'Tabelle Tipi-pesi'!K$9,"")&amp;IF(K124='Tabelle Tipi-pesi'!J$10,'Tabelle Tipi-pesi'!K$10,"")&amp;IF(K124='Tabelle Tipi-pesi'!J$11,'Tabelle Tipi-pesi'!K$11,"")&amp;IF(K124='Tabelle Tipi-pesi'!J$12,'Tabelle Tipi-pesi'!K$12,"")&amp;IF(K124='Tabelle Tipi-pesi'!J$13,'Tabelle Tipi-pesi'!K$13,"")&amp;IF(K124='Tabelle Tipi-pesi'!J$14,'Tabelle Tipi-pesi'!K$14,"")&amp;IF(K124='Tabelle Tipi-pesi'!J$15,'Tabelle Tipi-pesi'!K$15,"")&amp;IF(K124='Tabelle Tipi-pesi'!J$16,'Tabelle Tipi-pesi'!K$16,"")&amp;IF(K124='Tabelle Tipi-pesi'!J$17,'Tabelle Tipi-pesi'!K$17,"")&amp;IF(K124='Tabelle Tipi-pesi'!J$18,'Tabelle Tipi-pesi'!K$18,"")&amp;IF(K124='Tabelle Tipi-pesi'!J$19,'Tabelle Tipi-pesi'!K$19,"")&amp;IF(K124='Tabelle Tipi-pesi'!J$20,'Tabelle Tipi-pesi'!K$20,"")&amp;IF(K124='Tabelle Tipi-pesi'!J$21,'Tabelle Tipi-pesi'!K$21,"")&amp;IF(K124='Tabelle Tipi-pesi'!J$22,'Tabelle Tipi-pesi'!K$22,"")&amp;IF(K124='Tabelle Tipi-pesi'!J$23,'Tabelle Tipi-pesi'!K$23,"")))</f>
        <v>7</v>
      </c>
      <c r="M124" s="8" t="s">
        <v>178</v>
      </c>
      <c r="N124" s="9">
        <f>$B124*IF(M124="",0,VALUE(IF(M124='Tabelle Tipi-pesi'!L$2,'Tabelle Tipi-pesi'!M$2,"")&amp;IF(M124='Tabelle Tipi-pesi'!L$3,'Tabelle Tipi-pesi'!M$3,"")&amp;IF(M124='Tabelle Tipi-pesi'!L$4,'Tabelle Tipi-pesi'!M$4,"")&amp;IF(M124='Tabelle Tipi-pesi'!L$5,'Tabelle Tipi-pesi'!M$5,"")&amp;IF(M124='Tabelle Tipi-pesi'!L$6,'Tabelle Tipi-pesi'!M$6,"")&amp;IF(M124='Tabelle Tipi-pesi'!L$7,'Tabelle Tipi-pesi'!M$7,"")&amp;IF(M124='Tabelle Tipi-pesi'!L$8,'Tabelle Tipi-pesi'!M$8,"")&amp;IF(M124='Tabelle Tipi-pesi'!L$9,'Tabelle Tipi-pesi'!M$9,"")&amp;IF(M124='Tabelle Tipi-pesi'!L$10,'Tabelle Tipi-pesi'!M$10,"")&amp;IF(M124='Tabelle Tipi-pesi'!L$11,'Tabelle Tipi-pesi'!M$11,"")&amp;IF(M124='Tabelle Tipi-pesi'!L$12,'Tabelle Tipi-pesi'!M$12,"")&amp;IF(M124='Tabelle Tipi-pesi'!L$13,'Tabelle Tipi-pesi'!M$13,"")&amp;IF(M124='Tabelle Tipi-pesi'!L$14,'Tabelle Tipi-pesi'!M$14,"")&amp;IF(M124='Tabelle Tipi-pesi'!L$15,'Tabelle Tipi-pesi'!M$15,"")&amp;IF(M124='Tabelle Tipi-pesi'!L$16,'Tabelle Tipi-pesi'!M$16,"")&amp;IF(M124='Tabelle Tipi-pesi'!L$17,'Tabelle Tipi-pesi'!M$17,"")&amp;IF(M124='Tabelle Tipi-pesi'!L$18,'Tabelle Tipi-pesi'!M$18,"")&amp;IF(M124='Tabelle Tipi-pesi'!L$19,'Tabelle Tipi-pesi'!M$19,"")&amp;IF(M124='Tabelle Tipi-pesi'!L$20,'Tabelle Tipi-pesi'!M$20,"")&amp;IF(M124='Tabelle Tipi-pesi'!L$21,'Tabelle Tipi-pesi'!M$21,"")&amp;IF(M124='Tabelle Tipi-pesi'!L$22,'Tabelle Tipi-pesi'!M$22,"")&amp;IF(M124='Tabelle Tipi-pesi'!L$23,'Tabelle Tipi-pesi'!M$23,"")))</f>
        <v>340</v>
      </c>
      <c r="O124" s="27" t="s">
        <v>82</v>
      </c>
      <c r="P124" s="28">
        <f>IF(O124="",0,VALUE(IF(O124='Tabelle Tipi-pesi'!N$2,'Tabelle Tipi-pesi'!O$2,"")&amp;IF(O124='Tabelle Tipi-pesi'!N$3,'Tabelle Tipi-pesi'!O$3,"")&amp;IF(O124='Tabelle Tipi-pesi'!N$4,'Tabelle Tipi-pesi'!O$4,"")&amp;IF(O124='Tabelle Tipi-pesi'!N$5,'Tabelle Tipi-pesi'!O$5,"")&amp;IF(O124='Tabelle Tipi-pesi'!N$6,'Tabelle Tipi-pesi'!O$6,"")&amp;IF(O124='Tabelle Tipi-pesi'!N$7,'Tabelle Tipi-pesi'!O$7,"")&amp;IF(O124='Tabelle Tipi-pesi'!N$8,'Tabelle Tipi-pesi'!O$8,"")&amp;IF(O124='Tabelle Tipi-pesi'!N$9,'Tabelle Tipi-pesi'!O$9,"")&amp;IF(O124='Tabelle Tipi-pesi'!N$10,'Tabelle Tipi-pesi'!O$10,"")&amp;IF(O124='Tabelle Tipi-pesi'!N$11,'Tabelle Tipi-pesi'!O$11,"")&amp;IF(O124='Tabelle Tipi-pesi'!N$12,'Tabelle Tipi-pesi'!O$12,"")&amp;IF(O124='Tabelle Tipi-pesi'!N$13,'Tabelle Tipi-pesi'!O$13,"")&amp;IF(O124='Tabelle Tipi-pesi'!N$14,'Tabelle Tipi-pesi'!O$14,"")&amp;IF(O124='Tabelle Tipi-pesi'!N$15,'Tabelle Tipi-pesi'!O$15,"")&amp;IF(O124='Tabelle Tipi-pesi'!N$16,'Tabelle Tipi-pesi'!O$16,"")&amp;IF(O124='Tabelle Tipi-pesi'!N$17,'Tabelle Tipi-pesi'!O$17,"")&amp;IF(O124='Tabelle Tipi-pesi'!N$18,'Tabelle Tipi-pesi'!O$18,"")&amp;IF(O124='Tabelle Tipi-pesi'!N$19,'Tabelle Tipi-pesi'!O$19,"")&amp;IF(O124='Tabelle Tipi-pesi'!N$20,'Tabelle Tipi-pesi'!O$20,"")&amp;IF(O124='Tabelle Tipi-pesi'!N$21,'Tabelle Tipi-pesi'!O$21,"")&amp;IF(O124='Tabelle Tipi-pesi'!N$22,'Tabelle Tipi-pesi'!O$22,"")&amp;IF(O124='Tabelle Tipi-pesi'!N$23,'Tabelle Tipi-pesi'!O$23,"")))</f>
        <v>580</v>
      </c>
      <c r="Q124" s="8" t="s">
        <v>109</v>
      </c>
      <c r="R124" s="9">
        <f>IF(Q124="",0,VALUE(IF(Q124='Tabelle Tipi-pesi'!P$2,'Tabelle Tipi-pesi'!Q$2,"")&amp;IF(Q124='Tabelle Tipi-pesi'!P$3,'Tabelle Tipi-pesi'!Q$3,"")&amp;IF(Q124='Tabelle Tipi-pesi'!P$4,'Tabelle Tipi-pesi'!Q$4,"")&amp;IF(Q124='Tabelle Tipi-pesi'!P$5,'Tabelle Tipi-pesi'!Q$5,"")&amp;IF(Q124='Tabelle Tipi-pesi'!P$6,'Tabelle Tipi-pesi'!Q$6,"")&amp;IF(Q124='Tabelle Tipi-pesi'!P$7,'Tabelle Tipi-pesi'!Q$7,"")&amp;IF(Q124='Tabelle Tipi-pesi'!P$8,'Tabelle Tipi-pesi'!Q$8,"")&amp;IF(Q124='Tabelle Tipi-pesi'!P$9,'Tabelle Tipi-pesi'!Q$9,"")&amp;IF(Q124='Tabelle Tipi-pesi'!P$10,'Tabelle Tipi-pesi'!Q$10,"")&amp;IF(Q124='Tabelle Tipi-pesi'!P$11,'Tabelle Tipi-pesi'!Q$11,"")&amp;IF(Q124='Tabelle Tipi-pesi'!P$12,'Tabelle Tipi-pesi'!Q$12,"")&amp;IF(Q124='Tabelle Tipi-pesi'!P$13,'Tabelle Tipi-pesi'!Q$13,"")&amp;IF(Q124='Tabelle Tipi-pesi'!P$14,'Tabelle Tipi-pesi'!Q$14,"")&amp;IF(Q124='Tabelle Tipi-pesi'!P$15,'Tabelle Tipi-pesi'!Q$15,"")&amp;IF(Q124='Tabelle Tipi-pesi'!P$16,'Tabelle Tipi-pesi'!Q$16,"")&amp;IF(Q124='Tabelle Tipi-pesi'!P$17,'Tabelle Tipi-pesi'!Q$17,"")&amp;IF(Q124='Tabelle Tipi-pesi'!P$18,'Tabelle Tipi-pesi'!Q$18,"")&amp;IF(Q124='Tabelle Tipi-pesi'!P$19,'Tabelle Tipi-pesi'!Q$19,"")&amp;IF(Q124='Tabelle Tipi-pesi'!P$20,'Tabelle Tipi-pesi'!Q$20,"")&amp;IF(Q124='Tabelle Tipi-pesi'!P$21,'Tabelle Tipi-pesi'!Q$21,"")&amp;IF(Q124='Tabelle Tipi-pesi'!P$22,'Tabelle Tipi-pesi'!Q$22,"")&amp;IF(Q124='Tabelle Tipi-pesi'!P$23,'Tabelle Tipi-pesi'!Q$23,"")))</f>
        <v>60</v>
      </c>
      <c r="S124" s="29" t="s">
        <v>129</v>
      </c>
      <c r="T124" s="30">
        <f>IF(S124="",0,VALUE(IF(S124='Tabelle Tipi-pesi'!R$2,'Tabelle Tipi-pesi'!S$2,"")&amp;IF(S124='Tabelle Tipi-pesi'!R$3,'Tabelle Tipi-pesi'!S$3,"")&amp;IF(S124='Tabelle Tipi-pesi'!R$4,'Tabelle Tipi-pesi'!S$4,"")&amp;IF(S124='Tabelle Tipi-pesi'!R$5,'Tabelle Tipi-pesi'!S$5,"")&amp;IF(S124='Tabelle Tipi-pesi'!R$6,'Tabelle Tipi-pesi'!S$6,"")&amp;IF(S124='Tabelle Tipi-pesi'!R$7,'Tabelle Tipi-pesi'!S$7,"")&amp;IF(S124='Tabelle Tipi-pesi'!R$8,'Tabelle Tipi-pesi'!S$8,"")&amp;IF(S124='Tabelle Tipi-pesi'!R$9,'Tabelle Tipi-pesi'!S$9,"")&amp;IF(S124='Tabelle Tipi-pesi'!R$10,'Tabelle Tipi-pesi'!S$10,"")&amp;IF(S124='Tabelle Tipi-pesi'!R$11,'Tabelle Tipi-pesi'!S$11,"")&amp;IF(S124='Tabelle Tipi-pesi'!R$12,'Tabelle Tipi-pesi'!S$12,"")&amp;IF(S124='Tabelle Tipi-pesi'!R$13,'Tabelle Tipi-pesi'!S$13,"")&amp;IF(S124='Tabelle Tipi-pesi'!R$14,'Tabelle Tipi-pesi'!S$14,"")&amp;IF(S124='Tabelle Tipi-pesi'!R$15,'Tabelle Tipi-pesi'!S$15,"")&amp;IF(S124='Tabelle Tipi-pesi'!R$16,'Tabelle Tipi-pesi'!S$16,"")&amp;IF(S124='Tabelle Tipi-pesi'!R$17,'Tabelle Tipi-pesi'!S$17,"")&amp;IF(S124='Tabelle Tipi-pesi'!R$18,'Tabelle Tipi-pesi'!S$18,"")&amp;IF(S124='Tabelle Tipi-pesi'!R$19,'Tabelle Tipi-pesi'!S$19,"")&amp;IF(S124='Tabelle Tipi-pesi'!R$20,'Tabelle Tipi-pesi'!S$20,"")&amp;IF(S124='Tabelle Tipi-pesi'!R$21,'Tabelle Tipi-pesi'!S$21,"")&amp;IF(S124='Tabelle Tipi-pesi'!R$22,'Tabelle Tipi-pesi'!S$22,"")&amp;IF(S124='Tabelle Tipi-pesi'!R$23,'Tabelle Tipi-pesi'!S$23,"")))</f>
        <v>20</v>
      </c>
      <c r="V124" s="9">
        <f>IF(U124="",0,VALUE(IF(U124='Tabelle Tipi-pesi'!T$2,'Tabelle Tipi-pesi'!U$2,"")&amp;IF(U124='Tabelle Tipi-pesi'!T$3,'Tabelle Tipi-pesi'!U$3,"")&amp;IF(U124='Tabelle Tipi-pesi'!T$4,'Tabelle Tipi-pesi'!U$4,"")&amp;IF(U124='Tabelle Tipi-pesi'!T$5,'Tabelle Tipi-pesi'!U$5,"")&amp;IF(U124='Tabelle Tipi-pesi'!T$6,'Tabelle Tipi-pesi'!U$6,"")&amp;IF(U124='Tabelle Tipi-pesi'!T$7,'Tabelle Tipi-pesi'!U$7,"")&amp;IF(U124='Tabelle Tipi-pesi'!T$8,'Tabelle Tipi-pesi'!U$8,"")&amp;IF(U124='Tabelle Tipi-pesi'!T$9,'Tabelle Tipi-pesi'!U$9,"")&amp;IF(U124='Tabelle Tipi-pesi'!T$10,'Tabelle Tipi-pesi'!U$10,"")&amp;IF(U124='Tabelle Tipi-pesi'!T$11,'Tabelle Tipi-pesi'!U$11,"")&amp;IF(U124='Tabelle Tipi-pesi'!T$12,'Tabelle Tipi-pesi'!U$12,"")&amp;IF(U124='Tabelle Tipi-pesi'!T$13,'Tabelle Tipi-pesi'!U$13,"")&amp;IF(U124='Tabelle Tipi-pesi'!T$14,'Tabelle Tipi-pesi'!U$14,"")&amp;IF(U124='Tabelle Tipi-pesi'!T$15,'Tabelle Tipi-pesi'!U$15,"")&amp;IF(U124='Tabelle Tipi-pesi'!T$16,'Tabelle Tipi-pesi'!U$16,"")&amp;IF(U124='Tabelle Tipi-pesi'!T$17,'Tabelle Tipi-pesi'!U$17,"")&amp;IF(U124='Tabelle Tipi-pesi'!T$18,'Tabelle Tipi-pesi'!U$18,"")&amp;IF(U124='Tabelle Tipi-pesi'!T$19,'Tabelle Tipi-pesi'!U$19,"")&amp;IF(U124='Tabelle Tipi-pesi'!T$20,'Tabelle Tipi-pesi'!U$20,"")&amp;IF(U124='Tabelle Tipi-pesi'!T$21,'Tabelle Tipi-pesi'!U$21,"")&amp;IF(U124='Tabelle Tipi-pesi'!T$22,'Tabelle Tipi-pesi'!U$22,"")&amp;IF(U124='Tabelle Tipi-pesi'!T$23,'Tabelle Tipi-pesi'!U$23,"")))</f>
        <v>0</v>
      </c>
      <c r="W124" s="31"/>
      <c r="X124" s="32">
        <f>IF(W124="",0,VALUE(IF(W124='Tabelle Tipi-pesi'!V$2,'Tabelle Tipi-pesi'!W$2,"")&amp;IF(W124='Tabelle Tipi-pesi'!V$3,'Tabelle Tipi-pesi'!W$3,"")&amp;IF(W124='Tabelle Tipi-pesi'!V$4,'Tabelle Tipi-pesi'!W$4,"")&amp;IF(W124='Tabelle Tipi-pesi'!V$5,'Tabelle Tipi-pesi'!W$5,"")&amp;IF(W124='Tabelle Tipi-pesi'!V$6,'Tabelle Tipi-pesi'!W$6,"")&amp;IF(W124='Tabelle Tipi-pesi'!V$7,'Tabelle Tipi-pesi'!W$7,"")&amp;IF(W124='Tabelle Tipi-pesi'!V$8,'Tabelle Tipi-pesi'!W$8,"")&amp;IF(W124='Tabelle Tipi-pesi'!V$9,'Tabelle Tipi-pesi'!W$9,"")&amp;IF(W124='Tabelle Tipi-pesi'!V$10,'Tabelle Tipi-pesi'!W$10,"")&amp;IF(W124='Tabelle Tipi-pesi'!V$11,'Tabelle Tipi-pesi'!W$11,"")&amp;IF(W124='Tabelle Tipi-pesi'!V$12,'Tabelle Tipi-pesi'!W$12,"")&amp;IF(W124='Tabelle Tipi-pesi'!V$13,'Tabelle Tipi-pesi'!W$13,"")&amp;IF(W124='Tabelle Tipi-pesi'!V$14,'Tabelle Tipi-pesi'!W$14,"")&amp;IF(W124='Tabelle Tipi-pesi'!V$15,'Tabelle Tipi-pesi'!W$15,"")&amp;IF(W124='Tabelle Tipi-pesi'!V$16,'Tabelle Tipi-pesi'!W$16,"")&amp;IF(W124='Tabelle Tipi-pesi'!V$17,'Tabelle Tipi-pesi'!W$17,"")&amp;IF(W124='Tabelle Tipi-pesi'!V$18,'Tabelle Tipi-pesi'!W$18,"")&amp;IF(W124='Tabelle Tipi-pesi'!V$19,'Tabelle Tipi-pesi'!W$19,"")&amp;IF(W124='Tabelle Tipi-pesi'!V$20,'Tabelle Tipi-pesi'!W$20,"")&amp;IF(W124='Tabelle Tipi-pesi'!V$21,'Tabelle Tipi-pesi'!W$21,"")&amp;IF(W124='Tabelle Tipi-pesi'!V$22,'Tabelle Tipi-pesi'!W$22,"")&amp;IF(W124='Tabelle Tipi-pesi'!V$23,'Tabelle Tipi-pesi'!W$23,"")))</f>
        <v>0</v>
      </c>
      <c r="Z124" s="9">
        <f>IF(Y124="",0,VALUE(IF(Y124='Tabelle Tipi-pesi'!X$2,'Tabelle Tipi-pesi'!Y$2,"")&amp;IF(Y124='Tabelle Tipi-pesi'!X$3,'Tabelle Tipi-pesi'!Y$3,"")&amp;IF(Y124='Tabelle Tipi-pesi'!X$4,'Tabelle Tipi-pesi'!Y$4,"")&amp;IF(Y124='Tabelle Tipi-pesi'!X$5,'Tabelle Tipi-pesi'!Y$5,"")&amp;IF(Y124='Tabelle Tipi-pesi'!X$6,'Tabelle Tipi-pesi'!Y$6,"")&amp;IF(Y124='Tabelle Tipi-pesi'!X$7,'Tabelle Tipi-pesi'!Y$7,"")&amp;IF(Y124='Tabelle Tipi-pesi'!X$8,'Tabelle Tipi-pesi'!Y$8,"")&amp;IF(Y124='Tabelle Tipi-pesi'!X$9,'Tabelle Tipi-pesi'!Y$9,"")&amp;IF(Y124='Tabelle Tipi-pesi'!X$10,'Tabelle Tipi-pesi'!Y$10,"")&amp;IF(Y124='Tabelle Tipi-pesi'!X$11,'Tabelle Tipi-pesi'!Y$11,"")&amp;IF(Y124='Tabelle Tipi-pesi'!X$12,'Tabelle Tipi-pesi'!Y$12,"")&amp;IF(Y124='Tabelle Tipi-pesi'!X$13,'Tabelle Tipi-pesi'!Y$13,"")&amp;IF(Y124='Tabelle Tipi-pesi'!X$14,'Tabelle Tipi-pesi'!Y$14,"")&amp;IF(Y124='Tabelle Tipi-pesi'!X$15,'Tabelle Tipi-pesi'!Y$15,"")&amp;IF(Y124='Tabelle Tipi-pesi'!X$16,'Tabelle Tipi-pesi'!Y$16,"")&amp;IF(Y124='Tabelle Tipi-pesi'!X$17,'Tabelle Tipi-pesi'!Y$17,"")&amp;IF(Y124='Tabelle Tipi-pesi'!X$18,'Tabelle Tipi-pesi'!Y$18,"")&amp;IF(Y124='Tabelle Tipi-pesi'!X$19,'Tabelle Tipi-pesi'!Y$19,"")&amp;IF(Y124='Tabelle Tipi-pesi'!X$20,'Tabelle Tipi-pesi'!Y$20,"")&amp;IF(Y124='Tabelle Tipi-pesi'!X$21,'Tabelle Tipi-pesi'!Y$21,"")&amp;IF(Y124='Tabelle Tipi-pesi'!X$22,'Tabelle Tipi-pesi'!Y$22,"")&amp;IF(Y124='Tabelle Tipi-pesi'!X$23,'Tabelle Tipi-pesi'!Y$23,"")))</f>
        <v>0</v>
      </c>
      <c r="AA124" s="36" t="s">
        <v>105</v>
      </c>
      <c r="AB124" s="37">
        <f>IF(AA124="",0,VALUE(IF(AA124='Tabelle Tipi-pesi'!Z$2,'Tabelle Tipi-pesi'!AA$2,"")&amp;IF(AA124='Tabelle Tipi-pesi'!Z$3,'Tabelle Tipi-pesi'!AA$3,"")&amp;IF(AA124='Tabelle Tipi-pesi'!Z$4,'Tabelle Tipi-pesi'!AA$4,"")&amp;IF(AA124='Tabelle Tipi-pesi'!Z$5,'Tabelle Tipi-pesi'!AA$5,"")&amp;IF(AA124='Tabelle Tipi-pesi'!Z$6,'Tabelle Tipi-pesi'!AA$6,"")&amp;IF(AA124='Tabelle Tipi-pesi'!Z$7,'Tabelle Tipi-pesi'!AA$7,"")&amp;IF(AA124='Tabelle Tipi-pesi'!Z$8,'Tabelle Tipi-pesi'!AA$8,"")&amp;IF(AA124='Tabelle Tipi-pesi'!Z$9,'Tabelle Tipi-pesi'!AA$9,"")&amp;IF(AA124='Tabelle Tipi-pesi'!Z$10,'Tabelle Tipi-pesi'!AA$10,"")&amp;IF(AA124='Tabelle Tipi-pesi'!Z$11,'Tabelle Tipi-pesi'!AA$11,"")&amp;IF(AA124='Tabelle Tipi-pesi'!Z$12,'Tabelle Tipi-pesi'!AA$12,"")&amp;IF(AA124='Tabelle Tipi-pesi'!Z$13,'Tabelle Tipi-pesi'!AA$13,"")&amp;IF(AA124='Tabelle Tipi-pesi'!Z$14,'Tabelle Tipi-pesi'!AA$14,"")&amp;IF(AA124='Tabelle Tipi-pesi'!Z$15,'Tabelle Tipi-pesi'!AA$15,"")&amp;IF(AA124='Tabelle Tipi-pesi'!Z$16,'Tabelle Tipi-pesi'!AA$16,"")&amp;IF(AA124='Tabelle Tipi-pesi'!Z$17,'Tabelle Tipi-pesi'!AA$17,"")&amp;IF(AA124='Tabelle Tipi-pesi'!Z$18,'Tabelle Tipi-pesi'!AA$18,"")&amp;IF(AA124='Tabelle Tipi-pesi'!Z$19,'Tabelle Tipi-pesi'!AA$19,"")&amp;IF(AA124='Tabelle Tipi-pesi'!Z$20,'Tabelle Tipi-pesi'!AA$20,"")&amp;IF(AA124='Tabelle Tipi-pesi'!Z$21,'Tabelle Tipi-pesi'!AA$21,"")&amp;IF(AA124='Tabelle Tipi-pesi'!Z$22,'Tabelle Tipi-pesi'!AA$22,"")&amp;IF(AA124='Tabelle Tipi-pesi'!Z$23,'Tabelle Tipi-pesi'!AA$23,"")))</f>
        <v>75</v>
      </c>
      <c r="AD124" s="9">
        <f>IF(AC124="",0,VALUE(IF(AC124='Tabelle Tipi-pesi'!Z$2,'Tabelle Tipi-pesi'!AA$2,"")&amp;IF(AC124='Tabelle Tipi-pesi'!Z$3,'Tabelle Tipi-pesi'!AA$3,"")&amp;IF(AC124='Tabelle Tipi-pesi'!Z$4,'Tabelle Tipi-pesi'!AA$4,"")&amp;IF(AC124='Tabelle Tipi-pesi'!Z$5,'Tabelle Tipi-pesi'!AA$5,"")&amp;IF(AC124='Tabelle Tipi-pesi'!Z$6,'Tabelle Tipi-pesi'!AA$6,"")&amp;IF(AC124='Tabelle Tipi-pesi'!Z$7,'Tabelle Tipi-pesi'!AA$7,"")&amp;IF(AC124='Tabelle Tipi-pesi'!Z$8,'Tabelle Tipi-pesi'!AA$8,"")&amp;IF(AC124='Tabelle Tipi-pesi'!Z$9,'Tabelle Tipi-pesi'!AA$9,"")&amp;IF(AC124='Tabelle Tipi-pesi'!Z$10,'Tabelle Tipi-pesi'!AA$10,"")&amp;IF(AC124='Tabelle Tipi-pesi'!Z$11,'Tabelle Tipi-pesi'!AA$11,"")&amp;IF(AC124='Tabelle Tipi-pesi'!Z$12,'Tabelle Tipi-pesi'!AA$12,"")&amp;IF(AC124='Tabelle Tipi-pesi'!Z$13,'Tabelle Tipi-pesi'!AA$13,"")&amp;IF(AC124='Tabelle Tipi-pesi'!Z$14,'Tabelle Tipi-pesi'!AA$14,"")&amp;IF(AC124='Tabelle Tipi-pesi'!Z$15,'Tabelle Tipi-pesi'!AA$15,"")&amp;IF(AC124='Tabelle Tipi-pesi'!Z$16,'Tabelle Tipi-pesi'!AA$16,"")&amp;IF(AC124='Tabelle Tipi-pesi'!Z$17,'Tabelle Tipi-pesi'!AA$17,"")&amp;IF(AC124='Tabelle Tipi-pesi'!Z$18,'Tabelle Tipi-pesi'!AA$18,"")&amp;IF(AC124='Tabelle Tipi-pesi'!Z$19,'Tabelle Tipi-pesi'!AA$19,"")&amp;IF(AC124='Tabelle Tipi-pesi'!Z$20,'Tabelle Tipi-pesi'!AA$20,"")&amp;IF(AC124='Tabelle Tipi-pesi'!Z$21,'Tabelle Tipi-pesi'!AA$21,"")&amp;IF(AC124='Tabelle Tipi-pesi'!Z$22,'Tabelle Tipi-pesi'!AA$22,"")&amp;IF(AC124='Tabelle Tipi-pesi'!Z$23,'Tabelle Tipi-pesi'!AA$23,"")))</f>
        <v>0</v>
      </c>
      <c r="AE124" s="34" t="s">
        <v>118</v>
      </c>
      <c r="AF124" s="35">
        <f>IF(AE124="",0,VALUE(IF(AE124='Tabelle Tipi-pesi'!AB$2,'Tabelle Tipi-pesi'!AC$2,"")&amp;IF(AE124='Tabelle Tipi-pesi'!AB$3,'Tabelle Tipi-pesi'!AC$3,"")&amp;IF(AE124='Tabelle Tipi-pesi'!AB$4,'Tabelle Tipi-pesi'!AC$4,"")&amp;IF(AE124='Tabelle Tipi-pesi'!AB$5,'Tabelle Tipi-pesi'!AC$5,"")&amp;IF(AE124='Tabelle Tipi-pesi'!AB$6,'Tabelle Tipi-pesi'!AC$6,"")&amp;IF(AE124='Tabelle Tipi-pesi'!AB$7,'Tabelle Tipi-pesi'!AC$7,"")&amp;IF(AE124='Tabelle Tipi-pesi'!AB$8,'Tabelle Tipi-pesi'!AC$8,"")&amp;IF(AE124='Tabelle Tipi-pesi'!AB$9,'Tabelle Tipi-pesi'!AC$9,"")&amp;IF(AE124='Tabelle Tipi-pesi'!AB$10,'Tabelle Tipi-pesi'!AC$10,"")&amp;IF(AE124='Tabelle Tipi-pesi'!AB$11,'Tabelle Tipi-pesi'!AC$11,"")&amp;IF(AE124='Tabelle Tipi-pesi'!AB$12,'Tabelle Tipi-pesi'!AC$12,"")&amp;IF(AE124='Tabelle Tipi-pesi'!AB$13,'Tabelle Tipi-pesi'!AC$13,"")&amp;IF(AE124='Tabelle Tipi-pesi'!AB$14,'Tabelle Tipi-pesi'!AC$14,"")&amp;IF(AE124='Tabelle Tipi-pesi'!AB$15,'Tabelle Tipi-pesi'!AC$15,"")&amp;IF(AD124='Tabelle Tipi-pesi'!AB$16,'Tabelle Tipi-pesi'!AC$16,"")&amp;IF(AE124='Tabelle Tipi-pesi'!AB$17,'Tabelle Tipi-pesi'!AC$17,"")&amp;IF(AE124='Tabelle Tipi-pesi'!AB$18,'Tabelle Tipi-pesi'!AC$18,"")&amp;IF(AE124='Tabelle Tipi-pesi'!AB$19,'Tabelle Tipi-pesi'!AC$19,"")&amp;IF(AE124='Tabelle Tipi-pesi'!AB$20,'Tabelle Tipi-pesi'!AC$20,"")&amp;IF(AE124='Tabelle Tipi-pesi'!AB$21,'Tabelle Tipi-pesi'!AC$21,"")&amp;IF(AE124='Tabelle Tipi-pesi'!AB$22,'Tabelle Tipi-pesi'!AC$22,"")&amp;IF(AE124='Tabelle Tipi-pesi'!AB$23,'Tabelle Tipi-pesi'!AC$23,"")))</f>
        <v>10</v>
      </c>
      <c r="AH124" s="9">
        <f>IF(AG124="",0,VALUE(IF(AG124='Tabelle Tipi-pesi'!AD$2,'Tabelle Tipi-pesi'!AE$2,"")&amp;IF(AG124='Tabelle Tipi-pesi'!AD$3,'Tabelle Tipi-pesi'!AE$3,"")&amp;IF(AG124='Tabelle Tipi-pesi'!AD$4,'Tabelle Tipi-pesi'!AE$4,"")&amp;IF(AG124='Tabelle Tipi-pesi'!AD$5,'Tabelle Tipi-pesi'!AE$5,"")&amp;IF(AG124='Tabelle Tipi-pesi'!AD$6,'Tabelle Tipi-pesi'!AE$6,"")&amp;IF(AG124='Tabelle Tipi-pesi'!AD$7,'Tabelle Tipi-pesi'!AE$7,"")&amp;IF(AG124='Tabelle Tipi-pesi'!AD$8,'Tabelle Tipi-pesi'!AE$8,"")&amp;IF(AG124='Tabelle Tipi-pesi'!AD$9,'Tabelle Tipi-pesi'!AE$9,"")&amp;IF(AG124='Tabelle Tipi-pesi'!AD$10,'Tabelle Tipi-pesi'!AE$10,"")&amp;IF(AG124='Tabelle Tipi-pesi'!AD$11,'Tabelle Tipi-pesi'!AE$11,"")&amp;IF(AG124='Tabelle Tipi-pesi'!AD$12,'Tabelle Tipi-pesi'!AE$12,"")&amp;IF(AG124='Tabelle Tipi-pesi'!AD$13,'Tabelle Tipi-pesi'!AE$13,"")&amp;IF(AG124='Tabelle Tipi-pesi'!AD$14,'Tabelle Tipi-pesi'!AE$14,"")&amp;IF(AG124='Tabelle Tipi-pesi'!AD$15,'Tabelle Tipi-pesi'!AE$15,"")&amp;IF(AF124='Tabelle Tipi-pesi'!AD$16,'Tabelle Tipi-pesi'!AE$16,"")&amp;IF(AG124='Tabelle Tipi-pesi'!AD$17,'Tabelle Tipi-pesi'!AE$17,"")&amp;IF(AG124='Tabelle Tipi-pesi'!AD$18,'Tabelle Tipi-pesi'!AE$18,"")&amp;IF(AG124='Tabelle Tipi-pesi'!AD$19,'Tabelle Tipi-pesi'!AE$19,"")&amp;IF(AG124='Tabelle Tipi-pesi'!AD$20,'Tabelle Tipi-pesi'!AE$20,"")&amp;IF(AG124='Tabelle Tipi-pesi'!AD$21,'Tabelle Tipi-pesi'!AE$21,"")&amp;IF(AG124='Tabelle Tipi-pesi'!AD$22,'Tabelle Tipi-pesi'!AE$22,"")&amp;IF(AG124='Tabelle Tipi-pesi'!AD$23,'Tabelle Tipi-pesi'!AE$23,"")))</f>
        <v>0</v>
      </c>
      <c r="AJ124" s="26">
        <f t="shared" si="7"/>
        <v>1617</v>
      </c>
      <c r="AK124" s="55">
        <v>41</v>
      </c>
      <c r="AL124" s="12">
        <v>9456</v>
      </c>
      <c r="AM124" s="18"/>
      <c r="AN124" s="11">
        <f t="shared" si="8"/>
        <v>17</v>
      </c>
      <c r="AO124" s="11" t="str">
        <f t="shared" si="9"/>
        <v>3</v>
      </c>
      <c r="AP124" s="8">
        <v>580</v>
      </c>
      <c r="AQ124" s="40">
        <f t="shared" si="10"/>
        <v>13.838048780487805</v>
      </c>
      <c r="AR124" s="15">
        <f t="shared" si="11"/>
        <v>153.60234146341466</v>
      </c>
      <c r="AS124" s="16">
        <f t="shared" si="12"/>
        <v>94.992171591474744</v>
      </c>
      <c r="AT124" s="15">
        <f t="shared" si="13"/>
        <v>10.527183274645202</v>
      </c>
      <c r="AU124" s="39"/>
    </row>
    <row r="125" spans="1:47" s="8" customFormat="1" ht="11.25" customHeight="1" x14ac:dyDescent="0.2">
      <c r="A125" s="8">
        <v>121</v>
      </c>
      <c r="B125" s="8">
        <v>4</v>
      </c>
      <c r="C125" s="20" t="s">
        <v>18</v>
      </c>
      <c r="D125" s="21">
        <f>IF(C125="",0,VALUE(IF(C125='Tabelle Tipi-pesi'!B$2,'Tabelle Tipi-pesi'!C$2,"")&amp;IF(C125='Tabelle Tipi-pesi'!B$3,'Tabelle Tipi-pesi'!C$3,"")&amp;IF(C125='Tabelle Tipi-pesi'!B$4,'Tabelle Tipi-pesi'!C$4,"")&amp;IF(C125='Tabelle Tipi-pesi'!B$5,'Tabelle Tipi-pesi'!C$5,"")&amp;IF(C125='Tabelle Tipi-pesi'!B$6,'Tabelle Tipi-pesi'!C$6,"")&amp;IF(C125='Tabelle Tipi-pesi'!B$7,'Tabelle Tipi-pesi'!C$7,"")&amp;IF(C125='Tabelle Tipi-pesi'!B$8,'Tabelle Tipi-pesi'!C$8,"")&amp;IF(C125='Tabelle Tipi-pesi'!B$9,'Tabelle Tipi-pesi'!C$9,"")&amp;IF(C125='Tabelle Tipi-pesi'!B$10,'Tabelle Tipi-pesi'!C$10,"")&amp;IF(C125='Tabelle Tipi-pesi'!B$11,'Tabelle Tipi-pesi'!C$11,"")&amp;IF(C125='Tabelle Tipi-pesi'!B$12,'Tabelle Tipi-pesi'!C$12,"")&amp;IF(C125='Tabelle Tipi-pesi'!B$13,'Tabelle Tipi-pesi'!C$13,"")&amp;IF(C125='Tabelle Tipi-pesi'!B$14,'Tabelle Tipi-pesi'!C$14,"")&amp;IF(C125='Tabelle Tipi-pesi'!B$15,'Tabelle Tipi-pesi'!C$15,"")&amp;IF(C125='Tabelle Tipi-pesi'!B$16,'Tabelle Tipi-pesi'!C$16,"")&amp;IF(C125='Tabelle Tipi-pesi'!B$17,'Tabelle Tipi-pesi'!C$17,"")&amp;IF(C125='Tabelle Tipi-pesi'!B$18,'Tabelle Tipi-pesi'!C$18,"")&amp;IF(C125='Tabelle Tipi-pesi'!B$19,'Tabelle Tipi-pesi'!C$19,"")&amp;IF(C125='Tabelle Tipi-pesi'!B$20,'Tabelle Tipi-pesi'!C$20,"")&amp;IF(C125='Tabelle Tipi-pesi'!B$21,'Tabelle Tipi-pesi'!C$21,"")&amp;IF(C125='Tabelle Tipi-pesi'!B$22,'Tabelle Tipi-pesi'!C$22,"")&amp;IF(C125='Tabelle Tipi-pesi'!B$23,'Tabelle Tipi-pesi'!C$23,"")))</f>
        <v>180</v>
      </c>
      <c r="E125" s="8" t="s">
        <v>29</v>
      </c>
      <c r="F125" s="7">
        <f>IF(E125="",0,VALUE(IF(E125='Tabelle Tipi-pesi'!D$2,'Tabelle Tipi-pesi'!E$2,"")&amp;IF(E125='Tabelle Tipi-pesi'!D$3,'Tabelle Tipi-pesi'!E$3,"")&amp;IF(E125='Tabelle Tipi-pesi'!D$4,'Tabelle Tipi-pesi'!E$4,"")&amp;IF(E125='Tabelle Tipi-pesi'!D$5,'Tabelle Tipi-pesi'!E$5,"")&amp;IF(E125='Tabelle Tipi-pesi'!D$6,'Tabelle Tipi-pesi'!E$6,"")&amp;IF(E125='Tabelle Tipi-pesi'!D$7,'Tabelle Tipi-pesi'!E$7,"")&amp;IF(E125='Tabelle Tipi-pesi'!D$8,'Tabelle Tipi-pesi'!E$8,"")&amp;IF(E125='Tabelle Tipi-pesi'!D$9,'Tabelle Tipi-pesi'!E$9,"")&amp;IF(E125='Tabelle Tipi-pesi'!D$10,'Tabelle Tipi-pesi'!E$10,"")&amp;IF(E125='Tabelle Tipi-pesi'!D$11,'Tabelle Tipi-pesi'!E$11,"")&amp;IF(E125='Tabelle Tipi-pesi'!D$12,'Tabelle Tipi-pesi'!E$12,"")&amp;IF(E125='Tabelle Tipi-pesi'!D$13,'Tabelle Tipi-pesi'!E$13,"")&amp;IF(E125='Tabelle Tipi-pesi'!D$14,'Tabelle Tipi-pesi'!E$14,"")&amp;IF(E125='Tabelle Tipi-pesi'!D$15,'Tabelle Tipi-pesi'!E$15,"")&amp;IF(E125='Tabelle Tipi-pesi'!D$16,'Tabelle Tipi-pesi'!E$16,"")&amp;IF(E125='Tabelle Tipi-pesi'!D$17,'Tabelle Tipi-pesi'!E$17,"")&amp;IF(E125='Tabelle Tipi-pesi'!D$18,'Tabelle Tipi-pesi'!E$18,"")&amp;IF(E125='Tabelle Tipi-pesi'!D$19,'Tabelle Tipi-pesi'!E$19,"")&amp;IF(E125='Tabelle Tipi-pesi'!D$20,'Tabelle Tipi-pesi'!E$20,"")&amp;IF(E125='Tabelle Tipi-pesi'!D$21,'Tabelle Tipi-pesi'!E$21,"")&amp;IF(E125='Tabelle Tipi-pesi'!D$22,'Tabelle Tipi-pesi'!E$22,"")&amp;IF(E125='Tabelle Tipi-pesi'!D$23,'Tabelle Tipi-pesi'!E$23,"")))/4*B125</f>
        <v>80</v>
      </c>
      <c r="G125" s="22" t="s">
        <v>39</v>
      </c>
      <c r="H125" s="23">
        <f>$B125*IF(G125="",0,VALUE(IF(G125='Tabelle Tipi-pesi'!F$2,'Tabelle Tipi-pesi'!G$2,"")&amp;IF(G125='Tabelle Tipi-pesi'!F$3,'Tabelle Tipi-pesi'!G$3,"")&amp;IF(G125='Tabelle Tipi-pesi'!F$4,'Tabelle Tipi-pesi'!G$4,"")&amp;IF(G125='Tabelle Tipi-pesi'!F$5,'Tabelle Tipi-pesi'!G$5,"")&amp;IF(G125='Tabelle Tipi-pesi'!F$6,'Tabelle Tipi-pesi'!G$6,"")&amp;IF(G125='Tabelle Tipi-pesi'!F$7,'Tabelle Tipi-pesi'!G$7,"")&amp;IF(G125='Tabelle Tipi-pesi'!F$8,'Tabelle Tipi-pesi'!G$8,"")&amp;IF(G125='Tabelle Tipi-pesi'!F$9,'Tabelle Tipi-pesi'!G$9,"")&amp;IF(G125='Tabelle Tipi-pesi'!F$10,'Tabelle Tipi-pesi'!G$10,"")&amp;IF(G125='Tabelle Tipi-pesi'!F$11,'Tabelle Tipi-pesi'!G$11,"")&amp;IF(G125='Tabelle Tipi-pesi'!F$12,'Tabelle Tipi-pesi'!G$12,"")&amp;IF(G125='Tabelle Tipi-pesi'!F$13,'Tabelle Tipi-pesi'!G$13,"")&amp;IF(G125='Tabelle Tipi-pesi'!F$14,'Tabelle Tipi-pesi'!G$14,"")&amp;IF(G125='Tabelle Tipi-pesi'!F$15,'Tabelle Tipi-pesi'!G$15,"")&amp;IF(G125='Tabelle Tipi-pesi'!F$16,'Tabelle Tipi-pesi'!G$16,"")&amp;IF(G125='Tabelle Tipi-pesi'!F$17,'Tabelle Tipi-pesi'!G$17,"")&amp;IF(G125='Tabelle Tipi-pesi'!F$18,'Tabelle Tipi-pesi'!G$18,"")&amp;IF(G125='Tabelle Tipi-pesi'!F$19,'Tabelle Tipi-pesi'!G$19,"")&amp;IF(G125='Tabelle Tipi-pesi'!F$20,'Tabelle Tipi-pesi'!G$20,"")&amp;IF(G125='Tabelle Tipi-pesi'!F$21,'Tabelle Tipi-pesi'!G$21,"")&amp;IF(G125='Tabelle Tipi-pesi'!F$22,'Tabelle Tipi-pesi'!G$22,"")&amp;IF(G125='Tabelle Tipi-pesi'!F$23,'Tabelle Tipi-pesi'!G$23,"")))</f>
        <v>120</v>
      </c>
      <c r="I125" s="8" t="s">
        <v>47</v>
      </c>
      <c r="J125" s="9">
        <f>IF(I125="",0,VALUE(IF(I125='Tabelle Tipi-pesi'!H$2,'Tabelle Tipi-pesi'!I$2,"")&amp;IF(I125='Tabelle Tipi-pesi'!H$3,'Tabelle Tipi-pesi'!I$3,"")&amp;IF(I125='Tabelle Tipi-pesi'!H$4,'Tabelle Tipi-pesi'!I$4,"")&amp;IF(I125='Tabelle Tipi-pesi'!H$5,'Tabelle Tipi-pesi'!I$5,"")&amp;IF(I125='Tabelle Tipi-pesi'!H$6,'Tabelle Tipi-pesi'!I$6,"")&amp;IF(I125='Tabelle Tipi-pesi'!H$7,'Tabelle Tipi-pesi'!I$7,"")&amp;IF(I125='Tabelle Tipi-pesi'!H$8,'Tabelle Tipi-pesi'!I$8,"")&amp;IF(I125='Tabelle Tipi-pesi'!H$9,'Tabelle Tipi-pesi'!I$9,"")&amp;IF(I125='Tabelle Tipi-pesi'!H$10,'Tabelle Tipi-pesi'!I$10,"")&amp;IF(I125='Tabelle Tipi-pesi'!H$11,'Tabelle Tipi-pesi'!I$11,"")&amp;IF(I125='Tabelle Tipi-pesi'!H$12,'Tabelle Tipi-pesi'!I$12,"")&amp;IF(I125='Tabelle Tipi-pesi'!H$13,'Tabelle Tipi-pesi'!I$13,"")&amp;IF(I125='Tabelle Tipi-pesi'!H$14,'Tabelle Tipi-pesi'!I$14,"")&amp;IF(I125='Tabelle Tipi-pesi'!H$15,'Tabelle Tipi-pesi'!I$15,"")&amp;IF(I125='Tabelle Tipi-pesi'!H$16,'Tabelle Tipi-pesi'!I$16,"")&amp;IF(I125='Tabelle Tipi-pesi'!H$17,'Tabelle Tipi-pesi'!I$17,"")&amp;IF(I125='Tabelle Tipi-pesi'!H$18,'Tabelle Tipi-pesi'!I$18,"")&amp;IF(I125='Tabelle Tipi-pesi'!H$19,'Tabelle Tipi-pesi'!I$19,"")&amp;IF(I125='Tabelle Tipi-pesi'!H$20,'Tabelle Tipi-pesi'!I$20,"")&amp;IF(I125='Tabelle Tipi-pesi'!H$21,'Tabelle Tipi-pesi'!I$21,"")&amp;IF(I125='Tabelle Tipi-pesi'!H$22,'Tabelle Tipi-pesi'!I$22,"")&amp;IF(I125='Tabelle Tipi-pesi'!H$23,'Tabelle Tipi-pesi'!I$23,"")))</f>
        <v>145</v>
      </c>
      <c r="K125" s="24" t="s">
        <v>50</v>
      </c>
      <c r="L125" s="25">
        <f>IF(K125="",0,VALUE(IF(K125='Tabelle Tipi-pesi'!J$2,'Tabelle Tipi-pesi'!K$2,"")&amp;IF(K125='Tabelle Tipi-pesi'!J$3,'Tabelle Tipi-pesi'!K$3,"")&amp;IF(K125='Tabelle Tipi-pesi'!J$4,'Tabelle Tipi-pesi'!K$4,"")&amp;IF(K125='Tabelle Tipi-pesi'!J$5,'Tabelle Tipi-pesi'!K$5,"")&amp;IF(K125='Tabelle Tipi-pesi'!J$6,'Tabelle Tipi-pesi'!K$6,"")&amp;IF(K125='Tabelle Tipi-pesi'!J$7,'Tabelle Tipi-pesi'!K$7,"")&amp;IF(K125='Tabelle Tipi-pesi'!J$8,'Tabelle Tipi-pesi'!K$8,"")&amp;IF(K125='Tabelle Tipi-pesi'!J$9,'Tabelle Tipi-pesi'!K$9,"")&amp;IF(K125='Tabelle Tipi-pesi'!J$10,'Tabelle Tipi-pesi'!K$10,"")&amp;IF(K125='Tabelle Tipi-pesi'!J$11,'Tabelle Tipi-pesi'!K$11,"")&amp;IF(K125='Tabelle Tipi-pesi'!J$12,'Tabelle Tipi-pesi'!K$12,"")&amp;IF(K125='Tabelle Tipi-pesi'!J$13,'Tabelle Tipi-pesi'!K$13,"")&amp;IF(K125='Tabelle Tipi-pesi'!J$14,'Tabelle Tipi-pesi'!K$14,"")&amp;IF(K125='Tabelle Tipi-pesi'!J$15,'Tabelle Tipi-pesi'!K$15,"")&amp;IF(K125='Tabelle Tipi-pesi'!J$16,'Tabelle Tipi-pesi'!K$16,"")&amp;IF(K125='Tabelle Tipi-pesi'!J$17,'Tabelle Tipi-pesi'!K$17,"")&amp;IF(K125='Tabelle Tipi-pesi'!J$18,'Tabelle Tipi-pesi'!K$18,"")&amp;IF(K125='Tabelle Tipi-pesi'!J$19,'Tabelle Tipi-pesi'!K$19,"")&amp;IF(K125='Tabelle Tipi-pesi'!J$20,'Tabelle Tipi-pesi'!K$20,"")&amp;IF(K125='Tabelle Tipi-pesi'!J$21,'Tabelle Tipi-pesi'!K$21,"")&amp;IF(K125='Tabelle Tipi-pesi'!J$22,'Tabelle Tipi-pesi'!K$22,"")&amp;IF(K125='Tabelle Tipi-pesi'!J$23,'Tabelle Tipi-pesi'!K$23,"")))</f>
        <v>7</v>
      </c>
      <c r="M125" s="8" t="s">
        <v>178</v>
      </c>
      <c r="N125" s="9">
        <f>$B125*IF(M125="",0,VALUE(IF(M125='Tabelle Tipi-pesi'!L$2,'Tabelle Tipi-pesi'!M$2,"")&amp;IF(M125='Tabelle Tipi-pesi'!L$3,'Tabelle Tipi-pesi'!M$3,"")&amp;IF(M125='Tabelle Tipi-pesi'!L$4,'Tabelle Tipi-pesi'!M$4,"")&amp;IF(M125='Tabelle Tipi-pesi'!L$5,'Tabelle Tipi-pesi'!M$5,"")&amp;IF(M125='Tabelle Tipi-pesi'!L$6,'Tabelle Tipi-pesi'!M$6,"")&amp;IF(M125='Tabelle Tipi-pesi'!L$7,'Tabelle Tipi-pesi'!M$7,"")&amp;IF(M125='Tabelle Tipi-pesi'!L$8,'Tabelle Tipi-pesi'!M$8,"")&amp;IF(M125='Tabelle Tipi-pesi'!L$9,'Tabelle Tipi-pesi'!M$9,"")&amp;IF(M125='Tabelle Tipi-pesi'!L$10,'Tabelle Tipi-pesi'!M$10,"")&amp;IF(M125='Tabelle Tipi-pesi'!L$11,'Tabelle Tipi-pesi'!M$11,"")&amp;IF(M125='Tabelle Tipi-pesi'!L$12,'Tabelle Tipi-pesi'!M$12,"")&amp;IF(M125='Tabelle Tipi-pesi'!L$13,'Tabelle Tipi-pesi'!M$13,"")&amp;IF(M125='Tabelle Tipi-pesi'!L$14,'Tabelle Tipi-pesi'!M$14,"")&amp;IF(M125='Tabelle Tipi-pesi'!L$15,'Tabelle Tipi-pesi'!M$15,"")&amp;IF(M125='Tabelle Tipi-pesi'!L$16,'Tabelle Tipi-pesi'!M$16,"")&amp;IF(M125='Tabelle Tipi-pesi'!L$17,'Tabelle Tipi-pesi'!M$17,"")&amp;IF(M125='Tabelle Tipi-pesi'!L$18,'Tabelle Tipi-pesi'!M$18,"")&amp;IF(M125='Tabelle Tipi-pesi'!L$19,'Tabelle Tipi-pesi'!M$19,"")&amp;IF(M125='Tabelle Tipi-pesi'!L$20,'Tabelle Tipi-pesi'!M$20,"")&amp;IF(M125='Tabelle Tipi-pesi'!L$21,'Tabelle Tipi-pesi'!M$21,"")&amp;IF(M125='Tabelle Tipi-pesi'!L$22,'Tabelle Tipi-pesi'!M$22,"")&amp;IF(M125='Tabelle Tipi-pesi'!L$23,'Tabelle Tipi-pesi'!M$23,"")))</f>
        <v>340</v>
      </c>
      <c r="O125" s="27" t="s">
        <v>80</v>
      </c>
      <c r="P125" s="28">
        <f>IF(O125="",0,VALUE(IF(O125='Tabelle Tipi-pesi'!N$2,'Tabelle Tipi-pesi'!O$2,"")&amp;IF(O125='Tabelle Tipi-pesi'!N$3,'Tabelle Tipi-pesi'!O$3,"")&amp;IF(O125='Tabelle Tipi-pesi'!N$4,'Tabelle Tipi-pesi'!O$4,"")&amp;IF(O125='Tabelle Tipi-pesi'!N$5,'Tabelle Tipi-pesi'!O$5,"")&amp;IF(O125='Tabelle Tipi-pesi'!N$6,'Tabelle Tipi-pesi'!O$6,"")&amp;IF(O125='Tabelle Tipi-pesi'!N$7,'Tabelle Tipi-pesi'!O$7,"")&amp;IF(O125='Tabelle Tipi-pesi'!N$8,'Tabelle Tipi-pesi'!O$8,"")&amp;IF(O125='Tabelle Tipi-pesi'!N$9,'Tabelle Tipi-pesi'!O$9,"")&amp;IF(O125='Tabelle Tipi-pesi'!N$10,'Tabelle Tipi-pesi'!O$10,"")&amp;IF(O125='Tabelle Tipi-pesi'!N$11,'Tabelle Tipi-pesi'!O$11,"")&amp;IF(O125='Tabelle Tipi-pesi'!N$12,'Tabelle Tipi-pesi'!O$12,"")&amp;IF(O125='Tabelle Tipi-pesi'!N$13,'Tabelle Tipi-pesi'!O$13,"")&amp;IF(O125='Tabelle Tipi-pesi'!N$14,'Tabelle Tipi-pesi'!O$14,"")&amp;IF(O125='Tabelle Tipi-pesi'!N$15,'Tabelle Tipi-pesi'!O$15,"")&amp;IF(O125='Tabelle Tipi-pesi'!N$16,'Tabelle Tipi-pesi'!O$16,"")&amp;IF(O125='Tabelle Tipi-pesi'!N$17,'Tabelle Tipi-pesi'!O$17,"")&amp;IF(O125='Tabelle Tipi-pesi'!N$18,'Tabelle Tipi-pesi'!O$18,"")&amp;IF(O125='Tabelle Tipi-pesi'!N$19,'Tabelle Tipi-pesi'!O$19,"")&amp;IF(O125='Tabelle Tipi-pesi'!N$20,'Tabelle Tipi-pesi'!O$20,"")&amp;IF(O125='Tabelle Tipi-pesi'!N$21,'Tabelle Tipi-pesi'!O$21,"")&amp;IF(O125='Tabelle Tipi-pesi'!N$22,'Tabelle Tipi-pesi'!O$22,"")&amp;IF(O125='Tabelle Tipi-pesi'!N$23,'Tabelle Tipi-pesi'!O$23,"")))</f>
        <v>660</v>
      </c>
      <c r="Q125" s="8" t="s">
        <v>109</v>
      </c>
      <c r="R125" s="9">
        <f>IF(Q125="",0,VALUE(IF(Q125='Tabelle Tipi-pesi'!P$2,'Tabelle Tipi-pesi'!Q$2,"")&amp;IF(Q125='Tabelle Tipi-pesi'!P$3,'Tabelle Tipi-pesi'!Q$3,"")&amp;IF(Q125='Tabelle Tipi-pesi'!P$4,'Tabelle Tipi-pesi'!Q$4,"")&amp;IF(Q125='Tabelle Tipi-pesi'!P$5,'Tabelle Tipi-pesi'!Q$5,"")&amp;IF(Q125='Tabelle Tipi-pesi'!P$6,'Tabelle Tipi-pesi'!Q$6,"")&amp;IF(Q125='Tabelle Tipi-pesi'!P$7,'Tabelle Tipi-pesi'!Q$7,"")&amp;IF(Q125='Tabelle Tipi-pesi'!P$8,'Tabelle Tipi-pesi'!Q$8,"")&amp;IF(Q125='Tabelle Tipi-pesi'!P$9,'Tabelle Tipi-pesi'!Q$9,"")&amp;IF(Q125='Tabelle Tipi-pesi'!P$10,'Tabelle Tipi-pesi'!Q$10,"")&amp;IF(Q125='Tabelle Tipi-pesi'!P$11,'Tabelle Tipi-pesi'!Q$11,"")&amp;IF(Q125='Tabelle Tipi-pesi'!P$12,'Tabelle Tipi-pesi'!Q$12,"")&amp;IF(Q125='Tabelle Tipi-pesi'!P$13,'Tabelle Tipi-pesi'!Q$13,"")&amp;IF(Q125='Tabelle Tipi-pesi'!P$14,'Tabelle Tipi-pesi'!Q$14,"")&amp;IF(Q125='Tabelle Tipi-pesi'!P$15,'Tabelle Tipi-pesi'!Q$15,"")&amp;IF(Q125='Tabelle Tipi-pesi'!P$16,'Tabelle Tipi-pesi'!Q$16,"")&amp;IF(Q125='Tabelle Tipi-pesi'!P$17,'Tabelle Tipi-pesi'!Q$17,"")&amp;IF(Q125='Tabelle Tipi-pesi'!P$18,'Tabelle Tipi-pesi'!Q$18,"")&amp;IF(Q125='Tabelle Tipi-pesi'!P$19,'Tabelle Tipi-pesi'!Q$19,"")&amp;IF(Q125='Tabelle Tipi-pesi'!P$20,'Tabelle Tipi-pesi'!Q$20,"")&amp;IF(Q125='Tabelle Tipi-pesi'!P$21,'Tabelle Tipi-pesi'!Q$21,"")&amp;IF(Q125='Tabelle Tipi-pesi'!P$22,'Tabelle Tipi-pesi'!Q$22,"")&amp;IF(Q125='Tabelle Tipi-pesi'!P$23,'Tabelle Tipi-pesi'!Q$23,"")))</f>
        <v>60</v>
      </c>
      <c r="S125" s="29" t="s">
        <v>129</v>
      </c>
      <c r="T125" s="30">
        <f>IF(S125="",0,VALUE(IF(S125='Tabelle Tipi-pesi'!R$2,'Tabelle Tipi-pesi'!S$2,"")&amp;IF(S125='Tabelle Tipi-pesi'!R$3,'Tabelle Tipi-pesi'!S$3,"")&amp;IF(S125='Tabelle Tipi-pesi'!R$4,'Tabelle Tipi-pesi'!S$4,"")&amp;IF(S125='Tabelle Tipi-pesi'!R$5,'Tabelle Tipi-pesi'!S$5,"")&amp;IF(S125='Tabelle Tipi-pesi'!R$6,'Tabelle Tipi-pesi'!S$6,"")&amp;IF(S125='Tabelle Tipi-pesi'!R$7,'Tabelle Tipi-pesi'!S$7,"")&amp;IF(S125='Tabelle Tipi-pesi'!R$8,'Tabelle Tipi-pesi'!S$8,"")&amp;IF(S125='Tabelle Tipi-pesi'!R$9,'Tabelle Tipi-pesi'!S$9,"")&amp;IF(S125='Tabelle Tipi-pesi'!R$10,'Tabelle Tipi-pesi'!S$10,"")&amp;IF(S125='Tabelle Tipi-pesi'!R$11,'Tabelle Tipi-pesi'!S$11,"")&amp;IF(S125='Tabelle Tipi-pesi'!R$12,'Tabelle Tipi-pesi'!S$12,"")&amp;IF(S125='Tabelle Tipi-pesi'!R$13,'Tabelle Tipi-pesi'!S$13,"")&amp;IF(S125='Tabelle Tipi-pesi'!R$14,'Tabelle Tipi-pesi'!S$14,"")&amp;IF(S125='Tabelle Tipi-pesi'!R$15,'Tabelle Tipi-pesi'!S$15,"")&amp;IF(S125='Tabelle Tipi-pesi'!R$16,'Tabelle Tipi-pesi'!S$16,"")&amp;IF(S125='Tabelle Tipi-pesi'!R$17,'Tabelle Tipi-pesi'!S$17,"")&amp;IF(S125='Tabelle Tipi-pesi'!R$18,'Tabelle Tipi-pesi'!S$18,"")&amp;IF(S125='Tabelle Tipi-pesi'!R$19,'Tabelle Tipi-pesi'!S$19,"")&amp;IF(S125='Tabelle Tipi-pesi'!R$20,'Tabelle Tipi-pesi'!S$20,"")&amp;IF(S125='Tabelle Tipi-pesi'!R$21,'Tabelle Tipi-pesi'!S$21,"")&amp;IF(S125='Tabelle Tipi-pesi'!R$22,'Tabelle Tipi-pesi'!S$22,"")&amp;IF(S125='Tabelle Tipi-pesi'!R$23,'Tabelle Tipi-pesi'!S$23,"")))</f>
        <v>20</v>
      </c>
      <c r="V125" s="9">
        <f>IF(U125="",0,VALUE(IF(U125='Tabelle Tipi-pesi'!T$2,'Tabelle Tipi-pesi'!U$2,"")&amp;IF(U125='Tabelle Tipi-pesi'!T$3,'Tabelle Tipi-pesi'!U$3,"")&amp;IF(U125='Tabelle Tipi-pesi'!T$4,'Tabelle Tipi-pesi'!U$4,"")&amp;IF(U125='Tabelle Tipi-pesi'!T$5,'Tabelle Tipi-pesi'!U$5,"")&amp;IF(U125='Tabelle Tipi-pesi'!T$6,'Tabelle Tipi-pesi'!U$6,"")&amp;IF(U125='Tabelle Tipi-pesi'!T$7,'Tabelle Tipi-pesi'!U$7,"")&amp;IF(U125='Tabelle Tipi-pesi'!T$8,'Tabelle Tipi-pesi'!U$8,"")&amp;IF(U125='Tabelle Tipi-pesi'!T$9,'Tabelle Tipi-pesi'!U$9,"")&amp;IF(U125='Tabelle Tipi-pesi'!T$10,'Tabelle Tipi-pesi'!U$10,"")&amp;IF(U125='Tabelle Tipi-pesi'!T$11,'Tabelle Tipi-pesi'!U$11,"")&amp;IF(U125='Tabelle Tipi-pesi'!T$12,'Tabelle Tipi-pesi'!U$12,"")&amp;IF(U125='Tabelle Tipi-pesi'!T$13,'Tabelle Tipi-pesi'!U$13,"")&amp;IF(U125='Tabelle Tipi-pesi'!T$14,'Tabelle Tipi-pesi'!U$14,"")&amp;IF(U125='Tabelle Tipi-pesi'!T$15,'Tabelle Tipi-pesi'!U$15,"")&amp;IF(U125='Tabelle Tipi-pesi'!T$16,'Tabelle Tipi-pesi'!U$16,"")&amp;IF(U125='Tabelle Tipi-pesi'!T$17,'Tabelle Tipi-pesi'!U$17,"")&amp;IF(U125='Tabelle Tipi-pesi'!T$18,'Tabelle Tipi-pesi'!U$18,"")&amp;IF(U125='Tabelle Tipi-pesi'!T$19,'Tabelle Tipi-pesi'!U$19,"")&amp;IF(U125='Tabelle Tipi-pesi'!T$20,'Tabelle Tipi-pesi'!U$20,"")&amp;IF(U125='Tabelle Tipi-pesi'!T$21,'Tabelle Tipi-pesi'!U$21,"")&amp;IF(U125='Tabelle Tipi-pesi'!T$22,'Tabelle Tipi-pesi'!U$22,"")&amp;IF(U125='Tabelle Tipi-pesi'!T$23,'Tabelle Tipi-pesi'!U$23,"")))</f>
        <v>0</v>
      </c>
      <c r="W125" s="31"/>
      <c r="X125" s="32">
        <f>IF(W125="",0,VALUE(IF(W125='Tabelle Tipi-pesi'!V$2,'Tabelle Tipi-pesi'!W$2,"")&amp;IF(W125='Tabelle Tipi-pesi'!V$3,'Tabelle Tipi-pesi'!W$3,"")&amp;IF(W125='Tabelle Tipi-pesi'!V$4,'Tabelle Tipi-pesi'!W$4,"")&amp;IF(W125='Tabelle Tipi-pesi'!V$5,'Tabelle Tipi-pesi'!W$5,"")&amp;IF(W125='Tabelle Tipi-pesi'!V$6,'Tabelle Tipi-pesi'!W$6,"")&amp;IF(W125='Tabelle Tipi-pesi'!V$7,'Tabelle Tipi-pesi'!W$7,"")&amp;IF(W125='Tabelle Tipi-pesi'!V$8,'Tabelle Tipi-pesi'!W$8,"")&amp;IF(W125='Tabelle Tipi-pesi'!V$9,'Tabelle Tipi-pesi'!W$9,"")&amp;IF(W125='Tabelle Tipi-pesi'!V$10,'Tabelle Tipi-pesi'!W$10,"")&amp;IF(W125='Tabelle Tipi-pesi'!V$11,'Tabelle Tipi-pesi'!W$11,"")&amp;IF(W125='Tabelle Tipi-pesi'!V$12,'Tabelle Tipi-pesi'!W$12,"")&amp;IF(W125='Tabelle Tipi-pesi'!V$13,'Tabelle Tipi-pesi'!W$13,"")&amp;IF(W125='Tabelle Tipi-pesi'!V$14,'Tabelle Tipi-pesi'!W$14,"")&amp;IF(W125='Tabelle Tipi-pesi'!V$15,'Tabelle Tipi-pesi'!W$15,"")&amp;IF(W125='Tabelle Tipi-pesi'!V$16,'Tabelle Tipi-pesi'!W$16,"")&amp;IF(W125='Tabelle Tipi-pesi'!V$17,'Tabelle Tipi-pesi'!W$17,"")&amp;IF(W125='Tabelle Tipi-pesi'!V$18,'Tabelle Tipi-pesi'!W$18,"")&amp;IF(W125='Tabelle Tipi-pesi'!V$19,'Tabelle Tipi-pesi'!W$19,"")&amp;IF(W125='Tabelle Tipi-pesi'!V$20,'Tabelle Tipi-pesi'!W$20,"")&amp;IF(W125='Tabelle Tipi-pesi'!V$21,'Tabelle Tipi-pesi'!W$21,"")&amp;IF(W125='Tabelle Tipi-pesi'!V$22,'Tabelle Tipi-pesi'!W$22,"")&amp;IF(W125='Tabelle Tipi-pesi'!V$23,'Tabelle Tipi-pesi'!W$23,"")))</f>
        <v>0</v>
      </c>
      <c r="Z125" s="9">
        <f>IF(Y125="",0,VALUE(IF(Y125='Tabelle Tipi-pesi'!X$2,'Tabelle Tipi-pesi'!Y$2,"")&amp;IF(Y125='Tabelle Tipi-pesi'!X$3,'Tabelle Tipi-pesi'!Y$3,"")&amp;IF(Y125='Tabelle Tipi-pesi'!X$4,'Tabelle Tipi-pesi'!Y$4,"")&amp;IF(Y125='Tabelle Tipi-pesi'!X$5,'Tabelle Tipi-pesi'!Y$5,"")&amp;IF(Y125='Tabelle Tipi-pesi'!X$6,'Tabelle Tipi-pesi'!Y$6,"")&amp;IF(Y125='Tabelle Tipi-pesi'!X$7,'Tabelle Tipi-pesi'!Y$7,"")&amp;IF(Y125='Tabelle Tipi-pesi'!X$8,'Tabelle Tipi-pesi'!Y$8,"")&amp;IF(Y125='Tabelle Tipi-pesi'!X$9,'Tabelle Tipi-pesi'!Y$9,"")&amp;IF(Y125='Tabelle Tipi-pesi'!X$10,'Tabelle Tipi-pesi'!Y$10,"")&amp;IF(Y125='Tabelle Tipi-pesi'!X$11,'Tabelle Tipi-pesi'!Y$11,"")&amp;IF(Y125='Tabelle Tipi-pesi'!X$12,'Tabelle Tipi-pesi'!Y$12,"")&amp;IF(Y125='Tabelle Tipi-pesi'!X$13,'Tabelle Tipi-pesi'!Y$13,"")&amp;IF(Y125='Tabelle Tipi-pesi'!X$14,'Tabelle Tipi-pesi'!Y$14,"")&amp;IF(Y125='Tabelle Tipi-pesi'!X$15,'Tabelle Tipi-pesi'!Y$15,"")&amp;IF(Y125='Tabelle Tipi-pesi'!X$16,'Tabelle Tipi-pesi'!Y$16,"")&amp;IF(Y125='Tabelle Tipi-pesi'!X$17,'Tabelle Tipi-pesi'!Y$17,"")&amp;IF(Y125='Tabelle Tipi-pesi'!X$18,'Tabelle Tipi-pesi'!Y$18,"")&amp;IF(Y125='Tabelle Tipi-pesi'!X$19,'Tabelle Tipi-pesi'!Y$19,"")&amp;IF(Y125='Tabelle Tipi-pesi'!X$20,'Tabelle Tipi-pesi'!Y$20,"")&amp;IF(Y125='Tabelle Tipi-pesi'!X$21,'Tabelle Tipi-pesi'!Y$21,"")&amp;IF(Y125='Tabelle Tipi-pesi'!X$22,'Tabelle Tipi-pesi'!Y$22,"")&amp;IF(Y125='Tabelle Tipi-pesi'!X$23,'Tabelle Tipi-pesi'!Y$23,"")))</f>
        <v>0</v>
      </c>
      <c r="AA125" s="36" t="s">
        <v>105</v>
      </c>
      <c r="AB125" s="37">
        <f>IF(AA125="",0,VALUE(IF(AA125='Tabelle Tipi-pesi'!Z$2,'Tabelle Tipi-pesi'!AA$2,"")&amp;IF(AA125='Tabelle Tipi-pesi'!Z$3,'Tabelle Tipi-pesi'!AA$3,"")&amp;IF(AA125='Tabelle Tipi-pesi'!Z$4,'Tabelle Tipi-pesi'!AA$4,"")&amp;IF(AA125='Tabelle Tipi-pesi'!Z$5,'Tabelle Tipi-pesi'!AA$5,"")&amp;IF(AA125='Tabelle Tipi-pesi'!Z$6,'Tabelle Tipi-pesi'!AA$6,"")&amp;IF(AA125='Tabelle Tipi-pesi'!Z$7,'Tabelle Tipi-pesi'!AA$7,"")&amp;IF(AA125='Tabelle Tipi-pesi'!Z$8,'Tabelle Tipi-pesi'!AA$8,"")&amp;IF(AA125='Tabelle Tipi-pesi'!Z$9,'Tabelle Tipi-pesi'!AA$9,"")&amp;IF(AA125='Tabelle Tipi-pesi'!Z$10,'Tabelle Tipi-pesi'!AA$10,"")&amp;IF(AA125='Tabelle Tipi-pesi'!Z$11,'Tabelle Tipi-pesi'!AA$11,"")&amp;IF(AA125='Tabelle Tipi-pesi'!Z$12,'Tabelle Tipi-pesi'!AA$12,"")&amp;IF(AA125='Tabelle Tipi-pesi'!Z$13,'Tabelle Tipi-pesi'!AA$13,"")&amp;IF(AA125='Tabelle Tipi-pesi'!Z$14,'Tabelle Tipi-pesi'!AA$14,"")&amp;IF(AA125='Tabelle Tipi-pesi'!Z$15,'Tabelle Tipi-pesi'!AA$15,"")&amp;IF(AA125='Tabelle Tipi-pesi'!Z$16,'Tabelle Tipi-pesi'!AA$16,"")&amp;IF(AA125='Tabelle Tipi-pesi'!Z$17,'Tabelle Tipi-pesi'!AA$17,"")&amp;IF(AA125='Tabelle Tipi-pesi'!Z$18,'Tabelle Tipi-pesi'!AA$18,"")&amp;IF(AA125='Tabelle Tipi-pesi'!Z$19,'Tabelle Tipi-pesi'!AA$19,"")&amp;IF(AA125='Tabelle Tipi-pesi'!Z$20,'Tabelle Tipi-pesi'!AA$20,"")&amp;IF(AA125='Tabelle Tipi-pesi'!Z$21,'Tabelle Tipi-pesi'!AA$21,"")&amp;IF(AA125='Tabelle Tipi-pesi'!Z$22,'Tabelle Tipi-pesi'!AA$22,"")&amp;IF(AA125='Tabelle Tipi-pesi'!Z$23,'Tabelle Tipi-pesi'!AA$23,"")))</f>
        <v>75</v>
      </c>
      <c r="AD125" s="9">
        <f>IF(AC125="",0,VALUE(IF(AC125='Tabelle Tipi-pesi'!Z$2,'Tabelle Tipi-pesi'!AA$2,"")&amp;IF(AC125='Tabelle Tipi-pesi'!Z$3,'Tabelle Tipi-pesi'!AA$3,"")&amp;IF(AC125='Tabelle Tipi-pesi'!Z$4,'Tabelle Tipi-pesi'!AA$4,"")&amp;IF(AC125='Tabelle Tipi-pesi'!Z$5,'Tabelle Tipi-pesi'!AA$5,"")&amp;IF(AC125='Tabelle Tipi-pesi'!Z$6,'Tabelle Tipi-pesi'!AA$6,"")&amp;IF(AC125='Tabelle Tipi-pesi'!Z$7,'Tabelle Tipi-pesi'!AA$7,"")&amp;IF(AC125='Tabelle Tipi-pesi'!Z$8,'Tabelle Tipi-pesi'!AA$8,"")&amp;IF(AC125='Tabelle Tipi-pesi'!Z$9,'Tabelle Tipi-pesi'!AA$9,"")&amp;IF(AC125='Tabelle Tipi-pesi'!Z$10,'Tabelle Tipi-pesi'!AA$10,"")&amp;IF(AC125='Tabelle Tipi-pesi'!Z$11,'Tabelle Tipi-pesi'!AA$11,"")&amp;IF(AC125='Tabelle Tipi-pesi'!Z$12,'Tabelle Tipi-pesi'!AA$12,"")&amp;IF(AC125='Tabelle Tipi-pesi'!Z$13,'Tabelle Tipi-pesi'!AA$13,"")&amp;IF(AC125='Tabelle Tipi-pesi'!Z$14,'Tabelle Tipi-pesi'!AA$14,"")&amp;IF(AC125='Tabelle Tipi-pesi'!Z$15,'Tabelle Tipi-pesi'!AA$15,"")&amp;IF(AC125='Tabelle Tipi-pesi'!Z$16,'Tabelle Tipi-pesi'!AA$16,"")&amp;IF(AC125='Tabelle Tipi-pesi'!Z$17,'Tabelle Tipi-pesi'!AA$17,"")&amp;IF(AC125='Tabelle Tipi-pesi'!Z$18,'Tabelle Tipi-pesi'!AA$18,"")&amp;IF(AC125='Tabelle Tipi-pesi'!Z$19,'Tabelle Tipi-pesi'!AA$19,"")&amp;IF(AC125='Tabelle Tipi-pesi'!Z$20,'Tabelle Tipi-pesi'!AA$20,"")&amp;IF(AC125='Tabelle Tipi-pesi'!Z$21,'Tabelle Tipi-pesi'!AA$21,"")&amp;IF(AC125='Tabelle Tipi-pesi'!Z$22,'Tabelle Tipi-pesi'!AA$22,"")&amp;IF(AC125='Tabelle Tipi-pesi'!Z$23,'Tabelle Tipi-pesi'!AA$23,"")))</f>
        <v>0</v>
      </c>
      <c r="AE125" s="34"/>
      <c r="AF125" s="35">
        <f>IF(AE125="",0,VALUE(IF(AE125='Tabelle Tipi-pesi'!AB$2,'Tabelle Tipi-pesi'!AC$2,"")&amp;IF(AE125='Tabelle Tipi-pesi'!AB$3,'Tabelle Tipi-pesi'!AC$3,"")&amp;IF(AE125='Tabelle Tipi-pesi'!AB$4,'Tabelle Tipi-pesi'!AC$4,"")&amp;IF(AE125='Tabelle Tipi-pesi'!AB$5,'Tabelle Tipi-pesi'!AC$5,"")&amp;IF(AE125='Tabelle Tipi-pesi'!AB$6,'Tabelle Tipi-pesi'!AC$6,"")&amp;IF(AE125='Tabelle Tipi-pesi'!AB$7,'Tabelle Tipi-pesi'!AC$7,"")&amp;IF(AE125='Tabelle Tipi-pesi'!AB$8,'Tabelle Tipi-pesi'!AC$8,"")&amp;IF(AE125='Tabelle Tipi-pesi'!AB$9,'Tabelle Tipi-pesi'!AC$9,"")&amp;IF(AE125='Tabelle Tipi-pesi'!AB$10,'Tabelle Tipi-pesi'!AC$10,"")&amp;IF(AE125='Tabelle Tipi-pesi'!AB$11,'Tabelle Tipi-pesi'!AC$11,"")&amp;IF(AE125='Tabelle Tipi-pesi'!AB$12,'Tabelle Tipi-pesi'!AC$12,"")&amp;IF(AE125='Tabelle Tipi-pesi'!AB$13,'Tabelle Tipi-pesi'!AC$13,"")&amp;IF(AE125='Tabelle Tipi-pesi'!AB$14,'Tabelle Tipi-pesi'!AC$14,"")&amp;IF(AE125='Tabelle Tipi-pesi'!AB$15,'Tabelle Tipi-pesi'!AC$15,"")&amp;IF(AD125='Tabelle Tipi-pesi'!AB$16,'Tabelle Tipi-pesi'!AC$16,"")&amp;IF(AE125='Tabelle Tipi-pesi'!AB$17,'Tabelle Tipi-pesi'!AC$17,"")&amp;IF(AE125='Tabelle Tipi-pesi'!AB$18,'Tabelle Tipi-pesi'!AC$18,"")&amp;IF(AE125='Tabelle Tipi-pesi'!AB$19,'Tabelle Tipi-pesi'!AC$19,"")&amp;IF(AE125='Tabelle Tipi-pesi'!AB$20,'Tabelle Tipi-pesi'!AC$20,"")&amp;IF(AE125='Tabelle Tipi-pesi'!AB$21,'Tabelle Tipi-pesi'!AC$21,"")&amp;IF(AE125='Tabelle Tipi-pesi'!AB$22,'Tabelle Tipi-pesi'!AC$22,"")&amp;IF(AE125='Tabelle Tipi-pesi'!AB$23,'Tabelle Tipi-pesi'!AC$23,"")))</f>
        <v>0</v>
      </c>
      <c r="AH125" s="9">
        <f>IF(AG125="",0,VALUE(IF(AG125='Tabelle Tipi-pesi'!AD$2,'Tabelle Tipi-pesi'!AE$2,"")&amp;IF(AG125='Tabelle Tipi-pesi'!AD$3,'Tabelle Tipi-pesi'!AE$3,"")&amp;IF(AG125='Tabelle Tipi-pesi'!AD$4,'Tabelle Tipi-pesi'!AE$4,"")&amp;IF(AG125='Tabelle Tipi-pesi'!AD$5,'Tabelle Tipi-pesi'!AE$5,"")&amp;IF(AG125='Tabelle Tipi-pesi'!AD$6,'Tabelle Tipi-pesi'!AE$6,"")&amp;IF(AG125='Tabelle Tipi-pesi'!AD$7,'Tabelle Tipi-pesi'!AE$7,"")&amp;IF(AG125='Tabelle Tipi-pesi'!AD$8,'Tabelle Tipi-pesi'!AE$8,"")&amp;IF(AG125='Tabelle Tipi-pesi'!AD$9,'Tabelle Tipi-pesi'!AE$9,"")&amp;IF(AG125='Tabelle Tipi-pesi'!AD$10,'Tabelle Tipi-pesi'!AE$10,"")&amp;IF(AG125='Tabelle Tipi-pesi'!AD$11,'Tabelle Tipi-pesi'!AE$11,"")&amp;IF(AG125='Tabelle Tipi-pesi'!AD$12,'Tabelle Tipi-pesi'!AE$12,"")&amp;IF(AG125='Tabelle Tipi-pesi'!AD$13,'Tabelle Tipi-pesi'!AE$13,"")&amp;IF(AG125='Tabelle Tipi-pesi'!AD$14,'Tabelle Tipi-pesi'!AE$14,"")&amp;IF(AG125='Tabelle Tipi-pesi'!AD$15,'Tabelle Tipi-pesi'!AE$15,"")&amp;IF(AF125='Tabelle Tipi-pesi'!AD$16,'Tabelle Tipi-pesi'!AE$16,"")&amp;IF(AG125='Tabelle Tipi-pesi'!AD$17,'Tabelle Tipi-pesi'!AE$17,"")&amp;IF(AG125='Tabelle Tipi-pesi'!AD$18,'Tabelle Tipi-pesi'!AE$18,"")&amp;IF(AG125='Tabelle Tipi-pesi'!AD$19,'Tabelle Tipi-pesi'!AE$19,"")&amp;IF(AG125='Tabelle Tipi-pesi'!AD$20,'Tabelle Tipi-pesi'!AE$20,"")&amp;IF(AG125='Tabelle Tipi-pesi'!AD$21,'Tabelle Tipi-pesi'!AE$21,"")&amp;IF(AG125='Tabelle Tipi-pesi'!AD$22,'Tabelle Tipi-pesi'!AE$22,"")&amp;IF(AG125='Tabelle Tipi-pesi'!AD$23,'Tabelle Tipi-pesi'!AE$23,"")))</f>
        <v>0</v>
      </c>
      <c r="AJ125" s="26">
        <f t="shared" si="7"/>
        <v>1687</v>
      </c>
      <c r="AK125" s="55">
        <v>43</v>
      </c>
      <c r="AL125" s="12">
        <v>7860</v>
      </c>
      <c r="AM125" s="18"/>
      <c r="AN125" s="11">
        <f t="shared" si="8"/>
        <v>15</v>
      </c>
      <c r="AO125" s="11" t="str">
        <f t="shared" si="9"/>
        <v>4</v>
      </c>
      <c r="AP125" s="8">
        <v>580</v>
      </c>
      <c r="AQ125" s="40">
        <f t="shared" si="10"/>
        <v>10.967441860465117</v>
      </c>
      <c r="AR125" s="15">
        <f t="shared" si="11"/>
        <v>162.31813953488373</v>
      </c>
      <c r="AS125" s="16">
        <f t="shared" si="12"/>
        <v>96.217035883155731</v>
      </c>
      <c r="AT125" s="15">
        <f t="shared" si="13"/>
        <v>10.393169887444696</v>
      </c>
      <c r="AU125" s="39"/>
    </row>
    <row r="126" spans="1:47" s="8" customFormat="1" ht="11.25" customHeight="1" x14ac:dyDescent="0.2">
      <c r="A126" s="8">
        <v>122</v>
      </c>
      <c r="B126" s="8">
        <v>4</v>
      </c>
      <c r="C126" s="20" t="s">
        <v>18</v>
      </c>
      <c r="D126" s="21">
        <f>IF(C126="",0,VALUE(IF(C126='Tabelle Tipi-pesi'!B$2,'Tabelle Tipi-pesi'!C$2,"")&amp;IF(C126='Tabelle Tipi-pesi'!B$3,'Tabelle Tipi-pesi'!C$3,"")&amp;IF(C126='Tabelle Tipi-pesi'!B$4,'Tabelle Tipi-pesi'!C$4,"")&amp;IF(C126='Tabelle Tipi-pesi'!B$5,'Tabelle Tipi-pesi'!C$5,"")&amp;IF(C126='Tabelle Tipi-pesi'!B$6,'Tabelle Tipi-pesi'!C$6,"")&amp;IF(C126='Tabelle Tipi-pesi'!B$7,'Tabelle Tipi-pesi'!C$7,"")&amp;IF(C126='Tabelle Tipi-pesi'!B$8,'Tabelle Tipi-pesi'!C$8,"")&amp;IF(C126='Tabelle Tipi-pesi'!B$9,'Tabelle Tipi-pesi'!C$9,"")&amp;IF(C126='Tabelle Tipi-pesi'!B$10,'Tabelle Tipi-pesi'!C$10,"")&amp;IF(C126='Tabelle Tipi-pesi'!B$11,'Tabelle Tipi-pesi'!C$11,"")&amp;IF(C126='Tabelle Tipi-pesi'!B$12,'Tabelle Tipi-pesi'!C$12,"")&amp;IF(C126='Tabelle Tipi-pesi'!B$13,'Tabelle Tipi-pesi'!C$13,"")&amp;IF(C126='Tabelle Tipi-pesi'!B$14,'Tabelle Tipi-pesi'!C$14,"")&amp;IF(C126='Tabelle Tipi-pesi'!B$15,'Tabelle Tipi-pesi'!C$15,"")&amp;IF(C126='Tabelle Tipi-pesi'!B$16,'Tabelle Tipi-pesi'!C$16,"")&amp;IF(C126='Tabelle Tipi-pesi'!B$17,'Tabelle Tipi-pesi'!C$17,"")&amp;IF(C126='Tabelle Tipi-pesi'!B$18,'Tabelle Tipi-pesi'!C$18,"")&amp;IF(C126='Tabelle Tipi-pesi'!B$19,'Tabelle Tipi-pesi'!C$19,"")&amp;IF(C126='Tabelle Tipi-pesi'!B$20,'Tabelle Tipi-pesi'!C$20,"")&amp;IF(C126='Tabelle Tipi-pesi'!B$21,'Tabelle Tipi-pesi'!C$21,"")&amp;IF(C126='Tabelle Tipi-pesi'!B$22,'Tabelle Tipi-pesi'!C$22,"")&amp;IF(C126='Tabelle Tipi-pesi'!B$23,'Tabelle Tipi-pesi'!C$23,"")))</f>
        <v>180</v>
      </c>
      <c r="E126" s="8" t="s">
        <v>29</v>
      </c>
      <c r="F126" s="7">
        <f>IF(E126="",0,VALUE(IF(E126='Tabelle Tipi-pesi'!D$2,'Tabelle Tipi-pesi'!E$2,"")&amp;IF(E126='Tabelle Tipi-pesi'!D$3,'Tabelle Tipi-pesi'!E$3,"")&amp;IF(E126='Tabelle Tipi-pesi'!D$4,'Tabelle Tipi-pesi'!E$4,"")&amp;IF(E126='Tabelle Tipi-pesi'!D$5,'Tabelle Tipi-pesi'!E$5,"")&amp;IF(E126='Tabelle Tipi-pesi'!D$6,'Tabelle Tipi-pesi'!E$6,"")&amp;IF(E126='Tabelle Tipi-pesi'!D$7,'Tabelle Tipi-pesi'!E$7,"")&amp;IF(E126='Tabelle Tipi-pesi'!D$8,'Tabelle Tipi-pesi'!E$8,"")&amp;IF(E126='Tabelle Tipi-pesi'!D$9,'Tabelle Tipi-pesi'!E$9,"")&amp;IF(E126='Tabelle Tipi-pesi'!D$10,'Tabelle Tipi-pesi'!E$10,"")&amp;IF(E126='Tabelle Tipi-pesi'!D$11,'Tabelle Tipi-pesi'!E$11,"")&amp;IF(E126='Tabelle Tipi-pesi'!D$12,'Tabelle Tipi-pesi'!E$12,"")&amp;IF(E126='Tabelle Tipi-pesi'!D$13,'Tabelle Tipi-pesi'!E$13,"")&amp;IF(E126='Tabelle Tipi-pesi'!D$14,'Tabelle Tipi-pesi'!E$14,"")&amp;IF(E126='Tabelle Tipi-pesi'!D$15,'Tabelle Tipi-pesi'!E$15,"")&amp;IF(E126='Tabelle Tipi-pesi'!D$16,'Tabelle Tipi-pesi'!E$16,"")&amp;IF(E126='Tabelle Tipi-pesi'!D$17,'Tabelle Tipi-pesi'!E$17,"")&amp;IF(E126='Tabelle Tipi-pesi'!D$18,'Tabelle Tipi-pesi'!E$18,"")&amp;IF(E126='Tabelle Tipi-pesi'!D$19,'Tabelle Tipi-pesi'!E$19,"")&amp;IF(E126='Tabelle Tipi-pesi'!D$20,'Tabelle Tipi-pesi'!E$20,"")&amp;IF(E126='Tabelle Tipi-pesi'!D$21,'Tabelle Tipi-pesi'!E$21,"")&amp;IF(E126='Tabelle Tipi-pesi'!D$22,'Tabelle Tipi-pesi'!E$22,"")&amp;IF(E126='Tabelle Tipi-pesi'!D$23,'Tabelle Tipi-pesi'!E$23,"")))/4*B126</f>
        <v>80</v>
      </c>
      <c r="G126" s="22" t="s">
        <v>39</v>
      </c>
      <c r="H126" s="23">
        <f>$B126*IF(G126="",0,VALUE(IF(G126='Tabelle Tipi-pesi'!F$2,'Tabelle Tipi-pesi'!G$2,"")&amp;IF(G126='Tabelle Tipi-pesi'!F$3,'Tabelle Tipi-pesi'!G$3,"")&amp;IF(G126='Tabelle Tipi-pesi'!F$4,'Tabelle Tipi-pesi'!G$4,"")&amp;IF(G126='Tabelle Tipi-pesi'!F$5,'Tabelle Tipi-pesi'!G$5,"")&amp;IF(G126='Tabelle Tipi-pesi'!F$6,'Tabelle Tipi-pesi'!G$6,"")&amp;IF(G126='Tabelle Tipi-pesi'!F$7,'Tabelle Tipi-pesi'!G$7,"")&amp;IF(G126='Tabelle Tipi-pesi'!F$8,'Tabelle Tipi-pesi'!G$8,"")&amp;IF(G126='Tabelle Tipi-pesi'!F$9,'Tabelle Tipi-pesi'!G$9,"")&amp;IF(G126='Tabelle Tipi-pesi'!F$10,'Tabelle Tipi-pesi'!G$10,"")&amp;IF(G126='Tabelle Tipi-pesi'!F$11,'Tabelle Tipi-pesi'!G$11,"")&amp;IF(G126='Tabelle Tipi-pesi'!F$12,'Tabelle Tipi-pesi'!G$12,"")&amp;IF(G126='Tabelle Tipi-pesi'!F$13,'Tabelle Tipi-pesi'!G$13,"")&amp;IF(G126='Tabelle Tipi-pesi'!F$14,'Tabelle Tipi-pesi'!G$14,"")&amp;IF(G126='Tabelle Tipi-pesi'!F$15,'Tabelle Tipi-pesi'!G$15,"")&amp;IF(G126='Tabelle Tipi-pesi'!F$16,'Tabelle Tipi-pesi'!G$16,"")&amp;IF(G126='Tabelle Tipi-pesi'!F$17,'Tabelle Tipi-pesi'!G$17,"")&amp;IF(G126='Tabelle Tipi-pesi'!F$18,'Tabelle Tipi-pesi'!G$18,"")&amp;IF(G126='Tabelle Tipi-pesi'!F$19,'Tabelle Tipi-pesi'!G$19,"")&amp;IF(G126='Tabelle Tipi-pesi'!F$20,'Tabelle Tipi-pesi'!G$20,"")&amp;IF(G126='Tabelle Tipi-pesi'!F$21,'Tabelle Tipi-pesi'!G$21,"")&amp;IF(G126='Tabelle Tipi-pesi'!F$22,'Tabelle Tipi-pesi'!G$22,"")&amp;IF(G126='Tabelle Tipi-pesi'!F$23,'Tabelle Tipi-pesi'!G$23,"")))</f>
        <v>120</v>
      </c>
      <c r="I126" s="8" t="s">
        <v>47</v>
      </c>
      <c r="J126" s="9">
        <f>IF(I126="",0,VALUE(IF(I126='Tabelle Tipi-pesi'!H$2,'Tabelle Tipi-pesi'!I$2,"")&amp;IF(I126='Tabelle Tipi-pesi'!H$3,'Tabelle Tipi-pesi'!I$3,"")&amp;IF(I126='Tabelle Tipi-pesi'!H$4,'Tabelle Tipi-pesi'!I$4,"")&amp;IF(I126='Tabelle Tipi-pesi'!H$5,'Tabelle Tipi-pesi'!I$5,"")&amp;IF(I126='Tabelle Tipi-pesi'!H$6,'Tabelle Tipi-pesi'!I$6,"")&amp;IF(I126='Tabelle Tipi-pesi'!H$7,'Tabelle Tipi-pesi'!I$7,"")&amp;IF(I126='Tabelle Tipi-pesi'!H$8,'Tabelle Tipi-pesi'!I$8,"")&amp;IF(I126='Tabelle Tipi-pesi'!H$9,'Tabelle Tipi-pesi'!I$9,"")&amp;IF(I126='Tabelle Tipi-pesi'!H$10,'Tabelle Tipi-pesi'!I$10,"")&amp;IF(I126='Tabelle Tipi-pesi'!H$11,'Tabelle Tipi-pesi'!I$11,"")&amp;IF(I126='Tabelle Tipi-pesi'!H$12,'Tabelle Tipi-pesi'!I$12,"")&amp;IF(I126='Tabelle Tipi-pesi'!H$13,'Tabelle Tipi-pesi'!I$13,"")&amp;IF(I126='Tabelle Tipi-pesi'!H$14,'Tabelle Tipi-pesi'!I$14,"")&amp;IF(I126='Tabelle Tipi-pesi'!H$15,'Tabelle Tipi-pesi'!I$15,"")&amp;IF(I126='Tabelle Tipi-pesi'!H$16,'Tabelle Tipi-pesi'!I$16,"")&amp;IF(I126='Tabelle Tipi-pesi'!H$17,'Tabelle Tipi-pesi'!I$17,"")&amp;IF(I126='Tabelle Tipi-pesi'!H$18,'Tabelle Tipi-pesi'!I$18,"")&amp;IF(I126='Tabelle Tipi-pesi'!H$19,'Tabelle Tipi-pesi'!I$19,"")&amp;IF(I126='Tabelle Tipi-pesi'!H$20,'Tabelle Tipi-pesi'!I$20,"")&amp;IF(I126='Tabelle Tipi-pesi'!H$21,'Tabelle Tipi-pesi'!I$21,"")&amp;IF(I126='Tabelle Tipi-pesi'!H$22,'Tabelle Tipi-pesi'!I$22,"")&amp;IF(I126='Tabelle Tipi-pesi'!H$23,'Tabelle Tipi-pesi'!I$23,"")))</f>
        <v>145</v>
      </c>
      <c r="K126" s="24" t="s">
        <v>50</v>
      </c>
      <c r="L126" s="25">
        <f>IF(K126="",0,VALUE(IF(K126='Tabelle Tipi-pesi'!J$2,'Tabelle Tipi-pesi'!K$2,"")&amp;IF(K126='Tabelle Tipi-pesi'!J$3,'Tabelle Tipi-pesi'!K$3,"")&amp;IF(K126='Tabelle Tipi-pesi'!J$4,'Tabelle Tipi-pesi'!K$4,"")&amp;IF(K126='Tabelle Tipi-pesi'!J$5,'Tabelle Tipi-pesi'!K$5,"")&amp;IF(K126='Tabelle Tipi-pesi'!J$6,'Tabelle Tipi-pesi'!K$6,"")&amp;IF(K126='Tabelle Tipi-pesi'!J$7,'Tabelle Tipi-pesi'!K$7,"")&amp;IF(K126='Tabelle Tipi-pesi'!J$8,'Tabelle Tipi-pesi'!K$8,"")&amp;IF(K126='Tabelle Tipi-pesi'!J$9,'Tabelle Tipi-pesi'!K$9,"")&amp;IF(K126='Tabelle Tipi-pesi'!J$10,'Tabelle Tipi-pesi'!K$10,"")&amp;IF(K126='Tabelle Tipi-pesi'!J$11,'Tabelle Tipi-pesi'!K$11,"")&amp;IF(K126='Tabelle Tipi-pesi'!J$12,'Tabelle Tipi-pesi'!K$12,"")&amp;IF(K126='Tabelle Tipi-pesi'!J$13,'Tabelle Tipi-pesi'!K$13,"")&amp;IF(K126='Tabelle Tipi-pesi'!J$14,'Tabelle Tipi-pesi'!K$14,"")&amp;IF(K126='Tabelle Tipi-pesi'!J$15,'Tabelle Tipi-pesi'!K$15,"")&amp;IF(K126='Tabelle Tipi-pesi'!J$16,'Tabelle Tipi-pesi'!K$16,"")&amp;IF(K126='Tabelle Tipi-pesi'!J$17,'Tabelle Tipi-pesi'!K$17,"")&amp;IF(K126='Tabelle Tipi-pesi'!J$18,'Tabelle Tipi-pesi'!K$18,"")&amp;IF(K126='Tabelle Tipi-pesi'!J$19,'Tabelle Tipi-pesi'!K$19,"")&amp;IF(K126='Tabelle Tipi-pesi'!J$20,'Tabelle Tipi-pesi'!K$20,"")&amp;IF(K126='Tabelle Tipi-pesi'!J$21,'Tabelle Tipi-pesi'!K$21,"")&amp;IF(K126='Tabelle Tipi-pesi'!J$22,'Tabelle Tipi-pesi'!K$22,"")&amp;IF(K126='Tabelle Tipi-pesi'!J$23,'Tabelle Tipi-pesi'!K$23,"")))</f>
        <v>7</v>
      </c>
      <c r="M126" s="8" t="s">
        <v>178</v>
      </c>
      <c r="N126" s="9">
        <f>$B126*IF(M126="",0,VALUE(IF(M126='Tabelle Tipi-pesi'!L$2,'Tabelle Tipi-pesi'!M$2,"")&amp;IF(M126='Tabelle Tipi-pesi'!L$3,'Tabelle Tipi-pesi'!M$3,"")&amp;IF(M126='Tabelle Tipi-pesi'!L$4,'Tabelle Tipi-pesi'!M$4,"")&amp;IF(M126='Tabelle Tipi-pesi'!L$5,'Tabelle Tipi-pesi'!M$5,"")&amp;IF(M126='Tabelle Tipi-pesi'!L$6,'Tabelle Tipi-pesi'!M$6,"")&amp;IF(M126='Tabelle Tipi-pesi'!L$7,'Tabelle Tipi-pesi'!M$7,"")&amp;IF(M126='Tabelle Tipi-pesi'!L$8,'Tabelle Tipi-pesi'!M$8,"")&amp;IF(M126='Tabelle Tipi-pesi'!L$9,'Tabelle Tipi-pesi'!M$9,"")&amp;IF(M126='Tabelle Tipi-pesi'!L$10,'Tabelle Tipi-pesi'!M$10,"")&amp;IF(M126='Tabelle Tipi-pesi'!L$11,'Tabelle Tipi-pesi'!M$11,"")&amp;IF(M126='Tabelle Tipi-pesi'!L$12,'Tabelle Tipi-pesi'!M$12,"")&amp;IF(M126='Tabelle Tipi-pesi'!L$13,'Tabelle Tipi-pesi'!M$13,"")&amp;IF(M126='Tabelle Tipi-pesi'!L$14,'Tabelle Tipi-pesi'!M$14,"")&amp;IF(M126='Tabelle Tipi-pesi'!L$15,'Tabelle Tipi-pesi'!M$15,"")&amp;IF(M126='Tabelle Tipi-pesi'!L$16,'Tabelle Tipi-pesi'!M$16,"")&amp;IF(M126='Tabelle Tipi-pesi'!L$17,'Tabelle Tipi-pesi'!M$17,"")&amp;IF(M126='Tabelle Tipi-pesi'!L$18,'Tabelle Tipi-pesi'!M$18,"")&amp;IF(M126='Tabelle Tipi-pesi'!L$19,'Tabelle Tipi-pesi'!M$19,"")&amp;IF(M126='Tabelle Tipi-pesi'!L$20,'Tabelle Tipi-pesi'!M$20,"")&amp;IF(M126='Tabelle Tipi-pesi'!L$21,'Tabelle Tipi-pesi'!M$21,"")&amp;IF(M126='Tabelle Tipi-pesi'!L$22,'Tabelle Tipi-pesi'!M$22,"")&amp;IF(M126='Tabelle Tipi-pesi'!L$23,'Tabelle Tipi-pesi'!M$23,"")))</f>
        <v>340</v>
      </c>
      <c r="O126" s="27" t="s">
        <v>79</v>
      </c>
      <c r="P126" s="28">
        <f>IF(O126="",0,VALUE(IF(O126='Tabelle Tipi-pesi'!N$2,'Tabelle Tipi-pesi'!O$2,"")&amp;IF(O126='Tabelle Tipi-pesi'!N$3,'Tabelle Tipi-pesi'!O$3,"")&amp;IF(O126='Tabelle Tipi-pesi'!N$4,'Tabelle Tipi-pesi'!O$4,"")&amp;IF(O126='Tabelle Tipi-pesi'!N$5,'Tabelle Tipi-pesi'!O$5,"")&amp;IF(O126='Tabelle Tipi-pesi'!N$6,'Tabelle Tipi-pesi'!O$6,"")&amp;IF(O126='Tabelle Tipi-pesi'!N$7,'Tabelle Tipi-pesi'!O$7,"")&amp;IF(O126='Tabelle Tipi-pesi'!N$8,'Tabelle Tipi-pesi'!O$8,"")&amp;IF(O126='Tabelle Tipi-pesi'!N$9,'Tabelle Tipi-pesi'!O$9,"")&amp;IF(O126='Tabelle Tipi-pesi'!N$10,'Tabelle Tipi-pesi'!O$10,"")&amp;IF(O126='Tabelle Tipi-pesi'!N$11,'Tabelle Tipi-pesi'!O$11,"")&amp;IF(O126='Tabelle Tipi-pesi'!N$12,'Tabelle Tipi-pesi'!O$12,"")&amp;IF(O126='Tabelle Tipi-pesi'!N$13,'Tabelle Tipi-pesi'!O$13,"")&amp;IF(O126='Tabelle Tipi-pesi'!N$14,'Tabelle Tipi-pesi'!O$14,"")&amp;IF(O126='Tabelle Tipi-pesi'!N$15,'Tabelle Tipi-pesi'!O$15,"")&amp;IF(O126='Tabelle Tipi-pesi'!N$16,'Tabelle Tipi-pesi'!O$16,"")&amp;IF(O126='Tabelle Tipi-pesi'!N$17,'Tabelle Tipi-pesi'!O$17,"")&amp;IF(O126='Tabelle Tipi-pesi'!N$18,'Tabelle Tipi-pesi'!O$18,"")&amp;IF(O126='Tabelle Tipi-pesi'!N$19,'Tabelle Tipi-pesi'!O$19,"")&amp;IF(O126='Tabelle Tipi-pesi'!N$20,'Tabelle Tipi-pesi'!O$20,"")&amp;IF(O126='Tabelle Tipi-pesi'!N$21,'Tabelle Tipi-pesi'!O$21,"")&amp;IF(O126='Tabelle Tipi-pesi'!N$22,'Tabelle Tipi-pesi'!O$22,"")&amp;IF(O126='Tabelle Tipi-pesi'!N$23,'Tabelle Tipi-pesi'!O$23,"")))</f>
        <v>780</v>
      </c>
      <c r="Q126" s="8" t="s">
        <v>109</v>
      </c>
      <c r="R126" s="9">
        <f>IF(Q126="",0,VALUE(IF(Q126='Tabelle Tipi-pesi'!P$2,'Tabelle Tipi-pesi'!Q$2,"")&amp;IF(Q126='Tabelle Tipi-pesi'!P$3,'Tabelle Tipi-pesi'!Q$3,"")&amp;IF(Q126='Tabelle Tipi-pesi'!P$4,'Tabelle Tipi-pesi'!Q$4,"")&amp;IF(Q126='Tabelle Tipi-pesi'!P$5,'Tabelle Tipi-pesi'!Q$5,"")&amp;IF(Q126='Tabelle Tipi-pesi'!P$6,'Tabelle Tipi-pesi'!Q$6,"")&amp;IF(Q126='Tabelle Tipi-pesi'!P$7,'Tabelle Tipi-pesi'!Q$7,"")&amp;IF(Q126='Tabelle Tipi-pesi'!P$8,'Tabelle Tipi-pesi'!Q$8,"")&amp;IF(Q126='Tabelle Tipi-pesi'!P$9,'Tabelle Tipi-pesi'!Q$9,"")&amp;IF(Q126='Tabelle Tipi-pesi'!P$10,'Tabelle Tipi-pesi'!Q$10,"")&amp;IF(Q126='Tabelle Tipi-pesi'!P$11,'Tabelle Tipi-pesi'!Q$11,"")&amp;IF(Q126='Tabelle Tipi-pesi'!P$12,'Tabelle Tipi-pesi'!Q$12,"")&amp;IF(Q126='Tabelle Tipi-pesi'!P$13,'Tabelle Tipi-pesi'!Q$13,"")&amp;IF(Q126='Tabelle Tipi-pesi'!P$14,'Tabelle Tipi-pesi'!Q$14,"")&amp;IF(Q126='Tabelle Tipi-pesi'!P$15,'Tabelle Tipi-pesi'!Q$15,"")&amp;IF(Q126='Tabelle Tipi-pesi'!P$16,'Tabelle Tipi-pesi'!Q$16,"")&amp;IF(Q126='Tabelle Tipi-pesi'!P$17,'Tabelle Tipi-pesi'!Q$17,"")&amp;IF(Q126='Tabelle Tipi-pesi'!P$18,'Tabelle Tipi-pesi'!Q$18,"")&amp;IF(Q126='Tabelle Tipi-pesi'!P$19,'Tabelle Tipi-pesi'!Q$19,"")&amp;IF(Q126='Tabelle Tipi-pesi'!P$20,'Tabelle Tipi-pesi'!Q$20,"")&amp;IF(Q126='Tabelle Tipi-pesi'!P$21,'Tabelle Tipi-pesi'!Q$21,"")&amp;IF(Q126='Tabelle Tipi-pesi'!P$22,'Tabelle Tipi-pesi'!Q$22,"")&amp;IF(Q126='Tabelle Tipi-pesi'!P$23,'Tabelle Tipi-pesi'!Q$23,"")))</f>
        <v>60</v>
      </c>
      <c r="S126" s="29" t="s">
        <v>114</v>
      </c>
      <c r="T126" s="30">
        <f>IF(S126="",0,VALUE(IF(S126='Tabelle Tipi-pesi'!R$2,'Tabelle Tipi-pesi'!S$2,"")&amp;IF(S126='Tabelle Tipi-pesi'!R$3,'Tabelle Tipi-pesi'!S$3,"")&amp;IF(S126='Tabelle Tipi-pesi'!R$4,'Tabelle Tipi-pesi'!S$4,"")&amp;IF(S126='Tabelle Tipi-pesi'!R$5,'Tabelle Tipi-pesi'!S$5,"")&amp;IF(S126='Tabelle Tipi-pesi'!R$6,'Tabelle Tipi-pesi'!S$6,"")&amp;IF(S126='Tabelle Tipi-pesi'!R$7,'Tabelle Tipi-pesi'!S$7,"")&amp;IF(S126='Tabelle Tipi-pesi'!R$8,'Tabelle Tipi-pesi'!S$8,"")&amp;IF(S126='Tabelle Tipi-pesi'!R$9,'Tabelle Tipi-pesi'!S$9,"")&amp;IF(S126='Tabelle Tipi-pesi'!R$10,'Tabelle Tipi-pesi'!S$10,"")&amp;IF(S126='Tabelle Tipi-pesi'!R$11,'Tabelle Tipi-pesi'!S$11,"")&amp;IF(S126='Tabelle Tipi-pesi'!R$12,'Tabelle Tipi-pesi'!S$12,"")&amp;IF(S126='Tabelle Tipi-pesi'!R$13,'Tabelle Tipi-pesi'!S$13,"")&amp;IF(S126='Tabelle Tipi-pesi'!R$14,'Tabelle Tipi-pesi'!S$14,"")&amp;IF(S126='Tabelle Tipi-pesi'!R$15,'Tabelle Tipi-pesi'!S$15,"")&amp;IF(S126='Tabelle Tipi-pesi'!R$16,'Tabelle Tipi-pesi'!S$16,"")&amp;IF(S126='Tabelle Tipi-pesi'!R$17,'Tabelle Tipi-pesi'!S$17,"")&amp;IF(S126='Tabelle Tipi-pesi'!R$18,'Tabelle Tipi-pesi'!S$18,"")&amp;IF(S126='Tabelle Tipi-pesi'!R$19,'Tabelle Tipi-pesi'!S$19,"")&amp;IF(S126='Tabelle Tipi-pesi'!R$20,'Tabelle Tipi-pesi'!S$20,"")&amp;IF(S126='Tabelle Tipi-pesi'!R$21,'Tabelle Tipi-pesi'!S$21,"")&amp;IF(S126='Tabelle Tipi-pesi'!R$22,'Tabelle Tipi-pesi'!S$22,"")&amp;IF(S126='Tabelle Tipi-pesi'!R$23,'Tabelle Tipi-pesi'!S$23,"")))</f>
        <v>25</v>
      </c>
      <c r="U126" s="8" t="s">
        <v>94</v>
      </c>
      <c r="V126" s="9">
        <f>IF(U126="",0,VALUE(IF(U126='Tabelle Tipi-pesi'!T$2,'Tabelle Tipi-pesi'!U$2,"")&amp;IF(U126='Tabelle Tipi-pesi'!T$3,'Tabelle Tipi-pesi'!U$3,"")&amp;IF(U126='Tabelle Tipi-pesi'!T$4,'Tabelle Tipi-pesi'!U$4,"")&amp;IF(U126='Tabelle Tipi-pesi'!T$5,'Tabelle Tipi-pesi'!U$5,"")&amp;IF(U126='Tabelle Tipi-pesi'!T$6,'Tabelle Tipi-pesi'!U$6,"")&amp;IF(U126='Tabelle Tipi-pesi'!T$7,'Tabelle Tipi-pesi'!U$7,"")&amp;IF(U126='Tabelle Tipi-pesi'!T$8,'Tabelle Tipi-pesi'!U$8,"")&amp;IF(U126='Tabelle Tipi-pesi'!T$9,'Tabelle Tipi-pesi'!U$9,"")&amp;IF(U126='Tabelle Tipi-pesi'!T$10,'Tabelle Tipi-pesi'!U$10,"")&amp;IF(U126='Tabelle Tipi-pesi'!T$11,'Tabelle Tipi-pesi'!U$11,"")&amp;IF(U126='Tabelle Tipi-pesi'!T$12,'Tabelle Tipi-pesi'!U$12,"")&amp;IF(U126='Tabelle Tipi-pesi'!T$13,'Tabelle Tipi-pesi'!U$13,"")&amp;IF(U126='Tabelle Tipi-pesi'!T$14,'Tabelle Tipi-pesi'!U$14,"")&amp;IF(U126='Tabelle Tipi-pesi'!T$15,'Tabelle Tipi-pesi'!U$15,"")&amp;IF(U126='Tabelle Tipi-pesi'!T$16,'Tabelle Tipi-pesi'!U$16,"")&amp;IF(U126='Tabelle Tipi-pesi'!T$17,'Tabelle Tipi-pesi'!U$17,"")&amp;IF(U126='Tabelle Tipi-pesi'!T$18,'Tabelle Tipi-pesi'!U$18,"")&amp;IF(U126='Tabelle Tipi-pesi'!T$19,'Tabelle Tipi-pesi'!U$19,"")&amp;IF(U126='Tabelle Tipi-pesi'!T$20,'Tabelle Tipi-pesi'!U$20,"")&amp;IF(U126='Tabelle Tipi-pesi'!T$21,'Tabelle Tipi-pesi'!U$21,"")&amp;IF(U126='Tabelle Tipi-pesi'!T$22,'Tabelle Tipi-pesi'!U$22,"")&amp;IF(U126='Tabelle Tipi-pesi'!T$23,'Tabelle Tipi-pesi'!U$23,"")))</f>
        <v>85</v>
      </c>
      <c r="W126" s="31" t="s">
        <v>98</v>
      </c>
      <c r="X126" s="32">
        <f>IF(W126="",0,VALUE(IF(W126='Tabelle Tipi-pesi'!V$2,'Tabelle Tipi-pesi'!W$2,"")&amp;IF(W126='Tabelle Tipi-pesi'!V$3,'Tabelle Tipi-pesi'!W$3,"")&amp;IF(W126='Tabelle Tipi-pesi'!V$4,'Tabelle Tipi-pesi'!W$4,"")&amp;IF(W126='Tabelle Tipi-pesi'!V$5,'Tabelle Tipi-pesi'!W$5,"")&amp;IF(W126='Tabelle Tipi-pesi'!V$6,'Tabelle Tipi-pesi'!W$6,"")&amp;IF(W126='Tabelle Tipi-pesi'!V$7,'Tabelle Tipi-pesi'!W$7,"")&amp;IF(W126='Tabelle Tipi-pesi'!V$8,'Tabelle Tipi-pesi'!W$8,"")&amp;IF(W126='Tabelle Tipi-pesi'!V$9,'Tabelle Tipi-pesi'!W$9,"")&amp;IF(W126='Tabelle Tipi-pesi'!V$10,'Tabelle Tipi-pesi'!W$10,"")&amp;IF(W126='Tabelle Tipi-pesi'!V$11,'Tabelle Tipi-pesi'!W$11,"")&amp;IF(W126='Tabelle Tipi-pesi'!V$12,'Tabelle Tipi-pesi'!W$12,"")&amp;IF(W126='Tabelle Tipi-pesi'!V$13,'Tabelle Tipi-pesi'!W$13,"")&amp;IF(W126='Tabelle Tipi-pesi'!V$14,'Tabelle Tipi-pesi'!W$14,"")&amp;IF(W126='Tabelle Tipi-pesi'!V$15,'Tabelle Tipi-pesi'!W$15,"")&amp;IF(W126='Tabelle Tipi-pesi'!V$16,'Tabelle Tipi-pesi'!W$16,"")&amp;IF(W126='Tabelle Tipi-pesi'!V$17,'Tabelle Tipi-pesi'!W$17,"")&amp;IF(W126='Tabelle Tipi-pesi'!V$18,'Tabelle Tipi-pesi'!W$18,"")&amp;IF(W126='Tabelle Tipi-pesi'!V$19,'Tabelle Tipi-pesi'!W$19,"")&amp;IF(W126='Tabelle Tipi-pesi'!V$20,'Tabelle Tipi-pesi'!W$20,"")&amp;IF(W126='Tabelle Tipi-pesi'!V$21,'Tabelle Tipi-pesi'!W$21,"")&amp;IF(W126='Tabelle Tipi-pesi'!V$22,'Tabelle Tipi-pesi'!W$22,"")&amp;IF(W126='Tabelle Tipi-pesi'!V$23,'Tabelle Tipi-pesi'!W$23,"")))</f>
        <v>56</v>
      </c>
      <c r="Y126" s="8" t="s">
        <v>100</v>
      </c>
      <c r="Z126" s="9">
        <f>IF(Y126="",0,VALUE(IF(Y126='Tabelle Tipi-pesi'!X$2,'Tabelle Tipi-pesi'!Y$2,"")&amp;IF(Y126='Tabelle Tipi-pesi'!X$3,'Tabelle Tipi-pesi'!Y$3,"")&amp;IF(Y126='Tabelle Tipi-pesi'!X$4,'Tabelle Tipi-pesi'!Y$4,"")&amp;IF(Y126='Tabelle Tipi-pesi'!X$5,'Tabelle Tipi-pesi'!Y$5,"")&amp;IF(Y126='Tabelle Tipi-pesi'!X$6,'Tabelle Tipi-pesi'!Y$6,"")&amp;IF(Y126='Tabelle Tipi-pesi'!X$7,'Tabelle Tipi-pesi'!Y$7,"")&amp;IF(Y126='Tabelle Tipi-pesi'!X$8,'Tabelle Tipi-pesi'!Y$8,"")&amp;IF(Y126='Tabelle Tipi-pesi'!X$9,'Tabelle Tipi-pesi'!Y$9,"")&amp;IF(Y126='Tabelle Tipi-pesi'!X$10,'Tabelle Tipi-pesi'!Y$10,"")&amp;IF(Y126='Tabelle Tipi-pesi'!X$11,'Tabelle Tipi-pesi'!Y$11,"")&amp;IF(Y126='Tabelle Tipi-pesi'!X$12,'Tabelle Tipi-pesi'!Y$12,"")&amp;IF(Y126='Tabelle Tipi-pesi'!X$13,'Tabelle Tipi-pesi'!Y$13,"")&amp;IF(Y126='Tabelle Tipi-pesi'!X$14,'Tabelle Tipi-pesi'!Y$14,"")&amp;IF(Y126='Tabelle Tipi-pesi'!X$15,'Tabelle Tipi-pesi'!Y$15,"")&amp;IF(Y126='Tabelle Tipi-pesi'!X$16,'Tabelle Tipi-pesi'!Y$16,"")&amp;IF(Y126='Tabelle Tipi-pesi'!X$17,'Tabelle Tipi-pesi'!Y$17,"")&amp;IF(Y126='Tabelle Tipi-pesi'!X$18,'Tabelle Tipi-pesi'!Y$18,"")&amp;IF(Y126='Tabelle Tipi-pesi'!X$19,'Tabelle Tipi-pesi'!Y$19,"")&amp;IF(Y126='Tabelle Tipi-pesi'!X$20,'Tabelle Tipi-pesi'!Y$20,"")&amp;IF(Y126='Tabelle Tipi-pesi'!X$21,'Tabelle Tipi-pesi'!Y$21,"")&amp;IF(Y126='Tabelle Tipi-pesi'!X$22,'Tabelle Tipi-pesi'!Y$22,"")&amp;IF(Y126='Tabelle Tipi-pesi'!X$23,'Tabelle Tipi-pesi'!Y$23,"")))</f>
        <v>190</v>
      </c>
      <c r="AA126" s="36" t="s">
        <v>105</v>
      </c>
      <c r="AB126" s="37">
        <f>IF(AA126="",0,VALUE(IF(AA126='Tabelle Tipi-pesi'!Z$2,'Tabelle Tipi-pesi'!AA$2,"")&amp;IF(AA126='Tabelle Tipi-pesi'!Z$3,'Tabelle Tipi-pesi'!AA$3,"")&amp;IF(AA126='Tabelle Tipi-pesi'!Z$4,'Tabelle Tipi-pesi'!AA$4,"")&amp;IF(AA126='Tabelle Tipi-pesi'!Z$5,'Tabelle Tipi-pesi'!AA$5,"")&amp;IF(AA126='Tabelle Tipi-pesi'!Z$6,'Tabelle Tipi-pesi'!AA$6,"")&amp;IF(AA126='Tabelle Tipi-pesi'!Z$7,'Tabelle Tipi-pesi'!AA$7,"")&amp;IF(AA126='Tabelle Tipi-pesi'!Z$8,'Tabelle Tipi-pesi'!AA$8,"")&amp;IF(AA126='Tabelle Tipi-pesi'!Z$9,'Tabelle Tipi-pesi'!AA$9,"")&amp;IF(AA126='Tabelle Tipi-pesi'!Z$10,'Tabelle Tipi-pesi'!AA$10,"")&amp;IF(AA126='Tabelle Tipi-pesi'!Z$11,'Tabelle Tipi-pesi'!AA$11,"")&amp;IF(AA126='Tabelle Tipi-pesi'!Z$12,'Tabelle Tipi-pesi'!AA$12,"")&amp;IF(AA126='Tabelle Tipi-pesi'!Z$13,'Tabelle Tipi-pesi'!AA$13,"")&amp;IF(AA126='Tabelle Tipi-pesi'!Z$14,'Tabelle Tipi-pesi'!AA$14,"")&amp;IF(AA126='Tabelle Tipi-pesi'!Z$15,'Tabelle Tipi-pesi'!AA$15,"")&amp;IF(AA126='Tabelle Tipi-pesi'!Z$16,'Tabelle Tipi-pesi'!AA$16,"")&amp;IF(AA126='Tabelle Tipi-pesi'!Z$17,'Tabelle Tipi-pesi'!AA$17,"")&amp;IF(AA126='Tabelle Tipi-pesi'!Z$18,'Tabelle Tipi-pesi'!AA$18,"")&amp;IF(AA126='Tabelle Tipi-pesi'!Z$19,'Tabelle Tipi-pesi'!AA$19,"")&amp;IF(AA126='Tabelle Tipi-pesi'!Z$20,'Tabelle Tipi-pesi'!AA$20,"")&amp;IF(AA126='Tabelle Tipi-pesi'!Z$21,'Tabelle Tipi-pesi'!AA$21,"")&amp;IF(AA126='Tabelle Tipi-pesi'!Z$22,'Tabelle Tipi-pesi'!AA$22,"")&amp;IF(AA126='Tabelle Tipi-pesi'!Z$23,'Tabelle Tipi-pesi'!AA$23,"")))</f>
        <v>75</v>
      </c>
      <c r="AD126" s="9">
        <f>IF(AC126="",0,VALUE(IF(AC126='Tabelle Tipi-pesi'!Z$2,'Tabelle Tipi-pesi'!AA$2,"")&amp;IF(AC126='Tabelle Tipi-pesi'!Z$3,'Tabelle Tipi-pesi'!AA$3,"")&amp;IF(AC126='Tabelle Tipi-pesi'!Z$4,'Tabelle Tipi-pesi'!AA$4,"")&amp;IF(AC126='Tabelle Tipi-pesi'!Z$5,'Tabelle Tipi-pesi'!AA$5,"")&amp;IF(AC126='Tabelle Tipi-pesi'!Z$6,'Tabelle Tipi-pesi'!AA$6,"")&amp;IF(AC126='Tabelle Tipi-pesi'!Z$7,'Tabelle Tipi-pesi'!AA$7,"")&amp;IF(AC126='Tabelle Tipi-pesi'!Z$8,'Tabelle Tipi-pesi'!AA$8,"")&amp;IF(AC126='Tabelle Tipi-pesi'!Z$9,'Tabelle Tipi-pesi'!AA$9,"")&amp;IF(AC126='Tabelle Tipi-pesi'!Z$10,'Tabelle Tipi-pesi'!AA$10,"")&amp;IF(AC126='Tabelle Tipi-pesi'!Z$11,'Tabelle Tipi-pesi'!AA$11,"")&amp;IF(AC126='Tabelle Tipi-pesi'!Z$12,'Tabelle Tipi-pesi'!AA$12,"")&amp;IF(AC126='Tabelle Tipi-pesi'!Z$13,'Tabelle Tipi-pesi'!AA$13,"")&amp;IF(AC126='Tabelle Tipi-pesi'!Z$14,'Tabelle Tipi-pesi'!AA$14,"")&amp;IF(AC126='Tabelle Tipi-pesi'!Z$15,'Tabelle Tipi-pesi'!AA$15,"")&amp;IF(AC126='Tabelle Tipi-pesi'!Z$16,'Tabelle Tipi-pesi'!AA$16,"")&amp;IF(AC126='Tabelle Tipi-pesi'!Z$17,'Tabelle Tipi-pesi'!AA$17,"")&amp;IF(AC126='Tabelle Tipi-pesi'!Z$18,'Tabelle Tipi-pesi'!AA$18,"")&amp;IF(AC126='Tabelle Tipi-pesi'!Z$19,'Tabelle Tipi-pesi'!AA$19,"")&amp;IF(AC126='Tabelle Tipi-pesi'!Z$20,'Tabelle Tipi-pesi'!AA$20,"")&amp;IF(AC126='Tabelle Tipi-pesi'!Z$21,'Tabelle Tipi-pesi'!AA$21,"")&amp;IF(AC126='Tabelle Tipi-pesi'!Z$22,'Tabelle Tipi-pesi'!AA$22,"")&amp;IF(AC126='Tabelle Tipi-pesi'!Z$23,'Tabelle Tipi-pesi'!AA$23,"")))</f>
        <v>0</v>
      </c>
      <c r="AE126" s="34" t="s">
        <v>117</v>
      </c>
      <c r="AF126" s="35">
        <f>IF(AE126="",0,VALUE(IF(AE126='Tabelle Tipi-pesi'!AB$2,'Tabelle Tipi-pesi'!AC$2,"")&amp;IF(AE126='Tabelle Tipi-pesi'!AB$3,'Tabelle Tipi-pesi'!AC$3,"")&amp;IF(AE126='Tabelle Tipi-pesi'!AB$4,'Tabelle Tipi-pesi'!AC$4,"")&amp;IF(AE126='Tabelle Tipi-pesi'!AB$5,'Tabelle Tipi-pesi'!AC$5,"")&amp;IF(AE126='Tabelle Tipi-pesi'!AB$6,'Tabelle Tipi-pesi'!AC$6,"")&amp;IF(AE126='Tabelle Tipi-pesi'!AB$7,'Tabelle Tipi-pesi'!AC$7,"")&amp;IF(AE126='Tabelle Tipi-pesi'!AB$8,'Tabelle Tipi-pesi'!AC$8,"")&amp;IF(AE126='Tabelle Tipi-pesi'!AB$9,'Tabelle Tipi-pesi'!AC$9,"")&amp;IF(AE126='Tabelle Tipi-pesi'!AB$10,'Tabelle Tipi-pesi'!AC$10,"")&amp;IF(AE126='Tabelle Tipi-pesi'!AB$11,'Tabelle Tipi-pesi'!AC$11,"")&amp;IF(AE126='Tabelle Tipi-pesi'!AB$12,'Tabelle Tipi-pesi'!AC$12,"")&amp;IF(AE126='Tabelle Tipi-pesi'!AB$13,'Tabelle Tipi-pesi'!AC$13,"")&amp;IF(AE126='Tabelle Tipi-pesi'!AB$14,'Tabelle Tipi-pesi'!AC$14,"")&amp;IF(AE126='Tabelle Tipi-pesi'!AB$15,'Tabelle Tipi-pesi'!AC$15,"")&amp;IF(AD126='Tabelle Tipi-pesi'!AB$16,'Tabelle Tipi-pesi'!AC$16,"")&amp;IF(AE126='Tabelle Tipi-pesi'!AB$17,'Tabelle Tipi-pesi'!AC$17,"")&amp;IF(AE126='Tabelle Tipi-pesi'!AB$18,'Tabelle Tipi-pesi'!AC$18,"")&amp;IF(AE126='Tabelle Tipi-pesi'!AB$19,'Tabelle Tipi-pesi'!AC$19,"")&amp;IF(AE126='Tabelle Tipi-pesi'!AB$20,'Tabelle Tipi-pesi'!AC$20,"")&amp;IF(AE126='Tabelle Tipi-pesi'!AB$21,'Tabelle Tipi-pesi'!AC$21,"")&amp;IF(AE126='Tabelle Tipi-pesi'!AB$22,'Tabelle Tipi-pesi'!AC$22,"")&amp;IF(AE126='Tabelle Tipi-pesi'!AB$23,'Tabelle Tipi-pesi'!AC$23,"")))</f>
        <v>40</v>
      </c>
      <c r="AG126" s="8" t="s">
        <v>106</v>
      </c>
      <c r="AH126" s="9">
        <f>IF(AG126="",0,VALUE(IF(AG126='Tabelle Tipi-pesi'!AD$2,'Tabelle Tipi-pesi'!AE$2,"")&amp;IF(AG126='Tabelle Tipi-pesi'!AD$3,'Tabelle Tipi-pesi'!AE$3,"")&amp;IF(AG126='Tabelle Tipi-pesi'!AD$4,'Tabelle Tipi-pesi'!AE$4,"")&amp;IF(AG126='Tabelle Tipi-pesi'!AD$5,'Tabelle Tipi-pesi'!AE$5,"")&amp;IF(AG126='Tabelle Tipi-pesi'!AD$6,'Tabelle Tipi-pesi'!AE$6,"")&amp;IF(AG126='Tabelle Tipi-pesi'!AD$7,'Tabelle Tipi-pesi'!AE$7,"")&amp;IF(AG126='Tabelle Tipi-pesi'!AD$8,'Tabelle Tipi-pesi'!AE$8,"")&amp;IF(AG126='Tabelle Tipi-pesi'!AD$9,'Tabelle Tipi-pesi'!AE$9,"")&amp;IF(AG126='Tabelle Tipi-pesi'!AD$10,'Tabelle Tipi-pesi'!AE$10,"")&amp;IF(AG126='Tabelle Tipi-pesi'!AD$11,'Tabelle Tipi-pesi'!AE$11,"")&amp;IF(AG126='Tabelle Tipi-pesi'!AD$12,'Tabelle Tipi-pesi'!AE$12,"")&amp;IF(AG126='Tabelle Tipi-pesi'!AD$13,'Tabelle Tipi-pesi'!AE$13,"")&amp;IF(AG126='Tabelle Tipi-pesi'!AD$14,'Tabelle Tipi-pesi'!AE$14,"")&amp;IF(AG126='Tabelle Tipi-pesi'!AD$15,'Tabelle Tipi-pesi'!AE$15,"")&amp;IF(AF126='Tabelle Tipi-pesi'!AD$16,'Tabelle Tipi-pesi'!AE$16,"")&amp;IF(AG126='Tabelle Tipi-pesi'!AD$17,'Tabelle Tipi-pesi'!AE$17,"")&amp;IF(AG126='Tabelle Tipi-pesi'!AD$18,'Tabelle Tipi-pesi'!AE$18,"")&amp;IF(AG126='Tabelle Tipi-pesi'!AD$19,'Tabelle Tipi-pesi'!AE$19,"")&amp;IF(AG126='Tabelle Tipi-pesi'!AD$20,'Tabelle Tipi-pesi'!AE$20,"")&amp;IF(AG126='Tabelle Tipi-pesi'!AD$21,'Tabelle Tipi-pesi'!AE$21,"")&amp;IF(AG126='Tabelle Tipi-pesi'!AD$22,'Tabelle Tipi-pesi'!AE$22,"")&amp;IF(AG126='Tabelle Tipi-pesi'!AD$23,'Tabelle Tipi-pesi'!AE$23,"")))</f>
        <v>50</v>
      </c>
      <c r="AJ126" s="26">
        <f t="shared" si="7"/>
        <v>2233</v>
      </c>
      <c r="AK126" s="55">
        <v>33</v>
      </c>
      <c r="AL126" s="12">
        <v>9560</v>
      </c>
      <c r="AM126" s="18"/>
      <c r="AN126" s="11">
        <f t="shared" si="8"/>
        <v>15</v>
      </c>
      <c r="AO126" s="11" t="str">
        <f t="shared" si="9"/>
        <v>4</v>
      </c>
      <c r="AP126" s="8">
        <v>580</v>
      </c>
      <c r="AQ126" s="40">
        <f t="shared" si="10"/>
        <v>17.381818181818179</v>
      </c>
      <c r="AR126" s="15">
        <f t="shared" si="11"/>
        <v>257.25090909090909</v>
      </c>
      <c r="AS126" s="16">
        <f t="shared" si="12"/>
        <v>115.20416887188047</v>
      </c>
      <c r="AT126" s="15">
        <f t="shared" si="13"/>
        <v>8.6802414339025216</v>
      </c>
      <c r="AU126" s="39"/>
    </row>
    <row r="127" spans="1:47" s="8" customFormat="1" ht="11.25" customHeight="1" x14ac:dyDescent="0.2">
      <c r="A127" s="8">
        <v>123</v>
      </c>
      <c r="B127" s="8">
        <v>4</v>
      </c>
      <c r="C127" s="20" t="s">
        <v>18</v>
      </c>
      <c r="D127" s="21">
        <f>IF(C127="",0,VALUE(IF(C127='Tabelle Tipi-pesi'!B$2,'Tabelle Tipi-pesi'!C$2,"")&amp;IF(C127='Tabelle Tipi-pesi'!B$3,'Tabelle Tipi-pesi'!C$3,"")&amp;IF(C127='Tabelle Tipi-pesi'!B$4,'Tabelle Tipi-pesi'!C$4,"")&amp;IF(C127='Tabelle Tipi-pesi'!B$5,'Tabelle Tipi-pesi'!C$5,"")&amp;IF(C127='Tabelle Tipi-pesi'!B$6,'Tabelle Tipi-pesi'!C$6,"")&amp;IF(C127='Tabelle Tipi-pesi'!B$7,'Tabelle Tipi-pesi'!C$7,"")&amp;IF(C127='Tabelle Tipi-pesi'!B$8,'Tabelle Tipi-pesi'!C$8,"")&amp;IF(C127='Tabelle Tipi-pesi'!B$9,'Tabelle Tipi-pesi'!C$9,"")&amp;IF(C127='Tabelle Tipi-pesi'!B$10,'Tabelle Tipi-pesi'!C$10,"")&amp;IF(C127='Tabelle Tipi-pesi'!B$11,'Tabelle Tipi-pesi'!C$11,"")&amp;IF(C127='Tabelle Tipi-pesi'!B$12,'Tabelle Tipi-pesi'!C$12,"")&amp;IF(C127='Tabelle Tipi-pesi'!B$13,'Tabelle Tipi-pesi'!C$13,"")&amp;IF(C127='Tabelle Tipi-pesi'!B$14,'Tabelle Tipi-pesi'!C$14,"")&amp;IF(C127='Tabelle Tipi-pesi'!B$15,'Tabelle Tipi-pesi'!C$15,"")&amp;IF(C127='Tabelle Tipi-pesi'!B$16,'Tabelle Tipi-pesi'!C$16,"")&amp;IF(C127='Tabelle Tipi-pesi'!B$17,'Tabelle Tipi-pesi'!C$17,"")&amp;IF(C127='Tabelle Tipi-pesi'!B$18,'Tabelle Tipi-pesi'!C$18,"")&amp;IF(C127='Tabelle Tipi-pesi'!B$19,'Tabelle Tipi-pesi'!C$19,"")&amp;IF(C127='Tabelle Tipi-pesi'!B$20,'Tabelle Tipi-pesi'!C$20,"")&amp;IF(C127='Tabelle Tipi-pesi'!B$21,'Tabelle Tipi-pesi'!C$21,"")&amp;IF(C127='Tabelle Tipi-pesi'!B$22,'Tabelle Tipi-pesi'!C$22,"")&amp;IF(C127='Tabelle Tipi-pesi'!B$23,'Tabelle Tipi-pesi'!C$23,"")))</f>
        <v>180</v>
      </c>
      <c r="E127" s="8" t="s">
        <v>31</v>
      </c>
      <c r="F127" s="7">
        <f>IF(E127="",0,VALUE(IF(E127='Tabelle Tipi-pesi'!D$2,'Tabelle Tipi-pesi'!E$2,"")&amp;IF(E127='Tabelle Tipi-pesi'!D$3,'Tabelle Tipi-pesi'!E$3,"")&amp;IF(E127='Tabelle Tipi-pesi'!D$4,'Tabelle Tipi-pesi'!E$4,"")&amp;IF(E127='Tabelle Tipi-pesi'!D$5,'Tabelle Tipi-pesi'!E$5,"")&amp;IF(E127='Tabelle Tipi-pesi'!D$6,'Tabelle Tipi-pesi'!E$6,"")&amp;IF(E127='Tabelle Tipi-pesi'!D$7,'Tabelle Tipi-pesi'!E$7,"")&amp;IF(E127='Tabelle Tipi-pesi'!D$8,'Tabelle Tipi-pesi'!E$8,"")&amp;IF(E127='Tabelle Tipi-pesi'!D$9,'Tabelle Tipi-pesi'!E$9,"")&amp;IF(E127='Tabelle Tipi-pesi'!D$10,'Tabelle Tipi-pesi'!E$10,"")&amp;IF(E127='Tabelle Tipi-pesi'!D$11,'Tabelle Tipi-pesi'!E$11,"")&amp;IF(E127='Tabelle Tipi-pesi'!D$12,'Tabelle Tipi-pesi'!E$12,"")&amp;IF(E127='Tabelle Tipi-pesi'!D$13,'Tabelle Tipi-pesi'!E$13,"")&amp;IF(E127='Tabelle Tipi-pesi'!D$14,'Tabelle Tipi-pesi'!E$14,"")&amp;IF(E127='Tabelle Tipi-pesi'!D$15,'Tabelle Tipi-pesi'!E$15,"")&amp;IF(E127='Tabelle Tipi-pesi'!D$16,'Tabelle Tipi-pesi'!E$16,"")&amp;IF(E127='Tabelle Tipi-pesi'!D$17,'Tabelle Tipi-pesi'!E$17,"")&amp;IF(E127='Tabelle Tipi-pesi'!D$18,'Tabelle Tipi-pesi'!E$18,"")&amp;IF(E127='Tabelle Tipi-pesi'!D$19,'Tabelle Tipi-pesi'!E$19,"")&amp;IF(E127='Tabelle Tipi-pesi'!D$20,'Tabelle Tipi-pesi'!E$20,"")&amp;IF(E127='Tabelle Tipi-pesi'!D$21,'Tabelle Tipi-pesi'!E$21,"")&amp;IF(E127='Tabelle Tipi-pesi'!D$22,'Tabelle Tipi-pesi'!E$22,"")&amp;IF(E127='Tabelle Tipi-pesi'!D$23,'Tabelle Tipi-pesi'!E$23,"")))/4*B127</f>
        <v>80</v>
      </c>
      <c r="G127" s="22" t="s">
        <v>39</v>
      </c>
      <c r="H127" s="23">
        <f>$B127*IF(G127="",0,VALUE(IF(G127='Tabelle Tipi-pesi'!F$2,'Tabelle Tipi-pesi'!G$2,"")&amp;IF(G127='Tabelle Tipi-pesi'!F$3,'Tabelle Tipi-pesi'!G$3,"")&amp;IF(G127='Tabelle Tipi-pesi'!F$4,'Tabelle Tipi-pesi'!G$4,"")&amp;IF(G127='Tabelle Tipi-pesi'!F$5,'Tabelle Tipi-pesi'!G$5,"")&amp;IF(G127='Tabelle Tipi-pesi'!F$6,'Tabelle Tipi-pesi'!G$6,"")&amp;IF(G127='Tabelle Tipi-pesi'!F$7,'Tabelle Tipi-pesi'!G$7,"")&amp;IF(G127='Tabelle Tipi-pesi'!F$8,'Tabelle Tipi-pesi'!G$8,"")&amp;IF(G127='Tabelle Tipi-pesi'!F$9,'Tabelle Tipi-pesi'!G$9,"")&amp;IF(G127='Tabelle Tipi-pesi'!F$10,'Tabelle Tipi-pesi'!G$10,"")&amp;IF(G127='Tabelle Tipi-pesi'!F$11,'Tabelle Tipi-pesi'!G$11,"")&amp;IF(G127='Tabelle Tipi-pesi'!F$12,'Tabelle Tipi-pesi'!G$12,"")&amp;IF(G127='Tabelle Tipi-pesi'!F$13,'Tabelle Tipi-pesi'!G$13,"")&amp;IF(G127='Tabelle Tipi-pesi'!F$14,'Tabelle Tipi-pesi'!G$14,"")&amp;IF(G127='Tabelle Tipi-pesi'!F$15,'Tabelle Tipi-pesi'!G$15,"")&amp;IF(G127='Tabelle Tipi-pesi'!F$16,'Tabelle Tipi-pesi'!G$16,"")&amp;IF(G127='Tabelle Tipi-pesi'!F$17,'Tabelle Tipi-pesi'!G$17,"")&amp;IF(G127='Tabelle Tipi-pesi'!F$18,'Tabelle Tipi-pesi'!G$18,"")&amp;IF(G127='Tabelle Tipi-pesi'!F$19,'Tabelle Tipi-pesi'!G$19,"")&amp;IF(G127='Tabelle Tipi-pesi'!F$20,'Tabelle Tipi-pesi'!G$20,"")&amp;IF(G127='Tabelle Tipi-pesi'!F$21,'Tabelle Tipi-pesi'!G$21,"")&amp;IF(G127='Tabelle Tipi-pesi'!F$22,'Tabelle Tipi-pesi'!G$22,"")&amp;IF(G127='Tabelle Tipi-pesi'!F$23,'Tabelle Tipi-pesi'!G$23,"")))</f>
        <v>120</v>
      </c>
      <c r="I127" s="8" t="s">
        <v>47</v>
      </c>
      <c r="J127" s="9">
        <f>IF(I127="",0,VALUE(IF(I127='Tabelle Tipi-pesi'!H$2,'Tabelle Tipi-pesi'!I$2,"")&amp;IF(I127='Tabelle Tipi-pesi'!H$3,'Tabelle Tipi-pesi'!I$3,"")&amp;IF(I127='Tabelle Tipi-pesi'!H$4,'Tabelle Tipi-pesi'!I$4,"")&amp;IF(I127='Tabelle Tipi-pesi'!H$5,'Tabelle Tipi-pesi'!I$5,"")&amp;IF(I127='Tabelle Tipi-pesi'!H$6,'Tabelle Tipi-pesi'!I$6,"")&amp;IF(I127='Tabelle Tipi-pesi'!H$7,'Tabelle Tipi-pesi'!I$7,"")&amp;IF(I127='Tabelle Tipi-pesi'!H$8,'Tabelle Tipi-pesi'!I$8,"")&amp;IF(I127='Tabelle Tipi-pesi'!H$9,'Tabelle Tipi-pesi'!I$9,"")&amp;IF(I127='Tabelle Tipi-pesi'!H$10,'Tabelle Tipi-pesi'!I$10,"")&amp;IF(I127='Tabelle Tipi-pesi'!H$11,'Tabelle Tipi-pesi'!I$11,"")&amp;IF(I127='Tabelle Tipi-pesi'!H$12,'Tabelle Tipi-pesi'!I$12,"")&amp;IF(I127='Tabelle Tipi-pesi'!H$13,'Tabelle Tipi-pesi'!I$13,"")&amp;IF(I127='Tabelle Tipi-pesi'!H$14,'Tabelle Tipi-pesi'!I$14,"")&amp;IF(I127='Tabelle Tipi-pesi'!H$15,'Tabelle Tipi-pesi'!I$15,"")&amp;IF(I127='Tabelle Tipi-pesi'!H$16,'Tabelle Tipi-pesi'!I$16,"")&amp;IF(I127='Tabelle Tipi-pesi'!H$17,'Tabelle Tipi-pesi'!I$17,"")&amp;IF(I127='Tabelle Tipi-pesi'!H$18,'Tabelle Tipi-pesi'!I$18,"")&amp;IF(I127='Tabelle Tipi-pesi'!H$19,'Tabelle Tipi-pesi'!I$19,"")&amp;IF(I127='Tabelle Tipi-pesi'!H$20,'Tabelle Tipi-pesi'!I$20,"")&amp;IF(I127='Tabelle Tipi-pesi'!H$21,'Tabelle Tipi-pesi'!I$21,"")&amp;IF(I127='Tabelle Tipi-pesi'!H$22,'Tabelle Tipi-pesi'!I$22,"")&amp;IF(I127='Tabelle Tipi-pesi'!H$23,'Tabelle Tipi-pesi'!I$23,"")))</f>
        <v>145</v>
      </c>
      <c r="K127" s="24" t="s">
        <v>50</v>
      </c>
      <c r="L127" s="25">
        <f>IF(K127="",0,VALUE(IF(K127='Tabelle Tipi-pesi'!J$2,'Tabelle Tipi-pesi'!K$2,"")&amp;IF(K127='Tabelle Tipi-pesi'!J$3,'Tabelle Tipi-pesi'!K$3,"")&amp;IF(K127='Tabelle Tipi-pesi'!J$4,'Tabelle Tipi-pesi'!K$4,"")&amp;IF(K127='Tabelle Tipi-pesi'!J$5,'Tabelle Tipi-pesi'!K$5,"")&amp;IF(K127='Tabelle Tipi-pesi'!J$6,'Tabelle Tipi-pesi'!K$6,"")&amp;IF(K127='Tabelle Tipi-pesi'!J$7,'Tabelle Tipi-pesi'!K$7,"")&amp;IF(K127='Tabelle Tipi-pesi'!J$8,'Tabelle Tipi-pesi'!K$8,"")&amp;IF(K127='Tabelle Tipi-pesi'!J$9,'Tabelle Tipi-pesi'!K$9,"")&amp;IF(K127='Tabelle Tipi-pesi'!J$10,'Tabelle Tipi-pesi'!K$10,"")&amp;IF(K127='Tabelle Tipi-pesi'!J$11,'Tabelle Tipi-pesi'!K$11,"")&amp;IF(K127='Tabelle Tipi-pesi'!J$12,'Tabelle Tipi-pesi'!K$12,"")&amp;IF(K127='Tabelle Tipi-pesi'!J$13,'Tabelle Tipi-pesi'!K$13,"")&amp;IF(K127='Tabelle Tipi-pesi'!J$14,'Tabelle Tipi-pesi'!K$14,"")&amp;IF(K127='Tabelle Tipi-pesi'!J$15,'Tabelle Tipi-pesi'!K$15,"")&amp;IF(K127='Tabelle Tipi-pesi'!J$16,'Tabelle Tipi-pesi'!K$16,"")&amp;IF(K127='Tabelle Tipi-pesi'!J$17,'Tabelle Tipi-pesi'!K$17,"")&amp;IF(K127='Tabelle Tipi-pesi'!J$18,'Tabelle Tipi-pesi'!K$18,"")&amp;IF(K127='Tabelle Tipi-pesi'!J$19,'Tabelle Tipi-pesi'!K$19,"")&amp;IF(K127='Tabelle Tipi-pesi'!J$20,'Tabelle Tipi-pesi'!K$20,"")&amp;IF(K127='Tabelle Tipi-pesi'!J$21,'Tabelle Tipi-pesi'!K$21,"")&amp;IF(K127='Tabelle Tipi-pesi'!J$22,'Tabelle Tipi-pesi'!K$22,"")&amp;IF(K127='Tabelle Tipi-pesi'!J$23,'Tabelle Tipi-pesi'!K$23,"")))</f>
        <v>7</v>
      </c>
      <c r="M127" s="8" t="s">
        <v>63</v>
      </c>
      <c r="N127" s="9">
        <f>$B127*IF(M127="",0,VALUE(IF(M127='Tabelle Tipi-pesi'!L$2,'Tabelle Tipi-pesi'!M$2,"")&amp;IF(M127='Tabelle Tipi-pesi'!L$3,'Tabelle Tipi-pesi'!M$3,"")&amp;IF(M127='Tabelle Tipi-pesi'!L$4,'Tabelle Tipi-pesi'!M$4,"")&amp;IF(M127='Tabelle Tipi-pesi'!L$5,'Tabelle Tipi-pesi'!M$5,"")&amp;IF(M127='Tabelle Tipi-pesi'!L$6,'Tabelle Tipi-pesi'!M$6,"")&amp;IF(M127='Tabelle Tipi-pesi'!L$7,'Tabelle Tipi-pesi'!M$7,"")&amp;IF(M127='Tabelle Tipi-pesi'!L$8,'Tabelle Tipi-pesi'!M$8,"")&amp;IF(M127='Tabelle Tipi-pesi'!L$9,'Tabelle Tipi-pesi'!M$9,"")&amp;IF(M127='Tabelle Tipi-pesi'!L$10,'Tabelle Tipi-pesi'!M$10,"")&amp;IF(M127='Tabelle Tipi-pesi'!L$11,'Tabelle Tipi-pesi'!M$11,"")&amp;IF(M127='Tabelle Tipi-pesi'!L$12,'Tabelle Tipi-pesi'!M$12,"")&amp;IF(M127='Tabelle Tipi-pesi'!L$13,'Tabelle Tipi-pesi'!M$13,"")&amp;IF(M127='Tabelle Tipi-pesi'!L$14,'Tabelle Tipi-pesi'!M$14,"")&amp;IF(M127='Tabelle Tipi-pesi'!L$15,'Tabelle Tipi-pesi'!M$15,"")&amp;IF(M127='Tabelle Tipi-pesi'!L$16,'Tabelle Tipi-pesi'!M$16,"")&amp;IF(M127='Tabelle Tipi-pesi'!L$17,'Tabelle Tipi-pesi'!M$17,"")&amp;IF(M127='Tabelle Tipi-pesi'!L$18,'Tabelle Tipi-pesi'!M$18,"")&amp;IF(M127='Tabelle Tipi-pesi'!L$19,'Tabelle Tipi-pesi'!M$19,"")&amp;IF(M127='Tabelle Tipi-pesi'!L$20,'Tabelle Tipi-pesi'!M$20,"")&amp;IF(M127='Tabelle Tipi-pesi'!L$21,'Tabelle Tipi-pesi'!M$21,"")&amp;IF(M127='Tabelle Tipi-pesi'!L$22,'Tabelle Tipi-pesi'!M$22,"")&amp;IF(M127='Tabelle Tipi-pesi'!L$23,'Tabelle Tipi-pesi'!M$23,"")))</f>
        <v>416</v>
      </c>
      <c r="O127" s="27" t="s">
        <v>80</v>
      </c>
      <c r="P127" s="28">
        <f>IF(O127="",0,VALUE(IF(O127='Tabelle Tipi-pesi'!N$2,'Tabelle Tipi-pesi'!O$2,"")&amp;IF(O127='Tabelle Tipi-pesi'!N$3,'Tabelle Tipi-pesi'!O$3,"")&amp;IF(O127='Tabelle Tipi-pesi'!N$4,'Tabelle Tipi-pesi'!O$4,"")&amp;IF(O127='Tabelle Tipi-pesi'!N$5,'Tabelle Tipi-pesi'!O$5,"")&amp;IF(O127='Tabelle Tipi-pesi'!N$6,'Tabelle Tipi-pesi'!O$6,"")&amp;IF(O127='Tabelle Tipi-pesi'!N$7,'Tabelle Tipi-pesi'!O$7,"")&amp;IF(O127='Tabelle Tipi-pesi'!N$8,'Tabelle Tipi-pesi'!O$8,"")&amp;IF(O127='Tabelle Tipi-pesi'!N$9,'Tabelle Tipi-pesi'!O$9,"")&amp;IF(O127='Tabelle Tipi-pesi'!N$10,'Tabelle Tipi-pesi'!O$10,"")&amp;IF(O127='Tabelle Tipi-pesi'!N$11,'Tabelle Tipi-pesi'!O$11,"")&amp;IF(O127='Tabelle Tipi-pesi'!N$12,'Tabelle Tipi-pesi'!O$12,"")&amp;IF(O127='Tabelle Tipi-pesi'!N$13,'Tabelle Tipi-pesi'!O$13,"")&amp;IF(O127='Tabelle Tipi-pesi'!N$14,'Tabelle Tipi-pesi'!O$14,"")&amp;IF(O127='Tabelle Tipi-pesi'!N$15,'Tabelle Tipi-pesi'!O$15,"")&amp;IF(O127='Tabelle Tipi-pesi'!N$16,'Tabelle Tipi-pesi'!O$16,"")&amp;IF(O127='Tabelle Tipi-pesi'!N$17,'Tabelle Tipi-pesi'!O$17,"")&amp;IF(O127='Tabelle Tipi-pesi'!N$18,'Tabelle Tipi-pesi'!O$18,"")&amp;IF(O127='Tabelle Tipi-pesi'!N$19,'Tabelle Tipi-pesi'!O$19,"")&amp;IF(O127='Tabelle Tipi-pesi'!N$20,'Tabelle Tipi-pesi'!O$20,"")&amp;IF(O127='Tabelle Tipi-pesi'!N$21,'Tabelle Tipi-pesi'!O$21,"")&amp;IF(O127='Tabelle Tipi-pesi'!N$22,'Tabelle Tipi-pesi'!O$22,"")&amp;IF(O127='Tabelle Tipi-pesi'!N$23,'Tabelle Tipi-pesi'!O$23,"")))</f>
        <v>660</v>
      </c>
      <c r="Q127" s="8" t="s">
        <v>108</v>
      </c>
      <c r="R127" s="9">
        <f>IF(Q127="",0,VALUE(IF(Q127='Tabelle Tipi-pesi'!P$2,'Tabelle Tipi-pesi'!Q$2,"")&amp;IF(Q127='Tabelle Tipi-pesi'!P$3,'Tabelle Tipi-pesi'!Q$3,"")&amp;IF(Q127='Tabelle Tipi-pesi'!P$4,'Tabelle Tipi-pesi'!Q$4,"")&amp;IF(Q127='Tabelle Tipi-pesi'!P$5,'Tabelle Tipi-pesi'!Q$5,"")&amp;IF(Q127='Tabelle Tipi-pesi'!P$6,'Tabelle Tipi-pesi'!Q$6,"")&amp;IF(Q127='Tabelle Tipi-pesi'!P$7,'Tabelle Tipi-pesi'!Q$7,"")&amp;IF(Q127='Tabelle Tipi-pesi'!P$8,'Tabelle Tipi-pesi'!Q$8,"")&amp;IF(Q127='Tabelle Tipi-pesi'!P$9,'Tabelle Tipi-pesi'!Q$9,"")&amp;IF(Q127='Tabelle Tipi-pesi'!P$10,'Tabelle Tipi-pesi'!Q$10,"")&amp;IF(Q127='Tabelle Tipi-pesi'!P$11,'Tabelle Tipi-pesi'!Q$11,"")&amp;IF(Q127='Tabelle Tipi-pesi'!P$12,'Tabelle Tipi-pesi'!Q$12,"")&amp;IF(Q127='Tabelle Tipi-pesi'!P$13,'Tabelle Tipi-pesi'!Q$13,"")&amp;IF(Q127='Tabelle Tipi-pesi'!P$14,'Tabelle Tipi-pesi'!Q$14,"")&amp;IF(Q127='Tabelle Tipi-pesi'!P$15,'Tabelle Tipi-pesi'!Q$15,"")&amp;IF(Q127='Tabelle Tipi-pesi'!P$16,'Tabelle Tipi-pesi'!Q$16,"")&amp;IF(Q127='Tabelle Tipi-pesi'!P$17,'Tabelle Tipi-pesi'!Q$17,"")&amp;IF(Q127='Tabelle Tipi-pesi'!P$18,'Tabelle Tipi-pesi'!Q$18,"")&amp;IF(Q127='Tabelle Tipi-pesi'!P$19,'Tabelle Tipi-pesi'!Q$19,"")&amp;IF(Q127='Tabelle Tipi-pesi'!P$20,'Tabelle Tipi-pesi'!Q$20,"")&amp;IF(Q127='Tabelle Tipi-pesi'!P$21,'Tabelle Tipi-pesi'!Q$21,"")&amp;IF(Q127='Tabelle Tipi-pesi'!P$22,'Tabelle Tipi-pesi'!Q$22,"")&amp;IF(Q127='Tabelle Tipi-pesi'!P$23,'Tabelle Tipi-pesi'!Q$23,"")))</f>
        <v>30</v>
      </c>
      <c r="S127" s="29" t="s">
        <v>114</v>
      </c>
      <c r="T127" s="30">
        <f>IF(S127="",0,VALUE(IF(S127='Tabelle Tipi-pesi'!R$2,'Tabelle Tipi-pesi'!S$2,"")&amp;IF(S127='Tabelle Tipi-pesi'!R$3,'Tabelle Tipi-pesi'!S$3,"")&amp;IF(S127='Tabelle Tipi-pesi'!R$4,'Tabelle Tipi-pesi'!S$4,"")&amp;IF(S127='Tabelle Tipi-pesi'!R$5,'Tabelle Tipi-pesi'!S$5,"")&amp;IF(S127='Tabelle Tipi-pesi'!R$6,'Tabelle Tipi-pesi'!S$6,"")&amp;IF(S127='Tabelle Tipi-pesi'!R$7,'Tabelle Tipi-pesi'!S$7,"")&amp;IF(S127='Tabelle Tipi-pesi'!R$8,'Tabelle Tipi-pesi'!S$8,"")&amp;IF(S127='Tabelle Tipi-pesi'!R$9,'Tabelle Tipi-pesi'!S$9,"")&amp;IF(S127='Tabelle Tipi-pesi'!R$10,'Tabelle Tipi-pesi'!S$10,"")&amp;IF(S127='Tabelle Tipi-pesi'!R$11,'Tabelle Tipi-pesi'!S$11,"")&amp;IF(S127='Tabelle Tipi-pesi'!R$12,'Tabelle Tipi-pesi'!S$12,"")&amp;IF(S127='Tabelle Tipi-pesi'!R$13,'Tabelle Tipi-pesi'!S$13,"")&amp;IF(S127='Tabelle Tipi-pesi'!R$14,'Tabelle Tipi-pesi'!S$14,"")&amp;IF(S127='Tabelle Tipi-pesi'!R$15,'Tabelle Tipi-pesi'!S$15,"")&amp;IF(S127='Tabelle Tipi-pesi'!R$16,'Tabelle Tipi-pesi'!S$16,"")&amp;IF(S127='Tabelle Tipi-pesi'!R$17,'Tabelle Tipi-pesi'!S$17,"")&amp;IF(S127='Tabelle Tipi-pesi'!R$18,'Tabelle Tipi-pesi'!S$18,"")&amp;IF(S127='Tabelle Tipi-pesi'!R$19,'Tabelle Tipi-pesi'!S$19,"")&amp;IF(S127='Tabelle Tipi-pesi'!R$20,'Tabelle Tipi-pesi'!S$20,"")&amp;IF(S127='Tabelle Tipi-pesi'!R$21,'Tabelle Tipi-pesi'!S$21,"")&amp;IF(S127='Tabelle Tipi-pesi'!R$22,'Tabelle Tipi-pesi'!S$22,"")&amp;IF(S127='Tabelle Tipi-pesi'!R$23,'Tabelle Tipi-pesi'!S$23,"")))</f>
        <v>25</v>
      </c>
      <c r="V127" s="9">
        <f>IF(U127="",0,VALUE(IF(U127='Tabelle Tipi-pesi'!T$2,'Tabelle Tipi-pesi'!U$2,"")&amp;IF(U127='Tabelle Tipi-pesi'!T$3,'Tabelle Tipi-pesi'!U$3,"")&amp;IF(U127='Tabelle Tipi-pesi'!T$4,'Tabelle Tipi-pesi'!U$4,"")&amp;IF(U127='Tabelle Tipi-pesi'!T$5,'Tabelle Tipi-pesi'!U$5,"")&amp;IF(U127='Tabelle Tipi-pesi'!T$6,'Tabelle Tipi-pesi'!U$6,"")&amp;IF(U127='Tabelle Tipi-pesi'!T$7,'Tabelle Tipi-pesi'!U$7,"")&amp;IF(U127='Tabelle Tipi-pesi'!T$8,'Tabelle Tipi-pesi'!U$8,"")&amp;IF(U127='Tabelle Tipi-pesi'!T$9,'Tabelle Tipi-pesi'!U$9,"")&amp;IF(U127='Tabelle Tipi-pesi'!T$10,'Tabelle Tipi-pesi'!U$10,"")&amp;IF(U127='Tabelle Tipi-pesi'!T$11,'Tabelle Tipi-pesi'!U$11,"")&amp;IF(U127='Tabelle Tipi-pesi'!T$12,'Tabelle Tipi-pesi'!U$12,"")&amp;IF(U127='Tabelle Tipi-pesi'!T$13,'Tabelle Tipi-pesi'!U$13,"")&amp;IF(U127='Tabelle Tipi-pesi'!T$14,'Tabelle Tipi-pesi'!U$14,"")&amp;IF(U127='Tabelle Tipi-pesi'!T$15,'Tabelle Tipi-pesi'!U$15,"")&amp;IF(U127='Tabelle Tipi-pesi'!T$16,'Tabelle Tipi-pesi'!U$16,"")&amp;IF(U127='Tabelle Tipi-pesi'!T$17,'Tabelle Tipi-pesi'!U$17,"")&amp;IF(U127='Tabelle Tipi-pesi'!T$18,'Tabelle Tipi-pesi'!U$18,"")&amp;IF(U127='Tabelle Tipi-pesi'!T$19,'Tabelle Tipi-pesi'!U$19,"")&amp;IF(U127='Tabelle Tipi-pesi'!T$20,'Tabelle Tipi-pesi'!U$20,"")&amp;IF(U127='Tabelle Tipi-pesi'!T$21,'Tabelle Tipi-pesi'!U$21,"")&amp;IF(U127='Tabelle Tipi-pesi'!T$22,'Tabelle Tipi-pesi'!U$22,"")&amp;IF(U127='Tabelle Tipi-pesi'!T$23,'Tabelle Tipi-pesi'!U$23,"")))</f>
        <v>0</v>
      </c>
      <c r="W127" s="31"/>
      <c r="X127" s="32">
        <f>IF(W127="",0,VALUE(IF(W127='Tabelle Tipi-pesi'!V$2,'Tabelle Tipi-pesi'!W$2,"")&amp;IF(W127='Tabelle Tipi-pesi'!V$3,'Tabelle Tipi-pesi'!W$3,"")&amp;IF(W127='Tabelle Tipi-pesi'!V$4,'Tabelle Tipi-pesi'!W$4,"")&amp;IF(W127='Tabelle Tipi-pesi'!V$5,'Tabelle Tipi-pesi'!W$5,"")&amp;IF(W127='Tabelle Tipi-pesi'!V$6,'Tabelle Tipi-pesi'!W$6,"")&amp;IF(W127='Tabelle Tipi-pesi'!V$7,'Tabelle Tipi-pesi'!W$7,"")&amp;IF(W127='Tabelle Tipi-pesi'!V$8,'Tabelle Tipi-pesi'!W$8,"")&amp;IF(W127='Tabelle Tipi-pesi'!V$9,'Tabelle Tipi-pesi'!W$9,"")&amp;IF(W127='Tabelle Tipi-pesi'!V$10,'Tabelle Tipi-pesi'!W$10,"")&amp;IF(W127='Tabelle Tipi-pesi'!V$11,'Tabelle Tipi-pesi'!W$11,"")&amp;IF(W127='Tabelle Tipi-pesi'!V$12,'Tabelle Tipi-pesi'!W$12,"")&amp;IF(W127='Tabelle Tipi-pesi'!V$13,'Tabelle Tipi-pesi'!W$13,"")&amp;IF(W127='Tabelle Tipi-pesi'!V$14,'Tabelle Tipi-pesi'!W$14,"")&amp;IF(W127='Tabelle Tipi-pesi'!V$15,'Tabelle Tipi-pesi'!W$15,"")&amp;IF(W127='Tabelle Tipi-pesi'!V$16,'Tabelle Tipi-pesi'!W$16,"")&amp;IF(W127='Tabelle Tipi-pesi'!V$17,'Tabelle Tipi-pesi'!W$17,"")&amp;IF(W127='Tabelle Tipi-pesi'!V$18,'Tabelle Tipi-pesi'!W$18,"")&amp;IF(W127='Tabelle Tipi-pesi'!V$19,'Tabelle Tipi-pesi'!W$19,"")&amp;IF(W127='Tabelle Tipi-pesi'!V$20,'Tabelle Tipi-pesi'!W$20,"")&amp;IF(W127='Tabelle Tipi-pesi'!V$21,'Tabelle Tipi-pesi'!W$21,"")&amp;IF(W127='Tabelle Tipi-pesi'!V$22,'Tabelle Tipi-pesi'!W$22,"")&amp;IF(W127='Tabelle Tipi-pesi'!V$23,'Tabelle Tipi-pesi'!W$23,"")))</f>
        <v>0</v>
      </c>
      <c r="Z127" s="9">
        <f>IF(Y127="",0,VALUE(IF(Y127='Tabelle Tipi-pesi'!X$2,'Tabelle Tipi-pesi'!Y$2,"")&amp;IF(Y127='Tabelle Tipi-pesi'!X$3,'Tabelle Tipi-pesi'!Y$3,"")&amp;IF(Y127='Tabelle Tipi-pesi'!X$4,'Tabelle Tipi-pesi'!Y$4,"")&amp;IF(Y127='Tabelle Tipi-pesi'!X$5,'Tabelle Tipi-pesi'!Y$5,"")&amp;IF(Y127='Tabelle Tipi-pesi'!X$6,'Tabelle Tipi-pesi'!Y$6,"")&amp;IF(Y127='Tabelle Tipi-pesi'!X$7,'Tabelle Tipi-pesi'!Y$7,"")&amp;IF(Y127='Tabelle Tipi-pesi'!X$8,'Tabelle Tipi-pesi'!Y$8,"")&amp;IF(Y127='Tabelle Tipi-pesi'!X$9,'Tabelle Tipi-pesi'!Y$9,"")&amp;IF(Y127='Tabelle Tipi-pesi'!X$10,'Tabelle Tipi-pesi'!Y$10,"")&amp;IF(Y127='Tabelle Tipi-pesi'!X$11,'Tabelle Tipi-pesi'!Y$11,"")&amp;IF(Y127='Tabelle Tipi-pesi'!X$12,'Tabelle Tipi-pesi'!Y$12,"")&amp;IF(Y127='Tabelle Tipi-pesi'!X$13,'Tabelle Tipi-pesi'!Y$13,"")&amp;IF(Y127='Tabelle Tipi-pesi'!X$14,'Tabelle Tipi-pesi'!Y$14,"")&amp;IF(Y127='Tabelle Tipi-pesi'!X$15,'Tabelle Tipi-pesi'!Y$15,"")&amp;IF(Y127='Tabelle Tipi-pesi'!X$16,'Tabelle Tipi-pesi'!Y$16,"")&amp;IF(Y127='Tabelle Tipi-pesi'!X$17,'Tabelle Tipi-pesi'!Y$17,"")&amp;IF(Y127='Tabelle Tipi-pesi'!X$18,'Tabelle Tipi-pesi'!Y$18,"")&amp;IF(Y127='Tabelle Tipi-pesi'!X$19,'Tabelle Tipi-pesi'!Y$19,"")&amp;IF(Y127='Tabelle Tipi-pesi'!X$20,'Tabelle Tipi-pesi'!Y$20,"")&amp;IF(Y127='Tabelle Tipi-pesi'!X$21,'Tabelle Tipi-pesi'!Y$21,"")&amp;IF(Y127='Tabelle Tipi-pesi'!X$22,'Tabelle Tipi-pesi'!Y$22,"")&amp;IF(Y127='Tabelle Tipi-pesi'!X$23,'Tabelle Tipi-pesi'!Y$23,"")))</f>
        <v>0</v>
      </c>
      <c r="AA127" s="36" t="s">
        <v>102</v>
      </c>
      <c r="AB127" s="37">
        <f>IF(AA127="",0,VALUE(IF(AA127='Tabelle Tipi-pesi'!Z$2,'Tabelle Tipi-pesi'!AA$2,"")&amp;IF(AA127='Tabelle Tipi-pesi'!Z$3,'Tabelle Tipi-pesi'!AA$3,"")&amp;IF(AA127='Tabelle Tipi-pesi'!Z$4,'Tabelle Tipi-pesi'!AA$4,"")&amp;IF(AA127='Tabelle Tipi-pesi'!Z$5,'Tabelle Tipi-pesi'!AA$5,"")&amp;IF(AA127='Tabelle Tipi-pesi'!Z$6,'Tabelle Tipi-pesi'!AA$6,"")&amp;IF(AA127='Tabelle Tipi-pesi'!Z$7,'Tabelle Tipi-pesi'!AA$7,"")&amp;IF(AA127='Tabelle Tipi-pesi'!Z$8,'Tabelle Tipi-pesi'!AA$8,"")&amp;IF(AA127='Tabelle Tipi-pesi'!Z$9,'Tabelle Tipi-pesi'!AA$9,"")&amp;IF(AA127='Tabelle Tipi-pesi'!Z$10,'Tabelle Tipi-pesi'!AA$10,"")&amp;IF(AA127='Tabelle Tipi-pesi'!Z$11,'Tabelle Tipi-pesi'!AA$11,"")&amp;IF(AA127='Tabelle Tipi-pesi'!Z$12,'Tabelle Tipi-pesi'!AA$12,"")&amp;IF(AA127='Tabelle Tipi-pesi'!Z$13,'Tabelle Tipi-pesi'!AA$13,"")&amp;IF(AA127='Tabelle Tipi-pesi'!Z$14,'Tabelle Tipi-pesi'!AA$14,"")&amp;IF(AA127='Tabelle Tipi-pesi'!Z$15,'Tabelle Tipi-pesi'!AA$15,"")&amp;IF(AA127='Tabelle Tipi-pesi'!Z$16,'Tabelle Tipi-pesi'!AA$16,"")&amp;IF(AA127='Tabelle Tipi-pesi'!Z$17,'Tabelle Tipi-pesi'!AA$17,"")&amp;IF(AA127='Tabelle Tipi-pesi'!Z$18,'Tabelle Tipi-pesi'!AA$18,"")&amp;IF(AA127='Tabelle Tipi-pesi'!Z$19,'Tabelle Tipi-pesi'!AA$19,"")&amp;IF(AA127='Tabelle Tipi-pesi'!Z$20,'Tabelle Tipi-pesi'!AA$20,"")&amp;IF(AA127='Tabelle Tipi-pesi'!Z$21,'Tabelle Tipi-pesi'!AA$21,"")&amp;IF(AA127='Tabelle Tipi-pesi'!Z$22,'Tabelle Tipi-pesi'!AA$22,"")&amp;IF(AA127='Tabelle Tipi-pesi'!Z$23,'Tabelle Tipi-pesi'!AA$23,"")))</f>
        <v>40</v>
      </c>
      <c r="AD127" s="9">
        <f>IF(AC127="",0,VALUE(IF(AC127='Tabelle Tipi-pesi'!Z$2,'Tabelle Tipi-pesi'!AA$2,"")&amp;IF(AC127='Tabelle Tipi-pesi'!Z$3,'Tabelle Tipi-pesi'!AA$3,"")&amp;IF(AC127='Tabelle Tipi-pesi'!Z$4,'Tabelle Tipi-pesi'!AA$4,"")&amp;IF(AC127='Tabelle Tipi-pesi'!Z$5,'Tabelle Tipi-pesi'!AA$5,"")&amp;IF(AC127='Tabelle Tipi-pesi'!Z$6,'Tabelle Tipi-pesi'!AA$6,"")&amp;IF(AC127='Tabelle Tipi-pesi'!Z$7,'Tabelle Tipi-pesi'!AA$7,"")&amp;IF(AC127='Tabelle Tipi-pesi'!Z$8,'Tabelle Tipi-pesi'!AA$8,"")&amp;IF(AC127='Tabelle Tipi-pesi'!Z$9,'Tabelle Tipi-pesi'!AA$9,"")&amp;IF(AC127='Tabelle Tipi-pesi'!Z$10,'Tabelle Tipi-pesi'!AA$10,"")&amp;IF(AC127='Tabelle Tipi-pesi'!Z$11,'Tabelle Tipi-pesi'!AA$11,"")&amp;IF(AC127='Tabelle Tipi-pesi'!Z$12,'Tabelle Tipi-pesi'!AA$12,"")&amp;IF(AC127='Tabelle Tipi-pesi'!Z$13,'Tabelle Tipi-pesi'!AA$13,"")&amp;IF(AC127='Tabelle Tipi-pesi'!Z$14,'Tabelle Tipi-pesi'!AA$14,"")&amp;IF(AC127='Tabelle Tipi-pesi'!Z$15,'Tabelle Tipi-pesi'!AA$15,"")&amp;IF(AC127='Tabelle Tipi-pesi'!Z$16,'Tabelle Tipi-pesi'!AA$16,"")&amp;IF(AC127='Tabelle Tipi-pesi'!Z$17,'Tabelle Tipi-pesi'!AA$17,"")&amp;IF(AC127='Tabelle Tipi-pesi'!Z$18,'Tabelle Tipi-pesi'!AA$18,"")&amp;IF(AC127='Tabelle Tipi-pesi'!Z$19,'Tabelle Tipi-pesi'!AA$19,"")&amp;IF(AC127='Tabelle Tipi-pesi'!Z$20,'Tabelle Tipi-pesi'!AA$20,"")&amp;IF(AC127='Tabelle Tipi-pesi'!Z$21,'Tabelle Tipi-pesi'!AA$21,"")&amp;IF(AC127='Tabelle Tipi-pesi'!Z$22,'Tabelle Tipi-pesi'!AA$22,"")&amp;IF(AC127='Tabelle Tipi-pesi'!Z$23,'Tabelle Tipi-pesi'!AA$23,"")))</f>
        <v>0</v>
      </c>
      <c r="AE127" s="34" t="s">
        <v>117</v>
      </c>
      <c r="AF127" s="35">
        <f>IF(AE127="",0,VALUE(IF(AE127='Tabelle Tipi-pesi'!AB$2,'Tabelle Tipi-pesi'!AC$2,"")&amp;IF(AE127='Tabelle Tipi-pesi'!AB$3,'Tabelle Tipi-pesi'!AC$3,"")&amp;IF(AE127='Tabelle Tipi-pesi'!AB$4,'Tabelle Tipi-pesi'!AC$4,"")&amp;IF(AE127='Tabelle Tipi-pesi'!AB$5,'Tabelle Tipi-pesi'!AC$5,"")&amp;IF(AE127='Tabelle Tipi-pesi'!AB$6,'Tabelle Tipi-pesi'!AC$6,"")&amp;IF(AE127='Tabelle Tipi-pesi'!AB$7,'Tabelle Tipi-pesi'!AC$7,"")&amp;IF(AE127='Tabelle Tipi-pesi'!AB$8,'Tabelle Tipi-pesi'!AC$8,"")&amp;IF(AE127='Tabelle Tipi-pesi'!AB$9,'Tabelle Tipi-pesi'!AC$9,"")&amp;IF(AE127='Tabelle Tipi-pesi'!AB$10,'Tabelle Tipi-pesi'!AC$10,"")&amp;IF(AE127='Tabelle Tipi-pesi'!AB$11,'Tabelle Tipi-pesi'!AC$11,"")&amp;IF(AE127='Tabelle Tipi-pesi'!AB$12,'Tabelle Tipi-pesi'!AC$12,"")&amp;IF(AE127='Tabelle Tipi-pesi'!AB$13,'Tabelle Tipi-pesi'!AC$13,"")&amp;IF(AE127='Tabelle Tipi-pesi'!AB$14,'Tabelle Tipi-pesi'!AC$14,"")&amp;IF(AE127='Tabelle Tipi-pesi'!AB$15,'Tabelle Tipi-pesi'!AC$15,"")&amp;IF(AD127='Tabelle Tipi-pesi'!AB$16,'Tabelle Tipi-pesi'!AC$16,"")&amp;IF(AE127='Tabelle Tipi-pesi'!AB$17,'Tabelle Tipi-pesi'!AC$17,"")&amp;IF(AE127='Tabelle Tipi-pesi'!AB$18,'Tabelle Tipi-pesi'!AC$18,"")&amp;IF(AE127='Tabelle Tipi-pesi'!AB$19,'Tabelle Tipi-pesi'!AC$19,"")&amp;IF(AE127='Tabelle Tipi-pesi'!AB$20,'Tabelle Tipi-pesi'!AC$20,"")&amp;IF(AE127='Tabelle Tipi-pesi'!AB$21,'Tabelle Tipi-pesi'!AC$21,"")&amp;IF(AE127='Tabelle Tipi-pesi'!AB$22,'Tabelle Tipi-pesi'!AC$22,"")&amp;IF(AE127='Tabelle Tipi-pesi'!AB$23,'Tabelle Tipi-pesi'!AC$23,"")))</f>
        <v>40</v>
      </c>
      <c r="AH127" s="9">
        <f>IF(AG127="",0,VALUE(IF(AG127='Tabelle Tipi-pesi'!AD$2,'Tabelle Tipi-pesi'!AE$2,"")&amp;IF(AG127='Tabelle Tipi-pesi'!AD$3,'Tabelle Tipi-pesi'!AE$3,"")&amp;IF(AG127='Tabelle Tipi-pesi'!AD$4,'Tabelle Tipi-pesi'!AE$4,"")&amp;IF(AG127='Tabelle Tipi-pesi'!AD$5,'Tabelle Tipi-pesi'!AE$5,"")&amp;IF(AG127='Tabelle Tipi-pesi'!AD$6,'Tabelle Tipi-pesi'!AE$6,"")&amp;IF(AG127='Tabelle Tipi-pesi'!AD$7,'Tabelle Tipi-pesi'!AE$7,"")&amp;IF(AG127='Tabelle Tipi-pesi'!AD$8,'Tabelle Tipi-pesi'!AE$8,"")&amp;IF(AG127='Tabelle Tipi-pesi'!AD$9,'Tabelle Tipi-pesi'!AE$9,"")&amp;IF(AG127='Tabelle Tipi-pesi'!AD$10,'Tabelle Tipi-pesi'!AE$10,"")&amp;IF(AG127='Tabelle Tipi-pesi'!AD$11,'Tabelle Tipi-pesi'!AE$11,"")&amp;IF(AG127='Tabelle Tipi-pesi'!AD$12,'Tabelle Tipi-pesi'!AE$12,"")&amp;IF(AG127='Tabelle Tipi-pesi'!AD$13,'Tabelle Tipi-pesi'!AE$13,"")&amp;IF(AG127='Tabelle Tipi-pesi'!AD$14,'Tabelle Tipi-pesi'!AE$14,"")&amp;IF(AG127='Tabelle Tipi-pesi'!AD$15,'Tabelle Tipi-pesi'!AE$15,"")&amp;IF(AF127='Tabelle Tipi-pesi'!AD$16,'Tabelle Tipi-pesi'!AE$16,"")&amp;IF(AG127='Tabelle Tipi-pesi'!AD$17,'Tabelle Tipi-pesi'!AE$17,"")&amp;IF(AG127='Tabelle Tipi-pesi'!AD$18,'Tabelle Tipi-pesi'!AE$18,"")&amp;IF(AG127='Tabelle Tipi-pesi'!AD$19,'Tabelle Tipi-pesi'!AE$19,"")&amp;IF(AG127='Tabelle Tipi-pesi'!AD$20,'Tabelle Tipi-pesi'!AE$20,"")&amp;IF(AG127='Tabelle Tipi-pesi'!AD$21,'Tabelle Tipi-pesi'!AE$21,"")&amp;IF(AG127='Tabelle Tipi-pesi'!AD$22,'Tabelle Tipi-pesi'!AE$22,"")&amp;IF(AG127='Tabelle Tipi-pesi'!AD$23,'Tabelle Tipi-pesi'!AE$23,"")))</f>
        <v>0</v>
      </c>
      <c r="AJ127" s="26">
        <f t="shared" si="7"/>
        <v>1743</v>
      </c>
      <c r="AK127" s="55">
        <v>48.1</v>
      </c>
      <c r="AL127" s="12">
        <v>7913</v>
      </c>
      <c r="AM127" s="18"/>
      <c r="AN127" s="11">
        <f t="shared" si="8"/>
        <v>17</v>
      </c>
      <c r="AO127" s="11" t="str">
        <f t="shared" si="9"/>
        <v>4</v>
      </c>
      <c r="AP127" s="8">
        <v>580</v>
      </c>
      <c r="AQ127" s="40">
        <f t="shared" si="10"/>
        <v>9.8706860706860695</v>
      </c>
      <c r="AR127" s="15">
        <f t="shared" si="11"/>
        <v>146.08615384615385</v>
      </c>
      <c r="AS127" s="16">
        <f t="shared" si="12"/>
        <v>83.813054415464052</v>
      </c>
      <c r="AT127" s="15">
        <f t="shared" si="13"/>
        <v>11.931315556678882</v>
      </c>
      <c r="AU127" s="39"/>
    </row>
    <row r="128" spans="1:47" s="8" customFormat="1" ht="11.25" customHeight="1" x14ac:dyDescent="0.2">
      <c r="A128" s="8">
        <v>124</v>
      </c>
      <c r="B128" s="8">
        <v>4</v>
      </c>
      <c r="C128" s="20" t="s">
        <v>18</v>
      </c>
      <c r="D128" s="21">
        <f>IF(C128="",0,VALUE(IF(C128='Tabelle Tipi-pesi'!B$2,'Tabelle Tipi-pesi'!C$2,"")&amp;IF(C128='Tabelle Tipi-pesi'!B$3,'Tabelle Tipi-pesi'!C$3,"")&amp;IF(C128='Tabelle Tipi-pesi'!B$4,'Tabelle Tipi-pesi'!C$4,"")&amp;IF(C128='Tabelle Tipi-pesi'!B$5,'Tabelle Tipi-pesi'!C$5,"")&amp;IF(C128='Tabelle Tipi-pesi'!B$6,'Tabelle Tipi-pesi'!C$6,"")&amp;IF(C128='Tabelle Tipi-pesi'!B$7,'Tabelle Tipi-pesi'!C$7,"")&amp;IF(C128='Tabelle Tipi-pesi'!B$8,'Tabelle Tipi-pesi'!C$8,"")&amp;IF(C128='Tabelle Tipi-pesi'!B$9,'Tabelle Tipi-pesi'!C$9,"")&amp;IF(C128='Tabelle Tipi-pesi'!B$10,'Tabelle Tipi-pesi'!C$10,"")&amp;IF(C128='Tabelle Tipi-pesi'!B$11,'Tabelle Tipi-pesi'!C$11,"")&amp;IF(C128='Tabelle Tipi-pesi'!B$12,'Tabelle Tipi-pesi'!C$12,"")&amp;IF(C128='Tabelle Tipi-pesi'!B$13,'Tabelle Tipi-pesi'!C$13,"")&amp;IF(C128='Tabelle Tipi-pesi'!B$14,'Tabelle Tipi-pesi'!C$14,"")&amp;IF(C128='Tabelle Tipi-pesi'!B$15,'Tabelle Tipi-pesi'!C$15,"")&amp;IF(C128='Tabelle Tipi-pesi'!B$16,'Tabelle Tipi-pesi'!C$16,"")&amp;IF(C128='Tabelle Tipi-pesi'!B$17,'Tabelle Tipi-pesi'!C$17,"")&amp;IF(C128='Tabelle Tipi-pesi'!B$18,'Tabelle Tipi-pesi'!C$18,"")&amp;IF(C128='Tabelle Tipi-pesi'!B$19,'Tabelle Tipi-pesi'!C$19,"")&amp;IF(C128='Tabelle Tipi-pesi'!B$20,'Tabelle Tipi-pesi'!C$20,"")&amp;IF(C128='Tabelle Tipi-pesi'!B$21,'Tabelle Tipi-pesi'!C$21,"")&amp;IF(C128='Tabelle Tipi-pesi'!B$22,'Tabelle Tipi-pesi'!C$22,"")&amp;IF(C128='Tabelle Tipi-pesi'!B$23,'Tabelle Tipi-pesi'!C$23,"")))</f>
        <v>180</v>
      </c>
      <c r="E128" s="8" t="s">
        <v>30</v>
      </c>
      <c r="F128" s="7">
        <f>IF(E128="",0,VALUE(IF(E128='Tabelle Tipi-pesi'!D$2,'Tabelle Tipi-pesi'!E$2,"")&amp;IF(E128='Tabelle Tipi-pesi'!D$3,'Tabelle Tipi-pesi'!E$3,"")&amp;IF(E128='Tabelle Tipi-pesi'!D$4,'Tabelle Tipi-pesi'!E$4,"")&amp;IF(E128='Tabelle Tipi-pesi'!D$5,'Tabelle Tipi-pesi'!E$5,"")&amp;IF(E128='Tabelle Tipi-pesi'!D$6,'Tabelle Tipi-pesi'!E$6,"")&amp;IF(E128='Tabelle Tipi-pesi'!D$7,'Tabelle Tipi-pesi'!E$7,"")&amp;IF(E128='Tabelle Tipi-pesi'!D$8,'Tabelle Tipi-pesi'!E$8,"")&amp;IF(E128='Tabelle Tipi-pesi'!D$9,'Tabelle Tipi-pesi'!E$9,"")&amp;IF(E128='Tabelle Tipi-pesi'!D$10,'Tabelle Tipi-pesi'!E$10,"")&amp;IF(E128='Tabelle Tipi-pesi'!D$11,'Tabelle Tipi-pesi'!E$11,"")&amp;IF(E128='Tabelle Tipi-pesi'!D$12,'Tabelle Tipi-pesi'!E$12,"")&amp;IF(E128='Tabelle Tipi-pesi'!D$13,'Tabelle Tipi-pesi'!E$13,"")&amp;IF(E128='Tabelle Tipi-pesi'!D$14,'Tabelle Tipi-pesi'!E$14,"")&amp;IF(E128='Tabelle Tipi-pesi'!D$15,'Tabelle Tipi-pesi'!E$15,"")&amp;IF(E128='Tabelle Tipi-pesi'!D$16,'Tabelle Tipi-pesi'!E$16,"")&amp;IF(E128='Tabelle Tipi-pesi'!D$17,'Tabelle Tipi-pesi'!E$17,"")&amp;IF(E128='Tabelle Tipi-pesi'!D$18,'Tabelle Tipi-pesi'!E$18,"")&amp;IF(E128='Tabelle Tipi-pesi'!D$19,'Tabelle Tipi-pesi'!E$19,"")&amp;IF(E128='Tabelle Tipi-pesi'!D$20,'Tabelle Tipi-pesi'!E$20,"")&amp;IF(E128='Tabelle Tipi-pesi'!D$21,'Tabelle Tipi-pesi'!E$21,"")&amp;IF(E128='Tabelle Tipi-pesi'!D$22,'Tabelle Tipi-pesi'!E$22,"")&amp;IF(E128='Tabelle Tipi-pesi'!D$23,'Tabelle Tipi-pesi'!E$23,"")))/4*B128</f>
        <v>80</v>
      </c>
      <c r="G128" s="22" t="s">
        <v>39</v>
      </c>
      <c r="H128" s="23">
        <f>$B128*IF(G128="",0,VALUE(IF(G128='Tabelle Tipi-pesi'!F$2,'Tabelle Tipi-pesi'!G$2,"")&amp;IF(G128='Tabelle Tipi-pesi'!F$3,'Tabelle Tipi-pesi'!G$3,"")&amp;IF(G128='Tabelle Tipi-pesi'!F$4,'Tabelle Tipi-pesi'!G$4,"")&amp;IF(G128='Tabelle Tipi-pesi'!F$5,'Tabelle Tipi-pesi'!G$5,"")&amp;IF(G128='Tabelle Tipi-pesi'!F$6,'Tabelle Tipi-pesi'!G$6,"")&amp;IF(G128='Tabelle Tipi-pesi'!F$7,'Tabelle Tipi-pesi'!G$7,"")&amp;IF(G128='Tabelle Tipi-pesi'!F$8,'Tabelle Tipi-pesi'!G$8,"")&amp;IF(G128='Tabelle Tipi-pesi'!F$9,'Tabelle Tipi-pesi'!G$9,"")&amp;IF(G128='Tabelle Tipi-pesi'!F$10,'Tabelle Tipi-pesi'!G$10,"")&amp;IF(G128='Tabelle Tipi-pesi'!F$11,'Tabelle Tipi-pesi'!G$11,"")&amp;IF(G128='Tabelle Tipi-pesi'!F$12,'Tabelle Tipi-pesi'!G$12,"")&amp;IF(G128='Tabelle Tipi-pesi'!F$13,'Tabelle Tipi-pesi'!G$13,"")&amp;IF(G128='Tabelle Tipi-pesi'!F$14,'Tabelle Tipi-pesi'!G$14,"")&amp;IF(G128='Tabelle Tipi-pesi'!F$15,'Tabelle Tipi-pesi'!G$15,"")&amp;IF(G128='Tabelle Tipi-pesi'!F$16,'Tabelle Tipi-pesi'!G$16,"")&amp;IF(G128='Tabelle Tipi-pesi'!F$17,'Tabelle Tipi-pesi'!G$17,"")&amp;IF(G128='Tabelle Tipi-pesi'!F$18,'Tabelle Tipi-pesi'!G$18,"")&amp;IF(G128='Tabelle Tipi-pesi'!F$19,'Tabelle Tipi-pesi'!G$19,"")&amp;IF(G128='Tabelle Tipi-pesi'!F$20,'Tabelle Tipi-pesi'!G$20,"")&amp;IF(G128='Tabelle Tipi-pesi'!F$21,'Tabelle Tipi-pesi'!G$21,"")&amp;IF(G128='Tabelle Tipi-pesi'!F$22,'Tabelle Tipi-pesi'!G$22,"")&amp;IF(G128='Tabelle Tipi-pesi'!F$23,'Tabelle Tipi-pesi'!G$23,"")))</f>
        <v>120</v>
      </c>
      <c r="I128" s="8" t="s">
        <v>47</v>
      </c>
      <c r="J128" s="9">
        <f>IF(I128="",0,VALUE(IF(I128='Tabelle Tipi-pesi'!H$2,'Tabelle Tipi-pesi'!I$2,"")&amp;IF(I128='Tabelle Tipi-pesi'!H$3,'Tabelle Tipi-pesi'!I$3,"")&amp;IF(I128='Tabelle Tipi-pesi'!H$4,'Tabelle Tipi-pesi'!I$4,"")&amp;IF(I128='Tabelle Tipi-pesi'!H$5,'Tabelle Tipi-pesi'!I$5,"")&amp;IF(I128='Tabelle Tipi-pesi'!H$6,'Tabelle Tipi-pesi'!I$6,"")&amp;IF(I128='Tabelle Tipi-pesi'!H$7,'Tabelle Tipi-pesi'!I$7,"")&amp;IF(I128='Tabelle Tipi-pesi'!H$8,'Tabelle Tipi-pesi'!I$8,"")&amp;IF(I128='Tabelle Tipi-pesi'!H$9,'Tabelle Tipi-pesi'!I$9,"")&amp;IF(I128='Tabelle Tipi-pesi'!H$10,'Tabelle Tipi-pesi'!I$10,"")&amp;IF(I128='Tabelle Tipi-pesi'!H$11,'Tabelle Tipi-pesi'!I$11,"")&amp;IF(I128='Tabelle Tipi-pesi'!H$12,'Tabelle Tipi-pesi'!I$12,"")&amp;IF(I128='Tabelle Tipi-pesi'!H$13,'Tabelle Tipi-pesi'!I$13,"")&amp;IF(I128='Tabelle Tipi-pesi'!H$14,'Tabelle Tipi-pesi'!I$14,"")&amp;IF(I128='Tabelle Tipi-pesi'!H$15,'Tabelle Tipi-pesi'!I$15,"")&amp;IF(I128='Tabelle Tipi-pesi'!H$16,'Tabelle Tipi-pesi'!I$16,"")&amp;IF(I128='Tabelle Tipi-pesi'!H$17,'Tabelle Tipi-pesi'!I$17,"")&amp;IF(I128='Tabelle Tipi-pesi'!H$18,'Tabelle Tipi-pesi'!I$18,"")&amp;IF(I128='Tabelle Tipi-pesi'!H$19,'Tabelle Tipi-pesi'!I$19,"")&amp;IF(I128='Tabelle Tipi-pesi'!H$20,'Tabelle Tipi-pesi'!I$20,"")&amp;IF(I128='Tabelle Tipi-pesi'!H$21,'Tabelle Tipi-pesi'!I$21,"")&amp;IF(I128='Tabelle Tipi-pesi'!H$22,'Tabelle Tipi-pesi'!I$22,"")&amp;IF(I128='Tabelle Tipi-pesi'!H$23,'Tabelle Tipi-pesi'!I$23,"")))</f>
        <v>145</v>
      </c>
      <c r="K128" s="24" t="s">
        <v>50</v>
      </c>
      <c r="L128" s="25">
        <f>IF(K128="",0,VALUE(IF(K128='Tabelle Tipi-pesi'!J$2,'Tabelle Tipi-pesi'!K$2,"")&amp;IF(K128='Tabelle Tipi-pesi'!J$3,'Tabelle Tipi-pesi'!K$3,"")&amp;IF(K128='Tabelle Tipi-pesi'!J$4,'Tabelle Tipi-pesi'!K$4,"")&amp;IF(K128='Tabelle Tipi-pesi'!J$5,'Tabelle Tipi-pesi'!K$5,"")&amp;IF(K128='Tabelle Tipi-pesi'!J$6,'Tabelle Tipi-pesi'!K$6,"")&amp;IF(K128='Tabelle Tipi-pesi'!J$7,'Tabelle Tipi-pesi'!K$7,"")&amp;IF(K128='Tabelle Tipi-pesi'!J$8,'Tabelle Tipi-pesi'!K$8,"")&amp;IF(K128='Tabelle Tipi-pesi'!J$9,'Tabelle Tipi-pesi'!K$9,"")&amp;IF(K128='Tabelle Tipi-pesi'!J$10,'Tabelle Tipi-pesi'!K$10,"")&amp;IF(K128='Tabelle Tipi-pesi'!J$11,'Tabelle Tipi-pesi'!K$11,"")&amp;IF(K128='Tabelle Tipi-pesi'!J$12,'Tabelle Tipi-pesi'!K$12,"")&amp;IF(K128='Tabelle Tipi-pesi'!J$13,'Tabelle Tipi-pesi'!K$13,"")&amp;IF(K128='Tabelle Tipi-pesi'!J$14,'Tabelle Tipi-pesi'!K$14,"")&amp;IF(K128='Tabelle Tipi-pesi'!J$15,'Tabelle Tipi-pesi'!K$15,"")&amp;IF(K128='Tabelle Tipi-pesi'!J$16,'Tabelle Tipi-pesi'!K$16,"")&amp;IF(K128='Tabelle Tipi-pesi'!J$17,'Tabelle Tipi-pesi'!K$17,"")&amp;IF(K128='Tabelle Tipi-pesi'!J$18,'Tabelle Tipi-pesi'!K$18,"")&amp;IF(K128='Tabelle Tipi-pesi'!J$19,'Tabelle Tipi-pesi'!K$19,"")&amp;IF(K128='Tabelle Tipi-pesi'!J$20,'Tabelle Tipi-pesi'!K$20,"")&amp;IF(K128='Tabelle Tipi-pesi'!J$21,'Tabelle Tipi-pesi'!K$21,"")&amp;IF(K128='Tabelle Tipi-pesi'!J$22,'Tabelle Tipi-pesi'!K$22,"")&amp;IF(K128='Tabelle Tipi-pesi'!J$23,'Tabelle Tipi-pesi'!K$23,"")))</f>
        <v>7</v>
      </c>
      <c r="M128" s="8" t="s">
        <v>63</v>
      </c>
      <c r="N128" s="9">
        <f>$B128*IF(M128="",0,VALUE(IF(M128='Tabelle Tipi-pesi'!L$2,'Tabelle Tipi-pesi'!M$2,"")&amp;IF(M128='Tabelle Tipi-pesi'!L$3,'Tabelle Tipi-pesi'!M$3,"")&amp;IF(M128='Tabelle Tipi-pesi'!L$4,'Tabelle Tipi-pesi'!M$4,"")&amp;IF(M128='Tabelle Tipi-pesi'!L$5,'Tabelle Tipi-pesi'!M$5,"")&amp;IF(M128='Tabelle Tipi-pesi'!L$6,'Tabelle Tipi-pesi'!M$6,"")&amp;IF(M128='Tabelle Tipi-pesi'!L$7,'Tabelle Tipi-pesi'!M$7,"")&amp;IF(M128='Tabelle Tipi-pesi'!L$8,'Tabelle Tipi-pesi'!M$8,"")&amp;IF(M128='Tabelle Tipi-pesi'!L$9,'Tabelle Tipi-pesi'!M$9,"")&amp;IF(M128='Tabelle Tipi-pesi'!L$10,'Tabelle Tipi-pesi'!M$10,"")&amp;IF(M128='Tabelle Tipi-pesi'!L$11,'Tabelle Tipi-pesi'!M$11,"")&amp;IF(M128='Tabelle Tipi-pesi'!L$12,'Tabelle Tipi-pesi'!M$12,"")&amp;IF(M128='Tabelle Tipi-pesi'!L$13,'Tabelle Tipi-pesi'!M$13,"")&amp;IF(M128='Tabelle Tipi-pesi'!L$14,'Tabelle Tipi-pesi'!M$14,"")&amp;IF(M128='Tabelle Tipi-pesi'!L$15,'Tabelle Tipi-pesi'!M$15,"")&amp;IF(M128='Tabelle Tipi-pesi'!L$16,'Tabelle Tipi-pesi'!M$16,"")&amp;IF(M128='Tabelle Tipi-pesi'!L$17,'Tabelle Tipi-pesi'!M$17,"")&amp;IF(M128='Tabelle Tipi-pesi'!L$18,'Tabelle Tipi-pesi'!M$18,"")&amp;IF(M128='Tabelle Tipi-pesi'!L$19,'Tabelle Tipi-pesi'!M$19,"")&amp;IF(M128='Tabelle Tipi-pesi'!L$20,'Tabelle Tipi-pesi'!M$20,"")&amp;IF(M128='Tabelle Tipi-pesi'!L$21,'Tabelle Tipi-pesi'!M$21,"")&amp;IF(M128='Tabelle Tipi-pesi'!L$22,'Tabelle Tipi-pesi'!M$22,"")&amp;IF(M128='Tabelle Tipi-pesi'!L$23,'Tabelle Tipi-pesi'!M$23,"")))</f>
        <v>416</v>
      </c>
      <c r="O128" s="27" t="s">
        <v>80</v>
      </c>
      <c r="P128" s="28">
        <f>IF(O128="",0,VALUE(IF(O128='Tabelle Tipi-pesi'!N$2,'Tabelle Tipi-pesi'!O$2,"")&amp;IF(O128='Tabelle Tipi-pesi'!N$3,'Tabelle Tipi-pesi'!O$3,"")&amp;IF(O128='Tabelle Tipi-pesi'!N$4,'Tabelle Tipi-pesi'!O$4,"")&amp;IF(O128='Tabelle Tipi-pesi'!N$5,'Tabelle Tipi-pesi'!O$5,"")&amp;IF(O128='Tabelle Tipi-pesi'!N$6,'Tabelle Tipi-pesi'!O$6,"")&amp;IF(O128='Tabelle Tipi-pesi'!N$7,'Tabelle Tipi-pesi'!O$7,"")&amp;IF(O128='Tabelle Tipi-pesi'!N$8,'Tabelle Tipi-pesi'!O$8,"")&amp;IF(O128='Tabelle Tipi-pesi'!N$9,'Tabelle Tipi-pesi'!O$9,"")&amp;IF(O128='Tabelle Tipi-pesi'!N$10,'Tabelle Tipi-pesi'!O$10,"")&amp;IF(O128='Tabelle Tipi-pesi'!N$11,'Tabelle Tipi-pesi'!O$11,"")&amp;IF(O128='Tabelle Tipi-pesi'!N$12,'Tabelle Tipi-pesi'!O$12,"")&amp;IF(O128='Tabelle Tipi-pesi'!N$13,'Tabelle Tipi-pesi'!O$13,"")&amp;IF(O128='Tabelle Tipi-pesi'!N$14,'Tabelle Tipi-pesi'!O$14,"")&amp;IF(O128='Tabelle Tipi-pesi'!N$15,'Tabelle Tipi-pesi'!O$15,"")&amp;IF(O128='Tabelle Tipi-pesi'!N$16,'Tabelle Tipi-pesi'!O$16,"")&amp;IF(O128='Tabelle Tipi-pesi'!N$17,'Tabelle Tipi-pesi'!O$17,"")&amp;IF(O128='Tabelle Tipi-pesi'!N$18,'Tabelle Tipi-pesi'!O$18,"")&amp;IF(O128='Tabelle Tipi-pesi'!N$19,'Tabelle Tipi-pesi'!O$19,"")&amp;IF(O128='Tabelle Tipi-pesi'!N$20,'Tabelle Tipi-pesi'!O$20,"")&amp;IF(O128='Tabelle Tipi-pesi'!N$21,'Tabelle Tipi-pesi'!O$21,"")&amp;IF(O128='Tabelle Tipi-pesi'!N$22,'Tabelle Tipi-pesi'!O$22,"")&amp;IF(O128='Tabelle Tipi-pesi'!N$23,'Tabelle Tipi-pesi'!O$23,"")))</f>
        <v>660</v>
      </c>
      <c r="Q128" s="8" t="s">
        <v>108</v>
      </c>
      <c r="R128" s="9">
        <f>IF(Q128="",0,VALUE(IF(Q128='Tabelle Tipi-pesi'!P$2,'Tabelle Tipi-pesi'!Q$2,"")&amp;IF(Q128='Tabelle Tipi-pesi'!P$3,'Tabelle Tipi-pesi'!Q$3,"")&amp;IF(Q128='Tabelle Tipi-pesi'!P$4,'Tabelle Tipi-pesi'!Q$4,"")&amp;IF(Q128='Tabelle Tipi-pesi'!P$5,'Tabelle Tipi-pesi'!Q$5,"")&amp;IF(Q128='Tabelle Tipi-pesi'!P$6,'Tabelle Tipi-pesi'!Q$6,"")&amp;IF(Q128='Tabelle Tipi-pesi'!P$7,'Tabelle Tipi-pesi'!Q$7,"")&amp;IF(Q128='Tabelle Tipi-pesi'!P$8,'Tabelle Tipi-pesi'!Q$8,"")&amp;IF(Q128='Tabelle Tipi-pesi'!P$9,'Tabelle Tipi-pesi'!Q$9,"")&amp;IF(Q128='Tabelle Tipi-pesi'!P$10,'Tabelle Tipi-pesi'!Q$10,"")&amp;IF(Q128='Tabelle Tipi-pesi'!P$11,'Tabelle Tipi-pesi'!Q$11,"")&amp;IF(Q128='Tabelle Tipi-pesi'!P$12,'Tabelle Tipi-pesi'!Q$12,"")&amp;IF(Q128='Tabelle Tipi-pesi'!P$13,'Tabelle Tipi-pesi'!Q$13,"")&amp;IF(Q128='Tabelle Tipi-pesi'!P$14,'Tabelle Tipi-pesi'!Q$14,"")&amp;IF(Q128='Tabelle Tipi-pesi'!P$15,'Tabelle Tipi-pesi'!Q$15,"")&amp;IF(Q128='Tabelle Tipi-pesi'!P$16,'Tabelle Tipi-pesi'!Q$16,"")&amp;IF(Q128='Tabelle Tipi-pesi'!P$17,'Tabelle Tipi-pesi'!Q$17,"")&amp;IF(Q128='Tabelle Tipi-pesi'!P$18,'Tabelle Tipi-pesi'!Q$18,"")&amp;IF(Q128='Tabelle Tipi-pesi'!P$19,'Tabelle Tipi-pesi'!Q$19,"")&amp;IF(Q128='Tabelle Tipi-pesi'!P$20,'Tabelle Tipi-pesi'!Q$20,"")&amp;IF(Q128='Tabelle Tipi-pesi'!P$21,'Tabelle Tipi-pesi'!Q$21,"")&amp;IF(Q128='Tabelle Tipi-pesi'!P$22,'Tabelle Tipi-pesi'!Q$22,"")&amp;IF(Q128='Tabelle Tipi-pesi'!P$23,'Tabelle Tipi-pesi'!Q$23,"")))</f>
        <v>30</v>
      </c>
      <c r="S128" s="29" t="s">
        <v>114</v>
      </c>
      <c r="T128" s="30">
        <f>IF(S128="",0,VALUE(IF(S128='Tabelle Tipi-pesi'!R$2,'Tabelle Tipi-pesi'!S$2,"")&amp;IF(S128='Tabelle Tipi-pesi'!R$3,'Tabelle Tipi-pesi'!S$3,"")&amp;IF(S128='Tabelle Tipi-pesi'!R$4,'Tabelle Tipi-pesi'!S$4,"")&amp;IF(S128='Tabelle Tipi-pesi'!R$5,'Tabelle Tipi-pesi'!S$5,"")&amp;IF(S128='Tabelle Tipi-pesi'!R$6,'Tabelle Tipi-pesi'!S$6,"")&amp;IF(S128='Tabelle Tipi-pesi'!R$7,'Tabelle Tipi-pesi'!S$7,"")&amp;IF(S128='Tabelle Tipi-pesi'!R$8,'Tabelle Tipi-pesi'!S$8,"")&amp;IF(S128='Tabelle Tipi-pesi'!R$9,'Tabelle Tipi-pesi'!S$9,"")&amp;IF(S128='Tabelle Tipi-pesi'!R$10,'Tabelle Tipi-pesi'!S$10,"")&amp;IF(S128='Tabelle Tipi-pesi'!R$11,'Tabelle Tipi-pesi'!S$11,"")&amp;IF(S128='Tabelle Tipi-pesi'!R$12,'Tabelle Tipi-pesi'!S$12,"")&amp;IF(S128='Tabelle Tipi-pesi'!R$13,'Tabelle Tipi-pesi'!S$13,"")&amp;IF(S128='Tabelle Tipi-pesi'!R$14,'Tabelle Tipi-pesi'!S$14,"")&amp;IF(S128='Tabelle Tipi-pesi'!R$15,'Tabelle Tipi-pesi'!S$15,"")&amp;IF(S128='Tabelle Tipi-pesi'!R$16,'Tabelle Tipi-pesi'!S$16,"")&amp;IF(S128='Tabelle Tipi-pesi'!R$17,'Tabelle Tipi-pesi'!S$17,"")&amp;IF(S128='Tabelle Tipi-pesi'!R$18,'Tabelle Tipi-pesi'!S$18,"")&amp;IF(S128='Tabelle Tipi-pesi'!R$19,'Tabelle Tipi-pesi'!S$19,"")&amp;IF(S128='Tabelle Tipi-pesi'!R$20,'Tabelle Tipi-pesi'!S$20,"")&amp;IF(S128='Tabelle Tipi-pesi'!R$21,'Tabelle Tipi-pesi'!S$21,"")&amp;IF(S128='Tabelle Tipi-pesi'!R$22,'Tabelle Tipi-pesi'!S$22,"")&amp;IF(S128='Tabelle Tipi-pesi'!R$23,'Tabelle Tipi-pesi'!S$23,"")))</f>
        <v>25</v>
      </c>
      <c r="V128" s="9">
        <f>IF(U128="",0,VALUE(IF(U128='Tabelle Tipi-pesi'!T$2,'Tabelle Tipi-pesi'!U$2,"")&amp;IF(U128='Tabelle Tipi-pesi'!T$3,'Tabelle Tipi-pesi'!U$3,"")&amp;IF(U128='Tabelle Tipi-pesi'!T$4,'Tabelle Tipi-pesi'!U$4,"")&amp;IF(U128='Tabelle Tipi-pesi'!T$5,'Tabelle Tipi-pesi'!U$5,"")&amp;IF(U128='Tabelle Tipi-pesi'!T$6,'Tabelle Tipi-pesi'!U$6,"")&amp;IF(U128='Tabelle Tipi-pesi'!T$7,'Tabelle Tipi-pesi'!U$7,"")&amp;IF(U128='Tabelle Tipi-pesi'!T$8,'Tabelle Tipi-pesi'!U$8,"")&amp;IF(U128='Tabelle Tipi-pesi'!T$9,'Tabelle Tipi-pesi'!U$9,"")&amp;IF(U128='Tabelle Tipi-pesi'!T$10,'Tabelle Tipi-pesi'!U$10,"")&amp;IF(U128='Tabelle Tipi-pesi'!T$11,'Tabelle Tipi-pesi'!U$11,"")&amp;IF(U128='Tabelle Tipi-pesi'!T$12,'Tabelle Tipi-pesi'!U$12,"")&amp;IF(U128='Tabelle Tipi-pesi'!T$13,'Tabelle Tipi-pesi'!U$13,"")&amp;IF(U128='Tabelle Tipi-pesi'!T$14,'Tabelle Tipi-pesi'!U$14,"")&amp;IF(U128='Tabelle Tipi-pesi'!T$15,'Tabelle Tipi-pesi'!U$15,"")&amp;IF(U128='Tabelle Tipi-pesi'!T$16,'Tabelle Tipi-pesi'!U$16,"")&amp;IF(U128='Tabelle Tipi-pesi'!T$17,'Tabelle Tipi-pesi'!U$17,"")&amp;IF(U128='Tabelle Tipi-pesi'!T$18,'Tabelle Tipi-pesi'!U$18,"")&amp;IF(U128='Tabelle Tipi-pesi'!T$19,'Tabelle Tipi-pesi'!U$19,"")&amp;IF(U128='Tabelle Tipi-pesi'!T$20,'Tabelle Tipi-pesi'!U$20,"")&amp;IF(U128='Tabelle Tipi-pesi'!T$21,'Tabelle Tipi-pesi'!U$21,"")&amp;IF(U128='Tabelle Tipi-pesi'!T$22,'Tabelle Tipi-pesi'!U$22,"")&amp;IF(U128='Tabelle Tipi-pesi'!T$23,'Tabelle Tipi-pesi'!U$23,"")))</f>
        <v>0</v>
      </c>
      <c r="W128" s="31"/>
      <c r="X128" s="32">
        <f>IF(W128="",0,VALUE(IF(W128='Tabelle Tipi-pesi'!V$2,'Tabelle Tipi-pesi'!W$2,"")&amp;IF(W128='Tabelle Tipi-pesi'!V$3,'Tabelle Tipi-pesi'!W$3,"")&amp;IF(W128='Tabelle Tipi-pesi'!V$4,'Tabelle Tipi-pesi'!W$4,"")&amp;IF(W128='Tabelle Tipi-pesi'!V$5,'Tabelle Tipi-pesi'!W$5,"")&amp;IF(W128='Tabelle Tipi-pesi'!V$6,'Tabelle Tipi-pesi'!W$6,"")&amp;IF(W128='Tabelle Tipi-pesi'!V$7,'Tabelle Tipi-pesi'!W$7,"")&amp;IF(W128='Tabelle Tipi-pesi'!V$8,'Tabelle Tipi-pesi'!W$8,"")&amp;IF(W128='Tabelle Tipi-pesi'!V$9,'Tabelle Tipi-pesi'!W$9,"")&amp;IF(W128='Tabelle Tipi-pesi'!V$10,'Tabelle Tipi-pesi'!W$10,"")&amp;IF(W128='Tabelle Tipi-pesi'!V$11,'Tabelle Tipi-pesi'!W$11,"")&amp;IF(W128='Tabelle Tipi-pesi'!V$12,'Tabelle Tipi-pesi'!W$12,"")&amp;IF(W128='Tabelle Tipi-pesi'!V$13,'Tabelle Tipi-pesi'!W$13,"")&amp;IF(W128='Tabelle Tipi-pesi'!V$14,'Tabelle Tipi-pesi'!W$14,"")&amp;IF(W128='Tabelle Tipi-pesi'!V$15,'Tabelle Tipi-pesi'!W$15,"")&amp;IF(W128='Tabelle Tipi-pesi'!V$16,'Tabelle Tipi-pesi'!W$16,"")&amp;IF(W128='Tabelle Tipi-pesi'!V$17,'Tabelle Tipi-pesi'!W$17,"")&amp;IF(W128='Tabelle Tipi-pesi'!V$18,'Tabelle Tipi-pesi'!W$18,"")&amp;IF(W128='Tabelle Tipi-pesi'!V$19,'Tabelle Tipi-pesi'!W$19,"")&amp;IF(W128='Tabelle Tipi-pesi'!V$20,'Tabelle Tipi-pesi'!W$20,"")&amp;IF(W128='Tabelle Tipi-pesi'!V$21,'Tabelle Tipi-pesi'!W$21,"")&amp;IF(W128='Tabelle Tipi-pesi'!V$22,'Tabelle Tipi-pesi'!W$22,"")&amp;IF(W128='Tabelle Tipi-pesi'!V$23,'Tabelle Tipi-pesi'!W$23,"")))</f>
        <v>0</v>
      </c>
      <c r="Z128" s="9">
        <f>IF(Y128="",0,VALUE(IF(Y128='Tabelle Tipi-pesi'!X$2,'Tabelle Tipi-pesi'!Y$2,"")&amp;IF(Y128='Tabelle Tipi-pesi'!X$3,'Tabelle Tipi-pesi'!Y$3,"")&amp;IF(Y128='Tabelle Tipi-pesi'!X$4,'Tabelle Tipi-pesi'!Y$4,"")&amp;IF(Y128='Tabelle Tipi-pesi'!X$5,'Tabelle Tipi-pesi'!Y$5,"")&amp;IF(Y128='Tabelle Tipi-pesi'!X$6,'Tabelle Tipi-pesi'!Y$6,"")&amp;IF(Y128='Tabelle Tipi-pesi'!X$7,'Tabelle Tipi-pesi'!Y$7,"")&amp;IF(Y128='Tabelle Tipi-pesi'!X$8,'Tabelle Tipi-pesi'!Y$8,"")&amp;IF(Y128='Tabelle Tipi-pesi'!X$9,'Tabelle Tipi-pesi'!Y$9,"")&amp;IF(Y128='Tabelle Tipi-pesi'!X$10,'Tabelle Tipi-pesi'!Y$10,"")&amp;IF(Y128='Tabelle Tipi-pesi'!X$11,'Tabelle Tipi-pesi'!Y$11,"")&amp;IF(Y128='Tabelle Tipi-pesi'!X$12,'Tabelle Tipi-pesi'!Y$12,"")&amp;IF(Y128='Tabelle Tipi-pesi'!X$13,'Tabelle Tipi-pesi'!Y$13,"")&amp;IF(Y128='Tabelle Tipi-pesi'!X$14,'Tabelle Tipi-pesi'!Y$14,"")&amp;IF(Y128='Tabelle Tipi-pesi'!X$15,'Tabelle Tipi-pesi'!Y$15,"")&amp;IF(Y128='Tabelle Tipi-pesi'!X$16,'Tabelle Tipi-pesi'!Y$16,"")&amp;IF(Y128='Tabelle Tipi-pesi'!X$17,'Tabelle Tipi-pesi'!Y$17,"")&amp;IF(Y128='Tabelle Tipi-pesi'!X$18,'Tabelle Tipi-pesi'!Y$18,"")&amp;IF(Y128='Tabelle Tipi-pesi'!X$19,'Tabelle Tipi-pesi'!Y$19,"")&amp;IF(Y128='Tabelle Tipi-pesi'!X$20,'Tabelle Tipi-pesi'!Y$20,"")&amp;IF(Y128='Tabelle Tipi-pesi'!X$21,'Tabelle Tipi-pesi'!Y$21,"")&amp;IF(Y128='Tabelle Tipi-pesi'!X$22,'Tabelle Tipi-pesi'!Y$22,"")&amp;IF(Y128='Tabelle Tipi-pesi'!X$23,'Tabelle Tipi-pesi'!Y$23,"")))</f>
        <v>0</v>
      </c>
      <c r="AA128" s="36" t="s">
        <v>102</v>
      </c>
      <c r="AB128" s="37">
        <f>IF(AA128="",0,VALUE(IF(AA128='Tabelle Tipi-pesi'!Z$2,'Tabelle Tipi-pesi'!AA$2,"")&amp;IF(AA128='Tabelle Tipi-pesi'!Z$3,'Tabelle Tipi-pesi'!AA$3,"")&amp;IF(AA128='Tabelle Tipi-pesi'!Z$4,'Tabelle Tipi-pesi'!AA$4,"")&amp;IF(AA128='Tabelle Tipi-pesi'!Z$5,'Tabelle Tipi-pesi'!AA$5,"")&amp;IF(AA128='Tabelle Tipi-pesi'!Z$6,'Tabelle Tipi-pesi'!AA$6,"")&amp;IF(AA128='Tabelle Tipi-pesi'!Z$7,'Tabelle Tipi-pesi'!AA$7,"")&amp;IF(AA128='Tabelle Tipi-pesi'!Z$8,'Tabelle Tipi-pesi'!AA$8,"")&amp;IF(AA128='Tabelle Tipi-pesi'!Z$9,'Tabelle Tipi-pesi'!AA$9,"")&amp;IF(AA128='Tabelle Tipi-pesi'!Z$10,'Tabelle Tipi-pesi'!AA$10,"")&amp;IF(AA128='Tabelle Tipi-pesi'!Z$11,'Tabelle Tipi-pesi'!AA$11,"")&amp;IF(AA128='Tabelle Tipi-pesi'!Z$12,'Tabelle Tipi-pesi'!AA$12,"")&amp;IF(AA128='Tabelle Tipi-pesi'!Z$13,'Tabelle Tipi-pesi'!AA$13,"")&amp;IF(AA128='Tabelle Tipi-pesi'!Z$14,'Tabelle Tipi-pesi'!AA$14,"")&amp;IF(AA128='Tabelle Tipi-pesi'!Z$15,'Tabelle Tipi-pesi'!AA$15,"")&amp;IF(AA128='Tabelle Tipi-pesi'!Z$16,'Tabelle Tipi-pesi'!AA$16,"")&amp;IF(AA128='Tabelle Tipi-pesi'!Z$17,'Tabelle Tipi-pesi'!AA$17,"")&amp;IF(AA128='Tabelle Tipi-pesi'!Z$18,'Tabelle Tipi-pesi'!AA$18,"")&amp;IF(AA128='Tabelle Tipi-pesi'!Z$19,'Tabelle Tipi-pesi'!AA$19,"")&amp;IF(AA128='Tabelle Tipi-pesi'!Z$20,'Tabelle Tipi-pesi'!AA$20,"")&amp;IF(AA128='Tabelle Tipi-pesi'!Z$21,'Tabelle Tipi-pesi'!AA$21,"")&amp;IF(AA128='Tabelle Tipi-pesi'!Z$22,'Tabelle Tipi-pesi'!AA$22,"")&amp;IF(AA128='Tabelle Tipi-pesi'!Z$23,'Tabelle Tipi-pesi'!AA$23,"")))</f>
        <v>40</v>
      </c>
      <c r="AD128" s="9">
        <f>IF(AC128="",0,VALUE(IF(AC128='Tabelle Tipi-pesi'!Z$2,'Tabelle Tipi-pesi'!AA$2,"")&amp;IF(AC128='Tabelle Tipi-pesi'!Z$3,'Tabelle Tipi-pesi'!AA$3,"")&amp;IF(AC128='Tabelle Tipi-pesi'!Z$4,'Tabelle Tipi-pesi'!AA$4,"")&amp;IF(AC128='Tabelle Tipi-pesi'!Z$5,'Tabelle Tipi-pesi'!AA$5,"")&amp;IF(AC128='Tabelle Tipi-pesi'!Z$6,'Tabelle Tipi-pesi'!AA$6,"")&amp;IF(AC128='Tabelle Tipi-pesi'!Z$7,'Tabelle Tipi-pesi'!AA$7,"")&amp;IF(AC128='Tabelle Tipi-pesi'!Z$8,'Tabelle Tipi-pesi'!AA$8,"")&amp;IF(AC128='Tabelle Tipi-pesi'!Z$9,'Tabelle Tipi-pesi'!AA$9,"")&amp;IF(AC128='Tabelle Tipi-pesi'!Z$10,'Tabelle Tipi-pesi'!AA$10,"")&amp;IF(AC128='Tabelle Tipi-pesi'!Z$11,'Tabelle Tipi-pesi'!AA$11,"")&amp;IF(AC128='Tabelle Tipi-pesi'!Z$12,'Tabelle Tipi-pesi'!AA$12,"")&amp;IF(AC128='Tabelle Tipi-pesi'!Z$13,'Tabelle Tipi-pesi'!AA$13,"")&amp;IF(AC128='Tabelle Tipi-pesi'!Z$14,'Tabelle Tipi-pesi'!AA$14,"")&amp;IF(AC128='Tabelle Tipi-pesi'!Z$15,'Tabelle Tipi-pesi'!AA$15,"")&amp;IF(AC128='Tabelle Tipi-pesi'!Z$16,'Tabelle Tipi-pesi'!AA$16,"")&amp;IF(AC128='Tabelle Tipi-pesi'!Z$17,'Tabelle Tipi-pesi'!AA$17,"")&amp;IF(AC128='Tabelle Tipi-pesi'!Z$18,'Tabelle Tipi-pesi'!AA$18,"")&amp;IF(AC128='Tabelle Tipi-pesi'!Z$19,'Tabelle Tipi-pesi'!AA$19,"")&amp;IF(AC128='Tabelle Tipi-pesi'!Z$20,'Tabelle Tipi-pesi'!AA$20,"")&amp;IF(AC128='Tabelle Tipi-pesi'!Z$21,'Tabelle Tipi-pesi'!AA$21,"")&amp;IF(AC128='Tabelle Tipi-pesi'!Z$22,'Tabelle Tipi-pesi'!AA$22,"")&amp;IF(AC128='Tabelle Tipi-pesi'!Z$23,'Tabelle Tipi-pesi'!AA$23,"")))</f>
        <v>0</v>
      </c>
      <c r="AE128" s="34" t="s">
        <v>117</v>
      </c>
      <c r="AF128" s="35">
        <f>IF(AE128="",0,VALUE(IF(AE128='Tabelle Tipi-pesi'!AB$2,'Tabelle Tipi-pesi'!AC$2,"")&amp;IF(AE128='Tabelle Tipi-pesi'!AB$3,'Tabelle Tipi-pesi'!AC$3,"")&amp;IF(AE128='Tabelle Tipi-pesi'!AB$4,'Tabelle Tipi-pesi'!AC$4,"")&amp;IF(AE128='Tabelle Tipi-pesi'!AB$5,'Tabelle Tipi-pesi'!AC$5,"")&amp;IF(AE128='Tabelle Tipi-pesi'!AB$6,'Tabelle Tipi-pesi'!AC$6,"")&amp;IF(AE128='Tabelle Tipi-pesi'!AB$7,'Tabelle Tipi-pesi'!AC$7,"")&amp;IF(AE128='Tabelle Tipi-pesi'!AB$8,'Tabelle Tipi-pesi'!AC$8,"")&amp;IF(AE128='Tabelle Tipi-pesi'!AB$9,'Tabelle Tipi-pesi'!AC$9,"")&amp;IF(AE128='Tabelle Tipi-pesi'!AB$10,'Tabelle Tipi-pesi'!AC$10,"")&amp;IF(AE128='Tabelle Tipi-pesi'!AB$11,'Tabelle Tipi-pesi'!AC$11,"")&amp;IF(AE128='Tabelle Tipi-pesi'!AB$12,'Tabelle Tipi-pesi'!AC$12,"")&amp;IF(AE128='Tabelle Tipi-pesi'!AB$13,'Tabelle Tipi-pesi'!AC$13,"")&amp;IF(AE128='Tabelle Tipi-pesi'!AB$14,'Tabelle Tipi-pesi'!AC$14,"")&amp;IF(AE128='Tabelle Tipi-pesi'!AB$15,'Tabelle Tipi-pesi'!AC$15,"")&amp;IF(AD128='Tabelle Tipi-pesi'!AB$16,'Tabelle Tipi-pesi'!AC$16,"")&amp;IF(AE128='Tabelle Tipi-pesi'!AB$17,'Tabelle Tipi-pesi'!AC$17,"")&amp;IF(AE128='Tabelle Tipi-pesi'!AB$18,'Tabelle Tipi-pesi'!AC$18,"")&amp;IF(AE128='Tabelle Tipi-pesi'!AB$19,'Tabelle Tipi-pesi'!AC$19,"")&amp;IF(AE128='Tabelle Tipi-pesi'!AB$20,'Tabelle Tipi-pesi'!AC$20,"")&amp;IF(AE128='Tabelle Tipi-pesi'!AB$21,'Tabelle Tipi-pesi'!AC$21,"")&amp;IF(AE128='Tabelle Tipi-pesi'!AB$22,'Tabelle Tipi-pesi'!AC$22,"")&amp;IF(AE128='Tabelle Tipi-pesi'!AB$23,'Tabelle Tipi-pesi'!AC$23,"")))</f>
        <v>40</v>
      </c>
      <c r="AH128" s="9">
        <f>IF(AG128="",0,VALUE(IF(AG128='Tabelle Tipi-pesi'!AD$2,'Tabelle Tipi-pesi'!AE$2,"")&amp;IF(AG128='Tabelle Tipi-pesi'!AD$3,'Tabelle Tipi-pesi'!AE$3,"")&amp;IF(AG128='Tabelle Tipi-pesi'!AD$4,'Tabelle Tipi-pesi'!AE$4,"")&amp;IF(AG128='Tabelle Tipi-pesi'!AD$5,'Tabelle Tipi-pesi'!AE$5,"")&amp;IF(AG128='Tabelle Tipi-pesi'!AD$6,'Tabelle Tipi-pesi'!AE$6,"")&amp;IF(AG128='Tabelle Tipi-pesi'!AD$7,'Tabelle Tipi-pesi'!AE$7,"")&amp;IF(AG128='Tabelle Tipi-pesi'!AD$8,'Tabelle Tipi-pesi'!AE$8,"")&amp;IF(AG128='Tabelle Tipi-pesi'!AD$9,'Tabelle Tipi-pesi'!AE$9,"")&amp;IF(AG128='Tabelle Tipi-pesi'!AD$10,'Tabelle Tipi-pesi'!AE$10,"")&amp;IF(AG128='Tabelle Tipi-pesi'!AD$11,'Tabelle Tipi-pesi'!AE$11,"")&amp;IF(AG128='Tabelle Tipi-pesi'!AD$12,'Tabelle Tipi-pesi'!AE$12,"")&amp;IF(AG128='Tabelle Tipi-pesi'!AD$13,'Tabelle Tipi-pesi'!AE$13,"")&amp;IF(AG128='Tabelle Tipi-pesi'!AD$14,'Tabelle Tipi-pesi'!AE$14,"")&amp;IF(AG128='Tabelle Tipi-pesi'!AD$15,'Tabelle Tipi-pesi'!AE$15,"")&amp;IF(AF128='Tabelle Tipi-pesi'!AD$16,'Tabelle Tipi-pesi'!AE$16,"")&amp;IF(AG128='Tabelle Tipi-pesi'!AD$17,'Tabelle Tipi-pesi'!AE$17,"")&amp;IF(AG128='Tabelle Tipi-pesi'!AD$18,'Tabelle Tipi-pesi'!AE$18,"")&amp;IF(AG128='Tabelle Tipi-pesi'!AD$19,'Tabelle Tipi-pesi'!AE$19,"")&amp;IF(AG128='Tabelle Tipi-pesi'!AD$20,'Tabelle Tipi-pesi'!AE$20,"")&amp;IF(AG128='Tabelle Tipi-pesi'!AD$21,'Tabelle Tipi-pesi'!AE$21,"")&amp;IF(AG128='Tabelle Tipi-pesi'!AD$22,'Tabelle Tipi-pesi'!AE$22,"")&amp;IF(AG128='Tabelle Tipi-pesi'!AD$23,'Tabelle Tipi-pesi'!AE$23,"")))</f>
        <v>0</v>
      </c>
      <c r="AJ128" s="26">
        <f t="shared" si="7"/>
        <v>1743</v>
      </c>
      <c r="AK128" s="55">
        <v>41.6</v>
      </c>
      <c r="AL128" s="12">
        <v>7860</v>
      </c>
      <c r="AM128" s="18"/>
      <c r="AN128" s="11">
        <f t="shared" si="8"/>
        <v>16</v>
      </c>
      <c r="AO128" s="11" t="str">
        <f t="shared" si="9"/>
        <v>4</v>
      </c>
      <c r="AP128" s="8">
        <v>580</v>
      </c>
      <c r="AQ128" s="40">
        <f t="shared" si="10"/>
        <v>11.336538461538462</v>
      </c>
      <c r="AR128" s="15">
        <f t="shared" si="11"/>
        <v>167.78076923076924</v>
      </c>
      <c r="AS128" s="16">
        <f t="shared" si="12"/>
        <v>96.259764332053493</v>
      </c>
      <c r="AT128" s="15">
        <f t="shared" si="13"/>
        <v>10.388556495426725</v>
      </c>
      <c r="AU128" s="39"/>
    </row>
    <row r="129" spans="1:47" s="8" customFormat="1" ht="11.25" customHeight="1" x14ac:dyDescent="0.2">
      <c r="A129" s="8">
        <v>125</v>
      </c>
      <c r="B129" s="8">
        <v>4</v>
      </c>
      <c r="C129" s="20" t="s">
        <v>18</v>
      </c>
      <c r="D129" s="21">
        <f>IF(C129="",0,VALUE(IF(C129='Tabelle Tipi-pesi'!B$2,'Tabelle Tipi-pesi'!C$2,"")&amp;IF(C129='Tabelle Tipi-pesi'!B$3,'Tabelle Tipi-pesi'!C$3,"")&amp;IF(C129='Tabelle Tipi-pesi'!B$4,'Tabelle Tipi-pesi'!C$4,"")&amp;IF(C129='Tabelle Tipi-pesi'!B$5,'Tabelle Tipi-pesi'!C$5,"")&amp;IF(C129='Tabelle Tipi-pesi'!B$6,'Tabelle Tipi-pesi'!C$6,"")&amp;IF(C129='Tabelle Tipi-pesi'!B$7,'Tabelle Tipi-pesi'!C$7,"")&amp;IF(C129='Tabelle Tipi-pesi'!B$8,'Tabelle Tipi-pesi'!C$8,"")&amp;IF(C129='Tabelle Tipi-pesi'!B$9,'Tabelle Tipi-pesi'!C$9,"")&amp;IF(C129='Tabelle Tipi-pesi'!B$10,'Tabelle Tipi-pesi'!C$10,"")&amp;IF(C129='Tabelle Tipi-pesi'!B$11,'Tabelle Tipi-pesi'!C$11,"")&amp;IF(C129='Tabelle Tipi-pesi'!B$12,'Tabelle Tipi-pesi'!C$12,"")&amp;IF(C129='Tabelle Tipi-pesi'!B$13,'Tabelle Tipi-pesi'!C$13,"")&amp;IF(C129='Tabelle Tipi-pesi'!B$14,'Tabelle Tipi-pesi'!C$14,"")&amp;IF(C129='Tabelle Tipi-pesi'!B$15,'Tabelle Tipi-pesi'!C$15,"")&amp;IF(C129='Tabelle Tipi-pesi'!B$16,'Tabelle Tipi-pesi'!C$16,"")&amp;IF(C129='Tabelle Tipi-pesi'!B$17,'Tabelle Tipi-pesi'!C$17,"")&amp;IF(C129='Tabelle Tipi-pesi'!B$18,'Tabelle Tipi-pesi'!C$18,"")&amp;IF(C129='Tabelle Tipi-pesi'!B$19,'Tabelle Tipi-pesi'!C$19,"")&amp;IF(C129='Tabelle Tipi-pesi'!B$20,'Tabelle Tipi-pesi'!C$20,"")&amp;IF(C129='Tabelle Tipi-pesi'!B$21,'Tabelle Tipi-pesi'!C$21,"")&amp;IF(C129='Tabelle Tipi-pesi'!B$22,'Tabelle Tipi-pesi'!C$22,"")&amp;IF(C129='Tabelle Tipi-pesi'!B$23,'Tabelle Tipi-pesi'!C$23,"")))</f>
        <v>180</v>
      </c>
      <c r="E129" s="8" t="s">
        <v>27</v>
      </c>
      <c r="F129" s="7">
        <f>IF(E129="",0,VALUE(IF(E129='Tabelle Tipi-pesi'!D$2,'Tabelle Tipi-pesi'!E$2,"")&amp;IF(E129='Tabelle Tipi-pesi'!D$3,'Tabelle Tipi-pesi'!E$3,"")&amp;IF(E129='Tabelle Tipi-pesi'!D$4,'Tabelle Tipi-pesi'!E$4,"")&amp;IF(E129='Tabelle Tipi-pesi'!D$5,'Tabelle Tipi-pesi'!E$5,"")&amp;IF(E129='Tabelle Tipi-pesi'!D$6,'Tabelle Tipi-pesi'!E$6,"")&amp;IF(E129='Tabelle Tipi-pesi'!D$7,'Tabelle Tipi-pesi'!E$7,"")&amp;IF(E129='Tabelle Tipi-pesi'!D$8,'Tabelle Tipi-pesi'!E$8,"")&amp;IF(E129='Tabelle Tipi-pesi'!D$9,'Tabelle Tipi-pesi'!E$9,"")&amp;IF(E129='Tabelle Tipi-pesi'!D$10,'Tabelle Tipi-pesi'!E$10,"")&amp;IF(E129='Tabelle Tipi-pesi'!D$11,'Tabelle Tipi-pesi'!E$11,"")&amp;IF(E129='Tabelle Tipi-pesi'!D$12,'Tabelle Tipi-pesi'!E$12,"")&amp;IF(E129='Tabelle Tipi-pesi'!D$13,'Tabelle Tipi-pesi'!E$13,"")&amp;IF(E129='Tabelle Tipi-pesi'!D$14,'Tabelle Tipi-pesi'!E$14,"")&amp;IF(E129='Tabelle Tipi-pesi'!D$15,'Tabelle Tipi-pesi'!E$15,"")&amp;IF(E129='Tabelle Tipi-pesi'!D$16,'Tabelle Tipi-pesi'!E$16,"")&amp;IF(E129='Tabelle Tipi-pesi'!D$17,'Tabelle Tipi-pesi'!E$17,"")&amp;IF(E129='Tabelle Tipi-pesi'!D$18,'Tabelle Tipi-pesi'!E$18,"")&amp;IF(E129='Tabelle Tipi-pesi'!D$19,'Tabelle Tipi-pesi'!E$19,"")&amp;IF(E129='Tabelle Tipi-pesi'!D$20,'Tabelle Tipi-pesi'!E$20,"")&amp;IF(E129='Tabelle Tipi-pesi'!D$21,'Tabelle Tipi-pesi'!E$21,"")&amp;IF(E129='Tabelle Tipi-pesi'!D$22,'Tabelle Tipi-pesi'!E$22,"")&amp;IF(E129='Tabelle Tipi-pesi'!D$23,'Tabelle Tipi-pesi'!E$23,"")))/4*B129</f>
        <v>72</v>
      </c>
      <c r="G129" s="22" t="s">
        <v>39</v>
      </c>
      <c r="H129" s="23">
        <f>$B129*IF(G129="",0,VALUE(IF(G129='Tabelle Tipi-pesi'!F$2,'Tabelle Tipi-pesi'!G$2,"")&amp;IF(G129='Tabelle Tipi-pesi'!F$3,'Tabelle Tipi-pesi'!G$3,"")&amp;IF(G129='Tabelle Tipi-pesi'!F$4,'Tabelle Tipi-pesi'!G$4,"")&amp;IF(G129='Tabelle Tipi-pesi'!F$5,'Tabelle Tipi-pesi'!G$5,"")&amp;IF(G129='Tabelle Tipi-pesi'!F$6,'Tabelle Tipi-pesi'!G$6,"")&amp;IF(G129='Tabelle Tipi-pesi'!F$7,'Tabelle Tipi-pesi'!G$7,"")&amp;IF(G129='Tabelle Tipi-pesi'!F$8,'Tabelle Tipi-pesi'!G$8,"")&amp;IF(G129='Tabelle Tipi-pesi'!F$9,'Tabelle Tipi-pesi'!G$9,"")&amp;IF(G129='Tabelle Tipi-pesi'!F$10,'Tabelle Tipi-pesi'!G$10,"")&amp;IF(G129='Tabelle Tipi-pesi'!F$11,'Tabelle Tipi-pesi'!G$11,"")&amp;IF(G129='Tabelle Tipi-pesi'!F$12,'Tabelle Tipi-pesi'!G$12,"")&amp;IF(G129='Tabelle Tipi-pesi'!F$13,'Tabelle Tipi-pesi'!G$13,"")&amp;IF(G129='Tabelle Tipi-pesi'!F$14,'Tabelle Tipi-pesi'!G$14,"")&amp;IF(G129='Tabelle Tipi-pesi'!F$15,'Tabelle Tipi-pesi'!G$15,"")&amp;IF(G129='Tabelle Tipi-pesi'!F$16,'Tabelle Tipi-pesi'!G$16,"")&amp;IF(G129='Tabelle Tipi-pesi'!F$17,'Tabelle Tipi-pesi'!G$17,"")&amp;IF(G129='Tabelle Tipi-pesi'!F$18,'Tabelle Tipi-pesi'!G$18,"")&amp;IF(G129='Tabelle Tipi-pesi'!F$19,'Tabelle Tipi-pesi'!G$19,"")&amp;IF(G129='Tabelle Tipi-pesi'!F$20,'Tabelle Tipi-pesi'!G$20,"")&amp;IF(G129='Tabelle Tipi-pesi'!F$21,'Tabelle Tipi-pesi'!G$21,"")&amp;IF(G129='Tabelle Tipi-pesi'!F$22,'Tabelle Tipi-pesi'!G$22,"")&amp;IF(G129='Tabelle Tipi-pesi'!F$23,'Tabelle Tipi-pesi'!G$23,"")))</f>
        <v>120</v>
      </c>
      <c r="I129" s="8" t="s">
        <v>44</v>
      </c>
      <c r="J129" s="9">
        <f>IF(I129="",0,VALUE(IF(I129='Tabelle Tipi-pesi'!H$2,'Tabelle Tipi-pesi'!I$2,"")&amp;IF(I129='Tabelle Tipi-pesi'!H$3,'Tabelle Tipi-pesi'!I$3,"")&amp;IF(I129='Tabelle Tipi-pesi'!H$4,'Tabelle Tipi-pesi'!I$4,"")&amp;IF(I129='Tabelle Tipi-pesi'!H$5,'Tabelle Tipi-pesi'!I$5,"")&amp;IF(I129='Tabelle Tipi-pesi'!H$6,'Tabelle Tipi-pesi'!I$6,"")&amp;IF(I129='Tabelle Tipi-pesi'!H$7,'Tabelle Tipi-pesi'!I$7,"")&amp;IF(I129='Tabelle Tipi-pesi'!H$8,'Tabelle Tipi-pesi'!I$8,"")&amp;IF(I129='Tabelle Tipi-pesi'!H$9,'Tabelle Tipi-pesi'!I$9,"")&amp;IF(I129='Tabelle Tipi-pesi'!H$10,'Tabelle Tipi-pesi'!I$10,"")&amp;IF(I129='Tabelle Tipi-pesi'!H$11,'Tabelle Tipi-pesi'!I$11,"")&amp;IF(I129='Tabelle Tipi-pesi'!H$12,'Tabelle Tipi-pesi'!I$12,"")&amp;IF(I129='Tabelle Tipi-pesi'!H$13,'Tabelle Tipi-pesi'!I$13,"")&amp;IF(I129='Tabelle Tipi-pesi'!H$14,'Tabelle Tipi-pesi'!I$14,"")&amp;IF(I129='Tabelle Tipi-pesi'!H$15,'Tabelle Tipi-pesi'!I$15,"")&amp;IF(I129='Tabelle Tipi-pesi'!H$16,'Tabelle Tipi-pesi'!I$16,"")&amp;IF(I129='Tabelle Tipi-pesi'!H$17,'Tabelle Tipi-pesi'!I$17,"")&amp;IF(I129='Tabelle Tipi-pesi'!H$18,'Tabelle Tipi-pesi'!I$18,"")&amp;IF(I129='Tabelle Tipi-pesi'!H$19,'Tabelle Tipi-pesi'!I$19,"")&amp;IF(I129='Tabelle Tipi-pesi'!H$20,'Tabelle Tipi-pesi'!I$20,"")&amp;IF(I129='Tabelle Tipi-pesi'!H$21,'Tabelle Tipi-pesi'!I$21,"")&amp;IF(I129='Tabelle Tipi-pesi'!H$22,'Tabelle Tipi-pesi'!I$22,"")&amp;IF(I129='Tabelle Tipi-pesi'!H$23,'Tabelle Tipi-pesi'!I$23,"")))</f>
        <v>80</v>
      </c>
      <c r="K129" s="24" t="s">
        <v>50</v>
      </c>
      <c r="L129" s="25">
        <f>IF(K129="",0,VALUE(IF(K129='Tabelle Tipi-pesi'!J$2,'Tabelle Tipi-pesi'!K$2,"")&amp;IF(K129='Tabelle Tipi-pesi'!J$3,'Tabelle Tipi-pesi'!K$3,"")&amp;IF(K129='Tabelle Tipi-pesi'!J$4,'Tabelle Tipi-pesi'!K$4,"")&amp;IF(K129='Tabelle Tipi-pesi'!J$5,'Tabelle Tipi-pesi'!K$5,"")&amp;IF(K129='Tabelle Tipi-pesi'!J$6,'Tabelle Tipi-pesi'!K$6,"")&amp;IF(K129='Tabelle Tipi-pesi'!J$7,'Tabelle Tipi-pesi'!K$7,"")&amp;IF(K129='Tabelle Tipi-pesi'!J$8,'Tabelle Tipi-pesi'!K$8,"")&amp;IF(K129='Tabelle Tipi-pesi'!J$9,'Tabelle Tipi-pesi'!K$9,"")&amp;IF(K129='Tabelle Tipi-pesi'!J$10,'Tabelle Tipi-pesi'!K$10,"")&amp;IF(K129='Tabelle Tipi-pesi'!J$11,'Tabelle Tipi-pesi'!K$11,"")&amp;IF(K129='Tabelle Tipi-pesi'!J$12,'Tabelle Tipi-pesi'!K$12,"")&amp;IF(K129='Tabelle Tipi-pesi'!J$13,'Tabelle Tipi-pesi'!K$13,"")&amp;IF(K129='Tabelle Tipi-pesi'!J$14,'Tabelle Tipi-pesi'!K$14,"")&amp;IF(K129='Tabelle Tipi-pesi'!J$15,'Tabelle Tipi-pesi'!K$15,"")&amp;IF(K129='Tabelle Tipi-pesi'!J$16,'Tabelle Tipi-pesi'!K$16,"")&amp;IF(K129='Tabelle Tipi-pesi'!J$17,'Tabelle Tipi-pesi'!K$17,"")&amp;IF(K129='Tabelle Tipi-pesi'!J$18,'Tabelle Tipi-pesi'!K$18,"")&amp;IF(K129='Tabelle Tipi-pesi'!J$19,'Tabelle Tipi-pesi'!K$19,"")&amp;IF(K129='Tabelle Tipi-pesi'!J$20,'Tabelle Tipi-pesi'!K$20,"")&amp;IF(K129='Tabelle Tipi-pesi'!J$21,'Tabelle Tipi-pesi'!K$21,"")&amp;IF(K129='Tabelle Tipi-pesi'!J$22,'Tabelle Tipi-pesi'!K$22,"")&amp;IF(K129='Tabelle Tipi-pesi'!J$23,'Tabelle Tipi-pesi'!K$23,"")))</f>
        <v>7</v>
      </c>
      <c r="M129" s="8" t="s">
        <v>57</v>
      </c>
      <c r="N129" s="9">
        <f>$B129*IF(M129="",0,VALUE(IF(M129='Tabelle Tipi-pesi'!L$2,'Tabelle Tipi-pesi'!M$2,"")&amp;IF(M129='Tabelle Tipi-pesi'!L$3,'Tabelle Tipi-pesi'!M$3,"")&amp;IF(M129='Tabelle Tipi-pesi'!L$4,'Tabelle Tipi-pesi'!M$4,"")&amp;IF(M129='Tabelle Tipi-pesi'!L$5,'Tabelle Tipi-pesi'!M$5,"")&amp;IF(M129='Tabelle Tipi-pesi'!L$6,'Tabelle Tipi-pesi'!M$6,"")&amp;IF(M129='Tabelle Tipi-pesi'!L$7,'Tabelle Tipi-pesi'!M$7,"")&amp;IF(M129='Tabelle Tipi-pesi'!L$8,'Tabelle Tipi-pesi'!M$8,"")&amp;IF(M129='Tabelle Tipi-pesi'!L$9,'Tabelle Tipi-pesi'!M$9,"")&amp;IF(M129='Tabelle Tipi-pesi'!L$10,'Tabelle Tipi-pesi'!M$10,"")&amp;IF(M129='Tabelle Tipi-pesi'!L$11,'Tabelle Tipi-pesi'!M$11,"")&amp;IF(M129='Tabelle Tipi-pesi'!L$12,'Tabelle Tipi-pesi'!M$12,"")&amp;IF(M129='Tabelle Tipi-pesi'!L$13,'Tabelle Tipi-pesi'!M$13,"")&amp;IF(M129='Tabelle Tipi-pesi'!L$14,'Tabelle Tipi-pesi'!M$14,"")&amp;IF(M129='Tabelle Tipi-pesi'!L$15,'Tabelle Tipi-pesi'!M$15,"")&amp;IF(M129='Tabelle Tipi-pesi'!L$16,'Tabelle Tipi-pesi'!M$16,"")&amp;IF(M129='Tabelle Tipi-pesi'!L$17,'Tabelle Tipi-pesi'!M$17,"")&amp;IF(M129='Tabelle Tipi-pesi'!L$18,'Tabelle Tipi-pesi'!M$18,"")&amp;IF(M129='Tabelle Tipi-pesi'!L$19,'Tabelle Tipi-pesi'!M$19,"")&amp;IF(M129='Tabelle Tipi-pesi'!L$20,'Tabelle Tipi-pesi'!M$20,"")&amp;IF(M129='Tabelle Tipi-pesi'!L$21,'Tabelle Tipi-pesi'!M$21,"")&amp;IF(M129='Tabelle Tipi-pesi'!L$22,'Tabelle Tipi-pesi'!M$22,"")&amp;IF(M129='Tabelle Tipi-pesi'!L$23,'Tabelle Tipi-pesi'!M$23,"")))</f>
        <v>388</v>
      </c>
      <c r="O129" s="27" t="s">
        <v>78</v>
      </c>
      <c r="P129" s="28">
        <f>IF(O129="",0,VALUE(IF(O129='Tabelle Tipi-pesi'!N$2,'Tabelle Tipi-pesi'!O$2,"")&amp;IF(O129='Tabelle Tipi-pesi'!N$3,'Tabelle Tipi-pesi'!O$3,"")&amp;IF(O129='Tabelle Tipi-pesi'!N$4,'Tabelle Tipi-pesi'!O$4,"")&amp;IF(O129='Tabelle Tipi-pesi'!N$5,'Tabelle Tipi-pesi'!O$5,"")&amp;IF(O129='Tabelle Tipi-pesi'!N$6,'Tabelle Tipi-pesi'!O$6,"")&amp;IF(O129='Tabelle Tipi-pesi'!N$7,'Tabelle Tipi-pesi'!O$7,"")&amp;IF(O129='Tabelle Tipi-pesi'!N$8,'Tabelle Tipi-pesi'!O$8,"")&amp;IF(O129='Tabelle Tipi-pesi'!N$9,'Tabelle Tipi-pesi'!O$9,"")&amp;IF(O129='Tabelle Tipi-pesi'!N$10,'Tabelle Tipi-pesi'!O$10,"")&amp;IF(O129='Tabelle Tipi-pesi'!N$11,'Tabelle Tipi-pesi'!O$11,"")&amp;IF(O129='Tabelle Tipi-pesi'!N$12,'Tabelle Tipi-pesi'!O$12,"")&amp;IF(O129='Tabelle Tipi-pesi'!N$13,'Tabelle Tipi-pesi'!O$13,"")&amp;IF(O129='Tabelle Tipi-pesi'!N$14,'Tabelle Tipi-pesi'!O$14,"")&amp;IF(O129='Tabelle Tipi-pesi'!N$15,'Tabelle Tipi-pesi'!O$15,"")&amp;IF(O129='Tabelle Tipi-pesi'!N$16,'Tabelle Tipi-pesi'!O$16,"")&amp;IF(O129='Tabelle Tipi-pesi'!N$17,'Tabelle Tipi-pesi'!O$17,"")&amp;IF(O129='Tabelle Tipi-pesi'!N$18,'Tabelle Tipi-pesi'!O$18,"")&amp;IF(O129='Tabelle Tipi-pesi'!N$19,'Tabelle Tipi-pesi'!O$19,"")&amp;IF(O129='Tabelle Tipi-pesi'!N$20,'Tabelle Tipi-pesi'!O$20,"")&amp;IF(O129='Tabelle Tipi-pesi'!N$21,'Tabelle Tipi-pesi'!O$21,"")&amp;IF(O129='Tabelle Tipi-pesi'!N$22,'Tabelle Tipi-pesi'!O$22,"")&amp;IF(O129='Tabelle Tipi-pesi'!N$23,'Tabelle Tipi-pesi'!O$23,"")))</f>
        <v>400</v>
      </c>
      <c r="Q129" s="8" t="s">
        <v>109</v>
      </c>
      <c r="R129" s="9">
        <f>IF(Q129="",0,VALUE(IF(Q129='Tabelle Tipi-pesi'!P$2,'Tabelle Tipi-pesi'!Q$2,"")&amp;IF(Q129='Tabelle Tipi-pesi'!P$3,'Tabelle Tipi-pesi'!Q$3,"")&amp;IF(Q129='Tabelle Tipi-pesi'!P$4,'Tabelle Tipi-pesi'!Q$4,"")&amp;IF(Q129='Tabelle Tipi-pesi'!P$5,'Tabelle Tipi-pesi'!Q$5,"")&amp;IF(Q129='Tabelle Tipi-pesi'!P$6,'Tabelle Tipi-pesi'!Q$6,"")&amp;IF(Q129='Tabelle Tipi-pesi'!P$7,'Tabelle Tipi-pesi'!Q$7,"")&amp;IF(Q129='Tabelle Tipi-pesi'!P$8,'Tabelle Tipi-pesi'!Q$8,"")&amp;IF(Q129='Tabelle Tipi-pesi'!P$9,'Tabelle Tipi-pesi'!Q$9,"")&amp;IF(Q129='Tabelle Tipi-pesi'!P$10,'Tabelle Tipi-pesi'!Q$10,"")&amp;IF(Q129='Tabelle Tipi-pesi'!P$11,'Tabelle Tipi-pesi'!Q$11,"")&amp;IF(Q129='Tabelle Tipi-pesi'!P$12,'Tabelle Tipi-pesi'!Q$12,"")&amp;IF(Q129='Tabelle Tipi-pesi'!P$13,'Tabelle Tipi-pesi'!Q$13,"")&amp;IF(Q129='Tabelle Tipi-pesi'!P$14,'Tabelle Tipi-pesi'!Q$14,"")&amp;IF(Q129='Tabelle Tipi-pesi'!P$15,'Tabelle Tipi-pesi'!Q$15,"")&amp;IF(Q129='Tabelle Tipi-pesi'!P$16,'Tabelle Tipi-pesi'!Q$16,"")&amp;IF(Q129='Tabelle Tipi-pesi'!P$17,'Tabelle Tipi-pesi'!Q$17,"")&amp;IF(Q129='Tabelle Tipi-pesi'!P$18,'Tabelle Tipi-pesi'!Q$18,"")&amp;IF(Q129='Tabelle Tipi-pesi'!P$19,'Tabelle Tipi-pesi'!Q$19,"")&amp;IF(Q129='Tabelle Tipi-pesi'!P$20,'Tabelle Tipi-pesi'!Q$20,"")&amp;IF(Q129='Tabelle Tipi-pesi'!P$21,'Tabelle Tipi-pesi'!Q$21,"")&amp;IF(Q129='Tabelle Tipi-pesi'!P$22,'Tabelle Tipi-pesi'!Q$22,"")&amp;IF(Q129='Tabelle Tipi-pesi'!P$23,'Tabelle Tipi-pesi'!Q$23,"")))</f>
        <v>60</v>
      </c>
      <c r="S129" s="29" t="s">
        <v>114</v>
      </c>
      <c r="T129" s="30">
        <f>IF(S129="",0,VALUE(IF(S129='Tabelle Tipi-pesi'!R$2,'Tabelle Tipi-pesi'!S$2,"")&amp;IF(S129='Tabelle Tipi-pesi'!R$3,'Tabelle Tipi-pesi'!S$3,"")&amp;IF(S129='Tabelle Tipi-pesi'!R$4,'Tabelle Tipi-pesi'!S$4,"")&amp;IF(S129='Tabelle Tipi-pesi'!R$5,'Tabelle Tipi-pesi'!S$5,"")&amp;IF(S129='Tabelle Tipi-pesi'!R$6,'Tabelle Tipi-pesi'!S$6,"")&amp;IF(S129='Tabelle Tipi-pesi'!R$7,'Tabelle Tipi-pesi'!S$7,"")&amp;IF(S129='Tabelle Tipi-pesi'!R$8,'Tabelle Tipi-pesi'!S$8,"")&amp;IF(S129='Tabelle Tipi-pesi'!R$9,'Tabelle Tipi-pesi'!S$9,"")&amp;IF(S129='Tabelle Tipi-pesi'!R$10,'Tabelle Tipi-pesi'!S$10,"")&amp;IF(S129='Tabelle Tipi-pesi'!R$11,'Tabelle Tipi-pesi'!S$11,"")&amp;IF(S129='Tabelle Tipi-pesi'!R$12,'Tabelle Tipi-pesi'!S$12,"")&amp;IF(S129='Tabelle Tipi-pesi'!R$13,'Tabelle Tipi-pesi'!S$13,"")&amp;IF(S129='Tabelle Tipi-pesi'!R$14,'Tabelle Tipi-pesi'!S$14,"")&amp;IF(S129='Tabelle Tipi-pesi'!R$15,'Tabelle Tipi-pesi'!S$15,"")&amp;IF(S129='Tabelle Tipi-pesi'!R$16,'Tabelle Tipi-pesi'!S$16,"")&amp;IF(S129='Tabelle Tipi-pesi'!R$17,'Tabelle Tipi-pesi'!S$17,"")&amp;IF(S129='Tabelle Tipi-pesi'!R$18,'Tabelle Tipi-pesi'!S$18,"")&amp;IF(S129='Tabelle Tipi-pesi'!R$19,'Tabelle Tipi-pesi'!S$19,"")&amp;IF(S129='Tabelle Tipi-pesi'!R$20,'Tabelle Tipi-pesi'!S$20,"")&amp;IF(S129='Tabelle Tipi-pesi'!R$21,'Tabelle Tipi-pesi'!S$21,"")&amp;IF(S129='Tabelle Tipi-pesi'!R$22,'Tabelle Tipi-pesi'!S$22,"")&amp;IF(S129='Tabelle Tipi-pesi'!R$23,'Tabelle Tipi-pesi'!S$23,"")))</f>
        <v>25</v>
      </c>
      <c r="V129" s="9">
        <f>IF(U129="",0,VALUE(IF(U129='Tabelle Tipi-pesi'!T$2,'Tabelle Tipi-pesi'!U$2,"")&amp;IF(U129='Tabelle Tipi-pesi'!T$3,'Tabelle Tipi-pesi'!U$3,"")&amp;IF(U129='Tabelle Tipi-pesi'!T$4,'Tabelle Tipi-pesi'!U$4,"")&amp;IF(U129='Tabelle Tipi-pesi'!T$5,'Tabelle Tipi-pesi'!U$5,"")&amp;IF(U129='Tabelle Tipi-pesi'!T$6,'Tabelle Tipi-pesi'!U$6,"")&amp;IF(U129='Tabelle Tipi-pesi'!T$7,'Tabelle Tipi-pesi'!U$7,"")&amp;IF(U129='Tabelle Tipi-pesi'!T$8,'Tabelle Tipi-pesi'!U$8,"")&amp;IF(U129='Tabelle Tipi-pesi'!T$9,'Tabelle Tipi-pesi'!U$9,"")&amp;IF(U129='Tabelle Tipi-pesi'!T$10,'Tabelle Tipi-pesi'!U$10,"")&amp;IF(U129='Tabelle Tipi-pesi'!T$11,'Tabelle Tipi-pesi'!U$11,"")&amp;IF(U129='Tabelle Tipi-pesi'!T$12,'Tabelle Tipi-pesi'!U$12,"")&amp;IF(U129='Tabelle Tipi-pesi'!T$13,'Tabelle Tipi-pesi'!U$13,"")&amp;IF(U129='Tabelle Tipi-pesi'!T$14,'Tabelle Tipi-pesi'!U$14,"")&amp;IF(U129='Tabelle Tipi-pesi'!T$15,'Tabelle Tipi-pesi'!U$15,"")&amp;IF(U129='Tabelle Tipi-pesi'!T$16,'Tabelle Tipi-pesi'!U$16,"")&amp;IF(U129='Tabelle Tipi-pesi'!T$17,'Tabelle Tipi-pesi'!U$17,"")&amp;IF(U129='Tabelle Tipi-pesi'!T$18,'Tabelle Tipi-pesi'!U$18,"")&amp;IF(U129='Tabelle Tipi-pesi'!T$19,'Tabelle Tipi-pesi'!U$19,"")&amp;IF(U129='Tabelle Tipi-pesi'!T$20,'Tabelle Tipi-pesi'!U$20,"")&amp;IF(U129='Tabelle Tipi-pesi'!T$21,'Tabelle Tipi-pesi'!U$21,"")&amp;IF(U129='Tabelle Tipi-pesi'!T$22,'Tabelle Tipi-pesi'!U$22,"")&amp;IF(U129='Tabelle Tipi-pesi'!T$23,'Tabelle Tipi-pesi'!U$23,"")))</f>
        <v>0</v>
      </c>
      <c r="W129" s="31"/>
      <c r="X129" s="32">
        <f>IF(W129="",0,VALUE(IF(W129='Tabelle Tipi-pesi'!V$2,'Tabelle Tipi-pesi'!W$2,"")&amp;IF(W129='Tabelle Tipi-pesi'!V$3,'Tabelle Tipi-pesi'!W$3,"")&amp;IF(W129='Tabelle Tipi-pesi'!V$4,'Tabelle Tipi-pesi'!W$4,"")&amp;IF(W129='Tabelle Tipi-pesi'!V$5,'Tabelle Tipi-pesi'!W$5,"")&amp;IF(W129='Tabelle Tipi-pesi'!V$6,'Tabelle Tipi-pesi'!W$6,"")&amp;IF(W129='Tabelle Tipi-pesi'!V$7,'Tabelle Tipi-pesi'!W$7,"")&amp;IF(W129='Tabelle Tipi-pesi'!V$8,'Tabelle Tipi-pesi'!W$8,"")&amp;IF(W129='Tabelle Tipi-pesi'!V$9,'Tabelle Tipi-pesi'!W$9,"")&amp;IF(W129='Tabelle Tipi-pesi'!V$10,'Tabelle Tipi-pesi'!W$10,"")&amp;IF(W129='Tabelle Tipi-pesi'!V$11,'Tabelle Tipi-pesi'!W$11,"")&amp;IF(W129='Tabelle Tipi-pesi'!V$12,'Tabelle Tipi-pesi'!W$12,"")&amp;IF(W129='Tabelle Tipi-pesi'!V$13,'Tabelle Tipi-pesi'!W$13,"")&amp;IF(W129='Tabelle Tipi-pesi'!V$14,'Tabelle Tipi-pesi'!W$14,"")&amp;IF(W129='Tabelle Tipi-pesi'!V$15,'Tabelle Tipi-pesi'!W$15,"")&amp;IF(W129='Tabelle Tipi-pesi'!V$16,'Tabelle Tipi-pesi'!W$16,"")&amp;IF(W129='Tabelle Tipi-pesi'!V$17,'Tabelle Tipi-pesi'!W$17,"")&amp;IF(W129='Tabelle Tipi-pesi'!V$18,'Tabelle Tipi-pesi'!W$18,"")&amp;IF(W129='Tabelle Tipi-pesi'!V$19,'Tabelle Tipi-pesi'!W$19,"")&amp;IF(W129='Tabelle Tipi-pesi'!V$20,'Tabelle Tipi-pesi'!W$20,"")&amp;IF(W129='Tabelle Tipi-pesi'!V$21,'Tabelle Tipi-pesi'!W$21,"")&amp;IF(W129='Tabelle Tipi-pesi'!V$22,'Tabelle Tipi-pesi'!W$22,"")&amp;IF(W129='Tabelle Tipi-pesi'!V$23,'Tabelle Tipi-pesi'!W$23,"")))</f>
        <v>0</v>
      </c>
      <c r="Z129" s="9">
        <f>IF(Y129="",0,VALUE(IF(Y129='Tabelle Tipi-pesi'!X$2,'Tabelle Tipi-pesi'!Y$2,"")&amp;IF(Y129='Tabelle Tipi-pesi'!X$3,'Tabelle Tipi-pesi'!Y$3,"")&amp;IF(Y129='Tabelle Tipi-pesi'!X$4,'Tabelle Tipi-pesi'!Y$4,"")&amp;IF(Y129='Tabelle Tipi-pesi'!X$5,'Tabelle Tipi-pesi'!Y$5,"")&amp;IF(Y129='Tabelle Tipi-pesi'!X$6,'Tabelle Tipi-pesi'!Y$6,"")&amp;IF(Y129='Tabelle Tipi-pesi'!X$7,'Tabelle Tipi-pesi'!Y$7,"")&amp;IF(Y129='Tabelle Tipi-pesi'!X$8,'Tabelle Tipi-pesi'!Y$8,"")&amp;IF(Y129='Tabelle Tipi-pesi'!X$9,'Tabelle Tipi-pesi'!Y$9,"")&amp;IF(Y129='Tabelle Tipi-pesi'!X$10,'Tabelle Tipi-pesi'!Y$10,"")&amp;IF(Y129='Tabelle Tipi-pesi'!X$11,'Tabelle Tipi-pesi'!Y$11,"")&amp;IF(Y129='Tabelle Tipi-pesi'!X$12,'Tabelle Tipi-pesi'!Y$12,"")&amp;IF(Y129='Tabelle Tipi-pesi'!X$13,'Tabelle Tipi-pesi'!Y$13,"")&amp;IF(Y129='Tabelle Tipi-pesi'!X$14,'Tabelle Tipi-pesi'!Y$14,"")&amp;IF(Y129='Tabelle Tipi-pesi'!X$15,'Tabelle Tipi-pesi'!Y$15,"")&amp;IF(Y129='Tabelle Tipi-pesi'!X$16,'Tabelle Tipi-pesi'!Y$16,"")&amp;IF(Y129='Tabelle Tipi-pesi'!X$17,'Tabelle Tipi-pesi'!Y$17,"")&amp;IF(Y129='Tabelle Tipi-pesi'!X$18,'Tabelle Tipi-pesi'!Y$18,"")&amp;IF(Y129='Tabelle Tipi-pesi'!X$19,'Tabelle Tipi-pesi'!Y$19,"")&amp;IF(Y129='Tabelle Tipi-pesi'!X$20,'Tabelle Tipi-pesi'!Y$20,"")&amp;IF(Y129='Tabelle Tipi-pesi'!X$21,'Tabelle Tipi-pesi'!Y$21,"")&amp;IF(Y129='Tabelle Tipi-pesi'!X$22,'Tabelle Tipi-pesi'!Y$22,"")&amp;IF(Y129='Tabelle Tipi-pesi'!X$23,'Tabelle Tipi-pesi'!Y$23,"")))</f>
        <v>0</v>
      </c>
      <c r="AA129" s="36" t="s">
        <v>102</v>
      </c>
      <c r="AB129" s="37">
        <f>IF(AA129="",0,VALUE(IF(AA129='Tabelle Tipi-pesi'!Z$2,'Tabelle Tipi-pesi'!AA$2,"")&amp;IF(AA129='Tabelle Tipi-pesi'!Z$3,'Tabelle Tipi-pesi'!AA$3,"")&amp;IF(AA129='Tabelle Tipi-pesi'!Z$4,'Tabelle Tipi-pesi'!AA$4,"")&amp;IF(AA129='Tabelle Tipi-pesi'!Z$5,'Tabelle Tipi-pesi'!AA$5,"")&amp;IF(AA129='Tabelle Tipi-pesi'!Z$6,'Tabelle Tipi-pesi'!AA$6,"")&amp;IF(AA129='Tabelle Tipi-pesi'!Z$7,'Tabelle Tipi-pesi'!AA$7,"")&amp;IF(AA129='Tabelle Tipi-pesi'!Z$8,'Tabelle Tipi-pesi'!AA$8,"")&amp;IF(AA129='Tabelle Tipi-pesi'!Z$9,'Tabelle Tipi-pesi'!AA$9,"")&amp;IF(AA129='Tabelle Tipi-pesi'!Z$10,'Tabelle Tipi-pesi'!AA$10,"")&amp;IF(AA129='Tabelle Tipi-pesi'!Z$11,'Tabelle Tipi-pesi'!AA$11,"")&amp;IF(AA129='Tabelle Tipi-pesi'!Z$12,'Tabelle Tipi-pesi'!AA$12,"")&amp;IF(AA129='Tabelle Tipi-pesi'!Z$13,'Tabelle Tipi-pesi'!AA$13,"")&amp;IF(AA129='Tabelle Tipi-pesi'!Z$14,'Tabelle Tipi-pesi'!AA$14,"")&amp;IF(AA129='Tabelle Tipi-pesi'!Z$15,'Tabelle Tipi-pesi'!AA$15,"")&amp;IF(AA129='Tabelle Tipi-pesi'!Z$16,'Tabelle Tipi-pesi'!AA$16,"")&amp;IF(AA129='Tabelle Tipi-pesi'!Z$17,'Tabelle Tipi-pesi'!AA$17,"")&amp;IF(AA129='Tabelle Tipi-pesi'!Z$18,'Tabelle Tipi-pesi'!AA$18,"")&amp;IF(AA129='Tabelle Tipi-pesi'!Z$19,'Tabelle Tipi-pesi'!AA$19,"")&amp;IF(AA129='Tabelle Tipi-pesi'!Z$20,'Tabelle Tipi-pesi'!AA$20,"")&amp;IF(AA129='Tabelle Tipi-pesi'!Z$21,'Tabelle Tipi-pesi'!AA$21,"")&amp;IF(AA129='Tabelle Tipi-pesi'!Z$22,'Tabelle Tipi-pesi'!AA$22,"")&amp;IF(AA129='Tabelle Tipi-pesi'!Z$23,'Tabelle Tipi-pesi'!AA$23,"")))</f>
        <v>40</v>
      </c>
      <c r="AC129" s="8" t="s">
        <v>103</v>
      </c>
      <c r="AD129" s="9">
        <f>IF(AC129="",0,VALUE(IF(AC129='Tabelle Tipi-pesi'!Z$2,'Tabelle Tipi-pesi'!AA$2,"")&amp;IF(AC129='Tabelle Tipi-pesi'!Z$3,'Tabelle Tipi-pesi'!AA$3,"")&amp;IF(AC129='Tabelle Tipi-pesi'!Z$4,'Tabelle Tipi-pesi'!AA$4,"")&amp;IF(AC129='Tabelle Tipi-pesi'!Z$5,'Tabelle Tipi-pesi'!AA$5,"")&amp;IF(AC129='Tabelle Tipi-pesi'!Z$6,'Tabelle Tipi-pesi'!AA$6,"")&amp;IF(AC129='Tabelle Tipi-pesi'!Z$7,'Tabelle Tipi-pesi'!AA$7,"")&amp;IF(AC129='Tabelle Tipi-pesi'!Z$8,'Tabelle Tipi-pesi'!AA$8,"")&amp;IF(AC129='Tabelle Tipi-pesi'!Z$9,'Tabelle Tipi-pesi'!AA$9,"")&amp;IF(AC129='Tabelle Tipi-pesi'!Z$10,'Tabelle Tipi-pesi'!AA$10,"")&amp;IF(AC129='Tabelle Tipi-pesi'!Z$11,'Tabelle Tipi-pesi'!AA$11,"")&amp;IF(AC129='Tabelle Tipi-pesi'!Z$12,'Tabelle Tipi-pesi'!AA$12,"")&amp;IF(AC129='Tabelle Tipi-pesi'!Z$13,'Tabelle Tipi-pesi'!AA$13,"")&amp;IF(AC129='Tabelle Tipi-pesi'!Z$14,'Tabelle Tipi-pesi'!AA$14,"")&amp;IF(AC129='Tabelle Tipi-pesi'!Z$15,'Tabelle Tipi-pesi'!AA$15,"")&amp;IF(AC129='Tabelle Tipi-pesi'!Z$16,'Tabelle Tipi-pesi'!AA$16,"")&amp;IF(AC129='Tabelle Tipi-pesi'!Z$17,'Tabelle Tipi-pesi'!AA$17,"")&amp;IF(AC129='Tabelle Tipi-pesi'!Z$18,'Tabelle Tipi-pesi'!AA$18,"")&amp;IF(AC129='Tabelle Tipi-pesi'!Z$19,'Tabelle Tipi-pesi'!AA$19,"")&amp;IF(AC129='Tabelle Tipi-pesi'!Z$20,'Tabelle Tipi-pesi'!AA$20,"")&amp;IF(AC129='Tabelle Tipi-pesi'!Z$21,'Tabelle Tipi-pesi'!AA$21,"")&amp;IF(AC129='Tabelle Tipi-pesi'!Z$22,'Tabelle Tipi-pesi'!AA$22,"")&amp;IF(AC129='Tabelle Tipi-pesi'!Z$23,'Tabelle Tipi-pesi'!AA$23,"")))</f>
        <v>10</v>
      </c>
      <c r="AE129" s="34" t="s">
        <v>116</v>
      </c>
      <c r="AF129" s="35">
        <f>IF(AE129="",0,VALUE(IF(AE129='Tabelle Tipi-pesi'!AB$2,'Tabelle Tipi-pesi'!AC$2,"")&amp;IF(AE129='Tabelle Tipi-pesi'!AB$3,'Tabelle Tipi-pesi'!AC$3,"")&amp;IF(AE129='Tabelle Tipi-pesi'!AB$4,'Tabelle Tipi-pesi'!AC$4,"")&amp;IF(AE129='Tabelle Tipi-pesi'!AB$5,'Tabelle Tipi-pesi'!AC$5,"")&amp;IF(AE129='Tabelle Tipi-pesi'!AB$6,'Tabelle Tipi-pesi'!AC$6,"")&amp;IF(AE129='Tabelle Tipi-pesi'!AB$7,'Tabelle Tipi-pesi'!AC$7,"")&amp;IF(AE129='Tabelle Tipi-pesi'!AB$8,'Tabelle Tipi-pesi'!AC$8,"")&amp;IF(AE129='Tabelle Tipi-pesi'!AB$9,'Tabelle Tipi-pesi'!AC$9,"")&amp;IF(AE129='Tabelle Tipi-pesi'!AB$10,'Tabelle Tipi-pesi'!AC$10,"")&amp;IF(AE129='Tabelle Tipi-pesi'!AB$11,'Tabelle Tipi-pesi'!AC$11,"")&amp;IF(AE129='Tabelle Tipi-pesi'!AB$12,'Tabelle Tipi-pesi'!AC$12,"")&amp;IF(AE129='Tabelle Tipi-pesi'!AB$13,'Tabelle Tipi-pesi'!AC$13,"")&amp;IF(AE129='Tabelle Tipi-pesi'!AB$14,'Tabelle Tipi-pesi'!AC$14,"")&amp;IF(AE129='Tabelle Tipi-pesi'!AB$15,'Tabelle Tipi-pesi'!AC$15,"")&amp;IF(AD129='Tabelle Tipi-pesi'!AB$16,'Tabelle Tipi-pesi'!AC$16,"")&amp;IF(AE129='Tabelle Tipi-pesi'!AB$17,'Tabelle Tipi-pesi'!AC$17,"")&amp;IF(AE129='Tabelle Tipi-pesi'!AB$18,'Tabelle Tipi-pesi'!AC$18,"")&amp;IF(AE129='Tabelle Tipi-pesi'!AB$19,'Tabelle Tipi-pesi'!AC$19,"")&amp;IF(AE129='Tabelle Tipi-pesi'!AB$20,'Tabelle Tipi-pesi'!AC$20,"")&amp;IF(AE129='Tabelle Tipi-pesi'!AB$21,'Tabelle Tipi-pesi'!AC$21,"")&amp;IF(AE129='Tabelle Tipi-pesi'!AB$22,'Tabelle Tipi-pesi'!AC$22,"")&amp;IF(AE129='Tabelle Tipi-pesi'!AB$23,'Tabelle Tipi-pesi'!AC$23,"")))</f>
        <v>20</v>
      </c>
      <c r="AH129" s="9">
        <f>IF(AG129="",0,VALUE(IF(AG129='Tabelle Tipi-pesi'!AD$2,'Tabelle Tipi-pesi'!AE$2,"")&amp;IF(AG129='Tabelle Tipi-pesi'!AD$3,'Tabelle Tipi-pesi'!AE$3,"")&amp;IF(AG129='Tabelle Tipi-pesi'!AD$4,'Tabelle Tipi-pesi'!AE$4,"")&amp;IF(AG129='Tabelle Tipi-pesi'!AD$5,'Tabelle Tipi-pesi'!AE$5,"")&amp;IF(AG129='Tabelle Tipi-pesi'!AD$6,'Tabelle Tipi-pesi'!AE$6,"")&amp;IF(AG129='Tabelle Tipi-pesi'!AD$7,'Tabelle Tipi-pesi'!AE$7,"")&amp;IF(AG129='Tabelle Tipi-pesi'!AD$8,'Tabelle Tipi-pesi'!AE$8,"")&amp;IF(AG129='Tabelle Tipi-pesi'!AD$9,'Tabelle Tipi-pesi'!AE$9,"")&amp;IF(AG129='Tabelle Tipi-pesi'!AD$10,'Tabelle Tipi-pesi'!AE$10,"")&amp;IF(AG129='Tabelle Tipi-pesi'!AD$11,'Tabelle Tipi-pesi'!AE$11,"")&amp;IF(AG129='Tabelle Tipi-pesi'!AD$12,'Tabelle Tipi-pesi'!AE$12,"")&amp;IF(AG129='Tabelle Tipi-pesi'!AD$13,'Tabelle Tipi-pesi'!AE$13,"")&amp;IF(AG129='Tabelle Tipi-pesi'!AD$14,'Tabelle Tipi-pesi'!AE$14,"")&amp;IF(AG129='Tabelle Tipi-pesi'!AD$15,'Tabelle Tipi-pesi'!AE$15,"")&amp;IF(AF129='Tabelle Tipi-pesi'!AD$16,'Tabelle Tipi-pesi'!AE$16,"")&amp;IF(AG129='Tabelle Tipi-pesi'!AD$17,'Tabelle Tipi-pesi'!AE$17,"")&amp;IF(AG129='Tabelle Tipi-pesi'!AD$18,'Tabelle Tipi-pesi'!AE$18,"")&amp;IF(AG129='Tabelle Tipi-pesi'!AD$19,'Tabelle Tipi-pesi'!AE$19,"")&amp;IF(AG129='Tabelle Tipi-pesi'!AD$20,'Tabelle Tipi-pesi'!AE$20,"")&amp;IF(AG129='Tabelle Tipi-pesi'!AD$21,'Tabelle Tipi-pesi'!AE$21,"")&amp;IF(AG129='Tabelle Tipi-pesi'!AD$22,'Tabelle Tipi-pesi'!AE$22,"")&amp;IF(AG129='Tabelle Tipi-pesi'!AD$23,'Tabelle Tipi-pesi'!AE$23,"")))</f>
        <v>0</v>
      </c>
      <c r="AJ129" s="26">
        <f t="shared" si="7"/>
        <v>1402</v>
      </c>
      <c r="AK129" s="55">
        <v>25.9</v>
      </c>
      <c r="AL129" s="12">
        <v>3550</v>
      </c>
      <c r="AM129" s="18"/>
      <c r="AN129" s="11">
        <f t="shared" si="8"/>
        <v>13</v>
      </c>
      <c r="AO129" s="11" t="str">
        <f t="shared" si="9"/>
        <v>4</v>
      </c>
      <c r="AP129" s="8">
        <v>360</v>
      </c>
      <c r="AQ129" s="40">
        <f t="shared" si="10"/>
        <v>8.2239382239382248</v>
      </c>
      <c r="AR129" s="15">
        <f t="shared" si="11"/>
        <v>121.71428571428574</v>
      </c>
      <c r="AS129" s="16">
        <f t="shared" si="12"/>
        <v>86.814754432443465</v>
      </c>
      <c r="AT129" s="15">
        <f t="shared" si="13"/>
        <v>11.518779342723002</v>
      </c>
      <c r="AU129" s="39"/>
    </row>
    <row r="130" spans="1:47" s="8" customFormat="1" ht="11.25" customHeight="1" x14ac:dyDescent="0.2">
      <c r="A130" s="8">
        <v>126</v>
      </c>
      <c r="B130" s="8">
        <v>4</v>
      </c>
      <c r="C130" s="20" t="s">
        <v>18</v>
      </c>
      <c r="D130" s="21">
        <f>IF(C130="",0,VALUE(IF(C130='Tabelle Tipi-pesi'!B$2,'Tabelle Tipi-pesi'!C$2,"")&amp;IF(C130='Tabelle Tipi-pesi'!B$3,'Tabelle Tipi-pesi'!C$3,"")&amp;IF(C130='Tabelle Tipi-pesi'!B$4,'Tabelle Tipi-pesi'!C$4,"")&amp;IF(C130='Tabelle Tipi-pesi'!B$5,'Tabelle Tipi-pesi'!C$5,"")&amp;IF(C130='Tabelle Tipi-pesi'!B$6,'Tabelle Tipi-pesi'!C$6,"")&amp;IF(C130='Tabelle Tipi-pesi'!B$7,'Tabelle Tipi-pesi'!C$7,"")&amp;IF(C130='Tabelle Tipi-pesi'!B$8,'Tabelle Tipi-pesi'!C$8,"")&amp;IF(C130='Tabelle Tipi-pesi'!B$9,'Tabelle Tipi-pesi'!C$9,"")&amp;IF(C130='Tabelle Tipi-pesi'!B$10,'Tabelle Tipi-pesi'!C$10,"")&amp;IF(C130='Tabelle Tipi-pesi'!B$11,'Tabelle Tipi-pesi'!C$11,"")&amp;IF(C130='Tabelle Tipi-pesi'!B$12,'Tabelle Tipi-pesi'!C$12,"")&amp;IF(C130='Tabelle Tipi-pesi'!B$13,'Tabelle Tipi-pesi'!C$13,"")&amp;IF(C130='Tabelle Tipi-pesi'!B$14,'Tabelle Tipi-pesi'!C$14,"")&amp;IF(C130='Tabelle Tipi-pesi'!B$15,'Tabelle Tipi-pesi'!C$15,"")&amp;IF(C130='Tabelle Tipi-pesi'!B$16,'Tabelle Tipi-pesi'!C$16,"")&amp;IF(C130='Tabelle Tipi-pesi'!B$17,'Tabelle Tipi-pesi'!C$17,"")&amp;IF(C130='Tabelle Tipi-pesi'!B$18,'Tabelle Tipi-pesi'!C$18,"")&amp;IF(C130='Tabelle Tipi-pesi'!B$19,'Tabelle Tipi-pesi'!C$19,"")&amp;IF(C130='Tabelle Tipi-pesi'!B$20,'Tabelle Tipi-pesi'!C$20,"")&amp;IF(C130='Tabelle Tipi-pesi'!B$21,'Tabelle Tipi-pesi'!C$21,"")&amp;IF(C130='Tabelle Tipi-pesi'!B$22,'Tabelle Tipi-pesi'!C$22,"")&amp;IF(C130='Tabelle Tipi-pesi'!B$23,'Tabelle Tipi-pesi'!C$23,"")))</f>
        <v>180</v>
      </c>
      <c r="E130" s="8" t="s">
        <v>27</v>
      </c>
      <c r="F130" s="7">
        <f>IF(E130="",0,VALUE(IF(E130='Tabelle Tipi-pesi'!D$2,'Tabelle Tipi-pesi'!E$2,"")&amp;IF(E130='Tabelle Tipi-pesi'!D$3,'Tabelle Tipi-pesi'!E$3,"")&amp;IF(E130='Tabelle Tipi-pesi'!D$4,'Tabelle Tipi-pesi'!E$4,"")&amp;IF(E130='Tabelle Tipi-pesi'!D$5,'Tabelle Tipi-pesi'!E$5,"")&amp;IF(E130='Tabelle Tipi-pesi'!D$6,'Tabelle Tipi-pesi'!E$6,"")&amp;IF(E130='Tabelle Tipi-pesi'!D$7,'Tabelle Tipi-pesi'!E$7,"")&amp;IF(E130='Tabelle Tipi-pesi'!D$8,'Tabelle Tipi-pesi'!E$8,"")&amp;IF(E130='Tabelle Tipi-pesi'!D$9,'Tabelle Tipi-pesi'!E$9,"")&amp;IF(E130='Tabelle Tipi-pesi'!D$10,'Tabelle Tipi-pesi'!E$10,"")&amp;IF(E130='Tabelle Tipi-pesi'!D$11,'Tabelle Tipi-pesi'!E$11,"")&amp;IF(E130='Tabelle Tipi-pesi'!D$12,'Tabelle Tipi-pesi'!E$12,"")&amp;IF(E130='Tabelle Tipi-pesi'!D$13,'Tabelle Tipi-pesi'!E$13,"")&amp;IF(E130='Tabelle Tipi-pesi'!D$14,'Tabelle Tipi-pesi'!E$14,"")&amp;IF(E130='Tabelle Tipi-pesi'!D$15,'Tabelle Tipi-pesi'!E$15,"")&amp;IF(E130='Tabelle Tipi-pesi'!D$16,'Tabelle Tipi-pesi'!E$16,"")&amp;IF(E130='Tabelle Tipi-pesi'!D$17,'Tabelle Tipi-pesi'!E$17,"")&amp;IF(E130='Tabelle Tipi-pesi'!D$18,'Tabelle Tipi-pesi'!E$18,"")&amp;IF(E130='Tabelle Tipi-pesi'!D$19,'Tabelle Tipi-pesi'!E$19,"")&amp;IF(E130='Tabelle Tipi-pesi'!D$20,'Tabelle Tipi-pesi'!E$20,"")&amp;IF(E130='Tabelle Tipi-pesi'!D$21,'Tabelle Tipi-pesi'!E$21,"")&amp;IF(E130='Tabelle Tipi-pesi'!D$22,'Tabelle Tipi-pesi'!E$22,"")&amp;IF(E130='Tabelle Tipi-pesi'!D$23,'Tabelle Tipi-pesi'!E$23,"")))/4*B130</f>
        <v>72</v>
      </c>
      <c r="G130" s="22" t="s">
        <v>39</v>
      </c>
      <c r="H130" s="23">
        <f>$B130*IF(G130="",0,VALUE(IF(G130='Tabelle Tipi-pesi'!F$2,'Tabelle Tipi-pesi'!G$2,"")&amp;IF(G130='Tabelle Tipi-pesi'!F$3,'Tabelle Tipi-pesi'!G$3,"")&amp;IF(G130='Tabelle Tipi-pesi'!F$4,'Tabelle Tipi-pesi'!G$4,"")&amp;IF(G130='Tabelle Tipi-pesi'!F$5,'Tabelle Tipi-pesi'!G$5,"")&amp;IF(G130='Tabelle Tipi-pesi'!F$6,'Tabelle Tipi-pesi'!G$6,"")&amp;IF(G130='Tabelle Tipi-pesi'!F$7,'Tabelle Tipi-pesi'!G$7,"")&amp;IF(G130='Tabelle Tipi-pesi'!F$8,'Tabelle Tipi-pesi'!G$8,"")&amp;IF(G130='Tabelle Tipi-pesi'!F$9,'Tabelle Tipi-pesi'!G$9,"")&amp;IF(G130='Tabelle Tipi-pesi'!F$10,'Tabelle Tipi-pesi'!G$10,"")&amp;IF(G130='Tabelle Tipi-pesi'!F$11,'Tabelle Tipi-pesi'!G$11,"")&amp;IF(G130='Tabelle Tipi-pesi'!F$12,'Tabelle Tipi-pesi'!G$12,"")&amp;IF(G130='Tabelle Tipi-pesi'!F$13,'Tabelle Tipi-pesi'!G$13,"")&amp;IF(G130='Tabelle Tipi-pesi'!F$14,'Tabelle Tipi-pesi'!G$14,"")&amp;IF(G130='Tabelle Tipi-pesi'!F$15,'Tabelle Tipi-pesi'!G$15,"")&amp;IF(G130='Tabelle Tipi-pesi'!F$16,'Tabelle Tipi-pesi'!G$16,"")&amp;IF(G130='Tabelle Tipi-pesi'!F$17,'Tabelle Tipi-pesi'!G$17,"")&amp;IF(G130='Tabelle Tipi-pesi'!F$18,'Tabelle Tipi-pesi'!G$18,"")&amp;IF(G130='Tabelle Tipi-pesi'!F$19,'Tabelle Tipi-pesi'!G$19,"")&amp;IF(G130='Tabelle Tipi-pesi'!F$20,'Tabelle Tipi-pesi'!G$20,"")&amp;IF(G130='Tabelle Tipi-pesi'!F$21,'Tabelle Tipi-pesi'!G$21,"")&amp;IF(G130='Tabelle Tipi-pesi'!F$22,'Tabelle Tipi-pesi'!G$22,"")&amp;IF(G130='Tabelle Tipi-pesi'!F$23,'Tabelle Tipi-pesi'!G$23,"")))</f>
        <v>120</v>
      </c>
      <c r="I130" s="8" t="s">
        <v>44</v>
      </c>
      <c r="J130" s="9">
        <f>IF(I130="",0,VALUE(IF(I130='Tabelle Tipi-pesi'!H$2,'Tabelle Tipi-pesi'!I$2,"")&amp;IF(I130='Tabelle Tipi-pesi'!H$3,'Tabelle Tipi-pesi'!I$3,"")&amp;IF(I130='Tabelle Tipi-pesi'!H$4,'Tabelle Tipi-pesi'!I$4,"")&amp;IF(I130='Tabelle Tipi-pesi'!H$5,'Tabelle Tipi-pesi'!I$5,"")&amp;IF(I130='Tabelle Tipi-pesi'!H$6,'Tabelle Tipi-pesi'!I$6,"")&amp;IF(I130='Tabelle Tipi-pesi'!H$7,'Tabelle Tipi-pesi'!I$7,"")&amp;IF(I130='Tabelle Tipi-pesi'!H$8,'Tabelle Tipi-pesi'!I$8,"")&amp;IF(I130='Tabelle Tipi-pesi'!H$9,'Tabelle Tipi-pesi'!I$9,"")&amp;IF(I130='Tabelle Tipi-pesi'!H$10,'Tabelle Tipi-pesi'!I$10,"")&amp;IF(I130='Tabelle Tipi-pesi'!H$11,'Tabelle Tipi-pesi'!I$11,"")&amp;IF(I130='Tabelle Tipi-pesi'!H$12,'Tabelle Tipi-pesi'!I$12,"")&amp;IF(I130='Tabelle Tipi-pesi'!H$13,'Tabelle Tipi-pesi'!I$13,"")&amp;IF(I130='Tabelle Tipi-pesi'!H$14,'Tabelle Tipi-pesi'!I$14,"")&amp;IF(I130='Tabelle Tipi-pesi'!H$15,'Tabelle Tipi-pesi'!I$15,"")&amp;IF(I130='Tabelle Tipi-pesi'!H$16,'Tabelle Tipi-pesi'!I$16,"")&amp;IF(I130='Tabelle Tipi-pesi'!H$17,'Tabelle Tipi-pesi'!I$17,"")&amp;IF(I130='Tabelle Tipi-pesi'!H$18,'Tabelle Tipi-pesi'!I$18,"")&amp;IF(I130='Tabelle Tipi-pesi'!H$19,'Tabelle Tipi-pesi'!I$19,"")&amp;IF(I130='Tabelle Tipi-pesi'!H$20,'Tabelle Tipi-pesi'!I$20,"")&amp;IF(I130='Tabelle Tipi-pesi'!H$21,'Tabelle Tipi-pesi'!I$21,"")&amp;IF(I130='Tabelle Tipi-pesi'!H$22,'Tabelle Tipi-pesi'!I$22,"")&amp;IF(I130='Tabelle Tipi-pesi'!H$23,'Tabelle Tipi-pesi'!I$23,"")))</f>
        <v>80</v>
      </c>
      <c r="K130" s="24" t="s">
        <v>50</v>
      </c>
      <c r="L130" s="25">
        <f>IF(K130="",0,VALUE(IF(K130='Tabelle Tipi-pesi'!J$2,'Tabelle Tipi-pesi'!K$2,"")&amp;IF(K130='Tabelle Tipi-pesi'!J$3,'Tabelle Tipi-pesi'!K$3,"")&amp;IF(K130='Tabelle Tipi-pesi'!J$4,'Tabelle Tipi-pesi'!K$4,"")&amp;IF(K130='Tabelle Tipi-pesi'!J$5,'Tabelle Tipi-pesi'!K$5,"")&amp;IF(K130='Tabelle Tipi-pesi'!J$6,'Tabelle Tipi-pesi'!K$6,"")&amp;IF(K130='Tabelle Tipi-pesi'!J$7,'Tabelle Tipi-pesi'!K$7,"")&amp;IF(K130='Tabelle Tipi-pesi'!J$8,'Tabelle Tipi-pesi'!K$8,"")&amp;IF(K130='Tabelle Tipi-pesi'!J$9,'Tabelle Tipi-pesi'!K$9,"")&amp;IF(K130='Tabelle Tipi-pesi'!J$10,'Tabelle Tipi-pesi'!K$10,"")&amp;IF(K130='Tabelle Tipi-pesi'!J$11,'Tabelle Tipi-pesi'!K$11,"")&amp;IF(K130='Tabelle Tipi-pesi'!J$12,'Tabelle Tipi-pesi'!K$12,"")&amp;IF(K130='Tabelle Tipi-pesi'!J$13,'Tabelle Tipi-pesi'!K$13,"")&amp;IF(K130='Tabelle Tipi-pesi'!J$14,'Tabelle Tipi-pesi'!K$14,"")&amp;IF(K130='Tabelle Tipi-pesi'!J$15,'Tabelle Tipi-pesi'!K$15,"")&amp;IF(K130='Tabelle Tipi-pesi'!J$16,'Tabelle Tipi-pesi'!K$16,"")&amp;IF(K130='Tabelle Tipi-pesi'!J$17,'Tabelle Tipi-pesi'!K$17,"")&amp;IF(K130='Tabelle Tipi-pesi'!J$18,'Tabelle Tipi-pesi'!K$18,"")&amp;IF(K130='Tabelle Tipi-pesi'!J$19,'Tabelle Tipi-pesi'!K$19,"")&amp;IF(K130='Tabelle Tipi-pesi'!J$20,'Tabelle Tipi-pesi'!K$20,"")&amp;IF(K130='Tabelle Tipi-pesi'!J$21,'Tabelle Tipi-pesi'!K$21,"")&amp;IF(K130='Tabelle Tipi-pesi'!J$22,'Tabelle Tipi-pesi'!K$22,"")&amp;IF(K130='Tabelle Tipi-pesi'!J$23,'Tabelle Tipi-pesi'!K$23,"")))</f>
        <v>7</v>
      </c>
      <c r="M130" s="8" t="s">
        <v>57</v>
      </c>
      <c r="N130" s="9">
        <f>$B130*IF(M130="",0,VALUE(IF(M130='Tabelle Tipi-pesi'!L$2,'Tabelle Tipi-pesi'!M$2,"")&amp;IF(M130='Tabelle Tipi-pesi'!L$3,'Tabelle Tipi-pesi'!M$3,"")&amp;IF(M130='Tabelle Tipi-pesi'!L$4,'Tabelle Tipi-pesi'!M$4,"")&amp;IF(M130='Tabelle Tipi-pesi'!L$5,'Tabelle Tipi-pesi'!M$5,"")&amp;IF(M130='Tabelle Tipi-pesi'!L$6,'Tabelle Tipi-pesi'!M$6,"")&amp;IF(M130='Tabelle Tipi-pesi'!L$7,'Tabelle Tipi-pesi'!M$7,"")&amp;IF(M130='Tabelle Tipi-pesi'!L$8,'Tabelle Tipi-pesi'!M$8,"")&amp;IF(M130='Tabelle Tipi-pesi'!L$9,'Tabelle Tipi-pesi'!M$9,"")&amp;IF(M130='Tabelle Tipi-pesi'!L$10,'Tabelle Tipi-pesi'!M$10,"")&amp;IF(M130='Tabelle Tipi-pesi'!L$11,'Tabelle Tipi-pesi'!M$11,"")&amp;IF(M130='Tabelle Tipi-pesi'!L$12,'Tabelle Tipi-pesi'!M$12,"")&amp;IF(M130='Tabelle Tipi-pesi'!L$13,'Tabelle Tipi-pesi'!M$13,"")&amp;IF(M130='Tabelle Tipi-pesi'!L$14,'Tabelle Tipi-pesi'!M$14,"")&amp;IF(M130='Tabelle Tipi-pesi'!L$15,'Tabelle Tipi-pesi'!M$15,"")&amp;IF(M130='Tabelle Tipi-pesi'!L$16,'Tabelle Tipi-pesi'!M$16,"")&amp;IF(M130='Tabelle Tipi-pesi'!L$17,'Tabelle Tipi-pesi'!M$17,"")&amp;IF(M130='Tabelle Tipi-pesi'!L$18,'Tabelle Tipi-pesi'!M$18,"")&amp;IF(M130='Tabelle Tipi-pesi'!L$19,'Tabelle Tipi-pesi'!M$19,"")&amp;IF(M130='Tabelle Tipi-pesi'!L$20,'Tabelle Tipi-pesi'!M$20,"")&amp;IF(M130='Tabelle Tipi-pesi'!L$21,'Tabelle Tipi-pesi'!M$21,"")&amp;IF(M130='Tabelle Tipi-pesi'!L$22,'Tabelle Tipi-pesi'!M$22,"")&amp;IF(M130='Tabelle Tipi-pesi'!L$23,'Tabelle Tipi-pesi'!M$23,"")))</f>
        <v>388</v>
      </c>
      <c r="O130" s="27" t="s">
        <v>80</v>
      </c>
      <c r="P130" s="28">
        <f>IF(O130="",0,VALUE(IF(O130='Tabelle Tipi-pesi'!N$2,'Tabelle Tipi-pesi'!O$2,"")&amp;IF(O130='Tabelle Tipi-pesi'!N$3,'Tabelle Tipi-pesi'!O$3,"")&amp;IF(O130='Tabelle Tipi-pesi'!N$4,'Tabelle Tipi-pesi'!O$4,"")&amp;IF(O130='Tabelle Tipi-pesi'!N$5,'Tabelle Tipi-pesi'!O$5,"")&amp;IF(O130='Tabelle Tipi-pesi'!N$6,'Tabelle Tipi-pesi'!O$6,"")&amp;IF(O130='Tabelle Tipi-pesi'!N$7,'Tabelle Tipi-pesi'!O$7,"")&amp;IF(O130='Tabelle Tipi-pesi'!N$8,'Tabelle Tipi-pesi'!O$8,"")&amp;IF(O130='Tabelle Tipi-pesi'!N$9,'Tabelle Tipi-pesi'!O$9,"")&amp;IF(O130='Tabelle Tipi-pesi'!N$10,'Tabelle Tipi-pesi'!O$10,"")&amp;IF(O130='Tabelle Tipi-pesi'!N$11,'Tabelle Tipi-pesi'!O$11,"")&amp;IF(O130='Tabelle Tipi-pesi'!N$12,'Tabelle Tipi-pesi'!O$12,"")&amp;IF(O130='Tabelle Tipi-pesi'!N$13,'Tabelle Tipi-pesi'!O$13,"")&amp;IF(O130='Tabelle Tipi-pesi'!N$14,'Tabelle Tipi-pesi'!O$14,"")&amp;IF(O130='Tabelle Tipi-pesi'!N$15,'Tabelle Tipi-pesi'!O$15,"")&amp;IF(O130='Tabelle Tipi-pesi'!N$16,'Tabelle Tipi-pesi'!O$16,"")&amp;IF(O130='Tabelle Tipi-pesi'!N$17,'Tabelle Tipi-pesi'!O$17,"")&amp;IF(O130='Tabelle Tipi-pesi'!N$18,'Tabelle Tipi-pesi'!O$18,"")&amp;IF(O130='Tabelle Tipi-pesi'!N$19,'Tabelle Tipi-pesi'!O$19,"")&amp;IF(O130='Tabelle Tipi-pesi'!N$20,'Tabelle Tipi-pesi'!O$20,"")&amp;IF(O130='Tabelle Tipi-pesi'!N$21,'Tabelle Tipi-pesi'!O$21,"")&amp;IF(O130='Tabelle Tipi-pesi'!N$22,'Tabelle Tipi-pesi'!O$22,"")&amp;IF(O130='Tabelle Tipi-pesi'!N$23,'Tabelle Tipi-pesi'!O$23,"")))</f>
        <v>660</v>
      </c>
      <c r="Q130" s="8" t="s">
        <v>108</v>
      </c>
      <c r="R130" s="9">
        <f>IF(Q130="",0,VALUE(IF(Q130='Tabelle Tipi-pesi'!P$2,'Tabelle Tipi-pesi'!Q$2,"")&amp;IF(Q130='Tabelle Tipi-pesi'!P$3,'Tabelle Tipi-pesi'!Q$3,"")&amp;IF(Q130='Tabelle Tipi-pesi'!P$4,'Tabelle Tipi-pesi'!Q$4,"")&amp;IF(Q130='Tabelle Tipi-pesi'!P$5,'Tabelle Tipi-pesi'!Q$5,"")&amp;IF(Q130='Tabelle Tipi-pesi'!P$6,'Tabelle Tipi-pesi'!Q$6,"")&amp;IF(Q130='Tabelle Tipi-pesi'!P$7,'Tabelle Tipi-pesi'!Q$7,"")&amp;IF(Q130='Tabelle Tipi-pesi'!P$8,'Tabelle Tipi-pesi'!Q$8,"")&amp;IF(Q130='Tabelle Tipi-pesi'!P$9,'Tabelle Tipi-pesi'!Q$9,"")&amp;IF(Q130='Tabelle Tipi-pesi'!P$10,'Tabelle Tipi-pesi'!Q$10,"")&amp;IF(Q130='Tabelle Tipi-pesi'!P$11,'Tabelle Tipi-pesi'!Q$11,"")&amp;IF(Q130='Tabelle Tipi-pesi'!P$12,'Tabelle Tipi-pesi'!Q$12,"")&amp;IF(Q130='Tabelle Tipi-pesi'!P$13,'Tabelle Tipi-pesi'!Q$13,"")&amp;IF(Q130='Tabelle Tipi-pesi'!P$14,'Tabelle Tipi-pesi'!Q$14,"")&amp;IF(Q130='Tabelle Tipi-pesi'!P$15,'Tabelle Tipi-pesi'!Q$15,"")&amp;IF(Q130='Tabelle Tipi-pesi'!P$16,'Tabelle Tipi-pesi'!Q$16,"")&amp;IF(Q130='Tabelle Tipi-pesi'!P$17,'Tabelle Tipi-pesi'!Q$17,"")&amp;IF(Q130='Tabelle Tipi-pesi'!P$18,'Tabelle Tipi-pesi'!Q$18,"")&amp;IF(Q130='Tabelle Tipi-pesi'!P$19,'Tabelle Tipi-pesi'!Q$19,"")&amp;IF(Q130='Tabelle Tipi-pesi'!P$20,'Tabelle Tipi-pesi'!Q$20,"")&amp;IF(Q130='Tabelle Tipi-pesi'!P$21,'Tabelle Tipi-pesi'!Q$21,"")&amp;IF(Q130='Tabelle Tipi-pesi'!P$22,'Tabelle Tipi-pesi'!Q$22,"")&amp;IF(Q130='Tabelle Tipi-pesi'!P$23,'Tabelle Tipi-pesi'!Q$23,"")))</f>
        <v>30</v>
      </c>
      <c r="S130" s="29"/>
      <c r="T130" s="30">
        <f>IF(S130="",0,VALUE(IF(S130='Tabelle Tipi-pesi'!R$2,'Tabelle Tipi-pesi'!S$2,"")&amp;IF(S130='Tabelle Tipi-pesi'!R$3,'Tabelle Tipi-pesi'!S$3,"")&amp;IF(S130='Tabelle Tipi-pesi'!R$4,'Tabelle Tipi-pesi'!S$4,"")&amp;IF(S130='Tabelle Tipi-pesi'!R$5,'Tabelle Tipi-pesi'!S$5,"")&amp;IF(S130='Tabelle Tipi-pesi'!R$6,'Tabelle Tipi-pesi'!S$6,"")&amp;IF(S130='Tabelle Tipi-pesi'!R$7,'Tabelle Tipi-pesi'!S$7,"")&amp;IF(S130='Tabelle Tipi-pesi'!R$8,'Tabelle Tipi-pesi'!S$8,"")&amp;IF(S130='Tabelle Tipi-pesi'!R$9,'Tabelle Tipi-pesi'!S$9,"")&amp;IF(S130='Tabelle Tipi-pesi'!R$10,'Tabelle Tipi-pesi'!S$10,"")&amp;IF(S130='Tabelle Tipi-pesi'!R$11,'Tabelle Tipi-pesi'!S$11,"")&amp;IF(S130='Tabelle Tipi-pesi'!R$12,'Tabelle Tipi-pesi'!S$12,"")&amp;IF(S130='Tabelle Tipi-pesi'!R$13,'Tabelle Tipi-pesi'!S$13,"")&amp;IF(S130='Tabelle Tipi-pesi'!R$14,'Tabelle Tipi-pesi'!S$14,"")&amp;IF(S130='Tabelle Tipi-pesi'!R$15,'Tabelle Tipi-pesi'!S$15,"")&amp;IF(S130='Tabelle Tipi-pesi'!R$16,'Tabelle Tipi-pesi'!S$16,"")&amp;IF(S130='Tabelle Tipi-pesi'!R$17,'Tabelle Tipi-pesi'!S$17,"")&amp;IF(S130='Tabelle Tipi-pesi'!R$18,'Tabelle Tipi-pesi'!S$18,"")&amp;IF(S130='Tabelle Tipi-pesi'!R$19,'Tabelle Tipi-pesi'!S$19,"")&amp;IF(S130='Tabelle Tipi-pesi'!R$20,'Tabelle Tipi-pesi'!S$20,"")&amp;IF(S130='Tabelle Tipi-pesi'!R$21,'Tabelle Tipi-pesi'!S$21,"")&amp;IF(S130='Tabelle Tipi-pesi'!R$22,'Tabelle Tipi-pesi'!S$22,"")&amp;IF(S130='Tabelle Tipi-pesi'!R$23,'Tabelle Tipi-pesi'!S$23,"")))</f>
        <v>0</v>
      </c>
      <c r="V130" s="9">
        <f>IF(U130="",0,VALUE(IF(U130='Tabelle Tipi-pesi'!T$2,'Tabelle Tipi-pesi'!U$2,"")&amp;IF(U130='Tabelle Tipi-pesi'!T$3,'Tabelle Tipi-pesi'!U$3,"")&amp;IF(U130='Tabelle Tipi-pesi'!T$4,'Tabelle Tipi-pesi'!U$4,"")&amp;IF(U130='Tabelle Tipi-pesi'!T$5,'Tabelle Tipi-pesi'!U$5,"")&amp;IF(U130='Tabelle Tipi-pesi'!T$6,'Tabelle Tipi-pesi'!U$6,"")&amp;IF(U130='Tabelle Tipi-pesi'!T$7,'Tabelle Tipi-pesi'!U$7,"")&amp;IF(U130='Tabelle Tipi-pesi'!T$8,'Tabelle Tipi-pesi'!U$8,"")&amp;IF(U130='Tabelle Tipi-pesi'!T$9,'Tabelle Tipi-pesi'!U$9,"")&amp;IF(U130='Tabelle Tipi-pesi'!T$10,'Tabelle Tipi-pesi'!U$10,"")&amp;IF(U130='Tabelle Tipi-pesi'!T$11,'Tabelle Tipi-pesi'!U$11,"")&amp;IF(U130='Tabelle Tipi-pesi'!T$12,'Tabelle Tipi-pesi'!U$12,"")&amp;IF(U130='Tabelle Tipi-pesi'!T$13,'Tabelle Tipi-pesi'!U$13,"")&amp;IF(U130='Tabelle Tipi-pesi'!T$14,'Tabelle Tipi-pesi'!U$14,"")&amp;IF(U130='Tabelle Tipi-pesi'!T$15,'Tabelle Tipi-pesi'!U$15,"")&amp;IF(U130='Tabelle Tipi-pesi'!T$16,'Tabelle Tipi-pesi'!U$16,"")&amp;IF(U130='Tabelle Tipi-pesi'!T$17,'Tabelle Tipi-pesi'!U$17,"")&amp;IF(U130='Tabelle Tipi-pesi'!T$18,'Tabelle Tipi-pesi'!U$18,"")&amp;IF(U130='Tabelle Tipi-pesi'!T$19,'Tabelle Tipi-pesi'!U$19,"")&amp;IF(U130='Tabelle Tipi-pesi'!T$20,'Tabelle Tipi-pesi'!U$20,"")&amp;IF(U130='Tabelle Tipi-pesi'!T$21,'Tabelle Tipi-pesi'!U$21,"")&amp;IF(U130='Tabelle Tipi-pesi'!T$22,'Tabelle Tipi-pesi'!U$22,"")&amp;IF(U130='Tabelle Tipi-pesi'!T$23,'Tabelle Tipi-pesi'!U$23,"")))</f>
        <v>0</v>
      </c>
      <c r="W130" s="31"/>
      <c r="X130" s="32">
        <f>IF(W130="",0,VALUE(IF(W130='Tabelle Tipi-pesi'!V$2,'Tabelle Tipi-pesi'!W$2,"")&amp;IF(W130='Tabelle Tipi-pesi'!V$3,'Tabelle Tipi-pesi'!W$3,"")&amp;IF(W130='Tabelle Tipi-pesi'!V$4,'Tabelle Tipi-pesi'!W$4,"")&amp;IF(W130='Tabelle Tipi-pesi'!V$5,'Tabelle Tipi-pesi'!W$5,"")&amp;IF(W130='Tabelle Tipi-pesi'!V$6,'Tabelle Tipi-pesi'!W$6,"")&amp;IF(W130='Tabelle Tipi-pesi'!V$7,'Tabelle Tipi-pesi'!W$7,"")&amp;IF(W130='Tabelle Tipi-pesi'!V$8,'Tabelle Tipi-pesi'!W$8,"")&amp;IF(W130='Tabelle Tipi-pesi'!V$9,'Tabelle Tipi-pesi'!W$9,"")&amp;IF(W130='Tabelle Tipi-pesi'!V$10,'Tabelle Tipi-pesi'!W$10,"")&amp;IF(W130='Tabelle Tipi-pesi'!V$11,'Tabelle Tipi-pesi'!W$11,"")&amp;IF(W130='Tabelle Tipi-pesi'!V$12,'Tabelle Tipi-pesi'!W$12,"")&amp;IF(W130='Tabelle Tipi-pesi'!V$13,'Tabelle Tipi-pesi'!W$13,"")&amp;IF(W130='Tabelle Tipi-pesi'!V$14,'Tabelle Tipi-pesi'!W$14,"")&amp;IF(W130='Tabelle Tipi-pesi'!V$15,'Tabelle Tipi-pesi'!W$15,"")&amp;IF(W130='Tabelle Tipi-pesi'!V$16,'Tabelle Tipi-pesi'!W$16,"")&amp;IF(W130='Tabelle Tipi-pesi'!V$17,'Tabelle Tipi-pesi'!W$17,"")&amp;IF(W130='Tabelle Tipi-pesi'!V$18,'Tabelle Tipi-pesi'!W$18,"")&amp;IF(W130='Tabelle Tipi-pesi'!V$19,'Tabelle Tipi-pesi'!W$19,"")&amp;IF(W130='Tabelle Tipi-pesi'!V$20,'Tabelle Tipi-pesi'!W$20,"")&amp;IF(W130='Tabelle Tipi-pesi'!V$21,'Tabelle Tipi-pesi'!W$21,"")&amp;IF(W130='Tabelle Tipi-pesi'!V$22,'Tabelle Tipi-pesi'!W$22,"")&amp;IF(W130='Tabelle Tipi-pesi'!V$23,'Tabelle Tipi-pesi'!W$23,"")))</f>
        <v>0</v>
      </c>
      <c r="Z130" s="9">
        <f>IF(Y130="",0,VALUE(IF(Y130='Tabelle Tipi-pesi'!X$2,'Tabelle Tipi-pesi'!Y$2,"")&amp;IF(Y130='Tabelle Tipi-pesi'!X$3,'Tabelle Tipi-pesi'!Y$3,"")&amp;IF(Y130='Tabelle Tipi-pesi'!X$4,'Tabelle Tipi-pesi'!Y$4,"")&amp;IF(Y130='Tabelle Tipi-pesi'!X$5,'Tabelle Tipi-pesi'!Y$5,"")&amp;IF(Y130='Tabelle Tipi-pesi'!X$6,'Tabelle Tipi-pesi'!Y$6,"")&amp;IF(Y130='Tabelle Tipi-pesi'!X$7,'Tabelle Tipi-pesi'!Y$7,"")&amp;IF(Y130='Tabelle Tipi-pesi'!X$8,'Tabelle Tipi-pesi'!Y$8,"")&amp;IF(Y130='Tabelle Tipi-pesi'!X$9,'Tabelle Tipi-pesi'!Y$9,"")&amp;IF(Y130='Tabelle Tipi-pesi'!X$10,'Tabelle Tipi-pesi'!Y$10,"")&amp;IF(Y130='Tabelle Tipi-pesi'!X$11,'Tabelle Tipi-pesi'!Y$11,"")&amp;IF(Y130='Tabelle Tipi-pesi'!X$12,'Tabelle Tipi-pesi'!Y$12,"")&amp;IF(Y130='Tabelle Tipi-pesi'!X$13,'Tabelle Tipi-pesi'!Y$13,"")&amp;IF(Y130='Tabelle Tipi-pesi'!X$14,'Tabelle Tipi-pesi'!Y$14,"")&amp;IF(Y130='Tabelle Tipi-pesi'!X$15,'Tabelle Tipi-pesi'!Y$15,"")&amp;IF(Y130='Tabelle Tipi-pesi'!X$16,'Tabelle Tipi-pesi'!Y$16,"")&amp;IF(Y130='Tabelle Tipi-pesi'!X$17,'Tabelle Tipi-pesi'!Y$17,"")&amp;IF(Y130='Tabelle Tipi-pesi'!X$18,'Tabelle Tipi-pesi'!Y$18,"")&amp;IF(Y130='Tabelle Tipi-pesi'!X$19,'Tabelle Tipi-pesi'!Y$19,"")&amp;IF(Y130='Tabelle Tipi-pesi'!X$20,'Tabelle Tipi-pesi'!Y$20,"")&amp;IF(Y130='Tabelle Tipi-pesi'!X$21,'Tabelle Tipi-pesi'!Y$21,"")&amp;IF(Y130='Tabelle Tipi-pesi'!X$22,'Tabelle Tipi-pesi'!Y$22,"")&amp;IF(Y130='Tabelle Tipi-pesi'!X$23,'Tabelle Tipi-pesi'!Y$23,"")))</f>
        <v>0</v>
      </c>
      <c r="AA130" s="36"/>
      <c r="AB130" s="37">
        <f>IF(AA130="",0,VALUE(IF(AA130='Tabelle Tipi-pesi'!Z$2,'Tabelle Tipi-pesi'!AA$2,"")&amp;IF(AA130='Tabelle Tipi-pesi'!Z$3,'Tabelle Tipi-pesi'!AA$3,"")&amp;IF(AA130='Tabelle Tipi-pesi'!Z$4,'Tabelle Tipi-pesi'!AA$4,"")&amp;IF(AA130='Tabelle Tipi-pesi'!Z$5,'Tabelle Tipi-pesi'!AA$5,"")&amp;IF(AA130='Tabelle Tipi-pesi'!Z$6,'Tabelle Tipi-pesi'!AA$6,"")&amp;IF(AA130='Tabelle Tipi-pesi'!Z$7,'Tabelle Tipi-pesi'!AA$7,"")&amp;IF(AA130='Tabelle Tipi-pesi'!Z$8,'Tabelle Tipi-pesi'!AA$8,"")&amp;IF(AA130='Tabelle Tipi-pesi'!Z$9,'Tabelle Tipi-pesi'!AA$9,"")&amp;IF(AA130='Tabelle Tipi-pesi'!Z$10,'Tabelle Tipi-pesi'!AA$10,"")&amp;IF(AA130='Tabelle Tipi-pesi'!Z$11,'Tabelle Tipi-pesi'!AA$11,"")&amp;IF(AA130='Tabelle Tipi-pesi'!Z$12,'Tabelle Tipi-pesi'!AA$12,"")&amp;IF(AA130='Tabelle Tipi-pesi'!Z$13,'Tabelle Tipi-pesi'!AA$13,"")&amp;IF(AA130='Tabelle Tipi-pesi'!Z$14,'Tabelle Tipi-pesi'!AA$14,"")&amp;IF(AA130='Tabelle Tipi-pesi'!Z$15,'Tabelle Tipi-pesi'!AA$15,"")&amp;IF(AA130='Tabelle Tipi-pesi'!Z$16,'Tabelle Tipi-pesi'!AA$16,"")&amp;IF(AA130='Tabelle Tipi-pesi'!Z$17,'Tabelle Tipi-pesi'!AA$17,"")&amp;IF(AA130='Tabelle Tipi-pesi'!Z$18,'Tabelle Tipi-pesi'!AA$18,"")&amp;IF(AA130='Tabelle Tipi-pesi'!Z$19,'Tabelle Tipi-pesi'!AA$19,"")&amp;IF(AA130='Tabelle Tipi-pesi'!Z$20,'Tabelle Tipi-pesi'!AA$20,"")&amp;IF(AA130='Tabelle Tipi-pesi'!Z$21,'Tabelle Tipi-pesi'!AA$21,"")&amp;IF(AA130='Tabelle Tipi-pesi'!Z$22,'Tabelle Tipi-pesi'!AA$22,"")&amp;IF(AA130='Tabelle Tipi-pesi'!Z$23,'Tabelle Tipi-pesi'!AA$23,"")))</f>
        <v>0</v>
      </c>
      <c r="AD130" s="9">
        <f>IF(AC130="",0,VALUE(IF(AC130='Tabelle Tipi-pesi'!Z$2,'Tabelle Tipi-pesi'!AA$2,"")&amp;IF(AC130='Tabelle Tipi-pesi'!Z$3,'Tabelle Tipi-pesi'!AA$3,"")&amp;IF(AC130='Tabelle Tipi-pesi'!Z$4,'Tabelle Tipi-pesi'!AA$4,"")&amp;IF(AC130='Tabelle Tipi-pesi'!Z$5,'Tabelle Tipi-pesi'!AA$5,"")&amp;IF(AC130='Tabelle Tipi-pesi'!Z$6,'Tabelle Tipi-pesi'!AA$6,"")&amp;IF(AC130='Tabelle Tipi-pesi'!Z$7,'Tabelle Tipi-pesi'!AA$7,"")&amp;IF(AC130='Tabelle Tipi-pesi'!Z$8,'Tabelle Tipi-pesi'!AA$8,"")&amp;IF(AC130='Tabelle Tipi-pesi'!Z$9,'Tabelle Tipi-pesi'!AA$9,"")&amp;IF(AC130='Tabelle Tipi-pesi'!Z$10,'Tabelle Tipi-pesi'!AA$10,"")&amp;IF(AC130='Tabelle Tipi-pesi'!Z$11,'Tabelle Tipi-pesi'!AA$11,"")&amp;IF(AC130='Tabelle Tipi-pesi'!Z$12,'Tabelle Tipi-pesi'!AA$12,"")&amp;IF(AC130='Tabelle Tipi-pesi'!Z$13,'Tabelle Tipi-pesi'!AA$13,"")&amp;IF(AC130='Tabelle Tipi-pesi'!Z$14,'Tabelle Tipi-pesi'!AA$14,"")&amp;IF(AC130='Tabelle Tipi-pesi'!Z$15,'Tabelle Tipi-pesi'!AA$15,"")&amp;IF(AC130='Tabelle Tipi-pesi'!Z$16,'Tabelle Tipi-pesi'!AA$16,"")&amp;IF(AC130='Tabelle Tipi-pesi'!Z$17,'Tabelle Tipi-pesi'!AA$17,"")&amp;IF(AC130='Tabelle Tipi-pesi'!Z$18,'Tabelle Tipi-pesi'!AA$18,"")&amp;IF(AC130='Tabelle Tipi-pesi'!Z$19,'Tabelle Tipi-pesi'!AA$19,"")&amp;IF(AC130='Tabelle Tipi-pesi'!Z$20,'Tabelle Tipi-pesi'!AA$20,"")&amp;IF(AC130='Tabelle Tipi-pesi'!Z$21,'Tabelle Tipi-pesi'!AA$21,"")&amp;IF(AC130='Tabelle Tipi-pesi'!Z$22,'Tabelle Tipi-pesi'!AA$22,"")&amp;IF(AC130='Tabelle Tipi-pesi'!Z$23,'Tabelle Tipi-pesi'!AA$23,"")))</f>
        <v>0</v>
      </c>
      <c r="AE130" s="34"/>
      <c r="AF130" s="35">
        <f>IF(AE130="",0,VALUE(IF(AE130='Tabelle Tipi-pesi'!AB$2,'Tabelle Tipi-pesi'!AC$2,"")&amp;IF(AE130='Tabelle Tipi-pesi'!AB$3,'Tabelle Tipi-pesi'!AC$3,"")&amp;IF(AE130='Tabelle Tipi-pesi'!AB$4,'Tabelle Tipi-pesi'!AC$4,"")&amp;IF(AE130='Tabelle Tipi-pesi'!AB$5,'Tabelle Tipi-pesi'!AC$5,"")&amp;IF(AE130='Tabelle Tipi-pesi'!AB$6,'Tabelle Tipi-pesi'!AC$6,"")&amp;IF(AE130='Tabelle Tipi-pesi'!AB$7,'Tabelle Tipi-pesi'!AC$7,"")&amp;IF(AE130='Tabelle Tipi-pesi'!AB$8,'Tabelle Tipi-pesi'!AC$8,"")&amp;IF(AE130='Tabelle Tipi-pesi'!AB$9,'Tabelle Tipi-pesi'!AC$9,"")&amp;IF(AE130='Tabelle Tipi-pesi'!AB$10,'Tabelle Tipi-pesi'!AC$10,"")&amp;IF(AE130='Tabelle Tipi-pesi'!AB$11,'Tabelle Tipi-pesi'!AC$11,"")&amp;IF(AE130='Tabelle Tipi-pesi'!AB$12,'Tabelle Tipi-pesi'!AC$12,"")&amp;IF(AE130='Tabelle Tipi-pesi'!AB$13,'Tabelle Tipi-pesi'!AC$13,"")&amp;IF(AE130='Tabelle Tipi-pesi'!AB$14,'Tabelle Tipi-pesi'!AC$14,"")&amp;IF(AE130='Tabelle Tipi-pesi'!AB$15,'Tabelle Tipi-pesi'!AC$15,"")&amp;IF(AD130='Tabelle Tipi-pesi'!AB$16,'Tabelle Tipi-pesi'!AC$16,"")&amp;IF(AE130='Tabelle Tipi-pesi'!AB$17,'Tabelle Tipi-pesi'!AC$17,"")&amp;IF(AE130='Tabelle Tipi-pesi'!AB$18,'Tabelle Tipi-pesi'!AC$18,"")&amp;IF(AE130='Tabelle Tipi-pesi'!AB$19,'Tabelle Tipi-pesi'!AC$19,"")&amp;IF(AE130='Tabelle Tipi-pesi'!AB$20,'Tabelle Tipi-pesi'!AC$20,"")&amp;IF(AE130='Tabelle Tipi-pesi'!AB$21,'Tabelle Tipi-pesi'!AC$21,"")&amp;IF(AE130='Tabelle Tipi-pesi'!AB$22,'Tabelle Tipi-pesi'!AC$22,"")&amp;IF(AE130='Tabelle Tipi-pesi'!AB$23,'Tabelle Tipi-pesi'!AC$23,"")))</f>
        <v>0</v>
      </c>
      <c r="AH130" s="9">
        <f>IF(AG130="",0,VALUE(IF(AG130='Tabelle Tipi-pesi'!AD$2,'Tabelle Tipi-pesi'!AE$2,"")&amp;IF(AG130='Tabelle Tipi-pesi'!AD$3,'Tabelle Tipi-pesi'!AE$3,"")&amp;IF(AG130='Tabelle Tipi-pesi'!AD$4,'Tabelle Tipi-pesi'!AE$4,"")&amp;IF(AG130='Tabelle Tipi-pesi'!AD$5,'Tabelle Tipi-pesi'!AE$5,"")&amp;IF(AG130='Tabelle Tipi-pesi'!AD$6,'Tabelle Tipi-pesi'!AE$6,"")&amp;IF(AG130='Tabelle Tipi-pesi'!AD$7,'Tabelle Tipi-pesi'!AE$7,"")&amp;IF(AG130='Tabelle Tipi-pesi'!AD$8,'Tabelle Tipi-pesi'!AE$8,"")&amp;IF(AG130='Tabelle Tipi-pesi'!AD$9,'Tabelle Tipi-pesi'!AE$9,"")&amp;IF(AG130='Tabelle Tipi-pesi'!AD$10,'Tabelle Tipi-pesi'!AE$10,"")&amp;IF(AG130='Tabelle Tipi-pesi'!AD$11,'Tabelle Tipi-pesi'!AE$11,"")&amp;IF(AG130='Tabelle Tipi-pesi'!AD$12,'Tabelle Tipi-pesi'!AE$12,"")&amp;IF(AG130='Tabelle Tipi-pesi'!AD$13,'Tabelle Tipi-pesi'!AE$13,"")&amp;IF(AG130='Tabelle Tipi-pesi'!AD$14,'Tabelle Tipi-pesi'!AE$14,"")&amp;IF(AG130='Tabelle Tipi-pesi'!AD$15,'Tabelle Tipi-pesi'!AE$15,"")&amp;IF(AF130='Tabelle Tipi-pesi'!AD$16,'Tabelle Tipi-pesi'!AE$16,"")&amp;IF(AG130='Tabelle Tipi-pesi'!AD$17,'Tabelle Tipi-pesi'!AE$17,"")&amp;IF(AG130='Tabelle Tipi-pesi'!AD$18,'Tabelle Tipi-pesi'!AE$18,"")&amp;IF(AG130='Tabelle Tipi-pesi'!AD$19,'Tabelle Tipi-pesi'!AE$19,"")&amp;IF(AG130='Tabelle Tipi-pesi'!AD$20,'Tabelle Tipi-pesi'!AE$20,"")&amp;IF(AG130='Tabelle Tipi-pesi'!AD$21,'Tabelle Tipi-pesi'!AE$21,"")&amp;IF(AG130='Tabelle Tipi-pesi'!AD$22,'Tabelle Tipi-pesi'!AE$22,"")&amp;IF(AG130='Tabelle Tipi-pesi'!AD$23,'Tabelle Tipi-pesi'!AE$23,"")))</f>
        <v>0</v>
      </c>
      <c r="AJ130" s="26">
        <f t="shared" si="7"/>
        <v>1537</v>
      </c>
      <c r="AK130" s="55">
        <v>45.5</v>
      </c>
      <c r="AL130" s="12">
        <v>7874</v>
      </c>
      <c r="AM130" s="18"/>
      <c r="AN130" s="11">
        <f t="shared" si="8"/>
        <v>13</v>
      </c>
      <c r="AO130" s="11" t="str">
        <f t="shared" si="9"/>
        <v>4</v>
      </c>
      <c r="AP130" s="8">
        <v>360</v>
      </c>
      <c r="AQ130" s="40">
        <f t="shared" si="10"/>
        <v>10.383296703296702</v>
      </c>
      <c r="AR130" s="15">
        <f t="shared" si="11"/>
        <v>153.67279120879121</v>
      </c>
      <c r="AS130" s="16">
        <f t="shared" si="12"/>
        <v>99.982297468309184</v>
      </c>
      <c r="AT130" s="15">
        <f t="shared" si="13"/>
        <v>10.001770566604197</v>
      </c>
      <c r="AU130" s="39"/>
    </row>
    <row r="131" spans="1:47" s="8" customFormat="1" ht="11.25" customHeight="1" x14ac:dyDescent="0.2">
      <c r="A131" s="8">
        <v>127</v>
      </c>
      <c r="B131" s="8">
        <v>4</v>
      </c>
      <c r="C131" s="20" t="s">
        <v>18</v>
      </c>
      <c r="D131" s="21">
        <f>IF(C131="",0,VALUE(IF(C131='Tabelle Tipi-pesi'!B$2,'Tabelle Tipi-pesi'!C$2,"")&amp;IF(C131='Tabelle Tipi-pesi'!B$3,'Tabelle Tipi-pesi'!C$3,"")&amp;IF(C131='Tabelle Tipi-pesi'!B$4,'Tabelle Tipi-pesi'!C$4,"")&amp;IF(C131='Tabelle Tipi-pesi'!B$5,'Tabelle Tipi-pesi'!C$5,"")&amp;IF(C131='Tabelle Tipi-pesi'!B$6,'Tabelle Tipi-pesi'!C$6,"")&amp;IF(C131='Tabelle Tipi-pesi'!B$7,'Tabelle Tipi-pesi'!C$7,"")&amp;IF(C131='Tabelle Tipi-pesi'!B$8,'Tabelle Tipi-pesi'!C$8,"")&amp;IF(C131='Tabelle Tipi-pesi'!B$9,'Tabelle Tipi-pesi'!C$9,"")&amp;IF(C131='Tabelle Tipi-pesi'!B$10,'Tabelle Tipi-pesi'!C$10,"")&amp;IF(C131='Tabelle Tipi-pesi'!B$11,'Tabelle Tipi-pesi'!C$11,"")&amp;IF(C131='Tabelle Tipi-pesi'!B$12,'Tabelle Tipi-pesi'!C$12,"")&amp;IF(C131='Tabelle Tipi-pesi'!B$13,'Tabelle Tipi-pesi'!C$13,"")&amp;IF(C131='Tabelle Tipi-pesi'!B$14,'Tabelle Tipi-pesi'!C$14,"")&amp;IF(C131='Tabelle Tipi-pesi'!B$15,'Tabelle Tipi-pesi'!C$15,"")&amp;IF(C131='Tabelle Tipi-pesi'!B$16,'Tabelle Tipi-pesi'!C$16,"")&amp;IF(C131='Tabelle Tipi-pesi'!B$17,'Tabelle Tipi-pesi'!C$17,"")&amp;IF(C131='Tabelle Tipi-pesi'!B$18,'Tabelle Tipi-pesi'!C$18,"")&amp;IF(C131='Tabelle Tipi-pesi'!B$19,'Tabelle Tipi-pesi'!C$19,"")&amp;IF(C131='Tabelle Tipi-pesi'!B$20,'Tabelle Tipi-pesi'!C$20,"")&amp;IF(C131='Tabelle Tipi-pesi'!B$21,'Tabelle Tipi-pesi'!C$21,"")&amp;IF(C131='Tabelle Tipi-pesi'!B$22,'Tabelle Tipi-pesi'!C$22,"")&amp;IF(C131='Tabelle Tipi-pesi'!B$23,'Tabelle Tipi-pesi'!C$23,"")))</f>
        <v>180</v>
      </c>
      <c r="E131" s="8" t="s">
        <v>25</v>
      </c>
      <c r="F131" s="7">
        <f>IF(E131="",0,VALUE(IF(E131='Tabelle Tipi-pesi'!D$2,'Tabelle Tipi-pesi'!E$2,"")&amp;IF(E131='Tabelle Tipi-pesi'!D$3,'Tabelle Tipi-pesi'!E$3,"")&amp;IF(E131='Tabelle Tipi-pesi'!D$4,'Tabelle Tipi-pesi'!E$4,"")&amp;IF(E131='Tabelle Tipi-pesi'!D$5,'Tabelle Tipi-pesi'!E$5,"")&amp;IF(E131='Tabelle Tipi-pesi'!D$6,'Tabelle Tipi-pesi'!E$6,"")&amp;IF(E131='Tabelle Tipi-pesi'!D$7,'Tabelle Tipi-pesi'!E$7,"")&amp;IF(E131='Tabelle Tipi-pesi'!D$8,'Tabelle Tipi-pesi'!E$8,"")&amp;IF(E131='Tabelle Tipi-pesi'!D$9,'Tabelle Tipi-pesi'!E$9,"")&amp;IF(E131='Tabelle Tipi-pesi'!D$10,'Tabelle Tipi-pesi'!E$10,"")&amp;IF(E131='Tabelle Tipi-pesi'!D$11,'Tabelle Tipi-pesi'!E$11,"")&amp;IF(E131='Tabelle Tipi-pesi'!D$12,'Tabelle Tipi-pesi'!E$12,"")&amp;IF(E131='Tabelle Tipi-pesi'!D$13,'Tabelle Tipi-pesi'!E$13,"")&amp;IF(E131='Tabelle Tipi-pesi'!D$14,'Tabelle Tipi-pesi'!E$14,"")&amp;IF(E131='Tabelle Tipi-pesi'!D$15,'Tabelle Tipi-pesi'!E$15,"")&amp;IF(E131='Tabelle Tipi-pesi'!D$16,'Tabelle Tipi-pesi'!E$16,"")&amp;IF(E131='Tabelle Tipi-pesi'!D$17,'Tabelle Tipi-pesi'!E$17,"")&amp;IF(E131='Tabelle Tipi-pesi'!D$18,'Tabelle Tipi-pesi'!E$18,"")&amp;IF(E131='Tabelle Tipi-pesi'!D$19,'Tabelle Tipi-pesi'!E$19,"")&amp;IF(E131='Tabelle Tipi-pesi'!D$20,'Tabelle Tipi-pesi'!E$20,"")&amp;IF(E131='Tabelle Tipi-pesi'!D$21,'Tabelle Tipi-pesi'!E$21,"")&amp;IF(E131='Tabelle Tipi-pesi'!D$22,'Tabelle Tipi-pesi'!E$22,"")&amp;IF(E131='Tabelle Tipi-pesi'!D$23,'Tabelle Tipi-pesi'!E$23,"")))/4*B131</f>
        <v>63</v>
      </c>
      <c r="G131" s="22" t="s">
        <v>39</v>
      </c>
      <c r="H131" s="23">
        <f>$B131*IF(G131="",0,VALUE(IF(G131='Tabelle Tipi-pesi'!F$2,'Tabelle Tipi-pesi'!G$2,"")&amp;IF(G131='Tabelle Tipi-pesi'!F$3,'Tabelle Tipi-pesi'!G$3,"")&amp;IF(G131='Tabelle Tipi-pesi'!F$4,'Tabelle Tipi-pesi'!G$4,"")&amp;IF(G131='Tabelle Tipi-pesi'!F$5,'Tabelle Tipi-pesi'!G$5,"")&amp;IF(G131='Tabelle Tipi-pesi'!F$6,'Tabelle Tipi-pesi'!G$6,"")&amp;IF(G131='Tabelle Tipi-pesi'!F$7,'Tabelle Tipi-pesi'!G$7,"")&amp;IF(G131='Tabelle Tipi-pesi'!F$8,'Tabelle Tipi-pesi'!G$8,"")&amp;IF(G131='Tabelle Tipi-pesi'!F$9,'Tabelle Tipi-pesi'!G$9,"")&amp;IF(G131='Tabelle Tipi-pesi'!F$10,'Tabelle Tipi-pesi'!G$10,"")&amp;IF(G131='Tabelle Tipi-pesi'!F$11,'Tabelle Tipi-pesi'!G$11,"")&amp;IF(G131='Tabelle Tipi-pesi'!F$12,'Tabelle Tipi-pesi'!G$12,"")&amp;IF(G131='Tabelle Tipi-pesi'!F$13,'Tabelle Tipi-pesi'!G$13,"")&amp;IF(G131='Tabelle Tipi-pesi'!F$14,'Tabelle Tipi-pesi'!G$14,"")&amp;IF(G131='Tabelle Tipi-pesi'!F$15,'Tabelle Tipi-pesi'!G$15,"")&amp;IF(G131='Tabelle Tipi-pesi'!F$16,'Tabelle Tipi-pesi'!G$16,"")&amp;IF(G131='Tabelle Tipi-pesi'!F$17,'Tabelle Tipi-pesi'!G$17,"")&amp;IF(G131='Tabelle Tipi-pesi'!F$18,'Tabelle Tipi-pesi'!G$18,"")&amp;IF(G131='Tabelle Tipi-pesi'!F$19,'Tabelle Tipi-pesi'!G$19,"")&amp;IF(G131='Tabelle Tipi-pesi'!F$20,'Tabelle Tipi-pesi'!G$20,"")&amp;IF(G131='Tabelle Tipi-pesi'!F$21,'Tabelle Tipi-pesi'!G$21,"")&amp;IF(G131='Tabelle Tipi-pesi'!F$22,'Tabelle Tipi-pesi'!G$22,"")&amp;IF(G131='Tabelle Tipi-pesi'!F$23,'Tabelle Tipi-pesi'!G$23,"")))</f>
        <v>120</v>
      </c>
      <c r="I131" s="8" t="s">
        <v>47</v>
      </c>
      <c r="J131" s="9">
        <f>IF(I131="",0,VALUE(IF(I131='Tabelle Tipi-pesi'!H$2,'Tabelle Tipi-pesi'!I$2,"")&amp;IF(I131='Tabelle Tipi-pesi'!H$3,'Tabelle Tipi-pesi'!I$3,"")&amp;IF(I131='Tabelle Tipi-pesi'!H$4,'Tabelle Tipi-pesi'!I$4,"")&amp;IF(I131='Tabelle Tipi-pesi'!H$5,'Tabelle Tipi-pesi'!I$5,"")&amp;IF(I131='Tabelle Tipi-pesi'!H$6,'Tabelle Tipi-pesi'!I$6,"")&amp;IF(I131='Tabelle Tipi-pesi'!H$7,'Tabelle Tipi-pesi'!I$7,"")&amp;IF(I131='Tabelle Tipi-pesi'!H$8,'Tabelle Tipi-pesi'!I$8,"")&amp;IF(I131='Tabelle Tipi-pesi'!H$9,'Tabelle Tipi-pesi'!I$9,"")&amp;IF(I131='Tabelle Tipi-pesi'!H$10,'Tabelle Tipi-pesi'!I$10,"")&amp;IF(I131='Tabelle Tipi-pesi'!H$11,'Tabelle Tipi-pesi'!I$11,"")&amp;IF(I131='Tabelle Tipi-pesi'!H$12,'Tabelle Tipi-pesi'!I$12,"")&amp;IF(I131='Tabelle Tipi-pesi'!H$13,'Tabelle Tipi-pesi'!I$13,"")&amp;IF(I131='Tabelle Tipi-pesi'!H$14,'Tabelle Tipi-pesi'!I$14,"")&amp;IF(I131='Tabelle Tipi-pesi'!H$15,'Tabelle Tipi-pesi'!I$15,"")&amp;IF(I131='Tabelle Tipi-pesi'!H$16,'Tabelle Tipi-pesi'!I$16,"")&amp;IF(I131='Tabelle Tipi-pesi'!H$17,'Tabelle Tipi-pesi'!I$17,"")&amp;IF(I131='Tabelle Tipi-pesi'!H$18,'Tabelle Tipi-pesi'!I$18,"")&amp;IF(I131='Tabelle Tipi-pesi'!H$19,'Tabelle Tipi-pesi'!I$19,"")&amp;IF(I131='Tabelle Tipi-pesi'!H$20,'Tabelle Tipi-pesi'!I$20,"")&amp;IF(I131='Tabelle Tipi-pesi'!H$21,'Tabelle Tipi-pesi'!I$21,"")&amp;IF(I131='Tabelle Tipi-pesi'!H$22,'Tabelle Tipi-pesi'!I$22,"")&amp;IF(I131='Tabelle Tipi-pesi'!H$23,'Tabelle Tipi-pesi'!I$23,"")))</f>
        <v>145</v>
      </c>
      <c r="K131" s="24" t="s">
        <v>50</v>
      </c>
      <c r="L131" s="25">
        <f>IF(K131="",0,VALUE(IF(K131='Tabelle Tipi-pesi'!J$2,'Tabelle Tipi-pesi'!K$2,"")&amp;IF(K131='Tabelle Tipi-pesi'!J$3,'Tabelle Tipi-pesi'!K$3,"")&amp;IF(K131='Tabelle Tipi-pesi'!J$4,'Tabelle Tipi-pesi'!K$4,"")&amp;IF(K131='Tabelle Tipi-pesi'!J$5,'Tabelle Tipi-pesi'!K$5,"")&amp;IF(K131='Tabelle Tipi-pesi'!J$6,'Tabelle Tipi-pesi'!K$6,"")&amp;IF(K131='Tabelle Tipi-pesi'!J$7,'Tabelle Tipi-pesi'!K$7,"")&amp;IF(K131='Tabelle Tipi-pesi'!J$8,'Tabelle Tipi-pesi'!K$8,"")&amp;IF(K131='Tabelle Tipi-pesi'!J$9,'Tabelle Tipi-pesi'!K$9,"")&amp;IF(K131='Tabelle Tipi-pesi'!J$10,'Tabelle Tipi-pesi'!K$10,"")&amp;IF(K131='Tabelle Tipi-pesi'!J$11,'Tabelle Tipi-pesi'!K$11,"")&amp;IF(K131='Tabelle Tipi-pesi'!J$12,'Tabelle Tipi-pesi'!K$12,"")&amp;IF(K131='Tabelle Tipi-pesi'!J$13,'Tabelle Tipi-pesi'!K$13,"")&amp;IF(K131='Tabelle Tipi-pesi'!J$14,'Tabelle Tipi-pesi'!K$14,"")&amp;IF(K131='Tabelle Tipi-pesi'!J$15,'Tabelle Tipi-pesi'!K$15,"")&amp;IF(K131='Tabelle Tipi-pesi'!J$16,'Tabelle Tipi-pesi'!K$16,"")&amp;IF(K131='Tabelle Tipi-pesi'!J$17,'Tabelle Tipi-pesi'!K$17,"")&amp;IF(K131='Tabelle Tipi-pesi'!J$18,'Tabelle Tipi-pesi'!K$18,"")&amp;IF(K131='Tabelle Tipi-pesi'!J$19,'Tabelle Tipi-pesi'!K$19,"")&amp;IF(K131='Tabelle Tipi-pesi'!J$20,'Tabelle Tipi-pesi'!K$20,"")&amp;IF(K131='Tabelle Tipi-pesi'!J$21,'Tabelle Tipi-pesi'!K$21,"")&amp;IF(K131='Tabelle Tipi-pesi'!J$22,'Tabelle Tipi-pesi'!K$22,"")&amp;IF(K131='Tabelle Tipi-pesi'!J$23,'Tabelle Tipi-pesi'!K$23,"")))</f>
        <v>7</v>
      </c>
      <c r="M131" s="8" t="s">
        <v>61</v>
      </c>
      <c r="N131" s="9">
        <f>$B131*IF(M131="",0,VALUE(IF(M131='Tabelle Tipi-pesi'!L$2,'Tabelle Tipi-pesi'!M$2,"")&amp;IF(M131='Tabelle Tipi-pesi'!L$3,'Tabelle Tipi-pesi'!M$3,"")&amp;IF(M131='Tabelle Tipi-pesi'!L$4,'Tabelle Tipi-pesi'!M$4,"")&amp;IF(M131='Tabelle Tipi-pesi'!L$5,'Tabelle Tipi-pesi'!M$5,"")&amp;IF(M131='Tabelle Tipi-pesi'!L$6,'Tabelle Tipi-pesi'!M$6,"")&amp;IF(M131='Tabelle Tipi-pesi'!L$7,'Tabelle Tipi-pesi'!M$7,"")&amp;IF(M131='Tabelle Tipi-pesi'!L$8,'Tabelle Tipi-pesi'!M$8,"")&amp;IF(M131='Tabelle Tipi-pesi'!L$9,'Tabelle Tipi-pesi'!M$9,"")&amp;IF(M131='Tabelle Tipi-pesi'!L$10,'Tabelle Tipi-pesi'!M$10,"")&amp;IF(M131='Tabelle Tipi-pesi'!L$11,'Tabelle Tipi-pesi'!M$11,"")&amp;IF(M131='Tabelle Tipi-pesi'!L$12,'Tabelle Tipi-pesi'!M$12,"")&amp;IF(M131='Tabelle Tipi-pesi'!L$13,'Tabelle Tipi-pesi'!M$13,"")&amp;IF(M131='Tabelle Tipi-pesi'!L$14,'Tabelle Tipi-pesi'!M$14,"")&amp;IF(M131='Tabelle Tipi-pesi'!L$15,'Tabelle Tipi-pesi'!M$15,"")&amp;IF(M131='Tabelle Tipi-pesi'!L$16,'Tabelle Tipi-pesi'!M$16,"")&amp;IF(M131='Tabelle Tipi-pesi'!L$17,'Tabelle Tipi-pesi'!M$17,"")&amp;IF(M131='Tabelle Tipi-pesi'!L$18,'Tabelle Tipi-pesi'!M$18,"")&amp;IF(M131='Tabelle Tipi-pesi'!L$19,'Tabelle Tipi-pesi'!M$19,"")&amp;IF(M131='Tabelle Tipi-pesi'!L$20,'Tabelle Tipi-pesi'!M$20,"")&amp;IF(M131='Tabelle Tipi-pesi'!L$21,'Tabelle Tipi-pesi'!M$21,"")&amp;IF(M131='Tabelle Tipi-pesi'!L$22,'Tabelle Tipi-pesi'!M$22,"")&amp;IF(M131='Tabelle Tipi-pesi'!L$23,'Tabelle Tipi-pesi'!M$23,"")))</f>
        <v>416</v>
      </c>
      <c r="O131" s="27" t="s">
        <v>82</v>
      </c>
      <c r="P131" s="28">
        <f>IF(O131="",0,VALUE(IF(O131='Tabelle Tipi-pesi'!N$2,'Tabelle Tipi-pesi'!O$2,"")&amp;IF(O131='Tabelle Tipi-pesi'!N$3,'Tabelle Tipi-pesi'!O$3,"")&amp;IF(O131='Tabelle Tipi-pesi'!N$4,'Tabelle Tipi-pesi'!O$4,"")&amp;IF(O131='Tabelle Tipi-pesi'!N$5,'Tabelle Tipi-pesi'!O$5,"")&amp;IF(O131='Tabelle Tipi-pesi'!N$6,'Tabelle Tipi-pesi'!O$6,"")&amp;IF(O131='Tabelle Tipi-pesi'!N$7,'Tabelle Tipi-pesi'!O$7,"")&amp;IF(O131='Tabelle Tipi-pesi'!N$8,'Tabelle Tipi-pesi'!O$8,"")&amp;IF(O131='Tabelle Tipi-pesi'!N$9,'Tabelle Tipi-pesi'!O$9,"")&amp;IF(O131='Tabelle Tipi-pesi'!N$10,'Tabelle Tipi-pesi'!O$10,"")&amp;IF(O131='Tabelle Tipi-pesi'!N$11,'Tabelle Tipi-pesi'!O$11,"")&amp;IF(O131='Tabelle Tipi-pesi'!N$12,'Tabelle Tipi-pesi'!O$12,"")&amp;IF(O131='Tabelle Tipi-pesi'!N$13,'Tabelle Tipi-pesi'!O$13,"")&amp;IF(O131='Tabelle Tipi-pesi'!N$14,'Tabelle Tipi-pesi'!O$14,"")&amp;IF(O131='Tabelle Tipi-pesi'!N$15,'Tabelle Tipi-pesi'!O$15,"")&amp;IF(O131='Tabelle Tipi-pesi'!N$16,'Tabelle Tipi-pesi'!O$16,"")&amp;IF(O131='Tabelle Tipi-pesi'!N$17,'Tabelle Tipi-pesi'!O$17,"")&amp;IF(O131='Tabelle Tipi-pesi'!N$18,'Tabelle Tipi-pesi'!O$18,"")&amp;IF(O131='Tabelle Tipi-pesi'!N$19,'Tabelle Tipi-pesi'!O$19,"")&amp;IF(O131='Tabelle Tipi-pesi'!N$20,'Tabelle Tipi-pesi'!O$20,"")&amp;IF(O131='Tabelle Tipi-pesi'!N$21,'Tabelle Tipi-pesi'!O$21,"")&amp;IF(O131='Tabelle Tipi-pesi'!N$22,'Tabelle Tipi-pesi'!O$22,"")&amp;IF(O131='Tabelle Tipi-pesi'!N$23,'Tabelle Tipi-pesi'!O$23,"")))</f>
        <v>580</v>
      </c>
      <c r="R131" s="9">
        <f>IF(Q131="",0,VALUE(IF(Q131='Tabelle Tipi-pesi'!P$2,'Tabelle Tipi-pesi'!Q$2,"")&amp;IF(Q131='Tabelle Tipi-pesi'!P$3,'Tabelle Tipi-pesi'!Q$3,"")&amp;IF(Q131='Tabelle Tipi-pesi'!P$4,'Tabelle Tipi-pesi'!Q$4,"")&amp;IF(Q131='Tabelle Tipi-pesi'!P$5,'Tabelle Tipi-pesi'!Q$5,"")&amp;IF(Q131='Tabelle Tipi-pesi'!P$6,'Tabelle Tipi-pesi'!Q$6,"")&amp;IF(Q131='Tabelle Tipi-pesi'!P$7,'Tabelle Tipi-pesi'!Q$7,"")&amp;IF(Q131='Tabelle Tipi-pesi'!P$8,'Tabelle Tipi-pesi'!Q$8,"")&amp;IF(Q131='Tabelle Tipi-pesi'!P$9,'Tabelle Tipi-pesi'!Q$9,"")&amp;IF(Q131='Tabelle Tipi-pesi'!P$10,'Tabelle Tipi-pesi'!Q$10,"")&amp;IF(Q131='Tabelle Tipi-pesi'!P$11,'Tabelle Tipi-pesi'!Q$11,"")&amp;IF(Q131='Tabelle Tipi-pesi'!P$12,'Tabelle Tipi-pesi'!Q$12,"")&amp;IF(Q131='Tabelle Tipi-pesi'!P$13,'Tabelle Tipi-pesi'!Q$13,"")&amp;IF(Q131='Tabelle Tipi-pesi'!P$14,'Tabelle Tipi-pesi'!Q$14,"")&amp;IF(Q131='Tabelle Tipi-pesi'!P$15,'Tabelle Tipi-pesi'!Q$15,"")&amp;IF(Q131='Tabelle Tipi-pesi'!P$16,'Tabelle Tipi-pesi'!Q$16,"")&amp;IF(Q131='Tabelle Tipi-pesi'!P$17,'Tabelle Tipi-pesi'!Q$17,"")&amp;IF(Q131='Tabelle Tipi-pesi'!P$18,'Tabelle Tipi-pesi'!Q$18,"")&amp;IF(Q131='Tabelle Tipi-pesi'!P$19,'Tabelle Tipi-pesi'!Q$19,"")&amp;IF(Q131='Tabelle Tipi-pesi'!P$20,'Tabelle Tipi-pesi'!Q$20,"")&amp;IF(Q131='Tabelle Tipi-pesi'!P$21,'Tabelle Tipi-pesi'!Q$21,"")&amp;IF(Q131='Tabelle Tipi-pesi'!P$22,'Tabelle Tipi-pesi'!Q$22,"")&amp;IF(Q131='Tabelle Tipi-pesi'!P$23,'Tabelle Tipi-pesi'!Q$23,"")))</f>
        <v>0</v>
      </c>
      <c r="S131" s="29" t="s">
        <v>114</v>
      </c>
      <c r="T131" s="30">
        <f>IF(S131="",0,VALUE(IF(S131='Tabelle Tipi-pesi'!R$2,'Tabelle Tipi-pesi'!S$2,"")&amp;IF(S131='Tabelle Tipi-pesi'!R$3,'Tabelle Tipi-pesi'!S$3,"")&amp;IF(S131='Tabelle Tipi-pesi'!R$4,'Tabelle Tipi-pesi'!S$4,"")&amp;IF(S131='Tabelle Tipi-pesi'!R$5,'Tabelle Tipi-pesi'!S$5,"")&amp;IF(S131='Tabelle Tipi-pesi'!R$6,'Tabelle Tipi-pesi'!S$6,"")&amp;IF(S131='Tabelle Tipi-pesi'!R$7,'Tabelle Tipi-pesi'!S$7,"")&amp;IF(S131='Tabelle Tipi-pesi'!R$8,'Tabelle Tipi-pesi'!S$8,"")&amp;IF(S131='Tabelle Tipi-pesi'!R$9,'Tabelle Tipi-pesi'!S$9,"")&amp;IF(S131='Tabelle Tipi-pesi'!R$10,'Tabelle Tipi-pesi'!S$10,"")&amp;IF(S131='Tabelle Tipi-pesi'!R$11,'Tabelle Tipi-pesi'!S$11,"")&amp;IF(S131='Tabelle Tipi-pesi'!R$12,'Tabelle Tipi-pesi'!S$12,"")&amp;IF(S131='Tabelle Tipi-pesi'!R$13,'Tabelle Tipi-pesi'!S$13,"")&amp;IF(S131='Tabelle Tipi-pesi'!R$14,'Tabelle Tipi-pesi'!S$14,"")&amp;IF(S131='Tabelle Tipi-pesi'!R$15,'Tabelle Tipi-pesi'!S$15,"")&amp;IF(S131='Tabelle Tipi-pesi'!R$16,'Tabelle Tipi-pesi'!S$16,"")&amp;IF(S131='Tabelle Tipi-pesi'!R$17,'Tabelle Tipi-pesi'!S$17,"")&amp;IF(S131='Tabelle Tipi-pesi'!R$18,'Tabelle Tipi-pesi'!S$18,"")&amp;IF(S131='Tabelle Tipi-pesi'!R$19,'Tabelle Tipi-pesi'!S$19,"")&amp;IF(S131='Tabelle Tipi-pesi'!R$20,'Tabelle Tipi-pesi'!S$20,"")&amp;IF(S131='Tabelle Tipi-pesi'!R$21,'Tabelle Tipi-pesi'!S$21,"")&amp;IF(S131='Tabelle Tipi-pesi'!R$22,'Tabelle Tipi-pesi'!S$22,"")&amp;IF(S131='Tabelle Tipi-pesi'!R$23,'Tabelle Tipi-pesi'!S$23,"")))</f>
        <v>25</v>
      </c>
      <c r="U131" s="8" t="s">
        <v>94</v>
      </c>
      <c r="V131" s="9">
        <f>IF(U131="",0,VALUE(IF(U131='Tabelle Tipi-pesi'!T$2,'Tabelle Tipi-pesi'!U$2,"")&amp;IF(U131='Tabelle Tipi-pesi'!T$3,'Tabelle Tipi-pesi'!U$3,"")&amp;IF(U131='Tabelle Tipi-pesi'!T$4,'Tabelle Tipi-pesi'!U$4,"")&amp;IF(U131='Tabelle Tipi-pesi'!T$5,'Tabelle Tipi-pesi'!U$5,"")&amp;IF(U131='Tabelle Tipi-pesi'!T$6,'Tabelle Tipi-pesi'!U$6,"")&amp;IF(U131='Tabelle Tipi-pesi'!T$7,'Tabelle Tipi-pesi'!U$7,"")&amp;IF(U131='Tabelle Tipi-pesi'!T$8,'Tabelle Tipi-pesi'!U$8,"")&amp;IF(U131='Tabelle Tipi-pesi'!T$9,'Tabelle Tipi-pesi'!U$9,"")&amp;IF(U131='Tabelle Tipi-pesi'!T$10,'Tabelle Tipi-pesi'!U$10,"")&amp;IF(U131='Tabelle Tipi-pesi'!T$11,'Tabelle Tipi-pesi'!U$11,"")&amp;IF(U131='Tabelle Tipi-pesi'!T$12,'Tabelle Tipi-pesi'!U$12,"")&amp;IF(U131='Tabelle Tipi-pesi'!T$13,'Tabelle Tipi-pesi'!U$13,"")&amp;IF(U131='Tabelle Tipi-pesi'!T$14,'Tabelle Tipi-pesi'!U$14,"")&amp;IF(U131='Tabelle Tipi-pesi'!T$15,'Tabelle Tipi-pesi'!U$15,"")&amp;IF(U131='Tabelle Tipi-pesi'!T$16,'Tabelle Tipi-pesi'!U$16,"")&amp;IF(U131='Tabelle Tipi-pesi'!T$17,'Tabelle Tipi-pesi'!U$17,"")&amp;IF(U131='Tabelle Tipi-pesi'!T$18,'Tabelle Tipi-pesi'!U$18,"")&amp;IF(U131='Tabelle Tipi-pesi'!T$19,'Tabelle Tipi-pesi'!U$19,"")&amp;IF(U131='Tabelle Tipi-pesi'!T$20,'Tabelle Tipi-pesi'!U$20,"")&amp;IF(U131='Tabelle Tipi-pesi'!T$21,'Tabelle Tipi-pesi'!U$21,"")&amp;IF(U131='Tabelle Tipi-pesi'!T$22,'Tabelle Tipi-pesi'!U$22,"")&amp;IF(U131='Tabelle Tipi-pesi'!T$23,'Tabelle Tipi-pesi'!U$23,"")))</f>
        <v>85</v>
      </c>
      <c r="W131" s="31" t="s">
        <v>98</v>
      </c>
      <c r="X131" s="32">
        <f>IF(W131="",0,VALUE(IF(W131='Tabelle Tipi-pesi'!V$2,'Tabelle Tipi-pesi'!W$2,"")&amp;IF(W131='Tabelle Tipi-pesi'!V$3,'Tabelle Tipi-pesi'!W$3,"")&amp;IF(W131='Tabelle Tipi-pesi'!V$4,'Tabelle Tipi-pesi'!W$4,"")&amp;IF(W131='Tabelle Tipi-pesi'!V$5,'Tabelle Tipi-pesi'!W$5,"")&amp;IF(W131='Tabelle Tipi-pesi'!V$6,'Tabelle Tipi-pesi'!W$6,"")&amp;IF(W131='Tabelle Tipi-pesi'!V$7,'Tabelle Tipi-pesi'!W$7,"")&amp;IF(W131='Tabelle Tipi-pesi'!V$8,'Tabelle Tipi-pesi'!W$8,"")&amp;IF(W131='Tabelle Tipi-pesi'!V$9,'Tabelle Tipi-pesi'!W$9,"")&amp;IF(W131='Tabelle Tipi-pesi'!V$10,'Tabelle Tipi-pesi'!W$10,"")&amp;IF(W131='Tabelle Tipi-pesi'!V$11,'Tabelle Tipi-pesi'!W$11,"")&amp;IF(W131='Tabelle Tipi-pesi'!V$12,'Tabelle Tipi-pesi'!W$12,"")&amp;IF(W131='Tabelle Tipi-pesi'!V$13,'Tabelle Tipi-pesi'!W$13,"")&amp;IF(W131='Tabelle Tipi-pesi'!V$14,'Tabelle Tipi-pesi'!W$14,"")&amp;IF(W131='Tabelle Tipi-pesi'!V$15,'Tabelle Tipi-pesi'!W$15,"")&amp;IF(W131='Tabelle Tipi-pesi'!V$16,'Tabelle Tipi-pesi'!W$16,"")&amp;IF(W131='Tabelle Tipi-pesi'!V$17,'Tabelle Tipi-pesi'!W$17,"")&amp;IF(W131='Tabelle Tipi-pesi'!V$18,'Tabelle Tipi-pesi'!W$18,"")&amp;IF(W131='Tabelle Tipi-pesi'!V$19,'Tabelle Tipi-pesi'!W$19,"")&amp;IF(W131='Tabelle Tipi-pesi'!V$20,'Tabelle Tipi-pesi'!W$20,"")&amp;IF(W131='Tabelle Tipi-pesi'!V$21,'Tabelle Tipi-pesi'!W$21,"")&amp;IF(W131='Tabelle Tipi-pesi'!V$22,'Tabelle Tipi-pesi'!W$22,"")&amp;IF(W131='Tabelle Tipi-pesi'!V$23,'Tabelle Tipi-pesi'!W$23,"")))</f>
        <v>56</v>
      </c>
      <c r="Y131" s="8" t="s">
        <v>100</v>
      </c>
      <c r="Z131" s="9">
        <f>IF(Y131="",0,VALUE(IF(Y131='Tabelle Tipi-pesi'!X$2,'Tabelle Tipi-pesi'!Y$2,"")&amp;IF(Y131='Tabelle Tipi-pesi'!X$3,'Tabelle Tipi-pesi'!Y$3,"")&amp;IF(Y131='Tabelle Tipi-pesi'!X$4,'Tabelle Tipi-pesi'!Y$4,"")&amp;IF(Y131='Tabelle Tipi-pesi'!X$5,'Tabelle Tipi-pesi'!Y$5,"")&amp;IF(Y131='Tabelle Tipi-pesi'!X$6,'Tabelle Tipi-pesi'!Y$6,"")&amp;IF(Y131='Tabelle Tipi-pesi'!X$7,'Tabelle Tipi-pesi'!Y$7,"")&amp;IF(Y131='Tabelle Tipi-pesi'!X$8,'Tabelle Tipi-pesi'!Y$8,"")&amp;IF(Y131='Tabelle Tipi-pesi'!X$9,'Tabelle Tipi-pesi'!Y$9,"")&amp;IF(Y131='Tabelle Tipi-pesi'!X$10,'Tabelle Tipi-pesi'!Y$10,"")&amp;IF(Y131='Tabelle Tipi-pesi'!X$11,'Tabelle Tipi-pesi'!Y$11,"")&amp;IF(Y131='Tabelle Tipi-pesi'!X$12,'Tabelle Tipi-pesi'!Y$12,"")&amp;IF(Y131='Tabelle Tipi-pesi'!X$13,'Tabelle Tipi-pesi'!Y$13,"")&amp;IF(Y131='Tabelle Tipi-pesi'!X$14,'Tabelle Tipi-pesi'!Y$14,"")&amp;IF(Y131='Tabelle Tipi-pesi'!X$15,'Tabelle Tipi-pesi'!Y$15,"")&amp;IF(Y131='Tabelle Tipi-pesi'!X$16,'Tabelle Tipi-pesi'!Y$16,"")&amp;IF(Y131='Tabelle Tipi-pesi'!X$17,'Tabelle Tipi-pesi'!Y$17,"")&amp;IF(Y131='Tabelle Tipi-pesi'!X$18,'Tabelle Tipi-pesi'!Y$18,"")&amp;IF(Y131='Tabelle Tipi-pesi'!X$19,'Tabelle Tipi-pesi'!Y$19,"")&amp;IF(Y131='Tabelle Tipi-pesi'!X$20,'Tabelle Tipi-pesi'!Y$20,"")&amp;IF(Y131='Tabelle Tipi-pesi'!X$21,'Tabelle Tipi-pesi'!Y$21,"")&amp;IF(Y131='Tabelle Tipi-pesi'!X$22,'Tabelle Tipi-pesi'!Y$22,"")&amp;IF(Y131='Tabelle Tipi-pesi'!X$23,'Tabelle Tipi-pesi'!Y$23,"")))</f>
        <v>190</v>
      </c>
      <c r="AA131" s="36" t="s">
        <v>105</v>
      </c>
      <c r="AB131" s="37">
        <f>IF(AA131="",0,VALUE(IF(AA131='Tabelle Tipi-pesi'!Z$2,'Tabelle Tipi-pesi'!AA$2,"")&amp;IF(AA131='Tabelle Tipi-pesi'!Z$3,'Tabelle Tipi-pesi'!AA$3,"")&amp;IF(AA131='Tabelle Tipi-pesi'!Z$4,'Tabelle Tipi-pesi'!AA$4,"")&amp;IF(AA131='Tabelle Tipi-pesi'!Z$5,'Tabelle Tipi-pesi'!AA$5,"")&amp;IF(AA131='Tabelle Tipi-pesi'!Z$6,'Tabelle Tipi-pesi'!AA$6,"")&amp;IF(AA131='Tabelle Tipi-pesi'!Z$7,'Tabelle Tipi-pesi'!AA$7,"")&amp;IF(AA131='Tabelle Tipi-pesi'!Z$8,'Tabelle Tipi-pesi'!AA$8,"")&amp;IF(AA131='Tabelle Tipi-pesi'!Z$9,'Tabelle Tipi-pesi'!AA$9,"")&amp;IF(AA131='Tabelle Tipi-pesi'!Z$10,'Tabelle Tipi-pesi'!AA$10,"")&amp;IF(AA131='Tabelle Tipi-pesi'!Z$11,'Tabelle Tipi-pesi'!AA$11,"")&amp;IF(AA131='Tabelle Tipi-pesi'!Z$12,'Tabelle Tipi-pesi'!AA$12,"")&amp;IF(AA131='Tabelle Tipi-pesi'!Z$13,'Tabelle Tipi-pesi'!AA$13,"")&amp;IF(AA131='Tabelle Tipi-pesi'!Z$14,'Tabelle Tipi-pesi'!AA$14,"")&amp;IF(AA131='Tabelle Tipi-pesi'!Z$15,'Tabelle Tipi-pesi'!AA$15,"")&amp;IF(AA131='Tabelle Tipi-pesi'!Z$16,'Tabelle Tipi-pesi'!AA$16,"")&amp;IF(AA131='Tabelle Tipi-pesi'!Z$17,'Tabelle Tipi-pesi'!AA$17,"")&amp;IF(AA131='Tabelle Tipi-pesi'!Z$18,'Tabelle Tipi-pesi'!AA$18,"")&amp;IF(AA131='Tabelle Tipi-pesi'!Z$19,'Tabelle Tipi-pesi'!AA$19,"")&amp;IF(AA131='Tabelle Tipi-pesi'!Z$20,'Tabelle Tipi-pesi'!AA$20,"")&amp;IF(AA131='Tabelle Tipi-pesi'!Z$21,'Tabelle Tipi-pesi'!AA$21,"")&amp;IF(AA131='Tabelle Tipi-pesi'!Z$22,'Tabelle Tipi-pesi'!AA$22,"")&amp;IF(AA131='Tabelle Tipi-pesi'!Z$23,'Tabelle Tipi-pesi'!AA$23,"")))</f>
        <v>75</v>
      </c>
      <c r="AD131" s="9">
        <f>IF(AC131="",0,VALUE(IF(AC131='Tabelle Tipi-pesi'!Z$2,'Tabelle Tipi-pesi'!AA$2,"")&amp;IF(AC131='Tabelle Tipi-pesi'!Z$3,'Tabelle Tipi-pesi'!AA$3,"")&amp;IF(AC131='Tabelle Tipi-pesi'!Z$4,'Tabelle Tipi-pesi'!AA$4,"")&amp;IF(AC131='Tabelle Tipi-pesi'!Z$5,'Tabelle Tipi-pesi'!AA$5,"")&amp;IF(AC131='Tabelle Tipi-pesi'!Z$6,'Tabelle Tipi-pesi'!AA$6,"")&amp;IF(AC131='Tabelle Tipi-pesi'!Z$7,'Tabelle Tipi-pesi'!AA$7,"")&amp;IF(AC131='Tabelle Tipi-pesi'!Z$8,'Tabelle Tipi-pesi'!AA$8,"")&amp;IF(AC131='Tabelle Tipi-pesi'!Z$9,'Tabelle Tipi-pesi'!AA$9,"")&amp;IF(AC131='Tabelle Tipi-pesi'!Z$10,'Tabelle Tipi-pesi'!AA$10,"")&amp;IF(AC131='Tabelle Tipi-pesi'!Z$11,'Tabelle Tipi-pesi'!AA$11,"")&amp;IF(AC131='Tabelle Tipi-pesi'!Z$12,'Tabelle Tipi-pesi'!AA$12,"")&amp;IF(AC131='Tabelle Tipi-pesi'!Z$13,'Tabelle Tipi-pesi'!AA$13,"")&amp;IF(AC131='Tabelle Tipi-pesi'!Z$14,'Tabelle Tipi-pesi'!AA$14,"")&amp;IF(AC131='Tabelle Tipi-pesi'!Z$15,'Tabelle Tipi-pesi'!AA$15,"")&amp;IF(AC131='Tabelle Tipi-pesi'!Z$16,'Tabelle Tipi-pesi'!AA$16,"")&amp;IF(AC131='Tabelle Tipi-pesi'!Z$17,'Tabelle Tipi-pesi'!AA$17,"")&amp;IF(AC131='Tabelle Tipi-pesi'!Z$18,'Tabelle Tipi-pesi'!AA$18,"")&amp;IF(AC131='Tabelle Tipi-pesi'!Z$19,'Tabelle Tipi-pesi'!AA$19,"")&amp;IF(AC131='Tabelle Tipi-pesi'!Z$20,'Tabelle Tipi-pesi'!AA$20,"")&amp;IF(AC131='Tabelle Tipi-pesi'!Z$21,'Tabelle Tipi-pesi'!AA$21,"")&amp;IF(AC131='Tabelle Tipi-pesi'!Z$22,'Tabelle Tipi-pesi'!AA$22,"")&amp;IF(AC131='Tabelle Tipi-pesi'!Z$23,'Tabelle Tipi-pesi'!AA$23,"")))</f>
        <v>0</v>
      </c>
      <c r="AE131" s="34" t="s">
        <v>117</v>
      </c>
      <c r="AF131" s="35">
        <f>IF(AE131="",0,VALUE(IF(AE131='Tabelle Tipi-pesi'!AB$2,'Tabelle Tipi-pesi'!AC$2,"")&amp;IF(AE131='Tabelle Tipi-pesi'!AB$3,'Tabelle Tipi-pesi'!AC$3,"")&amp;IF(AE131='Tabelle Tipi-pesi'!AB$4,'Tabelle Tipi-pesi'!AC$4,"")&amp;IF(AE131='Tabelle Tipi-pesi'!AB$5,'Tabelle Tipi-pesi'!AC$5,"")&amp;IF(AE131='Tabelle Tipi-pesi'!AB$6,'Tabelle Tipi-pesi'!AC$6,"")&amp;IF(AE131='Tabelle Tipi-pesi'!AB$7,'Tabelle Tipi-pesi'!AC$7,"")&amp;IF(AE131='Tabelle Tipi-pesi'!AB$8,'Tabelle Tipi-pesi'!AC$8,"")&amp;IF(AE131='Tabelle Tipi-pesi'!AB$9,'Tabelle Tipi-pesi'!AC$9,"")&amp;IF(AE131='Tabelle Tipi-pesi'!AB$10,'Tabelle Tipi-pesi'!AC$10,"")&amp;IF(AE131='Tabelle Tipi-pesi'!AB$11,'Tabelle Tipi-pesi'!AC$11,"")&amp;IF(AE131='Tabelle Tipi-pesi'!AB$12,'Tabelle Tipi-pesi'!AC$12,"")&amp;IF(AE131='Tabelle Tipi-pesi'!AB$13,'Tabelle Tipi-pesi'!AC$13,"")&amp;IF(AE131='Tabelle Tipi-pesi'!AB$14,'Tabelle Tipi-pesi'!AC$14,"")&amp;IF(AE131='Tabelle Tipi-pesi'!AB$15,'Tabelle Tipi-pesi'!AC$15,"")&amp;IF(AD131='Tabelle Tipi-pesi'!AB$16,'Tabelle Tipi-pesi'!AC$16,"")&amp;IF(AE131='Tabelle Tipi-pesi'!AB$17,'Tabelle Tipi-pesi'!AC$17,"")&amp;IF(AE131='Tabelle Tipi-pesi'!AB$18,'Tabelle Tipi-pesi'!AC$18,"")&amp;IF(AE131='Tabelle Tipi-pesi'!AB$19,'Tabelle Tipi-pesi'!AC$19,"")&amp;IF(AE131='Tabelle Tipi-pesi'!AB$20,'Tabelle Tipi-pesi'!AC$20,"")&amp;IF(AE131='Tabelle Tipi-pesi'!AB$21,'Tabelle Tipi-pesi'!AC$21,"")&amp;IF(AE131='Tabelle Tipi-pesi'!AB$22,'Tabelle Tipi-pesi'!AC$22,"")&amp;IF(AE131='Tabelle Tipi-pesi'!AB$23,'Tabelle Tipi-pesi'!AC$23,"")))</f>
        <v>40</v>
      </c>
      <c r="AG131" s="8" t="s">
        <v>106</v>
      </c>
      <c r="AH131" s="9">
        <f>IF(AG131="",0,VALUE(IF(AG131='Tabelle Tipi-pesi'!AD$2,'Tabelle Tipi-pesi'!AE$2,"")&amp;IF(AG131='Tabelle Tipi-pesi'!AD$3,'Tabelle Tipi-pesi'!AE$3,"")&amp;IF(AG131='Tabelle Tipi-pesi'!AD$4,'Tabelle Tipi-pesi'!AE$4,"")&amp;IF(AG131='Tabelle Tipi-pesi'!AD$5,'Tabelle Tipi-pesi'!AE$5,"")&amp;IF(AG131='Tabelle Tipi-pesi'!AD$6,'Tabelle Tipi-pesi'!AE$6,"")&amp;IF(AG131='Tabelle Tipi-pesi'!AD$7,'Tabelle Tipi-pesi'!AE$7,"")&amp;IF(AG131='Tabelle Tipi-pesi'!AD$8,'Tabelle Tipi-pesi'!AE$8,"")&amp;IF(AG131='Tabelle Tipi-pesi'!AD$9,'Tabelle Tipi-pesi'!AE$9,"")&amp;IF(AG131='Tabelle Tipi-pesi'!AD$10,'Tabelle Tipi-pesi'!AE$10,"")&amp;IF(AG131='Tabelle Tipi-pesi'!AD$11,'Tabelle Tipi-pesi'!AE$11,"")&amp;IF(AG131='Tabelle Tipi-pesi'!AD$12,'Tabelle Tipi-pesi'!AE$12,"")&amp;IF(AG131='Tabelle Tipi-pesi'!AD$13,'Tabelle Tipi-pesi'!AE$13,"")&amp;IF(AG131='Tabelle Tipi-pesi'!AD$14,'Tabelle Tipi-pesi'!AE$14,"")&amp;IF(AG131='Tabelle Tipi-pesi'!AD$15,'Tabelle Tipi-pesi'!AE$15,"")&amp;IF(AF131='Tabelle Tipi-pesi'!AD$16,'Tabelle Tipi-pesi'!AE$16,"")&amp;IF(AG131='Tabelle Tipi-pesi'!AD$17,'Tabelle Tipi-pesi'!AE$17,"")&amp;IF(AG131='Tabelle Tipi-pesi'!AD$18,'Tabelle Tipi-pesi'!AE$18,"")&amp;IF(AG131='Tabelle Tipi-pesi'!AD$19,'Tabelle Tipi-pesi'!AE$19,"")&amp;IF(AG131='Tabelle Tipi-pesi'!AD$20,'Tabelle Tipi-pesi'!AE$20,"")&amp;IF(AG131='Tabelle Tipi-pesi'!AD$21,'Tabelle Tipi-pesi'!AE$21,"")&amp;IF(AG131='Tabelle Tipi-pesi'!AD$22,'Tabelle Tipi-pesi'!AE$22,"")&amp;IF(AG131='Tabelle Tipi-pesi'!AD$23,'Tabelle Tipi-pesi'!AE$23,"")))</f>
        <v>50</v>
      </c>
      <c r="AJ131" s="26">
        <f t="shared" si="7"/>
        <v>2032</v>
      </c>
      <c r="AK131" s="55">
        <v>23.2</v>
      </c>
      <c r="AL131" s="12">
        <v>9430</v>
      </c>
      <c r="AM131" s="18"/>
      <c r="AN131" s="11">
        <f t="shared" si="8"/>
        <v>11</v>
      </c>
      <c r="AO131" s="11" t="str">
        <f t="shared" si="9"/>
        <v>3</v>
      </c>
      <c r="AP131" s="8">
        <v>700</v>
      </c>
      <c r="AQ131" s="40">
        <f t="shared" si="10"/>
        <v>24.387931034482762</v>
      </c>
      <c r="AR131" s="15">
        <f t="shared" si="11"/>
        <v>270.70603448275864</v>
      </c>
      <c r="AS131" s="16">
        <f t="shared" si="12"/>
        <v>133.22147366277491</v>
      </c>
      <c r="AT131" s="15">
        <f t="shared" si="13"/>
        <v>7.5062973896483962</v>
      </c>
      <c r="AU131" s="39"/>
    </row>
    <row r="132" spans="1:47" s="8" customFormat="1" ht="11.25" customHeight="1" x14ac:dyDescent="0.2">
      <c r="A132" s="8">
        <v>128</v>
      </c>
      <c r="B132" s="8">
        <v>4</v>
      </c>
      <c r="C132" s="20" t="s">
        <v>18</v>
      </c>
      <c r="D132" s="21">
        <f>IF(C132="",0,VALUE(IF(C132='Tabelle Tipi-pesi'!B$2,'Tabelle Tipi-pesi'!C$2,"")&amp;IF(C132='Tabelle Tipi-pesi'!B$3,'Tabelle Tipi-pesi'!C$3,"")&amp;IF(C132='Tabelle Tipi-pesi'!B$4,'Tabelle Tipi-pesi'!C$4,"")&amp;IF(C132='Tabelle Tipi-pesi'!B$5,'Tabelle Tipi-pesi'!C$5,"")&amp;IF(C132='Tabelle Tipi-pesi'!B$6,'Tabelle Tipi-pesi'!C$6,"")&amp;IF(C132='Tabelle Tipi-pesi'!B$7,'Tabelle Tipi-pesi'!C$7,"")&amp;IF(C132='Tabelle Tipi-pesi'!B$8,'Tabelle Tipi-pesi'!C$8,"")&amp;IF(C132='Tabelle Tipi-pesi'!B$9,'Tabelle Tipi-pesi'!C$9,"")&amp;IF(C132='Tabelle Tipi-pesi'!B$10,'Tabelle Tipi-pesi'!C$10,"")&amp;IF(C132='Tabelle Tipi-pesi'!B$11,'Tabelle Tipi-pesi'!C$11,"")&amp;IF(C132='Tabelle Tipi-pesi'!B$12,'Tabelle Tipi-pesi'!C$12,"")&amp;IF(C132='Tabelle Tipi-pesi'!B$13,'Tabelle Tipi-pesi'!C$13,"")&amp;IF(C132='Tabelle Tipi-pesi'!B$14,'Tabelle Tipi-pesi'!C$14,"")&amp;IF(C132='Tabelle Tipi-pesi'!B$15,'Tabelle Tipi-pesi'!C$15,"")&amp;IF(C132='Tabelle Tipi-pesi'!B$16,'Tabelle Tipi-pesi'!C$16,"")&amp;IF(C132='Tabelle Tipi-pesi'!B$17,'Tabelle Tipi-pesi'!C$17,"")&amp;IF(C132='Tabelle Tipi-pesi'!B$18,'Tabelle Tipi-pesi'!C$18,"")&amp;IF(C132='Tabelle Tipi-pesi'!B$19,'Tabelle Tipi-pesi'!C$19,"")&amp;IF(C132='Tabelle Tipi-pesi'!B$20,'Tabelle Tipi-pesi'!C$20,"")&amp;IF(C132='Tabelle Tipi-pesi'!B$21,'Tabelle Tipi-pesi'!C$21,"")&amp;IF(C132='Tabelle Tipi-pesi'!B$22,'Tabelle Tipi-pesi'!C$22,"")&amp;IF(C132='Tabelle Tipi-pesi'!B$23,'Tabelle Tipi-pesi'!C$23,"")))</f>
        <v>180</v>
      </c>
      <c r="E132" s="8" t="s">
        <v>25</v>
      </c>
      <c r="F132" s="7">
        <f>IF(E132="",0,VALUE(IF(E132='Tabelle Tipi-pesi'!D$2,'Tabelle Tipi-pesi'!E$2,"")&amp;IF(E132='Tabelle Tipi-pesi'!D$3,'Tabelle Tipi-pesi'!E$3,"")&amp;IF(E132='Tabelle Tipi-pesi'!D$4,'Tabelle Tipi-pesi'!E$4,"")&amp;IF(E132='Tabelle Tipi-pesi'!D$5,'Tabelle Tipi-pesi'!E$5,"")&amp;IF(E132='Tabelle Tipi-pesi'!D$6,'Tabelle Tipi-pesi'!E$6,"")&amp;IF(E132='Tabelle Tipi-pesi'!D$7,'Tabelle Tipi-pesi'!E$7,"")&amp;IF(E132='Tabelle Tipi-pesi'!D$8,'Tabelle Tipi-pesi'!E$8,"")&amp;IF(E132='Tabelle Tipi-pesi'!D$9,'Tabelle Tipi-pesi'!E$9,"")&amp;IF(E132='Tabelle Tipi-pesi'!D$10,'Tabelle Tipi-pesi'!E$10,"")&amp;IF(E132='Tabelle Tipi-pesi'!D$11,'Tabelle Tipi-pesi'!E$11,"")&amp;IF(E132='Tabelle Tipi-pesi'!D$12,'Tabelle Tipi-pesi'!E$12,"")&amp;IF(E132='Tabelle Tipi-pesi'!D$13,'Tabelle Tipi-pesi'!E$13,"")&amp;IF(E132='Tabelle Tipi-pesi'!D$14,'Tabelle Tipi-pesi'!E$14,"")&amp;IF(E132='Tabelle Tipi-pesi'!D$15,'Tabelle Tipi-pesi'!E$15,"")&amp;IF(E132='Tabelle Tipi-pesi'!D$16,'Tabelle Tipi-pesi'!E$16,"")&amp;IF(E132='Tabelle Tipi-pesi'!D$17,'Tabelle Tipi-pesi'!E$17,"")&amp;IF(E132='Tabelle Tipi-pesi'!D$18,'Tabelle Tipi-pesi'!E$18,"")&amp;IF(E132='Tabelle Tipi-pesi'!D$19,'Tabelle Tipi-pesi'!E$19,"")&amp;IF(E132='Tabelle Tipi-pesi'!D$20,'Tabelle Tipi-pesi'!E$20,"")&amp;IF(E132='Tabelle Tipi-pesi'!D$21,'Tabelle Tipi-pesi'!E$21,"")&amp;IF(E132='Tabelle Tipi-pesi'!D$22,'Tabelle Tipi-pesi'!E$22,"")&amp;IF(E132='Tabelle Tipi-pesi'!D$23,'Tabelle Tipi-pesi'!E$23,"")))/4*B132</f>
        <v>63</v>
      </c>
      <c r="G132" s="22" t="s">
        <v>39</v>
      </c>
      <c r="H132" s="23">
        <f>$B132*IF(G132="",0,VALUE(IF(G132='Tabelle Tipi-pesi'!F$2,'Tabelle Tipi-pesi'!G$2,"")&amp;IF(G132='Tabelle Tipi-pesi'!F$3,'Tabelle Tipi-pesi'!G$3,"")&amp;IF(G132='Tabelle Tipi-pesi'!F$4,'Tabelle Tipi-pesi'!G$4,"")&amp;IF(G132='Tabelle Tipi-pesi'!F$5,'Tabelle Tipi-pesi'!G$5,"")&amp;IF(G132='Tabelle Tipi-pesi'!F$6,'Tabelle Tipi-pesi'!G$6,"")&amp;IF(G132='Tabelle Tipi-pesi'!F$7,'Tabelle Tipi-pesi'!G$7,"")&amp;IF(G132='Tabelle Tipi-pesi'!F$8,'Tabelle Tipi-pesi'!G$8,"")&amp;IF(G132='Tabelle Tipi-pesi'!F$9,'Tabelle Tipi-pesi'!G$9,"")&amp;IF(G132='Tabelle Tipi-pesi'!F$10,'Tabelle Tipi-pesi'!G$10,"")&amp;IF(G132='Tabelle Tipi-pesi'!F$11,'Tabelle Tipi-pesi'!G$11,"")&amp;IF(G132='Tabelle Tipi-pesi'!F$12,'Tabelle Tipi-pesi'!G$12,"")&amp;IF(G132='Tabelle Tipi-pesi'!F$13,'Tabelle Tipi-pesi'!G$13,"")&amp;IF(G132='Tabelle Tipi-pesi'!F$14,'Tabelle Tipi-pesi'!G$14,"")&amp;IF(G132='Tabelle Tipi-pesi'!F$15,'Tabelle Tipi-pesi'!G$15,"")&amp;IF(G132='Tabelle Tipi-pesi'!F$16,'Tabelle Tipi-pesi'!G$16,"")&amp;IF(G132='Tabelle Tipi-pesi'!F$17,'Tabelle Tipi-pesi'!G$17,"")&amp;IF(G132='Tabelle Tipi-pesi'!F$18,'Tabelle Tipi-pesi'!G$18,"")&amp;IF(G132='Tabelle Tipi-pesi'!F$19,'Tabelle Tipi-pesi'!G$19,"")&amp;IF(G132='Tabelle Tipi-pesi'!F$20,'Tabelle Tipi-pesi'!G$20,"")&amp;IF(G132='Tabelle Tipi-pesi'!F$21,'Tabelle Tipi-pesi'!G$21,"")&amp;IF(G132='Tabelle Tipi-pesi'!F$22,'Tabelle Tipi-pesi'!G$22,"")&amp;IF(G132='Tabelle Tipi-pesi'!F$23,'Tabelle Tipi-pesi'!G$23,"")))</f>
        <v>120</v>
      </c>
      <c r="I132" s="8" t="s">
        <v>47</v>
      </c>
      <c r="J132" s="9">
        <f>IF(I132="",0,VALUE(IF(I132='Tabelle Tipi-pesi'!H$2,'Tabelle Tipi-pesi'!I$2,"")&amp;IF(I132='Tabelle Tipi-pesi'!H$3,'Tabelle Tipi-pesi'!I$3,"")&amp;IF(I132='Tabelle Tipi-pesi'!H$4,'Tabelle Tipi-pesi'!I$4,"")&amp;IF(I132='Tabelle Tipi-pesi'!H$5,'Tabelle Tipi-pesi'!I$5,"")&amp;IF(I132='Tabelle Tipi-pesi'!H$6,'Tabelle Tipi-pesi'!I$6,"")&amp;IF(I132='Tabelle Tipi-pesi'!H$7,'Tabelle Tipi-pesi'!I$7,"")&amp;IF(I132='Tabelle Tipi-pesi'!H$8,'Tabelle Tipi-pesi'!I$8,"")&amp;IF(I132='Tabelle Tipi-pesi'!H$9,'Tabelle Tipi-pesi'!I$9,"")&amp;IF(I132='Tabelle Tipi-pesi'!H$10,'Tabelle Tipi-pesi'!I$10,"")&amp;IF(I132='Tabelle Tipi-pesi'!H$11,'Tabelle Tipi-pesi'!I$11,"")&amp;IF(I132='Tabelle Tipi-pesi'!H$12,'Tabelle Tipi-pesi'!I$12,"")&amp;IF(I132='Tabelle Tipi-pesi'!H$13,'Tabelle Tipi-pesi'!I$13,"")&amp;IF(I132='Tabelle Tipi-pesi'!H$14,'Tabelle Tipi-pesi'!I$14,"")&amp;IF(I132='Tabelle Tipi-pesi'!H$15,'Tabelle Tipi-pesi'!I$15,"")&amp;IF(I132='Tabelle Tipi-pesi'!H$16,'Tabelle Tipi-pesi'!I$16,"")&amp;IF(I132='Tabelle Tipi-pesi'!H$17,'Tabelle Tipi-pesi'!I$17,"")&amp;IF(I132='Tabelle Tipi-pesi'!H$18,'Tabelle Tipi-pesi'!I$18,"")&amp;IF(I132='Tabelle Tipi-pesi'!H$19,'Tabelle Tipi-pesi'!I$19,"")&amp;IF(I132='Tabelle Tipi-pesi'!H$20,'Tabelle Tipi-pesi'!I$20,"")&amp;IF(I132='Tabelle Tipi-pesi'!H$21,'Tabelle Tipi-pesi'!I$21,"")&amp;IF(I132='Tabelle Tipi-pesi'!H$22,'Tabelle Tipi-pesi'!I$22,"")&amp;IF(I132='Tabelle Tipi-pesi'!H$23,'Tabelle Tipi-pesi'!I$23,"")))</f>
        <v>145</v>
      </c>
      <c r="K132" s="24" t="s">
        <v>50</v>
      </c>
      <c r="L132" s="25">
        <f>IF(K132="",0,VALUE(IF(K132='Tabelle Tipi-pesi'!J$2,'Tabelle Tipi-pesi'!K$2,"")&amp;IF(K132='Tabelle Tipi-pesi'!J$3,'Tabelle Tipi-pesi'!K$3,"")&amp;IF(K132='Tabelle Tipi-pesi'!J$4,'Tabelle Tipi-pesi'!K$4,"")&amp;IF(K132='Tabelle Tipi-pesi'!J$5,'Tabelle Tipi-pesi'!K$5,"")&amp;IF(K132='Tabelle Tipi-pesi'!J$6,'Tabelle Tipi-pesi'!K$6,"")&amp;IF(K132='Tabelle Tipi-pesi'!J$7,'Tabelle Tipi-pesi'!K$7,"")&amp;IF(K132='Tabelle Tipi-pesi'!J$8,'Tabelle Tipi-pesi'!K$8,"")&amp;IF(K132='Tabelle Tipi-pesi'!J$9,'Tabelle Tipi-pesi'!K$9,"")&amp;IF(K132='Tabelle Tipi-pesi'!J$10,'Tabelle Tipi-pesi'!K$10,"")&amp;IF(K132='Tabelle Tipi-pesi'!J$11,'Tabelle Tipi-pesi'!K$11,"")&amp;IF(K132='Tabelle Tipi-pesi'!J$12,'Tabelle Tipi-pesi'!K$12,"")&amp;IF(K132='Tabelle Tipi-pesi'!J$13,'Tabelle Tipi-pesi'!K$13,"")&amp;IF(K132='Tabelle Tipi-pesi'!J$14,'Tabelle Tipi-pesi'!K$14,"")&amp;IF(K132='Tabelle Tipi-pesi'!J$15,'Tabelle Tipi-pesi'!K$15,"")&amp;IF(K132='Tabelle Tipi-pesi'!J$16,'Tabelle Tipi-pesi'!K$16,"")&amp;IF(K132='Tabelle Tipi-pesi'!J$17,'Tabelle Tipi-pesi'!K$17,"")&amp;IF(K132='Tabelle Tipi-pesi'!J$18,'Tabelle Tipi-pesi'!K$18,"")&amp;IF(K132='Tabelle Tipi-pesi'!J$19,'Tabelle Tipi-pesi'!K$19,"")&amp;IF(K132='Tabelle Tipi-pesi'!J$20,'Tabelle Tipi-pesi'!K$20,"")&amp;IF(K132='Tabelle Tipi-pesi'!J$21,'Tabelle Tipi-pesi'!K$21,"")&amp;IF(K132='Tabelle Tipi-pesi'!J$22,'Tabelle Tipi-pesi'!K$22,"")&amp;IF(K132='Tabelle Tipi-pesi'!J$23,'Tabelle Tipi-pesi'!K$23,"")))</f>
        <v>7</v>
      </c>
      <c r="M132" s="8" t="s">
        <v>61</v>
      </c>
      <c r="N132" s="9">
        <f>$B132*IF(M132="",0,VALUE(IF(M132='Tabelle Tipi-pesi'!L$2,'Tabelle Tipi-pesi'!M$2,"")&amp;IF(M132='Tabelle Tipi-pesi'!L$3,'Tabelle Tipi-pesi'!M$3,"")&amp;IF(M132='Tabelle Tipi-pesi'!L$4,'Tabelle Tipi-pesi'!M$4,"")&amp;IF(M132='Tabelle Tipi-pesi'!L$5,'Tabelle Tipi-pesi'!M$5,"")&amp;IF(M132='Tabelle Tipi-pesi'!L$6,'Tabelle Tipi-pesi'!M$6,"")&amp;IF(M132='Tabelle Tipi-pesi'!L$7,'Tabelle Tipi-pesi'!M$7,"")&amp;IF(M132='Tabelle Tipi-pesi'!L$8,'Tabelle Tipi-pesi'!M$8,"")&amp;IF(M132='Tabelle Tipi-pesi'!L$9,'Tabelle Tipi-pesi'!M$9,"")&amp;IF(M132='Tabelle Tipi-pesi'!L$10,'Tabelle Tipi-pesi'!M$10,"")&amp;IF(M132='Tabelle Tipi-pesi'!L$11,'Tabelle Tipi-pesi'!M$11,"")&amp;IF(M132='Tabelle Tipi-pesi'!L$12,'Tabelle Tipi-pesi'!M$12,"")&amp;IF(M132='Tabelle Tipi-pesi'!L$13,'Tabelle Tipi-pesi'!M$13,"")&amp;IF(M132='Tabelle Tipi-pesi'!L$14,'Tabelle Tipi-pesi'!M$14,"")&amp;IF(M132='Tabelle Tipi-pesi'!L$15,'Tabelle Tipi-pesi'!M$15,"")&amp;IF(M132='Tabelle Tipi-pesi'!L$16,'Tabelle Tipi-pesi'!M$16,"")&amp;IF(M132='Tabelle Tipi-pesi'!L$17,'Tabelle Tipi-pesi'!M$17,"")&amp;IF(M132='Tabelle Tipi-pesi'!L$18,'Tabelle Tipi-pesi'!M$18,"")&amp;IF(M132='Tabelle Tipi-pesi'!L$19,'Tabelle Tipi-pesi'!M$19,"")&amp;IF(M132='Tabelle Tipi-pesi'!L$20,'Tabelle Tipi-pesi'!M$20,"")&amp;IF(M132='Tabelle Tipi-pesi'!L$21,'Tabelle Tipi-pesi'!M$21,"")&amp;IF(M132='Tabelle Tipi-pesi'!L$22,'Tabelle Tipi-pesi'!M$22,"")&amp;IF(M132='Tabelle Tipi-pesi'!L$23,'Tabelle Tipi-pesi'!M$23,"")))</f>
        <v>416</v>
      </c>
      <c r="O132" s="27" t="s">
        <v>89</v>
      </c>
      <c r="P132" s="28">
        <f>IF(O132="",0,VALUE(IF(O132='Tabelle Tipi-pesi'!N$2,'Tabelle Tipi-pesi'!O$2,"")&amp;IF(O132='Tabelle Tipi-pesi'!N$3,'Tabelle Tipi-pesi'!O$3,"")&amp;IF(O132='Tabelle Tipi-pesi'!N$4,'Tabelle Tipi-pesi'!O$4,"")&amp;IF(O132='Tabelle Tipi-pesi'!N$5,'Tabelle Tipi-pesi'!O$5,"")&amp;IF(O132='Tabelle Tipi-pesi'!N$6,'Tabelle Tipi-pesi'!O$6,"")&amp;IF(O132='Tabelle Tipi-pesi'!N$7,'Tabelle Tipi-pesi'!O$7,"")&amp;IF(O132='Tabelle Tipi-pesi'!N$8,'Tabelle Tipi-pesi'!O$8,"")&amp;IF(O132='Tabelle Tipi-pesi'!N$9,'Tabelle Tipi-pesi'!O$9,"")&amp;IF(O132='Tabelle Tipi-pesi'!N$10,'Tabelle Tipi-pesi'!O$10,"")&amp;IF(O132='Tabelle Tipi-pesi'!N$11,'Tabelle Tipi-pesi'!O$11,"")&amp;IF(O132='Tabelle Tipi-pesi'!N$12,'Tabelle Tipi-pesi'!O$12,"")&amp;IF(O132='Tabelle Tipi-pesi'!N$13,'Tabelle Tipi-pesi'!O$13,"")&amp;IF(O132='Tabelle Tipi-pesi'!N$14,'Tabelle Tipi-pesi'!O$14,"")&amp;IF(O132='Tabelle Tipi-pesi'!N$15,'Tabelle Tipi-pesi'!O$15,"")&amp;IF(O132='Tabelle Tipi-pesi'!N$16,'Tabelle Tipi-pesi'!O$16,"")&amp;IF(O132='Tabelle Tipi-pesi'!N$17,'Tabelle Tipi-pesi'!O$17,"")&amp;IF(O132='Tabelle Tipi-pesi'!N$18,'Tabelle Tipi-pesi'!O$18,"")&amp;IF(O132='Tabelle Tipi-pesi'!N$19,'Tabelle Tipi-pesi'!O$19,"")&amp;IF(O132='Tabelle Tipi-pesi'!N$20,'Tabelle Tipi-pesi'!O$20,"")&amp;IF(O132='Tabelle Tipi-pesi'!N$21,'Tabelle Tipi-pesi'!O$21,"")&amp;IF(O132='Tabelle Tipi-pesi'!N$22,'Tabelle Tipi-pesi'!O$22,"")&amp;IF(O132='Tabelle Tipi-pesi'!N$23,'Tabelle Tipi-pesi'!O$23,"")))</f>
        <v>520</v>
      </c>
      <c r="R132" s="9">
        <f>IF(Q132="",0,VALUE(IF(Q132='Tabelle Tipi-pesi'!P$2,'Tabelle Tipi-pesi'!Q$2,"")&amp;IF(Q132='Tabelle Tipi-pesi'!P$3,'Tabelle Tipi-pesi'!Q$3,"")&amp;IF(Q132='Tabelle Tipi-pesi'!P$4,'Tabelle Tipi-pesi'!Q$4,"")&amp;IF(Q132='Tabelle Tipi-pesi'!P$5,'Tabelle Tipi-pesi'!Q$5,"")&amp;IF(Q132='Tabelle Tipi-pesi'!P$6,'Tabelle Tipi-pesi'!Q$6,"")&amp;IF(Q132='Tabelle Tipi-pesi'!P$7,'Tabelle Tipi-pesi'!Q$7,"")&amp;IF(Q132='Tabelle Tipi-pesi'!P$8,'Tabelle Tipi-pesi'!Q$8,"")&amp;IF(Q132='Tabelle Tipi-pesi'!P$9,'Tabelle Tipi-pesi'!Q$9,"")&amp;IF(Q132='Tabelle Tipi-pesi'!P$10,'Tabelle Tipi-pesi'!Q$10,"")&amp;IF(Q132='Tabelle Tipi-pesi'!P$11,'Tabelle Tipi-pesi'!Q$11,"")&amp;IF(Q132='Tabelle Tipi-pesi'!P$12,'Tabelle Tipi-pesi'!Q$12,"")&amp;IF(Q132='Tabelle Tipi-pesi'!P$13,'Tabelle Tipi-pesi'!Q$13,"")&amp;IF(Q132='Tabelle Tipi-pesi'!P$14,'Tabelle Tipi-pesi'!Q$14,"")&amp;IF(Q132='Tabelle Tipi-pesi'!P$15,'Tabelle Tipi-pesi'!Q$15,"")&amp;IF(Q132='Tabelle Tipi-pesi'!P$16,'Tabelle Tipi-pesi'!Q$16,"")&amp;IF(Q132='Tabelle Tipi-pesi'!P$17,'Tabelle Tipi-pesi'!Q$17,"")&amp;IF(Q132='Tabelle Tipi-pesi'!P$18,'Tabelle Tipi-pesi'!Q$18,"")&amp;IF(Q132='Tabelle Tipi-pesi'!P$19,'Tabelle Tipi-pesi'!Q$19,"")&amp;IF(Q132='Tabelle Tipi-pesi'!P$20,'Tabelle Tipi-pesi'!Q$20,"")&amp;IF(Q132='Tabelle Tipi-pesi'!P$21,'Tabelle Tipi-pesi'!Q$21,"")&amp;IF(Q132='Tabelle Tipi-pesi'!P$22,'Tabelle Tipi-pesi'!Q$22,"")&amp;IF(Q132='Tabelle Tipi-pesi'!P$23,'Tabelle Tipi-pesi'!Q$23,"")))</f>
        <v>0</v>
      </c>
      <c r="S132" s="29" t="s">
        <v>114</v>
      </c>
      <c r="T132" s="30">
        <f>IF(S132="",0,VALUE(IF(S132='Tabelle Tipi-pesi'!R$2,'Tabelle Tipi-pesi'!S$2,"")&amp;IF(S132='Tabelle Tipi-pesi'!R$3,'Tabelle Tipi-pesi'!S$3,"")&amp;IF(S132='Tabelle Tipi-pesi'!R$4,'Tabelle Tipi-pesi'!S$4,"")&amp;IF(S132='Tabelle Tipi-pesi'!R$5,'Tabelle Tipi-pesi'!S$5,"")&amp;IF(S132='Tabelle Tipi-pesi'!R$6,'Tabelle Tipi-pesi'!S$6,"")&amp;IF(S132='Tabelle Tipi-pesi'!R$7,'Tabelle Tipi-pesi'!S$7,"")&amp;IF(S132='Tabelle Tipi-pesi'!R$8,'Tabelle Tipi-pesi'!S$8,"")&amp;IF(S132='Tabelle Tipi-pesi'!R$9,'Tabelle Tipi-pesi'!S$9,"")&amp;IF(S132='Tabelle Tipi-pesi'!R$10,'Tabelle Tipi-pesi'!S$10,"")&amp;IF(S132='Tabelle Tipi-pesi'!R$11,'Tabelle Tipi-pesi'!S$11,"")&amp;IF(S132='Tabelle Tipi-pesi'!R$12,'Tabelle Tipi-pesi'!S$12,"")&amp;IF(S132='Tabelle Tipi-pesi'!R$13,'Tabelle Tipi-pesi'!S$13,"")&amp;IF(S132='Tabelle Tipi-pesi'!R$14,'Tabelle Tipi-pesi'!S$14,"")&amp;IF(S132='Tabelle Tipi-pesi'!R$15,'Tabelle Tipi-pesi'!S$15,"")&amp;IF(S132='Tabelle Tipi-pesi'!R$16,'Tabelle Tipi-pesi'!S$16,"")&amp;IF(S132='Tabelle Tipi-pesi'!R$17,'Tabelle Tipi-pesi'!S$17,"")&amp;IF(S132='Tabelle Tipi-pesi'!R$18,'Tabelle Tipi-pesi'!S$18,"")&amp;IF(S132='Tabelle Tipi-pesi'!R$19,'Tabelle Tipi-pesi'!S$19,"")&amp;IF(S132='Tabelle Tipi-pesi'!R$20,'Tabelle Tipi-pesi'!S$20,"")&amp;IF(S132='Tabelle Tipi-pesi'!R$21,'Tabelle Tipi-pesi'!S$21,"")&amp;IF(S132='Tabelle Tipi-pesi'!R$22,'Tabelle Tipi-pesi'!S$22,"")&amp;IF(S132='Tabelle Tipi-pesi'!R$23,'Tabelle Tipi-pesi'!S$23,"")))</f>
        <v>25</v>
      </c>
      <c r="U132" s="8" t="s">
        <v>94</v>
      </c>
      <c r="V132" s="9">
        <f>IF(U132="",0,VALUE(IF(U132='Tabelle Tipi-pesi'!T$2,'Tabelle Tipi-pesi'!U$2,"")&amp;IF(U132='Tabelle Tipi-pesi'!T$3,'Tabelle Tipi-pesi'!U$3,"")&amp;IF(U132='Tabelle Tipi-pesi'!T$4,'Tabelle Tipi-pesi'!U$4,"")&amp;IF(U132='Tabelle Tipi-pesi'!T$5,'Tabelle Tipi-pesi'!U$5,"")&amp;IF(U132='Tabelle Tipi-pesi'!T$6,'Tabelle Tipi-pesi'!U$6,"")&amp;IF(U132='Tabelle Tipi-pesi'!T$7,'Tabelle Tipi-pesi'!U$7,"")&amp;IF(U132='Tabelle Tipi-pesi'!T$8,'Tabelle Tipi-pesi'!U$8,"")&amp;IF(U132='Tabelle Tipi-pesi'!T$9,'Tabelle Tipi-pesi'!U$9,"")&amp;IF(U132='Tabelle Tipi-pesi'!T$10,'Tabelle Tipi-pesi'!U$10,"")&amp;IF(U132='Tabelle Tipi-pesi'!T$11,'Tabelle Tipi-pesi'!U$11,"")&amp;IF(U132='Tabelle Tipi-pesi'!T$12,'Tabelle Tipi-pesi'!U$12,"")&amp;IF(U132='Tabelle Tipi-pesi'!T$13,'Tabelle Tipi-pesi'!U$13,"")&amp;IF(U132='Tabelle Tipi-pesi'!T$14,'Tabelle Tipi-pesi'!U$14,"")&amp;IF(U132='Tabelle Tipi-pesi'!T$15,'Tabelle Tipi-pesi'!U$15,"")&amp;IF(U132='Tabelle Tipi-pesi'!T$16,'Tabelle Tipi-pesi'!U$16,"")&amp;IF(U132='Tabelle Tipi-pesi'!T$17,'Tabelle Tipi-pesi'!U$17,"")&amp;IF(U132='Tabelle Tipi-pesi'!T$18,'Tabelle Tipi-pesi'!U$18,"")&amp;IF(U132='Tabelle Tipi-pesi'!T$19,'Tabelle Tipi-pesi'!U$19,"")&amp;IF(U132='Tabelle Tipi-pesi'!T$20,'Tabelle Tipi-pesi'!U$20,"")&amp;IF(U132='Tabelle Tipi-pesi'!T$21,'Tabelle Tipi-pesi'!U$21,"")&amp;IF(U132='Tabelle Tipi-pesi'!T$22,'Tabelle Tipi-pesi'!U$22,"")&amp;IF(U132='Tabelle Tipi-pesi'!T$23,'Tabelle Tipi-pesi'!U$23,"")))</f>
        <v>85</v>
      </c>
      <c r="W132" s="31" t="s">
        <v>98</v>
      </c>
      <c r="X132" s="32">
        <f>IF(W132="",0,VALUE(IF(W132='Tabelle Tipi-pesi'!V$2,'Tabelle Tipi-pesi'!W$2,"")&amp;IF(W132='Tabelle Tipi-pesi'!V$3,'Tabelle Tipi-pesi'!W$3,"")&amp;IF(W132='Tabelle Tipi-pesi'!V$4,'Tabelle Tipi-pesi'!W$4,"")&amp;IF(W132='Tabelle Tipi-pesi'!V$5,'Tabelle Tipi-pesi'!W$5,"")&amp;IF(W132='Tabelle Tipi-pesi'!V$6,'Tabelle Tipi-pesi'!W$6,"")&amp;IF(W132='Tabelle Tipi-pesi'!V$7,'Tabelle Tipi-pesi'!W$7,"")&amp;IF(W132='Tabelle Tipi-pesi'!V$8,'Tabelle Tipi-pesi'!W$8,"")&amp;IF(W132='Tabelle Tipi-pesi'!V$9,'Tabelle Tipi-pesi'!W$9,"")&amp;IF(W132='Tabelle Tipi-pesi'!V$10,'Tabelle Tipi-pesi'!W$10,"")&amp;IF(W132='Tabelle Tipi-pesi'!V$11,'Tabelle Tipi-pesi'!W$11,"")&amp;IF(W132='Tabelle Tipi-pesi'!V$12,'Tabelle Tipi-pesi'!W$12,"")&amp;IF(W132='Tabelle Tipi-pesi'!V$13,'Tabelle Tipi-pesi'!W$13,"")&amp;IF(W132='Tabelle Tipi-pesi'!V$14,'Tabelle Tipi-pesi'!W$14,"")&amp;IF(W132='Tabelle Tipi-pesi'!V$15,'Tabelle Tipi-pesi'!W$15,"")&amp;IF(W132='Tabelle Tipi-pesi'!V$16,'Tabelle Tipi-pesi'!W$16,"")&amp;IF(W132='Tabelle Tipi-pesi'!V$17,'Tabelle Tipi-pesi'!W$17,"")&amp;IF(W132='Tabelle Tipi-pesi'!V$18,'Tabelle Tipi-pesi'!W$18,"")&amp;IF(W132='Tabelle Tipi-pesi'!V$19,'Tabelle Tipi-pesi'!W$19,"")&amp;IF(W132='Tabelle Tipi-pesi'!V$20,'Tabelle Tipi-pesi'!W$20,"")&amp;IF(W132='Tabelle Tipi-pesi'!V$21,'Tabelle Tipi-pesi'!W$21,"")&amp;IF(W132='Tabelle Tipi-pesi'!V$22,'Tabelle Tipi-pesi'!W$22,"")&amp;IF(W132='Tabelle Tipi-pesi'!V$23,'Tabelle Tipi-pesi'!W$23,"")))</f>
        <v>56</v>
      </c>
      <c r="Y132" s="8" t="s">
        <v>100</v>
      </c>
      <c r="Z132" s="9">
        <f>IF(Y132="",0,VALUE(IF(Y132='Tabelle Tipi-pesi'!X$2,'Tabelle Tipi-pesi'!Y$2,"")&amp;IF(Y132='Tabelle Tipi-pesi'!X$3,'Tabelle Tipi-pesi'!Y$3,"")&amp;IF(Y132='Tabelle Tipi-pesi'!X$4,'Tabelle Tipi-pesi'!Y$4,"")&amp;IF(Y132='Tabelle Tipi-pesi'!X$5,'Tabelle Tipi-pesi'!Y$5,"")&amp;IF(Y132='Tabelle Tipi-pesi'!X$6,'Tabelle Tipi-pesi'!Y$6,"")&amp;IF(Y132='Tabelle Tipi-pesi'!X$7,'Tabelle Tipi-pesi'!Y$7,"")&amp;IF(Y132='Tabelle Tipi-pesi'!X$8,'Tabelle Tipi-pesi'!Y$8,"")&amp;IF(Y132='Tabelle Tipi-pesi'!X$9,'Tabelle Tipi-pesi'!Y$9,"")&amp;IF(Y132='Tabelle Tipi-pesi'!X$10,'Tabelle Tipi-pesi'!Y$10,"")&amp;IF(Y132='Tabelle Tipi-pesi'!X$11,'Tabelle Tipi-pesi'!Y$11,"")&amp;IF(Y132='Tabelle Tipi-pesi'!X$12,'Tabelle Tipi-pesi'!Y$12,"")&amp;IF(Y132='Tabelle Tipi-pesi'!X$13,'Tabelle Tipi-pesi'!Y$13,"")&amp;IF(Y132='Tabelle Tipi-pesi'!X$14,'Tabelle Tipi-pesi'!Y$14,"")&amp;IF(Y132='Tabelle Tipi-pesi'!X$15,'Tabelle Tipi-pesi'!Y$15,"")&amp;IF(Y132='Tabelle Tipi-pesi'!X$16,'Tabelle Tipi-pesi'!Y$16,"")&amp;IF(Y132='Tabelle Tipi-pesi'!X$17,'Tabelle Tipi-pesi'!Y$17,"")&amp;IF(Y132='Tabelle Tipi-pesi'!X$18,'Tabelle Tipi-pesi'!Y$18,"")&amp;IF(Y132='Tabelle Tipi-pesi'!X$19,'Tabelle Tipi-pesi'!Y$19,"")&amp;IF(Y132='Tabelle Tipi-pesi'!X$20,'Tabelle Tipi-pesi'!Y$20,"")&amp;IF(Y132='Tabelle Tipi-pesi'!X$21,'Tabelle Tipi-pesi'!Y$21,"")&amp;IF(Y132='Tabelle Tipi-pesi'!X$22,'Tabelle Tipi-pesi'!Y$22,"")&amp;IF(Y132='Tabelle Tipi-pesi'!X$23,'Tabelle Tipi-pesi'!Y$23,"")))</f>
        <v>190</v>
      </c>
      <c r="AA132" s="36" t="s">
        <v>105</v>
      </c>
      <c r="AB132" s="37">
        <f>IF(AA132="",0,VALUE(IF(AA132='Tabelle Tipi-pesi'!Z$2,'Tabelle Tipi-pesi'!AA$2,"")&amp;IF(AA132='Tabelle Tipi-pesi'!Z$3,'Tabelle Tipi-pesi'!AA$3,"")&amp;IF(AA132='Tabelle Tipi-pesi'!Z$4,'Tabelle Tipi-pesi'!AA$4,"")&amp;IF(AA132='Tabelle Tipi-pesi'!Z$5,'Tabelle Tipi-pesi'!AA$5,"")&amp;IF(AA132='Tabelle Tipi-pesi'!Z$6,'Tabelle Tipi-pesi'!AA$6,"")&amp;IF(AA132='Tabelle Tipi-pesi'!Z$7,'Tabelle Tipi-pesi'!AA$7,"")&amp;IF(AA132='Tabelle Tipi-pesi'!Z$8,'Tabelle Tipi-pesi'!AA$8,"")&amp;IF(AA132='Tabelle Tipi-pesi'!Z$9,'Tabelle Tipi-pesi'!AA$9,"")&amp;IF(AA132='Tabelle Tipi-pesi'!Z$10,'Tabelle Tipi-pesi'!AA$10,"")&amp;IF(AA132='Tabelle Tipi-pesi'!Z$11,'Tabelle Tipi-pesi'!AA$11,"")&amp;IF(AA132='Tabelle Tipi-pesi'!Z$12,'Tabelle Tipi-pesi'!AA$12,"")&amp;IF(AA132='Tabelle Tipi-pesi'!Z$13,'Tabelle Tipi-pesi'!AA$13,"")&amp;IF(AA132='Tabelle Tipi-pesi'!Z$14,'Tabelle Tipi-pesi'!AA$14,"")&amp;IF(AA132='Tabelle Tipi-pesi'!Z$15,'Tabelle Tipi-pesi'!AA$15,"")&amp;IF(AA132='Tabelle Tipi-pesi'!Z$16,'Tabelle Tipi-pesi'!AA$16,"")&amp;IF(AA132='Tabelle Tipi-pesi'!Z$17,'Tabelle Tipi-pesi'!AA$17,"")&amp;IF(AA132='Tabelle Tipi-pesi'!Z$18,'Tabelle Tipi-pesi'!AA$18,"")&amp;IF(AA132='Tabelle Tipi-pesi'!Z$19,'Tabelle Tipi-pesi'!AA$19,"")&amp;IF(AA132='Tabelle Tipi-pesi'!Z$20,'Tabelle Tipi-pesi'!AA$20,"")&amp;IF(AA132='Tabelle Tipi-pesi'!Z$21,'Tabelle Tipi-pesi'!AA$21,"")&amp;IF(AA132='Tabelle Tipi-pesi'!Z$22,'Tabelle Tipi-pesi'!AA$22,"")&amp;IF(AA132='Tabelle Tipi-pesi'!Z$23,'Tabelle Tipi-pesi'!AA$23,"")))</f>
        <v>75</v>
      </c>
      <c r="AD132" s="9">
        <f>IF(AC132="",0,VALUE(IF(AC132='Tabelle Tipi-pesi'!Z$2,'Tabelle Tipi-pesi'!AA$2,"")&amp;IF(AC132='Tabelle Tipi-pesi'!Z$3,'Tabelle Tipi-pesi'!AA$3,"")&amp;IF(AC132='Tabelle Tipi-pesi'!Z$4,'Tabelle Tipi-pesi'!AA$4,"")&amp;IF(AC132='Tabelle Tipi-pesi'!Z$5,'Tabelle Tipi-pesi'!AA$5,"")&amp;IF(AC132='Tabelle Tipi-pesi'!Z$6,'Tabelle Tipi-pesi'!AA$6,"")&amp;IF(AC132='Tabelle Tipi-pesi'!Z$7,'Tabelle Tipi-pesi'!AA$7,"")&amp;IF(AC132='Tabelle Tipi-pesi'!Z$8,'Tabelle Tipi-pesi'!AA$8,"")&amp;IF(AC132='Tabelle Tipi-pesi'!Z$9,'Tabelle Tipi-pesi'!AA$9,"")&amp;IF(AC132='Tabelle Tipi-pesi'!Z$10,'Tabelle Tipi-pesi'!AA$10,"")&amp;IF(AC132='Tabelle Tipi-pesi'!Z$11,'Tabelle Tipi-pesi'!AA$11,"")&amp;IF(AC132='Tabelle Tipi-pesi'!Z$12,'Tabelle Tipi-pesi'!AA$12,"")&amp;IF(AC132='Tabelle Tipi-pesi'!Z$13,'Tabelle Tipi-pesi'!AA$13,"")&amp;IF(AC132='Tabelle Tipi-pesi'!Z$14,'Tabelle Tipi-pesi'!AA$14,"")&amp;IF(AC132='Tabelle Tipi-pesi'!Z$15,'Tabelle Tipi-pesi'!AA$15,"")&amp;IF(AC132='Tabelle Tipi-pesi'!Z$16,'Tabelle Tipi-pesi'!AA$16,"")&amp;IF(AC132='Tabelle Tipi-pesi'!Z$17,'Tabelle Tipi-pesi'!AA$17,"")&amp;IF(AC132='Tabelle Tipi-pesi'!Z$18,'Tabelle Tipi-pesi'!AA$18,"")&amp;IF(AC132='Tabelle Tipi-pesi'!Z$19,'Tabelle Tipi-pesi'!AA$19,"")&amp;IF(AC132='Tabelle Tipi-pesi'!Z$20,'Tabelle Tipi-pesi'!AA$20,"")&amp;IF(AC132='Tabelle Tipi-pesi'!Z$21,'Tabelle Tipi-pesi'!AA$21,"")&amp;IF(AC132='Tabelle Tipi-pesi'!Z$22,'Tabelle Tipi-pesi'!AA$22,"")&amp;IF(AC132='Tabelle Tipi-pesi'!Z$23,'Tabelle Tipi-pesi'!AA$23,"")))</f>
        <v>0</v>
      </c>
      <c r="AE132" s="34" t="s">
        <v>117</v>
      </c>
      <c r="AF132" s="35">
        <f>IF(AE132="",0,VALUE(IF(AE132='Tabelle Tipi-pesi'!AB$2,'Tabelle Tipi-pesi'!AC$2,"")&amp;IF(AE132='Tabelle Tipi-pesi'!AB$3,'Tabelle Tipi-pesi'!AC$3,"")&amp;IF(AE132='Tabelle Tipi-pesi'!AB$4,'Tabelle Tipi-pesi'!AC$4,"")&amp;IF(AE132='Tabelle Tipi-pesi'!AB$5,'Tabelle Tipi-pesi'!AC$5,"")&amp;IF(AE132='Tabelle Tipi-pesi'!AB$6,'Tabelle Tipi-pesi'!AC$6,"")&amp;IF(AE132='Tabelle Tipi-pesi'!AB$7,'Tabelle Tipi-pesi'!AC$7,"")&amp;IF(AE132='Tabelle Tipi-pesi'!AB$8,'Tabelle Tipi-pesi'!AC$8,"")&amp;IF(AE132='Tabelle Tipi-pesi'!AB$9,'Tabelle Tipi-pesi'!AC$9,"")&amp;IF(AE132='Tabelle Tipi-pesi'!AB$10,'Tabelle Tipi-pesi'!AC$10,"")&amp;IF(AE132='Tabelle Tipi-pesi'!AB$11,'Tabelle Tipi-pesi'!AC$11,"")&amp;IF(AE132='Tabelle Tipi-pesi'!AB$12,'Tabelle Tipi-pesi'!AC$12,"")&amp;IF(AE132='Tabelle Tipi-pesi'!AB$13,'Tabelle Tipi-pesi'!AC$13,"")&amp;IF(AE132='Tabelle Tipi-pesi'!AB$14,'Tabelle Tipi-pesi'!AC$14,"")&amp;IF(AE132='Tabelle Tipi-pesi'!AB$15,'Tabelle Tipi-pesi'!AC$15,"")&amp;IF(AD132='Tabelle Tipi-pesi'!AB$16,'Tabelle Tipi-pesi'!AC$16,"")&amp;IF(AE132='Tabelle Tipi-pesi'!AB$17,'Tabelle Tipi-pesi'!AC$17,"")&amp;IF(AE132='Tabelle Tipi-pesi'!AB$18,'Tabelle Tipi-pesi'!AC$18,"")&amp;IF(AE132='Tabelle Tipi-pesi'!AB$19,'Tabelle Tipi-pesi'!AC$19,"")&amp;IF(AE132='Tabelle Tipi-pesi'!AB$20,'Tabelle Tipi-pesi'!AC$20,"")&amp;IF(AE132='Tabelle Tipi-pesi'!AB$21,'Tabelle Tipi-pesi'!AC$21,"")&amp;IF(AE132='Tabelle Tipi-pesi'!AB$22,'Tabelle Tipi-pesi'!AC$22,"")&amp;IF(AE132='Tabelle Tipi-pesi'!AB$23,'Tabelle Tipi-pesi'!AC$23,"")))</f>
        <v>40</v>
      </c>
      <c r="AG132" s="8" t="s">
        <v>106</v>
      </c>
      <c r="AH132" s="9">
        <f>IF(AG132="",0,VALUE(IF(AG132='Tabelle Tipi-pesi'!AD$2,'Tabelle Tipi-pesi'!AE$2,"")&amp;IF(AG132='Tabelle Tipi-pesi'!AD$3,'Tabelle Tipi-pesi'!AE$3,"")&amp;IF(AG132='Tabelle Tipi-pesi'!AD$4,'Tabelle Tipi-pesi'!AE$4,"")&amp;IF(AG132='Tabelle Tipi-pesi'!AD$5,'Tabelle Tipi-pesi'!AE$5,"")&amp;IF(AG132='Tabelle Tipi-pesi'!AD$6,'Tabelle Tipi-pesi'!AE$6,"")&amp;IF(AG132='Tabelle Tipi-pesi'!AD$7,'Tabelle Tipi-pesi'!AE$7,"")&amp;IF(AG132='Tabelle Tipi-pesi'!AD$8,'Tabelle Tipi-pesi'!AE$8,"")&amp;IF(AG132='Tabelle Tipi-pesi'!AD$9,'Tabelle Tipi-pesi'!AE$9,"")&amp;IF(AG132='Tabelle Tipi-pesi'!AD$10,'Tabelle Tipi-pesi'!AE$10,"")&amp;IF(AG132='Tabelle Tipi-pesi'!AD$11,'Tabelle Tipi-pesi'!AE$11,"")&amp;IF(AG132='Tabelle Tipi-pesi'!AD$12,'Tabelle Tipi-pesi'!AE$12,"")&amp;IF(AG132='Tabelle Tipi-pesi'!AD$13,'Tabelle Tipi-pesi'!AE$13,"")&amp;IF(AG132='Tabelle Tipi-pesi'!AD$14,'Tabelle Tipi-pesi'!AE$14,"")&amp;IF(AG132='Tabelle Tipi-pesi'!AD$15,'Tabelle Tipi-pesi'!AE$15,"")&amp;IF(AF132='Tabelle Tipi-pesi'!AD$16,'Tabelle Tipi-pesi'!AE$16,"")&amp;IF(AG132='Tabelle Tipi-pesi'!AD$17,'Tabelle Tipi-pesi'!AE$17,"")&amp;IF(AG132='Tabelle Tipi-pesi'!AD$18,'Tabelle Tipi-pesi'!AE$18,"")&amp;IF(AG132='Tabelle Tipi-pesi'!AD$19,'Tabelle Tipi-pesi'!AE$19,"")&amp;IF(AG132='Tabelle Tipi-pesi'!AD$20,'Tabelle Tipi-pesi'!AE$20,"")&amp;IF(AG132='Tabelle Tipi-pesi'!AD$21,'Tabelle Tipi-pesi'!AE$21,"")&amp;IF(AG132='Tabelle Tipi-pesi'!AD$22,'Tabelle Tipi-pesi'!AE$22,"")&amp;IF(AG132='Tabelle Tipi-pesi'!AD$23,'Tabelle Tipi-pesi'!AE$23,"")))</f>
        <v>50</v>
      </c>
      <c r="AJ132" s="26">
        <f t="shared" si="7"/>
        <v>1972</v>
      </c>
      <c r="AK132" s="55">
        <v>18.5</v>
      </c>
      <c r="AL132" s="12">
        <v>7530</v>
      </c>
      <c r="AM132" s="18"/>
      <c r="AN132" s="11">
        <f t="shared" si="8"/>
        <v>11</v>
      </c>
      <c r="AO132" s="11" t="str">
        <f t="shared" si="9"/>
        <v>3</v>
      </c>
      <c r="AP132" s="8">
        <v>700</v>
      </c>
      <c r="AQ132" s="40">
        <f t="shared" si="10"/>
        <v>24.421621621621618</v>
      </c>
      <c r="AR132" s="15">
        <f t="shared" si="11"/>
        <v>271.07999999999993</v>
      </c>
      <c r="AS132" s="16">
        <f t="shared" si="12"/>
        <v>137.46450304259631</v>
      </c>
      <c r="AT132" s="15">
        <f t="shared" si="13"/>
        <v>7.274605282573412</v>
      </c>
      <c r="AU132" s="39"/>
    </row>
    <row r="133" spans="1:47" s="8" customFormat="1" ht="11.25" x14ac:dyDescent="0.2">
      <c r="A133" s="8">
        <v>129</v>
      </c>
      <c r="B133" s="8">
        <v>4</v>
      </c>
      <c r="C133" s="20" t="s">
        <v>18</v>
      </c>
      <c r="D133" s="21">
        <f>IF(C133="",0,VALUE(IF(C133='Tabelle Tipi-pesi'!B$2,'Tabelle Tipi-pesi'!C$2,"")&amp;IF(C133='Tabelle Tipi-pesi'!B$3,'Tabelle Tipi-pesi'!C$3,"")&amp;IF(C133='Tabelle Tipi-pesi'!B$4,'Tabelle Tipi-pesi'!C$4,"")&amp;IF(C133='Tabelle Tipi-pesi'!B$5,'Tabelle Tipi-pesi'!C$5,"")&amp;IF(C133='Tabelle Tipi-pesi'!B$6,'Tabelle Tipi-pesi'!C$6,"")&amp;IF(C133='Tabelle Tipi-pesi'!B$7,'Tabelle Tipi-pesi'!C$7,"")&amp;IF(C133='Tabelle Tipi-pesi'!B$8,'Tabelle Tipi-pesi'!C$8,"")&amp;IF(C133='Tabelle Tipi-pesi'!B$9,'Tabelle Tipi-pesi'!C$9,"")&amp;IF(C133='Tabelle Tipi-pesi'!B$10,'Tabelle Tipi-pesi'!C$10,"")&amp;IF(C133='Tabelle Tipi-pesi'!B$11,'Tabelle Tipi-pesi'!C$11,"")&amp;IF(C133='Tabelle Tipi-pesi'!B$12,'Tabelle Tipi-pesi'!C$12,"")&amp;IF(C133='Tabelle Tipi-pesi'!B$13,'Tabelle Tipi-pesi'!C$13,"")&amp;IF(C133='Tabelle Tipi-pesi'!B$14,'Tabelle Tipi-pesi'!C$14,"")&amp;IF(C133='Tabelle Tipi-pesi'!B$15,'Tabelle Tipi-pesi'!C$15,"")&amp;IF(C133='Tabelle Tipi-pesi'!B$16,'Tabelle Tipi-pesi'!C$16,"")&amp;IF(C133='Tabelle Tipi-pesi'!B$17,'Tabelle Tipi-pesi'!C$17,"")&amp;IF(C133='Tabelle Tipi-pesi'!B$18,'Tabelle Tipi-pesi'!C$18,"")&amp;IF(C133='Tabelle Tipi-pesi'!B$19,'Tabelle Tipi-pesi'!C$19,"")&amp;IF(C133='Tabelle Tipi-pesi'!B$20,'Tabelle Tipi-pesi'!C$20,"")&amp;IF(C133='Tabelle Tipi-pesi'!B$21,'Tabelle Tipi-pesi'!C$21,"")&amp;IF(C133='Tabelle Tipi-pesi'!B$22,'Tabelle Tipi-pesi'!C$22,"")&amp;IF(C133='Tabelle Tipi-pesi'!B$23,'Tabelle Tipi-pesi'!C$23,"")))</f>
        <v>180</v>
      </c>
      <c r="E133" s="8" t="s">
        <v>24</v>
      </c>
      <c r="F133" s="7">
        <f>IF(E133="",0,VALUE(IF(E133='Tabelle Tipi-pesi'!D$2,'Tabelle Tipi-pesi'!E$2,"")&amp;IF(E133='Tabelle Tipi-pesi'!D$3,'Tabelle Tipi-pesi'!E$3,"")&amp;IF(E133='Tabelle Tipi-pesi'!D$4,'Tabelle Tipi-pesi'!E$4,"")&amp;IF(E133='Tabelle Tipi-pesi'!D$5,'Tabelle Tipi-pesi'!E$5,"")&amp;IF(E133='Tabelle Tipi-pesi'!D$6,'Tabelle Tipi-pesi'!E$6,"")&amp;IF(E133='Tabelle Tipi-pesi'!D$7,'Tabelle Tipi-pesi'!E$7,"")&amp;IF(E133='Tabelle Tipi-pesi'!D$8,'Tabelle Tipi-pesi'!E$8,"")&amp;IF(E133='Tabelle Tipi-pesi'!D$9,'Tabelle Tipi-pesi'!E$9,"")&amp;IF(E133='Tabelle Tipi-pesi'!D$10,'Tabelle Tipi-pesi'!E$10,"")&amp;IF(E133='Tabelle Tipi-pesi'!D$11,'Tabelle Tipi-pesi'!E$11,"")&amp;IF(E133='Tabelle Tipi-pesi'!D$12,'Tabelle Tipi-pesi'!E$12,"")&amp;IF(E133='Tabelle Tipi-pesi'!D$13,'Tabelle Tipi-pesi'!E$13,"")&amp;IF(E133='Tabelle Tipi-pesi'!D$14,'Tabelle Tipi-pesi'!E$14,"")&amp;IF(E133='Tabelle Tipi-pesi'!D$15,'Tabelle Tipi-pesi'!E$15,"")&amp;IF(E133='Tabelle Tipi-pesi'!D$16,'Tabelle Tipi-pesi'!E$16,"")&amp;IF(E133='Tabelle Tipi-pesi'!D$17,'Tabelle Tipi-pesi'!E$17,"")&amp;IF(E133='Tabelle Tipi-pesi'!D$18,'Tabelle Tipi-pesi'!E$18,"")&amp;IF(E133='Tabelle Tipi-pesi'!D$19,'Tabelle Tipi-pesi'!E$19,"")&amp;IF(E133='Tabelle Tipi-pesi'!D$20,'Tabelle Tipi-pesi'!E$20,"")&amp;IF(E133='Tabelle Tipi-pesi'!D$21,'Tabelle Tipi-pesi'!E$21,"")&amp;IF(E133='Tabelle Tipi-pesi'!D$22,'Tabelle Tipi-pesi'!E$22,"")&amp;IF(E133='Tabelle Tipi-pesi'!D$23,'Tabelle Tipi-pesi'!E$23,"")))/4*B133</f>
        <v>62</v>
      </c>
      <c r="G133" s="22" t="s">
        <v>39</v>
      </c>
      <c r="H133" s="23">
        <f>$B133*IF(G133="",0,VALUE(IF(G133='Tabelle Tipi-pesi'!F$2,'Tabelle Tipi-pesi'!G$2,"")&amp;IF(G133='Tabelle Tipi-pesi'!F$3,'Tabelle Tipi-pesi'!G$3,"")&amp;IF(G133='Tabelle Tipi-pesi'!F$4,'Tabelle Tipi-pesi'!G$4,"")&amp;IF(G133='Tabelle Tipi-pesi'!F$5,'Tabelle Tipi-pesi'!G$5,"")&amp;IF(G133='Tabelle Tipi-pesi'!F$6,'Tabelle Tipi-pesi'!G$6,"")&amp;IF(G133='Tabelle Tipi-pesi'!F$7,'Tabelle Tipi-pesi'!G$7,"")&amp;IF(G133='Tabelle Tipi-pesi'!F$8,'Tabelle Tipi-pesi'!G$8,"")&amp;IF(G133='Tabelle Tipi-pesi'!F$9,'Tabelle Tipi-pesi'!G$9,"")&amp;IF(G133='Tabelle Tipi-pesi'!F$10,'Tabelle Tipi-pesi'!G$10,"")&amp;IF(G133='Tabelle Tipi-pesi'!F$11,'Tabelle Tipi-pesi'!G$11,"")&amp;IF(G133='Tabelle Tipi-pesi'!F$12,'Tabelle Tipi-pesi'!G$12,"")&amp;IF(G133='Tabelle Tipi-pesi'!F$13,'Tabelle Tipi-pesi'!G$13,"")&amp;IF(G133='Tabelle Tipi-pesi'!F$14,'Tabelle Tipi-pesi'!G$14,"")&amp;IF(G133='Tabelle Tipi-pesi'!F$15,'Tabelle Tipi-pesi'!G$15,"")&amp;IF(G133='Tabelle Tipi-pesi'!F$16,'Tabelle Tipi-pesi'!G$16,"")&amp;IF(G133='Tabelle Tipi-pesi'!F$17,'Tabelle Tipi-pesi'!G$17,"")&amp;IF(G133='Tabelle Tipi-pesi'!F$18,'Tabelle Tipi-pesi'!G$18,"")&amp;IF(G133='Tabelle Tipi-pesi'!F$19,'Tabelle Tipi-pesi'!G$19,"")&amp;IF(G133='Tabelle Tipi-pesi'!F$20,'Tabelle Tipi-pesi'!G$20,"")&amp;IF(G133='Tabelle Tipi-pesi'!F$21,'Tabelle Tipi-pesi'!G$21,"")&amp;IF(G133='Tabelle Tipi-pesi'!F$22,'Tabelle Tipi-pesi'!G$22,"")&amp;IF(G133='Tabelle Tipi-pesi'!F$23,'Tabelle Tipi-pesi'!G$23,"")))</f>
        <v>120</v>
      </c>
      <c r="I133" s="8" t="s">
        <v>47</v>
      </c>
      <c r="J133" s="9">
        <f>IF(I133="",0,VALUE(IF(I133='Tabelle Tipi-pesi'!H$2,'Tabelle Tipi-pesi'!I$2,"")&amp;IF(I133='Tabelle Tipi-pesi'!H$3,'Tabelle Tipi-pesi'!I$3,"")&amp;IF(I133='Tabelle Tipi-pesi'!H$4,'Tabelle Tipi-pesi'!I$4,"")&amp;IF(I133='Tabelle Tipi-pesi'!H$5,'Tabelle Tipi-pesi'!I$5,"")&amp;IF(I133='Tabelle Tipi-pesi'!H$6,'Tabelle Tipi-pesi'!I$6,"")&amp;IF(I133='Tabelle Tipi-pesi'!H$7,'Tabelle Tipi-pesi'!I$7,"")&amp;IF(I133='Tabelle Tipi-pesi'!H$8,'Tabelle Tipi-pesi'!I$8,"")&amp;IF(I133='Tabelle Tipi-pesi'!H$9,'Tabelle Tipi-pesi'!I$9,"")&amp;IF(I133='Tabelle Tipi-pesi'!H$10,'Tabelle Tipi-pesi'!I$10,"")&amp;IF(I133='Tabelle Tipi-pesi'!H$11,'Tabelle Tipi-pesi'!I$11,"")&amp;IF(I133='Tabelle Tipi-pesi'!H$12,'Tabelle Tipi-pesi'!I$12,"")&amp;IF(I133='Tabelle Tipi-pesi'!H$13,'Tabelle Tipi-pesi'!I$13,"")&amp;IF(I133='Tabelle Tipi-pesi'!H$14,'Tabelle Tipi-pesi'!I$14,"")&amp;IF(I133='Tabelle Tipi-pesi'!H$15,'Tabelle Tipi-pesi'!I$15,"")&amp;IF(I133='Tabelle Tipi-pesi'!H$16,'Tabelle Tipi-pesi'!I$16,"")&amp;IF(I133='Tabelle Tipi-pesi'!H$17,'Tabelle Tipi-pesi'!I$17,"")&amp;IF(I133='Tabelle Tipi-pesi'!H$18,'Tabelle Tipi-pesi'!I$18,"")&amp;IF(I133='Tabelle Tipi-pesi'!H$19,'Tabelle Tipi-pesi'!I$19,"")&amp;IF(I133='Tabelle Tipi-pesi'!H$20,'Tabelle Tipi-pesi'!I$20,"")&amp;IF(I133='Tabelle Tipi-pesi'!H$21,'Tabelle Tipi-pesi'!I$21,"")&amp;IF(I133='Tabelle Tipi-pesi'!H$22,'Tabelle Tipi-pesi'!I$22,"")&amp;IF(I133='Tabelle Tipi-pesi'!H$23,'Tabelle Tipi-pesi'!I$23,"")))</f>
        <v>145</v>
      </c>
      <c r="K133" s="24" t="s">
        <v>50</v>
      </c>
      <c r="L133" s="25">
        <f>IF(K133="",0,VALUE(IF(K133='Tabelle Tipi-pesi'!J$2,'Tabelle Tipi-pesi'!K$2,"")&amp;IF(K133='Tabelle Tipi-pesi'!J$3,'Tabelle Tipi-pesi'!K$3,"")&amp;IF(K133='Tabelle Tipi-pesi'!J$4,'Tabelle Tipi-pesi'!K$4,"")&amp;IF(K133='Tabelle Tipi-pesi'!J$5,'Tabelle Tipi-pesi'!K$5,"")&amp;IF(K133='Tabelle Tipi-pesi'!J$6,'Tabelle Tipi-pesi'!K$6,"")&amp;IF(K133='Tabelle Tipi-pesi'!J$7,'Tabelle Tipi-pesi'!K$7,"")&amp;IF(K133='Tabelle Tipi-pesi'!J$8,'Tabelle Tipi-pesi'!K$8,"")&amp;IF(K133='Tabelle Tipi-pesi'!J$9,'Tabelle Tipi-pesi'!K$9,"")&amp;IF(K133='Tabelle Tipi-pesi'!J$10,'Tabelle Tipi-pesi'!K$10,"")&amp;IF(K133='Tabelle Tipi-pesi'!J$11,'Tabelle Tipi-pesi'!K$11,"")&amp;IF(K133='Tabelle Tipi-pesi'!J$12,'Tabelle Tipi-pesi'!K$12,"")&amp;IF(K133='Tabelle Tipi-pesi'!J$13,'Tabelle Tipi-pesi'!K$13,"")&amp;IF(K133='Tabelle Tipi-pesi'!J$14,'Tabelle Tipi-pesi'!K$14,"")&amp;IF(K133='Tabelle Tipi-pesi'!J$15,'Tabelle Tipi-pesi'!K$15,"")&amp;IF(K133='Tabelle Tipi-pesi'!J$16,'Tabelle Tipi-pesi'!K$16,"")&amp;IF(K133='Tabelle Tipi-pesi'!J$17,'Tabelle Tipi-pesi'!K$17,"")&amp;IF(K133='Tabelle Tipi-pesi'!J$18,'Tabelle Tipi-pesi'!K$18,"")&amp;IF(K133='Tabelle Tipi-pesi'!J$19,'Tabelle Tipi-pesi'!K$19,"")&amp;IF(K133='Tabelle Tipi-pesi'!J$20,'Tabelle Tipi-pesi'!K$20,"")&amp;IF(K133='Tabelle Tipi-pesi'!J$21,'Tabelle Tipi-pesi'!K$21,"")&amp;IF(K133='Tabelle Tipi-pesi'!J$22,'Tabelle Tipi-pesi'!K$22,"")&amp;IF(K133='Tabelle Tipi-pesi'!J$23,'Tabelle Tipi-pesi'!K$23,"")))</f>
        <v>7</v>
      </c>
      <c r="M133" s="8" t="s">
        <v>61</v>
      </c>
      <c r="N133" s="9">
        <f>$B133*IF(M133="",0,VALUE(IF(M133='Tabelle Tipi-pesi'!L$2,'Tabelle Tipi-pesi'!M$2,"")&amp;IF(M133='Tabelle Tipi-pesi'!L$3,'Tabelle Tipi-pesi'!M$3,"")&amp;IF(M133='Tabelle Tipi-pesi'!L$4,'Tabelle Tipi-pesi'!M$4,"")&amp;IF(M133='Tabelle Tipi-pesi'!L$5,'Tabelle Tipi-pesi'!M$5,"")&amp;IF(M133='Tabelle Tipi-pesi'!L$6,'Tabelle Tipi-pesi'!M$6,"")&amp;IF(M133='Tabelle Tipi-pesi'!L$7,'Tabelle Tipi-pesi'!M$7,"")&amp;IF(M133='Tabelle Tipi-pesi'!L$8,'Tabelle Tipi-pesi'!M$8,"")&amp;IF(M133='Tabelle Tipi-pesi'!L$9,'Tabelle Tipi-pesi'!M$9,"")&amp;IF(M133='Tabelle Tipi-pesi'!L$10,'Tabelle Tipi-pesi'!M$10,"")&amp;IF(M133='Tabelle Tipi-pesi'!L$11,'Tabelle Tipi-pesi'!M$11,"")&amp;IF(M133='Tabelle Tipi-pesi'!L$12,'Tabelle Tipi-pesi'!M$12,"")&amp;IF(M133='Tabelle Tipi-pesi'!L$13,'Tabelle Tipi-pesi'!M$13,"")&amp;IF(M133='Tabelle Tipi-pesi'!L$14,'Tabelle Tipi-pesi'!M$14,"")&amp;IF(M133='Tabelle Tipi-pesi'!L$15,'Tabelle Tipi-pesi'!M$15,"")&amp;IF(M133='Tabelle Tipi-pesi'!L$16,'Tabelle Tipi-pesi'!M$16,"")&amp;IF(M133='Tabelle Tipi-pesi'!L$17,'Tabelle Tipi-pesi'!M$17,"")&amp;IF(M133='Tabelle Tipi-pesi'!L$18,'Tabelle Tipi-pesi'!M$18,"")&amp;IF(M133='Tabelle Tipi-pesi'!L$19,'Tabelle Tipi-pesi'!M$19,"")&amp;IF(M133='Tabelle Tipi-pesi'!L$20,'Tabelle Tipi-pesi'!M$20,"")&amp;IF(M133='Tabelle Tipi-pesi'!L$21,'Tabelle Tipi-pesi'!M$21,"")&amp;IF(M133='Tabelle Tipi-pesi'!L$22,'Tabelle Tipi-pesi'!M$22,"")&amp;IF(M133='Tabelle Tipi-pesi'!L$23,'Tabelle Tipi-pesi'!M$23,"")))</f>
        <v>416</v>
      </c>
      <c r="O133" s="27" t="s">
        <v>89</v>
      </c>
      <c r="P133" s="28">
        <f>IF(O133="",0,VALUE(IF(O133='Tabelle Tipi-pesi'!N$2,'Tabelle Tipi-pesi'!O$2,"")&amp;IF(O133='Tabelle Tipi-pesi'!N$3,'Tabelle Tipi-pesi'!O$3,"")&amp;IF(O133='Tabelle Tipi-pesi'!N$4,'Tabelle Tipi-pesi'!O$4,"")&amp;IF(O133='Tabelle Tipi-pesi'!N$5,'Tabelle Tipi-pesi'!O$5,"")&amp;IF(O133='Tabelle Tipi-pesi'!N$6,'Tabelle Tipi-pesi'!O$6,"")&amp;IF(O133='Tabelle Tipi-pesi'!N$7,'Tabelle Tipi-pesi'!O$7,"")&amp;IF(O133='Tabelle Tipi-pesi'!N$8,'Tabelle Tipi-pesi'!O$8,"")&amp;IF(O133='Tabelle Tipi-pesi'!N$9,'Tabelle Tipi-pesi'!O$9,"")&amp;IF(O133='Tabelle Tipi-pesi'!N$10,'Tabelle Tipi-pesi'!O$10,"")&amp;IF(O133='Tabelle Tipi-pesi'!N$11,'Tabelle Tipi-pesi'!O$11,"")&amp;IF(O133='Tabelle Tipi-pesi'!N$12,'Tabelle Tipi-pesi'!O$12,"")&amp;IF(O133='Tabelle Tipi-pesi'!N$13,'Tabelle Tipi-pesi'!O$13,"")&amp;IF(O133='Tabelle Tipi-pesi'!N$14,'Tabelle Tipi-pesi'!O$14,"")&amp;IF(O133='Tabelle Tipi-pesi'!N$15,'Tabelle Tipi-pesi'!O$15,"")&amp;IF(O133='Tabelle Tipi-pesi'!N$16,'Tabelle Tipi-pesi'!O$16,"")&amp;IF(O133='Tabelle Tipi-pesi'!N$17,'Tabelle Tipi-pesi'!O$17,"")&amp;IF(O133='Tabelle Tipi-pesi'!N$18,'Tabelle Tipi-pesi'!O$18,"")&amp;IF(O133='Tabelle Tipi-pesi'!N$19,'Tabelle Tipi-pesi'!O$19,"")&amp;IF(O133='Tabelle Tipi-pesi'!N$20,'Tabelle Tipi-pesi'!O$20,"")&amp;IF(O133='Tabelle Tipi-pesi'!N$21,'Tabelle Tipi-pesi'!O$21,"")&amp;IF(O133='Tabelle Tipi-pesi'!N$22,'Tabelle Tipi-pesi'!O$22,"")&amp;IF(O133='Tabelle Tipi-pesi'!N$23,'Tabelle Tipi-pesi'!O$23,"")))</f>
        <v>520</v>
      </c>
      <c r="R133" s="9">
        <f>IF(Q133="",0,VALUE(IF(Q133='Tabelle Tipi-pesi'!P$2,'Tabelle Tipi-pesi'!Q$2,"")&amp;IF(Q133='Tabelle Tipi-pesi'!P$3,'Tabelle Tipi-pesi'!Q$3,"")&amp;IF(Q133='Tabelle Tipi-pesi'!P$4,'Tabelle Tipi-pesi'!Q$4,"")&amp;IF(Q133='Tabelle Tipi-pesi'!P$5,'Tabelle Tipi-pesi'!Q$5,"")&amp;IF(Q133='Tabelle Tipi-pesi'!P$6,'Tabelle Tipi-pesi'!Q$6,"")&amp;IF(Q133='Tabelle Tipi-pesi'!P$7,'Tabelle Tipi-pesi'!Q$7,"")&amp;IF(Q133='Tabelle Tipi-pesi'!P$8,'Tabelle Tipi-pesi'!Q$8,"")&amp;IF(Q133='Tabelle Tipi-pesi'!P$9,'Tabelle Tipi-pesi'!Q$9,"")&amp;IF(Q133='Tabelle Tipi-pesi'!P$10,'Tabelle Tipi-pesi'!Q$10,"")&amp;IF(Q133='Tabelle Tipi-pesi'!P$11,'Tabelle Tipi-pesi'!Q$11,"")&amp;IF(Q133='Tabelle Tipi-pesi'!P$12,'Tabelle Tipi-pesi'!Q$12,"")&amp;IF(Q133='Tabelle Tipi-pesi'!P$13,'Tabelle Tipi-pesi'!Q$13,"")&amp;IF(Q133='Tabelle Tipi-pesi'!P$14,'Tabelle Tipi-pesi'!Q$14,"")&amp;IF(Q133='Tabelle Tipi-pesi'!P$15,'Tabelle Tipi-pesi'!Q$15,"")&amp;IF(Q133='Tabelle Tipi-pesi'!P$16,'Tabelle Tipi-pesi'!Q$16,"")&amp;IF(Q133='Tabelle Tipi-pesi'!P$17,'Tabelle Tipi-pesi'!Q$17,"")&amp;IF(Q133='Tabelle Tipi-pesi'!P$18,'Tabelle Tipi-pesi'!Q$18,"")&amp;IF(Q133='Tabelle Tipi-pesi'!P$19,'Tabelle Tipi-pesi'!Q$19,"")&amp;IF(Q133='Tabelle Tipi-pesi'!P$20,'Tabelle Tipi-pesi'!Q$20,"")&amp;IF(Q133='Tabelle Tipi-pesi'!P$21,'Tabelle Tipi-pesi'!Q$21,"")&amp;IF(Q133='Tabelle Tipi-pesi'!P$22,'Tabelle Tipi-pesi'!Q$22,"")&amp;IF(Q133='Tabelle Tipi-pesi'!P$23,'Tabelle Tipi-pesi'!Q$23,"")))</f>
        <v>0</v>
      </c>
      <c r="S133" s="29" t="s">
        <v>114</v>
      </c>
      <c r="T133" s="30">
        <f>IF(S133="",0,VALUE(IF(S133='Tabelle Tipi-pesi'!R$2,'Tabelle Tipi-pesi'!S$2,"")&amp;IF(S133='Tabelle Tipi-pesi'!R$3,'Tabelle Tipi-pesi'!S$3,"")&amp;IF(S133='Tabelle Tipi-pesi'!R$4,'Tabelle Tipi-pesi'!S$4,"")&amp;IF(S133='Tabelle Tipi-pesi'!R$5,'Tabelle Tipi-pesi'!S$5,"")&amp;IF(S133='Tabelle Tipi-pesi'!R$6,'Tabelle Tipi-pesi'!S$6,"")&amp;IF(S133='Tabelle Tipi-pesi'!R$7,'Tabelle Tipi-pesi'!S$7,"")&amp;IF(S133='Tabelle Tipi-pesi'!R$8,'Tabelle Tipi-pesi'!S$8,"")&amp;IF(S133='Tabelle Tipi-pesi'!R$9,'Tabelle Tipi-pesi'!S$9,"")&amp;IF(S133='Tabelle Tipi-pesi'!R$10,'Tabelle Tipi-pesi'!S$10,"")&amp;IF(S133='Tabelle Tipi-pesi'!R$11,'Tabelle Tipi-pesi'!S$11,"")&amp;IF(S133='Tabelle Tipi-pesi'!R$12,'Tabelle Tipi-pesi'!S$12,"")&amp;IF(S133='Tabelle Tipi-pesi'!R$13,'Tabelle Tipi-pesi'!S$13,"")&amp;IF(S133='Tabelle Tipi-pesi'!R$14,'Tabelle Tipi-pesi'!S$14,"")&amp;IF(S133='Tabelle Tipi-pesi'!R$15,'Tabelle Tipi-pesi'!S$15,"")&amp;IF(S133='Tabelle Tipi-pesi'!R$16,'Tabelle Tipi-pesi'!S$16,"")&amp;IF(S133='Tabelle Tipi-pesi'!R$17,'Tabelle Tipi-pesi'!S$17,"")&amp;IF(S133='Tabelle Tipi-pesi'!R$18,'Tabelle Tipi-pesi'!S$18,"")&amp;IF(S133='Tabelle Tipi-pesi'!R$19,'Tabelle Tipi-pesi'!S$19,"")&amp;IF(S133='Tabelle Tipi-pesi'!R$20,'Tabelle Tipi-pesi'!S$20,"")&amp;IF(S133='Tabelle Tipi-pesi'!R$21,'Tabelle Tipi-pesi'!S$21,"")&amp;IF(S133='Tabelle Tipi-pesi'!R$22,'Tabelle Tipi-pesi'!S$22,"")&amp;IF(S133='Tabelle Tipi-pesi'!R$23,'Tabelle Tipi-pesi'!S$23,"")))</f>
        <v>25</v>
      </c>
      <c r="U133" s="8" t="s">
        <v>94</v>
      </c>
      <c r="V133" s="9">
        <f>IF(U133="",0,VALUE(IF(U133='Tabelle Tipi-pesi'!T$2,'Tabelle Tipi-pesi'!U$2,"")&amp;IF(U133='Tabelle Tipi-pesi'!T$3,'Tabelle Tipi-pesi'!U$3,"")&amp;IF(U133='Tabelle Tipi-pesi'!T$4,'Tabelle Tipi-pesi'!U$4,"")&amp;IF(U133='Tabelle Tipi-pesi'!T$5,'Tabelle Tipi-pesi'!U$5,"")&amp;IF(U133='Tabelle Tipi-pesi'!T$6,'Tabelle Tipi-pesi'!U$6,"")&amp;IF(U133='Tabelle Tipi-pesi'!T$7,'Tabelle Tipi-pesi'!U$7,"")&amp;IF(U133='Tabelle Tipi-pesi'!T$8,'Tabelle Tipi-pesi'!U$8,"")&amp;IF(U133='Tabelle Tipi-pesi'!T$9,'Tabelle Tipi-pesi'!U$9,"")&amp;IF(U133='Tabelle Tipi-pesi'!T$10,'Tabelle Tipi-pesi'!U$10,"")&amp;IF(U133='Tabelle Tipi-pesi'!T$11,'Tabelle Tipi-pesi'!U$11,"")&amp;IF(U133='Tabelle Tipi-pesi'!T$12,'Tabelle Tipi-pesi'!U$12,"")&amp;IF(U133='Tabelle Tipi-pesi'!T$13,'Tabelle Tipi-pesi'!U$13,"")&amp;IF(U133='Tabelle Tipi-pesi'!T$14,'Tabelle Tipi-pesi'!U$14,"")&amp;IF(U133='Tabelle Tipi-pesi'!T$15,'Tabelle Tipi-pesi'!U$15,"")&amp;IF(U133='Tabelle Tipi-pesi'!T$16,'Tabelle Tipi-pesi'!U$16,"")&amp;IF(U133='Tabelle Tipi-pesi'!T$17,'Tabelle Tipi-pesi'!U$17,"")&amp;IF(U133='Tabelle Tipi-pesi'!T$18,'Tabelle Tipi-pesi'!U$18,"")&amp;IF(U133='Tabelle Tipi-pesi'!T$19,'Tabelle Tipi-pesi'!U$19,"")&amp;IF(U133='Tabelle Tipi-pesi'!T$20,'Tabelle Tipi-pesi'!U$20,"")&amp;IF(U133='Tabelle Tipi-pesi'!T$21,'Tabelle Tipi-pesi'!U$21,"")&amp;IF(U133='Tabelle Tipi-pesi'!T$22,'Tabelle Tipi-pesi'!U$22,"")&amp;IF(U133='Tabelle Tipi-pesi'!T$23,'Tabelle Tipi-pesi'!U$23,"")))</f>
        <v>85</v>
      </c>
      <c r="W133" s="31" t="s">
        <v>98</v>
      </c>
      <c r="X133" s="32">
        <f>IF(W133="",0,VALUE(IF(W133='Tabelle Tipi-pesi'!V$2,'Tabelle Tipi-pesi'!W$2,"")&amp;IF(W133='Tabelle Tipi-pesi'!V$3,'Tabelle Tipi-pesi'!W$3,"")&amp;IF(W133='Tabelle Tipi-pesi'!V$4,'Tabelle Tipi-pesi'!W$4,"")&amp;IF(W133='Tabelle Tipi-pesi'!V$5,'Tabelle Tipi-pesi'!W$5,"")&amp;IF(W133='Tabelle Tipi-pesi'!V$6,'Tabelle Tipi-pesi'!W$6,"")&amp;IF(W133='Tabelle Tipi-pesi'!V$7,'Tabelle Tipi-pesi'!W$7,"")&amp;IF(W133='Tabelle Tipi-pesi'!V$8,'Tabelle Tipi-pesi'!W$8,"")&amp;IF(W133='Tabelle Tipi-pesi'!V$9,'Tabelle Tipi-pesi'!W$9,"")&amp;IF(W133='Tabelle Tipi-pesi'!V$10,'Tabelle Tipi-pesi'!W$10,"")&amp;IF(W133='Tabelle Tipi-pesi'!V$11,'Tabelle Tipi-pesi'!W$11,"")&amp;IF(W133='Tabelle Tipi-pesi'!V$12,'Tabelle Tipi-pesi'!W$12,"")&amp;IF(W133='Tabelle Tipi-pesi'!V$13,'Tabelle Tipi-pesi'!W$13,"")&amp;IF(W133='Tabelle Tipi-pesi'!V$14,'Tabelle Tipi-pesi'!W$14,"")&amp;IF(W133='Tabelle Tipi-pesi'!V$15,'Tabelle Tipi-pesi'!W$15,"")&amp;IF(W133='Tabelle Tipi-pesi'!V$16,'Tabelle Tipi-pesi'!W$16,"")&amp;IF(W133='Tabelle Tipi-pesi'!V$17,'Tabelle Tipi-pesi'!W$17,"")&amp;IF(W133='Tabelle Tipi-pesi'!V$18,'Tabelle Tipi-pesi'!W$18,"")&amp;IF(W133='Tabelle Tipi-pesi'!V$19,'Tabelle Tipi-pesi'!W$19,"")&amp;IF(W133='Tabelle Tipi-pesi'!V$20,'Tabelle Tipi-pesi'!W$20,"")&amp;IF(W133='Tabelle Tipi-pesi'!V$21,'Tabelle Tipi-pesi'!W$21,"")&amp;IF(W133='Tabelle Tipi-pesi'!V$22,'Tabelle Tipi-pesi'!W$22,"")&amp;IF(W133='Tabelle Tipi-pesi'!V$23,'Tabelle Tipi-pesi'!W$23,"")))</f>
        <v>56</v>
      </c>
      <c r="Y133" s="8" t="s">
        <v>100</v>
      </c>
      <c r="Z133" s="9">
        <f>IF(Y133="",0,VALUE(IF(Y133='Tabelle Tipi-pesi'!X$2,'Tabelle Tipi-pesi'!Y$2,"")&amp;IF(Y133='Tabelle Tipi-pesi'!X$3,'Tabelle Tipi-pesi'!Y$3,"")&amp;IF(Y133='Tabelle Tipi-pesi'!X$4,'Tabelle Tipi-pesi'!Y$4,"")&amp;IF(Y133='Tabelle Tipi-pesi'!X$5,'Tabelle Tipi-pesi'!Y$5,"")&amp;IF(Y133='Tabelle Tipi-pesi'!X$6,'Tabelle Tipi-pesi'!Y$6,"")&amp;IF(Y133='Tabelle Tipi-pesi'!X$7,'Tabelle Tipi-pesi'!Y$7,"")&amp;IF(Y133='Tabelle Tipi-pesi'!X$8,'Tabelle Tipi-pesi'!Y$8,"")&amp;IF(Y133='Tabelle Tipi-pesi'!X$9,'Tabelle Tipi-pesi'!Y$9,"")&amp;IF(Y133='Tabelle Tipi-pesi'!X$10,'Tabelle Tipi-pesi'!Y$10,"")&amp;IF(Y133='Tabelle Tipi-pesi'!X$11,'Tabelle Tipi-pesi'!Y$11,"")&amp;IF(Y133='Tabelle Tipi-pesi'!X$12,'Tabelle Tipi-pesi'!Y$12,"")&amp;IF(Y133='Tabelle Tipi-pesi'!X$13,'Tabelle Tipi-pesi'!Y$13,"")&amp;IF(Y133='Tabelle Tipi-pesi'!X$14,'Tabelle Tipi-pesi'!Y$14,"")&amp;IF(Y133='Tabelle Tipi-pesi'!X$15,'Tabelle Tipi-pesi'!Y$15,"")&amp;IF(Y133='Tabelle Tipi-pesi'!X$16,'Tabelle Tipi-pesi'!Y$16,"")&amp;IF(Y133='Tabelle Tipi-pesi'!X$17,'Tabelle Tipi-pesi'!Y$17,"")&amp;IF(Y133='Tabelle Tipi-pesi'!X$18,'Tabelle Tipi-pesi'!Y$18,"")&amp;IF(Y133='Tabelle Tipi-pesi'!X$19,'Tabelle Tipi-pesi'!Y$19,"")&amp;IF(Y133='Tabelle Tipi-pesi'!X$20,'Tabelle Tipi-pesi'!Y$20,"")&amp;IF(Y133='Tabelle Tipi-pesi'!X$21,'Tabelle Tipi-pesi'!Y$21,"")&amp;IF(Y133='Tabelle Tipi-pesi'!X$22,'Tabelle Tipi-pesi'!Y$22,"")&amp;IF(Y133='Tabelle Tipi-pesi'!X$23,'Tabelle Tipi-pesi'!Y$23,"")))</f>
        <v>190</v>
      </c>
      <c r="AA133" s="36" t="s">
        <v>105</v>
      </c>
      <c r="AB133" s="37">
        <f>IF(AA133="",0,VALUE(IF(AA133='Tabelle Tipi-pesi'!Z$2,'Tabelle Tipi-pesi'!AA$2,"")&amp;IF(AA133='Tabelle Tipi-pesi'!Z$3,'Tabelle Tipi-pesi'!AA$3,"")&amp;IF(AA133='Tabelle Tipi-pesi'!Z$4,'Tabelle Tipi-pesi'!AA$4,"")&amp;IF(AA133='Tabelle Tipi-pesi'!Z$5,'Tabelle Tipi-pesi'!AA$5,"")&amp;IF(AA133='Tabelle Tipi-pesi'!Z$6,'Tabelle Tipi-pesi'!AA$6,"")&amp;IF(AA133='Tabelle Tipi-pesi'!Z$7,'Tabelle Tipi-pesi'!AA$7,"")&amp;IF(AA133='Tabelle Tipi-pesi'!Z$8,'Tabelle Tipi-pesi'!AA$8,"")&amp;IF(AA133='Tabelle Tipi-pesi'!Z$9,'Tabelle Tipi-pesi'!AA$9,"")&amp;IF(AA133='Tabelle Tipi-pesi'!Z$10,'Tabelle Tipi-pesi'!AA$10,"")&amp;IF(AA133='Tabelle Tipi-pesi'!Z$11,'Tabelle Tipi-pesi'!AA$11,"")&amp;IF(AA133='Tabelle Tipi-pesi'!Z$12,'Tabelle Tipi-pesi'!AA$12,"")&amp;IF(AA133='Tabelle Tipi-pesi'!Z$13,'Tabelle Tipi-pesi'!AA$13,"")&amp;IF(AA133='Tabelle Tipi-pesi'!Z$14,'Tabelle Tipi-pesi'!AA$14,"")&amp;IF(AA133='Tabelle Tipi-pesi'!Z$15,'Tabelle Tipi-pesi'!AA$15,"")&amp;IF(AA133='Tabelle Tipi-pesi'!Z$16,'Tabelle Tipi-pesi'!AA$16,"")&amp;IF(AA133='Tabelle Tipi-pesi'!Z$17,'Tabelle Tipi-pesi'!AA$17,"")&amp;IF(AA133='Tabelle Tipi-pesi'!Z$18,'Tabelle Tipi-pesi'!AA$18,"")&amp;IF(AA133='Tabelle Tipi-pesi'!Z$19,'Tabelle Tipi-pesi'!AA$19,"")&amp;IF(AA133='Tabelle Tipi-pesi'!Z$20,'Tabelle Tipi-pesi'!AA$20,"")&amp;IF(AA133='Tabelle Tipi-pesi'!Z$21,'Tabelle Tipi-pesi'!AA$21,"")&amp;IF(AA133='Tabelle Tipi-pesi'!Z$22,'Tabelle Tipi-pesi'!AA$22,"")&amp;IF(AA133='Tabelle Tipi-pesi'!Z$23,'Tabelle Tipi-pesi'!AA$23,"")))</f>
        <v>75</v>
      </c>
      <c r="AD133" s="9">
        <f>IF(AC133="",0,VALUE(IF(AC133='Tabelle Tipi-pesi'!Z$2,'Tabelle Tipi-pesi'!AA$2,"")&amp;IF(AC133='Tabelle Tipi-pesi'!Z$3,'Tabelle Tipi-pesi'!AA$3,"")&amp;IF(AC133='Tabelle Tipi-pesi'!Z$4,'Tabelle Tipi-pesi'!AA$4,"")&amp;IF(AC133='Tabelle Tipi-pesi'!Z$5,'Tabelle Tipi-pesi'!AA$5,"")&amp;IF(AC133='Tabelle Tipi-pesi'!Z$6,'Tabelle Tipi-pesi'!AA$6,"")&amp;IF(AC133='Tabelle Tipi-pesi'!Z$7,'Tabelle Tipi-pesi'!AA$7,"")&amp;IF(AC133='Tabelle Tipi-pesi'!Z$8,'Tabelle Tipi-pesi'!AA$8,"")&amp;IF(AC133='Tabelle Tipi-pesi'!Z$9,'Tabelle Tipi-pesi'!AA$9,"")&amp;IF(AC133='Tabelle Tipi-pesi'!Z$10,'Tabelle Tipi-pesi'!AA$10,"")&amp;IF(AC133='Tabelle Tipi-pesi'!Z$11,'Tabelle Tipi-pesi'!AA$11,"")&amp;IF(AC133='Tabelle Tipi-pesi'!Z$12,'Tabelle Tipi-pesi'!AA$12,"")&amp;IF(AC133='Tabelle Tipi-pesi'!Z$13,'Tabelle Tipi-pesi'!AA$13,"")&amp;IF(AC133='Tabelle Tipi-pesi'!Z$14,'Tabelle Tipi-pesi'!AA$14,"")&amp;IF(AC133='Tabelle Tipi-pesi'!Z$15,'Tabelle Tipi-pesi'!AA$15,"")&amp;IF(AC133='Tabelle Tipi-pesi'!Z$16,'Tabelle Tipi-pesi'!AA$16,"")&amp;IF(AC133='Tabelle Tipi-pesi'!Z$17,'Tabelle Tipi-pesi'!AA$17,"")&amp;IF(AC133='Tabelle Tipi-pesi'!Z$18,'Tabelle Tipi-pesi'!AA$18,"")&amp;IF(AC133='Tabelle Tipi-pesi'!Z$19,'Tabelle Tipi-pesi'!AA$19,"")&amp;IF(AC133='Tabelle Tipi-pesi'!Z$20,'Tabelle Tipi-pesi'!AA$20,"")&amp;IF(AC133='Tabelle Tipi-pesi'!Z$21,'Tabelle Tipi-pesi'!AA$21,"")&amp;IF(AC133='Tabelle Tipi-pesi'!Z$22,'Tabelle Tipi-pesi'!AA$22,"")&amp;IF(AC133='Tabelle Tipi-pesi'!Z$23,'Tabelle Tipi-pesi'!AA$23,"")))</f>
        <v>0</v>
      </c>
      <c r="AE133" s="34" t="s">
        <v>117</v>
      </c>
      <c r="AF133" s="35">
        <f>IF(AE133="",0,VALUE(IF(AE133='Tabelle Tipi-pesi'!AB$2,'Tabelle Tipi-pesi'!AC$2,"")&amp;IF(AE133='Tabelle Tipi-pesi'!AB$3,'Tabelle Tipi-pesi'!AC$3,"")&amp;IF(AE133='Tabelle Tipi-pesi'!AB$4,'Tabelle Tipi-pesi'!AC$4,"")&amp;IF(AE133='Tabelle Tipi-pesi'!AB$5,'Tabelle Tipi-pesi'!AC$5,"")&amp;IF(AE133='Tabelle Tipi-pesi'!AB$6,'Tabelle Tipi-pesi'!AC$6,"")&amp;IF(AE133='Tabelle Tipi-pesi'!AB$7,'Tabelle Tipi-pesi'!AC$7,"")&amp;IF(AE133='Tabelle Tipi-pesi'!AB$8,'Tabelle Tipi-pesi'!AC$8,"")&amp;IF(AE133='Tabelle Tipi-pesi'!AB$9,'Tabelle Tipi-pesi'!AC$9,"")&amp;IF(AE133='Tabelle Tipi-pesi'!AB$10,'Tabelle Tipi-pesi'!AC$10,"")&amp;IF(AE133='Tabelle Tipi-pesi'!AB$11,'Tabelle Tipi-pesi'!AC$11,"")&amp;IF(AE133='Tabelle Tipi-pesi'!AB$12,'Tabelle Tipi-pesi'!AC$12,"")&amp;IF(AE133='Tabelle Tipi-pesi'!AB$13,'Tabelle Tipi-pesi'!AC$13,"")&amp;IF(AE133='Tabelle Tipi-pesi'!AB$14,'Tabelle Tipi-pesi'!AC$14,"")&amp;IF(AE133='Tabelle Tipi-pesi'!AB$15,'Tabelle Tipi-pesi'!AC$15,"")&amp;IF(AD133='Tabelle Tipi-pesi'!AB$16,'Tabelle Tipi-pesi'!AC$16,"")&amp;IF(AE133='Tabelle Tipi-pesi'!AB$17,'Tabelle Tipi-pesi'!AC$17,"")&amp;IF(AE133='Tabelle Tipi-pesi'!AB$18,'Tabelle Tipi-pesi'!AC$18,"")&amp;IF(AE133='Tabelle Tipi-pesi'!AB$19,'Tabelle Tipi-pesi'!AC$19,"")&amp;IF(AE133='Tabelle Tipi-pesi'!AB$20,'Tabelle Tipi-pesi'!AC$20,"")&amp;IF(AE133='Tabelle Tipi-pesi'!AB$21,'Tabelle Tipi-pesi'!AC$21,"")&amp;IF(AE133='Tabelle Tipi-pesi'!AB$22,'Tabelle Tipi-pesi'!AC$22,"")&amp;IF(AE133='Tabelle Tipi-pesi'!AB$23,'Tabelle Tipi-pesi'!AC$23,"")))</f>
        <v>40</v>
      </c>
      <c r="AG133" s="8" t="s">
        <v>106</v>
      </c>
      <c r="AH133" s="9">
        <f>IF(AG133="",0,VALUE(IF(AG133='Tabelle Tipi-pesi'!AD$2,'Tabelle Tipi-pesi'!AE$2,"")&amp;IF(AG133='Tabelle Tipi-pesi'!AD$3,'Tabelle Tipi-pesi'!AE$3,"")&amp;IF(AG133='Tabelle Tipi-pesi'!AD$4,'Tabelle Tipi-pesi'!AE$4,"")&amp;IF(AG133='Tabelle Tipi-pesi'!AD$5,'Tabelle Tipi-pesi'!AE$5,"")&amp;IF(AG133='Tabelle Tipi-pesi'!AD$6,'Tabelle Tipi-pesi'!AE$6,"")&amp;IF(AG133='Tabelle Tipi-pesi'!AD$7,'Tabelle Tipi-pesi'!AE$7,"")&amp;IF(AG133='Tabelle Tipi-pesi'!AD$8,'Tabelle Tipi-pesi'!AE$8,"")&amp;IF(AG133='Tabelle Tipi-pesi'!AD$9,'Tabelle Tipi-pesi'!AE$9,"")&amp;IF(AG133='Tabelle Tipi-pesi'!AD$10,'Tabelle Tipi-pesi'!AE$10,"")&amp;IF(AG133='Tabelle Tipi-pesi'!AD$11,'Tabelle Tipi-pesi'!AE$11,"")&amp;IF(AG133='Tabelle Tipi-pesi'!AD$12,'Tabelle Tipi-pesi'!AE$12,"")&amp;IF(AG133='Tabelle Tipi-pesi'!AD$13,'Tabelle Tipi-pesi'!AE$13,"")&amp;IF(AG133='Tabelle Tipi-pesi'!AD$14,'Tabelle Tipi-pesi'!AE$14,"")&amp;IF(AG133='Tabelle Tipi-pesi'!AD$15,'Tabelle Tipi-pesi'!AE$15,"")&amp;IF(AF133='Tabelle Tipi-pesi'!AD$16,'Tabelle Tipi-pesi'!AE$16,"")&amp;IF(AG133='Tabelle Tipi-pesi'!AD$17,'Tabelle Tipi-pesi'!AE$17,"")&amp;IF(AG133='Tabelle Tipi-pesi'!AD$18,'Tabelle Tipi-pesi'!AE$18,"")&amp;IF(AG133='Tabelle Tipi-pesi'!AD$19,'Tabelle Tipi-pesi'!AE$19,"")&amp;IF(AG133='Tabelle Tipi-pesi'!AD$20,'Tabelle Tipi-pesi'!AE$20,"")&amp;IF(AG133='Tabelle Tipi-pesi'!AD$21,'Tabelle Tipi-pesi'!AE$21,"")&amp;IF(AG133='Tabelle Tipi-pesi'!AD$22,'Tabelle Tipi-pesi'!AE$22,"")&amp;IF(AG133='Tabelle Tipi-pesi'!AD$23,'Tabelle Tipi-pesi'!AE$23,"")))</f>
        <v>50</v>
      </c>
      <c r="AJ133" s="26">
        <f t="shared" ref="AJ133:AJ196" si="14">AI133+AH133+AF133+AD133+AB133+Z133+X133+V133+T133+R133+P133+N133+L133+J133+H133+F133+D133</f>
        <v>1971</v>
      </c>
      <c r="AK133" s="55">
        <v>17.899999999999999</v>
      </c>
      <c r="AL133" s="12">
        <v>7082</v>
      </c>
      <c r="AM133" s="18"/>
      <c r="AN133" s="11">
        <f t="shared" ref="AN133:AN196" si="15">(IF(LEFT(E133)="1",LEFT(E133,2),LEFT(E133)))*1</f>
        <v>10</v>
      </c>
      <c r="AO133" s="11" t="str">
        <f t="shared" ref="AO133:AO196" si="16">LEFT(O133)</f>
        <v>3</v>
      </c>
      <c r="AP133" s="8">
        <v>700</v>
      </c>
      <c r="AQ133" s="40">
        <f t="shared" ref="AQ133:AQ196" si="17">AL133*60/AK133/1000</f>
        <v>23.738547486033521</v>
      </c>
      <c r="AR133" s="15">
        <f t="shared" ref="AR133:AR196" si="18">IF(RIGHT(O133)="i",AQ133*AO133*3.6,AQ133*AO133*3.7)</f>
        <v>263.49787709497207</v>
      </c>
      <c r="AS133" s="16">
        <f t="shared" ref="AS133:AS196" si="19">AR133/AJ133*1000</f>
        <v>133.68740593352211</v>
      </c>
      <c r="AT133" s="15">
        <f t="shared" ref="AT133:AT196" si="20">AJ133/AR133</f>
        <v>7.4801361655357699</v>
      </c>
      <c r="AU133" s="39"/>
    </row>
    <row r="134" spans="1:47" s="8" customFormat="1" ht="11.25" x14ac:dyDescent="0.2">
      <c r="A134" s="8">
        <v>130</v>
      </c>
      <c r="B134" s="8">
        <v>4</v>
      </c>
      <c r="C134" s="20" t="s">
        <v>18</v>
      </c>
      <c r="D134" s="21">
        <f>IF(C134="",0,VALUE(IF(C134='Tabelle Tipi-pesi'!B$2,'Tabelle Tipi-pesi'!C$2,"")&amp;IF(C134='Tabelle Tipi-pesi'!B$3,'Tabelle Tipi-pesi'!C$3,"")&amp;IF(C134='Tabelle Tipi-pesi'!B$4,'Tabelle Tipi-pesi'!C$4,"")&amp;IF(C134='Tabelle Tipi-pesi'!B$5,'Tabelle Tipi-pesi'!C$5,"")&amp;IF(C134='Tabelle Tipi-pesi'!B$6,'Tabelle Tipi-pesi'!C$6,"")&amp;IF(C134='Tabelle Tipi-pesi'!B$7,'Tabelle Tipi-pesi'!C$7,"")&amp;IF(C134='Tabelle Tipi-pesi'!B$8,'Tabelle Tipi-pesi'!C$8,"")&amp;IF(C134='Tabelle Tipi-pesi'!B$9,'Tabelle Tipi-pesi'!C$9,"")&amp;IF(C134='Tabelle Tipi-pesi'!B$10,'Tabelle Tipi-pesi'!C$10,"")&amp;IF(C134='Tabelle Tipi-pesi'!B$11,'Tabelle Tipi-pesi'!C$11,"")&amp;IF(C134='Tabelle Tipi-pesi'!B$12,'Tabelle Tipi-pesi'!C$12,"")&amp;IF(C134='Tabelle Tipi-pesi'!B$13,'Tabelle Tipi-pesi'!C$13,"")&amp;IF(C134='Tabelle Tipi-pesi'!B$14,'Tabelle Tipi-pesi'!C$14,"")&amp;IF(C134='Tabelle Tipi-pesi'!B$15,'Tabelle Tipi-pesi'!C$15,"")&amp;IF(C134='Tabelle Tipi-pesi'!B$16,'Tabelle Tipi-pesi'!C$16,"")&amp;IF(C134='Tabelle Tipi-pesi'!B$17,'Tabelle Tipi-pesi'!C$17,"")&amp;IF(C134='Tabelle Tipi-pesi'!B$18,'Tabelle Tipi-pesi'!C$18,"")&amp;IF(C134='Tabelle Tipi-pesi'!B$19,'Tabelle Tipi-pesi'!C$19,"")&amp;IF(C134='Tabelle Tipi-pesi'!B$20,'Tabelle Tipi-pesi'!C$20,"")&amp;IF(C134='Tabelle Tipi-pesi'!B$21,'Tabelle Tipi-pesi'!C$21,"")&amp;IF(C134='Tabelle Tipi-pesi'!B$22,'Tabelle Tipi-pesi'!C$22,"")&amp;IF(C134='Tabelle Tipi-pesi'!B$23,'Tabelle Tipi-pesi'!C$23,"")))</f>
        <v>180</v>
      </c>
      <c r="E134" s="8" t="s">
        <v>24</v>
      </c>
      <c r="F134" s="7">
        <f>IF(E134="",0,VALUE(IF(E134='Tabelle Tipi-pesi'!D$2,'Tabelle Tipi-pesi'!E$2,"")&amp;IF(E134='Tabelle Tipi-pesi'!D$3,'Tabelle Tipi-pesi'!E$3,"")&amp;IF(E134='Tabelle Tipi-pesi'!D$4,'Tabelle Tipi-pesi'!E$4,"")&amp;IF(E134='Tabelle Tipi-pesi'!D$5,'Tabelle Tipi-pesi'!E$5,"")&amp;IF(E134='Tabelle Tipi-pesi'!D$6,'Tabelle Tipi-pesi'!E$6,"")&amp;IF(E134='Tabelle Tipi-pesi'!D$7,'Tabelle Tipi-pesi'!E$7,"")&amp;IF(E134='Tabelle Tipi-pesi'!D$8,'Tabelle Tipi-pesi'!E$8,"")&amp;IF(E134='Tabelle Tipi-pesi'!D$9,'Tabelle Tipi-pesi'!E$9,"")&amp;IF(E134='Tabelle Tipi-pesi'!D$10,'Tabelle Tipi-pesi'!E$10,"")&amp;IF(E134='Tabelle Tipi-pesi'!D$11,'Tabelle Tipi-pesi'!E$11,"")&amp;IF(E134='Tabelle Tipi-pesi'!D$12,'Tabelle Tipi-pesi'!E$12,"")&amp;IF(E134='Tabelle Tipi-pesi'!D$13,'Tabelle Tipi-pesi'!E$13,"")&amp;IF(E134='Tabelle Tipi-pesi'!D$14,'Tabelle Tipi-pesi'!E$14,"")&amp;IF(E134='Tabelle Tipi-pesi'!D$15,'Tabelle Tipi-pesi'!E$15,"")&amp;IF(E134='Tabelle Tipi-pesi'!D$16,'Tabelle Tipi-pesi'!E$16,"")&amp;IF(E134='Tabelle Tipi-pesi'!D$17,'Tabelle Tipi-pesi'!E$17,"")&amp;IF(E134='Tabelle Tipi-pesi'!D$18,'Tabelle Tipi-pesi'!E$18,"")&amp;IF(E134='Tabelle Tipi-pesi'!D$19,'Tabelle Tipi-pesi'!E$19,"")&amp;IF(E134='Tabelle Tipi-pesi'!D$20,'Tabelle Tipi-pesi'!E$20,"")&amp;IF(E134='Tabelle Tipi-pesi'!D$21,'Tabelle Tipi-pesi'!E$21,"")&amp;IF(E134='Tabelle Tipi-pesi'!D$22,'Tabelle Tipi-pesi'!E$22,"")&amp;IF(E134='Tabelle Tipi-pesi'!D$23,'Tabelle Tipi-pesi'!E$23,"")))/4*B134</f>
        <v>62</v>
      </c>
      <c r="G134" s="22" t="s">
        <v>39</v>
      </c>
      <c r="H134" s="23">
        <f>$B134*IF(G134="",0,VALUE(IF(G134='Tabelle Tipi-pesi'!F$2,'Tabelle Tipi-pesi'!G$2,"")&amp;IF(G134='Tabelle Tipi-pesi'!F$3,'Tabelle Tipi-pesi'!G$3,"")&amp;IF(G134='Tabelle Tipi-pesi'!F$4,'Tabelle Tipi-pesi'!G$4,"")&amp;IF(G134='Tabelle Tipi-pesi'!F$5,'Tabelle Tipi-pesi'!G$5,"")&amp;IF(G134='Tabelle Tipi-pesi'!F$6,'Tabelle Tipi-pesi'!G$6,"")&amp;IF(G134='Tabelle Tipi-pesi'!F$7,'Tabelle Tipi-pesi'!G$7,"")&amp;IF(G134='Tabelle Tipi-pesi'!F$8,'Tabelle Tipi-pesi'!G$8,"")&amp;IF(G134='Tabelle Tipi-pesi'!F$9,'Tabelle Tipi-pesi'!G$9,"")&amp;IF(G134='Tabelle Tipi-pesi'!F$10,'Tabelle Tipi-pesi'!G$10,"")&amp;IF(G134='Tabelle Tipi-pesi'!F$11,'Tabelle Tipi-pesi'!G$11,"")&amp;IF(G134='Tabelle Tipi-pesi'!F$12,'Tabelle Tipi-pesi'!G$12,"")&amp;IF(G134='Tabelle Tipi-pesi'!F$13,'Tabelle Tipi-pesi'!G$13,"")&amp;IF(G134='Tabelle Tipi-pesi'!F$14,'Tabelle Tipi-pesi'!G$14,"")&amp;IF(G134='Tabelle Tipi-pesi'!F$15,'Tabelle Tipi-pesi'!G$15,"")&amp;IF(G134='Tabelle Tipi-pesi'!F$16,'Tabelle Tipi-pesi'!G$16,"")&amp;IF(G134='Tabelle Tipi-pesi'!F$17,'Tabelle Tipi-pesi'!G$17,"")&amp;IF(G134='Tabelle Tipi-pesi'!F$18,'Tabelle Tipi-pesi'!G$18,"")&amp;IF(G134='Tabelle Tipi-pesi'!F$19,'Tabelle Tipi-pesi'!G$19,"")&amp;IF(G134='Tabelle Tipi-pesi'!F$20,'Tabelle Tipi-pesi'!G$20,"")&amp;IF(G134='Tabelle Tipi-pesi'!F$21,'Tabelle Tipi-pesi'!G$21,"")&amp;IF(G134='Tabelle Tipi-pesi'!F$22,'Tabelle Tipi-pesi'!G$22,"")&amp;IF(G134='Tabelle Tipi-pesi'!F$23,'Tabelle Tipi-pesi'!G$23,"")))</f>
        <v>120</v>
      </c>
      <c r="I134" s="8" t="s">
        <v>47</v>
      </c>
      <c r="J134" s="9">
        <f>IF(I134="",0,VALUE(IF(I134='Tabelle Tipi-pesi'!H$2,'Tabelle Tipi-pesi'!I$2,"")&amp;IF(I134='Tabelle Tipi-pesi'!H$3,'Tabelle Tipi-pesi'!I$3,"")&amp;IF(I134='Tabelle Tipi-pesi'!H$4,'Tabelle Tipi-pesi'!I$4,"")&amp;IF(I134='Tabelle Tipi-pesi'!H$5,'Tabelle Tipi-pesi'!I$5,"")&amp;IF(I134='Tabelle Tipi-pesi'!H$6,'Tabelle Tipi-pesi'!I$6,"")&amp;IF(I134='Tabelle Tipi-pesi'!H$7,'Tabelle Tipi-pesi'!I$7,"")&amp;IF(I134='Tabelle Tipi-pesi'!H$8,'Tabelle Tipi-pesi'!I$8,"")&amp;IF(I134='Tabelle Tipi-pesi'!H$9,'Tabelle Tipi-pesi'!I$9,"")&amp;IF(I134='Tabelle Tipi-pesi'!H$10,'Tabelle Tipi-pesi'!I$10,"")&amp;IF(I134='Tabelle Tipi-pesi'!H$11,'Tabelle Tipi-pesi'!I$11,"")&amp;IF(I134='Tabelle Tipi-pesi'!H$12,'Tabelle Tipi-pesi'!I$12,"")&amp;IF(I134='Tabelle Tipi-pesi'!H$13,'Tabelle Tipi-pesi'!I$13,"")&amp;IF(I134='Tabelle Tipi-pesi'!H$14,'Tabelle Tipi-pesi'!I$14,"")&amp;IF(I134='Tabelle Tipi-pesi'!H$15,'Tabelle Tipi-pesi'!I$15,"")&amp;IF(I134='Tabelle Tipi-pesi'!H$16,'Tabelle Tipi-pesi'!I$16,"")&amp;IF(I134='Tabelle Tipi-pesi'!H$17,'Tabelle Tipi-pesi'!I$17,"")&amp;IF(I134='Tabelle Tipi-pesi'!H$18,'Tabelle Tipi-pesi'!I$18,"")&amp;IF(I134='Tabelle Tipi-pesi'!H$19,'Tabelle Tipi-pesi'!I$19,"")&amp;IF(I134='Tabelle Tipi-pesi'!H$20,'Tabelle Tipi-pesi'!I$20,"")&amp;IF(I134='Tabelle Tipi-pesi'!H$21,'Tabelle Tipi-pesi'!I$21,"")&amp;IF(I134='Tabelle Tipi-pesi'!H$22,'Tabelle Tipi-pesi'!I$22,"")&amp;IF(I134='Tabelle Tipi-pesi'!H$23,'Tabelle Tipi-pesi'!I$23,"")))</f>
        <v>145</v>
      </c>
      <c r="K134" s="24" t="s">
        <v>50</v>
      </c>
      <c r="L134" s="25">
        <f>IF(K134="",0,VALUE(IF(K134='Tabelle Tipi-pesi'!J$2,'Tabelle Tipi-pesi'!K$2,"")&amp;IF(K134='Tabelle Tipi-pesi'!J$3,'Tabelle Tipi-pesi'!K$3,"")&amp;IF(K134='Tabelle Tipi-pesi'!J$4,'Tabelle Tipi-pesi'!K$4,"")&amp;IF(K134='Tabelle Tipi-pesi'!J$5,'Tabelle Tipi-pesi'!K$5,"")&amp;IF(K134='Tabelle Tipi-pesi'!J$6,'Tabelle Tipi-pesi'!K$6,"")&amp;IF(K134='Tabelle Tipi-pesi'!J$7,'Tabelle Tipi-pesi'!K$7,"")&amp;IF(K134='Tabelle Tipi-pesi'!J$8,'Tabelle Tipi-pesi'!K$8,"")&amp;IF(K134='Tabelle Tipi-pesi'!J$9,'Tabelle Tipi-pesi'!K$9,"")&amp;IF(K134='Tabelle Tipi-pesi'!J$10,'Tabelle Tipi-pesi'!K$10,"")&amp;IF(K134='Tabelle Tipi-pesi'!J$11,'Tabelle Tipi-pesi'!K$11,"")&amp;IF(K134='Tabelle Tipi-pesi'!J$12,'Tabelle Tipi-pesi'!K$12,"")&amp;IF(K134='Tabelle Tipi-pesi'!J$13,'Tabelle Tipi-pesi'!K$13,"")&amp;IF(K134='Tabelle Tipi-pesi'!J$14,'Tabelle Tipi-pesi'!K$14,"")&amp;IF(K134='Tabelle Tipi-pesi'!J$15,'Tabelle Tipi-pesi'!K$15,"")&amp;IF(K134='Tabelle Tipi-pesi'!J$16,'Tabelle Tipi-pesi'!K$16,"")&amp;IF(K134='Tabelle Tipi-pesi'!J$17,'Tabelle Tipi-pesi'!K$17,"")&amp;IF(K134='Tabelle Tipi-pesi'!J$18,'Tabelle Tipi-pesi'!K$18,"")&amp;IF(K134='Tabelle Tipi-pesi'!J$19,'Tabelle Tipi-pesi'!K$19,"")&amp;IF(K134='Tabelle Tipi-pesi'!J$20,'Tabelle Tipi-pesi'!K$20,"")&amp;IF(K134='Tabelle Tipi-pesi'!J$21,'Tabelle Tipi-pesi'!K$21,"")&amp;IF(K134='Tabelle Tipi-pesi'!J$22,'Tabelle Tipi-pesi'!K$22,"")&amp;IF(K134='Tabelle Tipi-pesi'!J$23,'Tabelle Tipi-pesi'!K$23,"")))</f>
        <v>7</v>
      </c>
      <c r="M134" s="8" t="s">
        <v>61</v>
      </c>
      <c r="N134" s="9">
        <f>$B134*IF(M134="",0,VALUE(IF(M134='Tabelle Tipi-pesi'!L$2,'Tabelle Tipi-pesi'!M$2,"")&amp;IF(M134='Tabelle Tipi-pesi'!L$3,'Tabelle Tipi-pesi'!M$3,"")&amp;IF(M134='Tabelle Tipi-pesi'!L$4,'Tabelle Tipi-pesi'!M$4,"")&amp;IF(M134='Tabelle Tipi-pesi'!L$5,'Tabelle Tipi-pesi'!M$5,"")&amp;IF(M134='Tabelle Tipi-pesi'!L$6,'Tabelle Tipi-pesi'!M$6,"")&amp;IF(M134='Tabelle Tipi-pesi'!L$7,'Tabelle Tipi-pesi'!M$7,"")&amp;IF(M134='Tabelle Tipi-pesi'!L$8,'Tabelle Tipi-pesi'!M$8,"")&amp;IF(M134='Tabelle Tipi-pesi'!L$9,'Tabelle Tipi-pesi'!M$9,"")&amp;IF(M134='Tabelle Tipi-pesi'!L$10,'Tabelle Tipi-pesi'!M$10,"")&amp;IF(M134='Tabelle Tipi-pesi'!L$11,'Tabelle Tipi-pesi'!M$11,"")&amp;IF(M134='Tabelle Tipi-pesi'!L$12,'Tabelle Tipi-pesi'!M$12,"")&amp;IF(M134='Tabelle Tipi-pesi'!L$13,'Tabelle Tipi-pesi'!M$13,"")&amp;IF(M134='Tabelle Tipi-pesi'!L$14,'Tabelle Tipi-pesi'!M$14,"")&amp;IF(M134='Tabelle Tipi-pesi'!L$15,'Tabelle Tipi-pesi'!M$15,"")&amp;IF(M134='Tabelle Tipi-pesi'!L$16,'Tabelle Tipi-pesi'!M$16,"")&amp;IF(M134='Tabelle Tipi-pesi'!L$17,'Tabelle Tipi-pesi'!M$17,"")&amp;IF(M134='Tabelle Tipi-pesi'!L$18,'Tabelle Tipi-pesi'!M$18,"")&amp;IF(M134='Tabelle Tipi-pesi'!L$19,'Tabelle Tipi-pesi'!M$19,"")&amp;IF(M134='Tabelle Tipi-pesi'!L$20,'Tabelle Tipi-pesi'!M$20,"")&amp;IF(M134='Tabelle Tipi-pesi'!L$21,'Tabelle Tipi-pesi'!M$21,"")&amp;IF(M134='Tabelle Tipi-pesi'!L$22,'Tabelle Tipi-pesi'!M$22,"")&amp;IF(M134='Tabelle Tipi-pesi'!L$23,'Tabelle Tipi-pesi'!M$23,"")))</f>
        <v>416</v>
      </c>
      <c r="O134" s="27" t="s">
        <v>72</v>
      </c>
      <c r="P134" s="28">
        <f>IF(O134="",0,VALUE(IF(O134='Tabelle Tipi-pesi'!N$2,'Tabelle Tipi-pesi'!O$2,"")&amp;IF(O134='Tabelle Tipi-pesi'!N$3,'Tabelle Tipi-pesi'!O$3,"")&amp;IF(O134='Tabelle Tipi-pesi'!N$4,'Tabelle Tipi-pesi'!O$4,"")&amp;IF(O134='Tabelle Tipi-pesi'!N$5,'Tabelle Tipi-pesi'!O$5,"")&amp;IF(O134='Tabelle Tipi-pesi'!N$6,'Tabelle Tipi-pesi'!O$6,"")&amp;IF(O134='Tabelle Tipi-pesi'!N$7,'Tabelle Tipi-pesi'!O$7,"")&amp;IF(O134='Tabelle Tipi-pesi'!N$8,'Tabelle Tipi-pesi'!O$8,"")&amp;IF(O134='Tabelle Tipi-pesi'!N$9,'Tabelle Tipi-pesi'!O$9,"")&amp;IF(O134='Tabelle Tipi-pesi'!N$10,'Tabelle Tipi-pesi'!O$10,"")&amp;IF(O134='Tabelle Tipi-pesi'!N$11,'Tabelle Tipi-pesi'!O$11,"")&amp;IF(O134='Tabelle Tipi-pesi'!N$12,'Tabelle Tipi-pesi'!O$12,"")&amp;IF(O134='Tabelle Tipi-pesi'!N$13,'Tabelle Tipi-pesi'!O$13,"")&amp;IF(O134='Tabelle Tipi-pesi'!N$14,'Tabelle Tipi-pesi'!O$14,"")&amp;IF(O134='Tabelle Tipi-pesi'!N$15,'Tabelle Tipi-pesi'!O$15,"")&amp;IF(O134='Tabelle Tipi-pesi'!N$16,'Tabelle Tipi-pesi'!O$16,"")&amp;IF(O134='Tabelle Tipi-pesi'!N$17,'Tabelle Tipi-pesi'!O$17,"")&amp;IF(O134='Tabelle Tipi-pesi'!N$18,'Tabelle Tipi-pesi'!O$18,"")&amp;IF(O134='Tabelle Tipi-pesi'!N$19,'Tabelle Tipi-pesi'!O$19,"")&amp;IF(O134='Tabelle Tipi-pesi'!N$20,'Tabelle Tipi-pesi'!O$20,"")&amp;IF(O134='Tabelle Tipi-pesi'!N$21,'Tabelle Tipi-pesi'!O$21,"")&amp;IF(O134='Tabelle Tipi-pesi'!N$22,'Tabelle Tipi-pesi'!O$22,"")&amp;IF(O134='Tabelle Tipi-pesi'!N$23,'Tabelle Tipi-pesi'!O$23,"")))</f>
        <v>280</v>
      </c>
      <c r="R134" s="9">
        <f>IF(Q134="",0,VALUE(IF(Q134='Tabelle Tipi-pesi'!P$2,'Tabelle Tipi-pesi'!Q$2,"")&amp;IF(Q134='Tabelle Tipi-pesi'!P$3,'Tabelle Tipi-pesi'!Q$3,"")&amp;IF(Q134='Tabelle Tipi-pesi'!P$4,'Tabelle Tipi-pesi'!Q$4,"")&amp;IF(Q134='Tabelle Tipi-pesi'!P$5,'Tabelle Tipi-pesi'!Q$5,"")&amp;IF(Q134='Tabelle Tipi-pesi'!P$6,'Tabelle Tipi-pesi'!Q$6,"")&amp;IF(Q134='Tabelle Tipi-pesi'!P$7,'Tabelle Tipi-pesi'!Q$7,"")&amp;IF(Q134='Tabelle Tipi-pesi'!P$8,'Tabelle Tipi-pesi'!Q$8,"")&amp;IF(Q134='Tabelle Tipi-pesi'!P$9,'Tabelle Tipi-pesi'!Q$9,"")&amp;IF(Q134='Tabelle Tipi-pesi'!P$10,'Tabelle Tipi-pesi'!Q$10,"")&amp;IF(Q134='Tabelle Tipi-pesi'!P$11,'Tabelle Tipi-pesi'!Q$11,"")&amp;IF(Q134='Tabelle Tipi-pesi'!P$12,'Tabelle Tipi-pesi'!Q$12,"")&amp;IF(Q134='Tabelle Tipi-pesi'!P$13,'Tabelle Tipi-pesi'!Q$13,"")&amp;IF(Q134='Tabelle Tipi-pesi'!P$14,'Tabelle Tipi-pesi'!Q$14,"")&amp;IF(Q134='Tabelle Tipi-pesi'!P$15,'Tabelle Tipi-pesi'!Q$15,"")&amp;IF(Q134='Tabelle Tipi-pesi'!P$16,'Tabelle Tipi-pesi'!Q$16,"")&amp;IF(Q134='Tabelle Tipi-pesi'!P$17,'Tabelle Tipi-pesi'!Q$17,"")&amp;IF(Q134='Tabelle Tipi-pesi'!P$18,'Tabelle Tipi-pesi'!Q$18,"")&amp;IF(Q134='Tabelle Tipi-pesi'!P$19,'Tabelle Tipi-pesi'!Q$19,"")&amp;IF(Q134='Tabelle Tipi-pesi'!P$20,'Tabelle Tipi-pesi'!Q$20,"")&amp;IF(Q134='Tabelle Tipi-pesi'!P$21,'Tabelle Tipi-pesi'!Q$21,"")&amp;IF(Q134='Tabelle Tipi-pesi'!P$22,'Tabelle Tipi-pesi'!Q$22,"")&amp;IF(Q134='Tabelle Tipi-pesi'!P$23,'Tabelle Tipi-pesi'!Q$23,"")))</f>
        <v>0</v>
      </c>
      <c r="S134" s="29" t="s">
        <v>114</v>
      </c>
      <c r="T134" s="30">
        <f>IF(S134="",0,VALUE(IF(S134='Tabelle Tipi-pesi'!R$2,'Tabelle Tipi-pesi'!S$2,"")&amp;IF(S134='Tabelle Tipi-pesi'!R$3,'Tabelle Tipi-pesi'!S$3,"")&amp;IF(S134='Tabelle Tipi-pesi'!R$4,'Tabelle Tipi-pesi'!S$4,"")&amp;IF(S134='Tabelle Tipi-pesi'!R$5,'Tabelle Tipi-pesi'!S$5,"")&amp;IF(S134='Tabelle Tipi-pesi'!R$6,'Tabelle Tipi-pesi'!S$6,"")&amp;IF(S134='Tabelle Tipi-pesi'!R$7,'Tabelle Tipi-pesi'!S$7,"")&amp;IF(S134='Tabelle Tipi-pesi'!R$8,'Tabelle Tipi-pesi'!S$8,"")&amp;IF(S134='Tabelle Tipi-pesi'!R$9,'Tabelle Tipi-pesi'!S$9,"")&amp;IF(S134='Tabelle Tipi-pesi'!R$10,'Tabelle Tipi-pesi'!S$10,"")&amp;IF(S134='Tabelle Tipi-pesi'!R$11,'Tabelle Tipi-pesi'!S$11,"")&amp;IF(S134='Tabelle Tipi-pesi'!R$12,'Tabelle Tipi-pesi'!S$12,"")&amp;IF(S134='Tabelle Tipi-pesi'!R$13,'Tabelle Tipi-pesi'!S$13,"")&amp;IF(S134='Tabelle Tipi-pesi'!R$14,'Tabelle Tipi-pesi'!S$14,"")&amp;IF(S134='Tabelle Tipi-pesi'!R$15,'Tabelle Tipi-pesi'!S$15,"")&amp;IF(S134='Tabelle Tipi-pesi'!R$16,'Tabelle Tipi-pesi'!S$16,"")&amp;IF(S134='Tabelle Tipi-pesi'!R$17,'Tabelle Tipi-pesi'!S$17,"")&amp;IF(S134='Tabelle Tipi-pesi'!R$18,'Tabelle Tipi-pesi'!S$18,"")&amp;IF(S134='Tabelle Tipi-pesi'!R$19,'Tabelle Tipi-pesi'!S$19,"")&amp;IF(S134='Tabelle Tipi-pesi'!R$20,'Tabelle Tipi-pesi'!S$20,"")&amp;IF(S134='Tabelle Tipi-pesi'!R$21,'Tabelle Tipi-pesi'!S$21,"")&amp;IF(S134='Tabelle Tipi-pesi'!R$22,'Tabelle Tipi-pesi'!S$22,"")&amp;IF(S134='Tabelle Tipi-pesi'!R$23,'Tabelle Tipi-pesi'!S$23,"")))</f>
        <v>25</v>
      </c>
      <c r="U134" s="8" t="s">
        <v>94</v>
      </c>
      <c r="V134" s="9">
        <f>IF(U134="",0,VALUE(IF(U134='Tabelle Tipi-pesi'!T$2,'Tabelle Tipi-pesi'!U$2,"")&amp;IF(U134='Tabelle Tipi-pesi'!T$3,'Tabelle Tipi-pesi'!U$3,"")&amp;IF(U134='Tabelle Tipi-pesi'!T$4,'Tabelle Tipi-pesi'!U$4,"")&amp;IF(U134='Tabelle Tipi-pesi'!T$5,'Tabelle Tipi-pesi'!U$5,"")&amp;IF(U134='Tabelle Tipi-pesi'!T$6,'Tabelle Tipi-pesi'!U$6,"")&amp;IF(U134='Tabelle Tipi-pesi'!T$7,'Tabelle Tipi-pesi'!U$7,"")&amp;IF(U134='Tabelle Tipi-pesi'!T$8,'Tabelle Tipi-pesi'!U$8,"")&amp;IF(U134='Tabelle Tipi-pesi'!T$9,'Tabelle Tipi-pesi'!U$9,"")&amp;IF(U134='Tabelle Tipi-pesi'!T$10,'Tabelle Tipi-pesi'!U$10,"")&amp;IF(U134='Tabelle Tipi-pesi'!T$11,'Tabelle Tipi-pesi'!U$11,"")&amp;IF(U134='Tabelle Tipi-pesi'!T$12,'Tabelle Tipi-pesi'!U$12,"")&amp;IF(U134='Tabelle Tipi-pesi'!T$13,'Tabelle Tipi-pesi'!U$13,"")&amp;IF(U134='Tabelle Tipi-pesi'!T$14,'Tabelle Tipi-pesi'!U$14,"")&amp;IF(U134='Tabelle Tipi-pesi'!T$15,'Tabelle Tipi-pesi'!U$15,"")&amp;IF(U134='Tabelle Tipi-pesi'!T$16,'Tabelle Tipi-pesi'!U$16,"")&amp;IF(U134='Tabelle Tipi-pesi'!T$17,'Tabelle Tipi-pesi'!U$17,"")&amp;IF(U134='Tabelle Tipi-pesi'!T$18,'Tabelle Tipi-pesi'!U$18,"")&amp;IF(U134='Tabelle Tipi-pesi'!T$19,'Tabelle Tipi-pesi'!U$19,"")&amp;IF(U134='Tabelle Tipi-pesi'!T$20,'Tabelle Tipi-pesi'!U$20,"")&amp;IF(U134='Tabelle Tipi-pesi'!T$21,'Tabelle Tipi-pesi'!U$21,"")&amp;IF(U134='Tabelle Tipi-pesi'!T$22,'Tabelle Tipi-pesi'!U$22,"")&amp;IF(U134='Tabelle Tipi-pesi'!T$23,'Tabelle Tipi-pesi'!U$23,"")))</f>
        <v>85</v>
      </c>
      <c r="W134" s="31" t="s">
        <v>98</v>
      </c>
      <c r="X134" s="32">
        <f>IF(W134="",0,VALUE(IF(W134='Tabelle Tipi-pesi'!V$2,'Tabelle Tipi-pesi'!W$2,"")&amp;IF(W134='Tabelle Tipi-pesi'!V$3,'Tabelle Tipi-pesi'!W$3,"")&amp;IF(W134='Tabelle Tipi-pesi'!V$4,'Tabelle Tipi-pesi'!W$4,"")&amp;IF(W134='Tabelle Tipi-pesi'!V$5,'Tabelle Tipi-pesi'!W$5,"")&amp;IF(W134='Tabelle Tipi-pesi'!V$6,'Tabelle Tipi-pesi'!W$6,"")&amp;IF(W134='Tabelle Tipi-pesi'!V$7,'Tabelle Tipi-pesi'!W$7,"")&amp;IF(W134='Tabelle Tipi-pesi'!V$8,'Tabelle Tipi-pesi'!W$8,"")&amp;IF(W134='Tabelle Tipi-pesi'!V$9,'Tabelle Tipi-pesi'!W$9,"")&amp;IF(W134='Tabelle Tipi-pesi'!V$10,'Tabelle Tipi-pesi'!W$10,"")&amp;IF(W134='Tabelle Tipi-pesi'!V$11,'Tabelle Tipi-pesi'!W$11,"")&amp;IF(W134='Tabelle Tipi-pesi'!V$12,'Tabelle Tipi-pesi'!W$12,"")&amp;IF(W134='Tabelle Tipi-pesi'!V$13,'Tabelle Tipi-pesi'!W$13,"")&amp;IF(W134='Tabelle Tipi-pesi'!V$14,'Tabelle Tipi-pesi'!W$14,"")&amp;IF(W134='Tabelle Tipi-pesi'!V$15,'Tabelle Tipi-pesi'!W$15,"")&amp;IF(W134='Tabelle Tipi-pesi'!V$16,'Tabelle Tipi-pesi'!W$16,"")&amp;IF(W134='Tabelle Tipi-pesi'!V$17,'Tabelle Tipi-pesi'!W$17,"")&amp;IF(W134='Tabelle Tipi-pesi'!V$18,'Tabelle Tipi-pesi'!W$18,"")&amp;IF(W134='Tabelle Tipi-pesi'!V$19,'Tabelle Tipi-pesi'!W$19,"")&amp;IF(W134='Tabelle Tipi-pesi'!V$20,'Tabelle Tipi-pesi'!W$20,"")&amp;IF(W134='Tabelle Tipi-pesi'!V$21,'Tabelle Tipi-pesi'!W$21,"")&amp;IF(W134='Tabelle Tipi-pesi'!V$22,'Tabelle Tipi-pesi'!W$22,"")&amp;IF(W134='Tabelle Tipi-pesi'!V$23,'Tabelle Tipi-pesi'!W$23,"")))</f>
        <v>56</v>
      </c>
      <c r="Y134" s="8" t="s">
        <v>100</v>
      </c>
      <c r="Z134" s="9">
        <f>IF(Y134="",0,VALUE(IF(Y134='Tabelle Tipi-pesi'!X$2,'Tabelle Tipi-pesi'!Y$2,"")&amp;IF(Y134='Tabelle Tipi-pesi'!X$3,'Tabelle Tipi-pesi'!Y$3,"")&amp;IF(Y134='Tabelle Tipi-pesi'!X$4,'Tabelle Tipi-pesi'!Y$4,"")&amp;IF(Y134='Tabelle Tipi-pesi'!X$5,'Tabelle Tipi-pesi'!Y$5,"")&amp;IF(Y134='Tabelle Tipi-pesi'!X$6,'Tabelle Tipi-pesi'!Y$6,"")&amp;IF(Y134='Tabelle Tipi-pesi'!X$7,'Tabelle Tipi-pesi'!Y$7,"")&amp;IF(Y134='Tabelle Tipi-pesi'!X$8,'Tabelle Tipi-pesi'!Y$8,"")&amp;IF(Y134='Tabelle Tipi-pesi'!X$9,'Tabelle Tipi-pesi'!Y$9,"")&amp;IF(Y134='Tabelle Tipi-pesi'!X$10,'Tabelle Tipi-pesi'!Y$10,"")&amp;IF(Y134='Tabelle Tipi-pesi'!X$11,'Tabelle Tipi-pesi'!Y$11,"")&amp;IF(Y134='Tabelle Tipi-pesi'!X$12,'Tabelle Tipi-pesi'!Y$12,"")&amp;IF(Y134='Tabelle Tipi-pesi'!X$13,'Tabelle Tipi-pesi'!Y$13,"")&amp;IF(Y134='Tabelle Tipi-pesi'!X$14,'Tabelle Tipi-pesi'!Y$14,"")&amp;IF(Y134='Tabelle Tipi-pesi'!X$15,'Tabelle Tipi-pesi'!Y$15,"")&amp;IF(Y134='Tabelle Tipi-pesi'!X$16,'Tabelle Tipi-pesi'!Y$16,"")&amp;IF(Y134='Tabelle Tipi-pesi'!X$17,'Tabelle Tipi-pesi'!Y$17,"")&amp;IF(Y134='Tabelle Tipi-pesi'!X$18,'Tabelle Tipi-pesi'!Y$18,"")&amp;IF(Y134='Tabelle Tipi-pesi'!X$19,'Tabelle Tipi-pesi'!Y$19,"")&amp;IF(Y134='Tabelle Tipi-pesi'!X$20,'Tabelle Tipi-pesi'!Y$20,"")&amp;IF(Y134='Tabelle Tipi-pesi'!X$21,'Tabelle Tipi-pesi'!Y$21,"")&amp;IF(Y134='Tabelle Tipi-pesi'!X$22,'Tabelle Tipi-pesi'!Y$22,"")&amp;IF(Y134='Tabelle Tipi-pesi'!X$23,'Tabelle Tipi-pesi'!Y$23,"")))</f>
        <v>190</v>
      </c>
      <c r="AA134" s="36" t="s">
        <v>105</v>
      </c>
      <c r="AB134" s="37">
        <f>IF(AA134="",0,VALUE(IF(AA134='Tabelle Tipi-pesi'!Z$2,'Tabelle Tipi-pesi'!AA$2,"")&amp;IF(AA134='Tabelle Tipi-pesi'!Z$3,'Tabelle Tipi-pesi'!AA$3,"")&amp;IF(AA134='Tabelle Tipi-pesi'!Z$4,'Tabelle Tipi-pesi'!AA$4,"")&amp;IF(AA134='Tabelle Tipi-pesi'!Z$5,'Tabelle Tipi-pesi'!AA$5,"")&amp;IF(AA134='Tabelle Tipi-pesi'!Z$6,'Tabelle Tipi-pesi'!AA$6,"")&amp;IF(AA134='Tabelle Tipi-pesi'!Z$7,'Tabelle Tipi-pesi'!AA$7,"")&amp;IF(AA134='Tabelle Tipi-pesi'!Z$8,'Tabelle Tipi-pesi'!AA$8,"")&amp;IF(AA134='Tabelle Tipi-pesi'!Z$9,'Tabelle Tipi-pesi'!AA$9,"")&amp;IF(AA134='Tabelle Tipi-pesi'!Z$10,'Tabelle Tipi-pesi'!AA$10,"")&amp;IF(AA134='Tabelle Tipi-pesi'!Z$11,'Tabelle Tipi-pesi'!AA$11,"")&amp;IF(AA134='Tabelle Tipi-pesi'!Z$12,'Tabelle Tipi-pesi'!AA$12,"")&amp;IF(AA134='Tabelle Tipi-pesi'!Z$13,'Tabelle Tipi-pesi'!AA$13,"")&amp;IF(AA134='Tabelle Tipi-pesi'!Z$14,'Tabelle Tipi-pesi'!AA$14,"")&amp;IF(AA134='Tabelle Tipi-pesi'!Z$15,'Tabelle Tipi-pesi'!AA$15,"")&amp;IF(AA134='Tabelle Tipi-pesi'!Z$16,'Tabelle Tipi-pesi'!AA$16,"")&amp;IF(AA134='Tabelle Tipi-pesi'!Z$17,'Tabelle Tipi-pesi'!AA$17,"")&amp;IF(AA134='Tabelle Tipi-pesi'!Z$18,'Tabelle Tipi-pesi'!AA$18,"")&amp;IF(AA134='Tabelle Tipi-pesi'!Z$19,'Tabelle Tipi-pesi'!AA$19,"")&amp;IF(AA134='Tabelle Tipi-pesi'!Z$20,'Tabelle Tipi-pesi'!AA$20,"")&amp;IF(AA134='Tabelle Tipi-pesi'!Z$21,'Tabelle Tipi-pesi'!AA$21,"")&amp;IF(AA134='Tabelle Tipi-pesi'!Z$22,'Tabelle Tipi-pesi'!AA$22,"")&amp;IF(AA134='Tabelle Tipi-pesi'!Z$23,'Tabelle Tipi-pesi'!AA$23,"")))</f>
        <v>75</v>
      </c>
      <c r="AD134" s="9">
        <f>IF(AC134="",0,VALUE(IF(AC134='Tabelle Tipi-pesi'!Z$2,'Tabelle Tipi-pesi'!AA$2,"")&amp;IF(AC134='Tabelle Tipi-pesi'!Z$3,'Tabelle Tipi-pesi'!AA$3,"")&amp;IF(AC134='Tabelle Tipi-pesi'!Z$4,'Tabelle Tipi-pesi'!AA$4,"")&amp;IF(AC134='Tabelle Tipi-pesi'!Z$5,'Tabelle Tipi-pesi'!AA$5,"")&amp;IF(AC134='Tabelle Tipi-pesi'!Z$6,'Tabelle Tipi-pesi'!AA$6,"")&amp;IF(AC134='Tabelle Tipi-pesi'!Z$7,'Tabelle Tipi-pesi'!AA$7,"")&amp;IF(AC134='Tabelle Tipi-pesi'!Z$8,'Tabelle Tipi-pesi'!AA$8,"")&amp;IF(AC134='Tabelle Tipi-pesi'!Z$9,'Tabelle Tipi-pesi'!AA$9,"")&amp;IF(AC134='Tabelle Tipi-pesi'!Z$10,'Tabelle Tipi-pesi'!AA$10,"")&amp;IF(AC134='Tabelle Tipi-pesi'!Z$11,'Tabelle Tipi-pesi'!AA$11,"")&amp;IF(AC134='Tabelle Tipi-pesi'!Z$12,'Tabelle Tipi-pesi'!AA$12,"")&amp;IF(AC134='Tabelle Tipi-pesi'!Z$13,'Tabelle Tipi-pesi'!AA$13,"")&amp;IF(AC134='Tabelle Tipi-pesi'!Z$14,'Tabelle Tipi-pesi'!AA$14,"")&amp;IF(AC134='Tabelle Tipi-pesi'!Z$15,'Tabelle Tipi-pesi'!AA$15,"")&amp;IF(AC134='Tabelle Tipi-pesi'!Z$16,'Tabelle Tipi-pesi'!AA$16,"")&amp;IF(AC134='Tabelle Tipi-pesi'!Z$17,'Tabelle Tipi-pesi'!AA$17,"")&amp;IF(AC134='Tabelle Tipi-pesi'!Z$18,'Tabelle Tipi-pesi'!AA$18,"")&amp;IF(AC134='Tabelle Tipi-pesi'!Z$19,'Tabelle Tipi-pesi'!AA$19,"")&amp;IF(AC134='Tabelle Tipi-pesi'!Z$20,'Tabelle Tipi-pesi'!AA$20,"")&amp;IF(AC134='Tabelle Tipi-pesi'!Z$21,'Tabelle Tipi-pesi'!AA$21,"")&amp;IF(AC134='Tabelle Tipi-pesi'!Z$22,'Tabelle Tipi-pesi'!AA$22,"")&amp;IF(AC134='Tabelle Tipi-pesi'!Z$23,'Tabelle Tipi-pesi'!AA$23,"")))</f>
        <v>0</v>
      </c>
      <c r="AE134" s="34" t="s">
        <v>117</v>
      </c>
      <c r="AF134" s="35">
        <f>IF(AE134="",0,VALUE(IF(AE134='Tabelle Tipi-pesi'!AB$2,'Tabelle Tipi-pesi'!AC$2,"")&amp;IF(AE134='Tabelle Tipi-pesi'!AB$3,'Tabelle Tipi-pesi'!AC$3,"")&amp;IF(AE134='Tabelle Tipi-pesi'!AB$4,'Tabelle Tipi-pesi'!AC$4,"")&amp;IF(AE134='Tabelle Tipi-pesi'!AB$5,'Tabelle Tipi-pesi'!AC$5,"")&amp;IF(AE134='Tabelle Tipi-pesi'!AB$6,'Tabelle Tipi-pesi'!AC$6,"")&amp;IF(AE134='Tabelle Tipi-pesi'!AB$7,'Tabelle Tipi-pesi'!AC$7,"")&amp;IF(AE134='Tabelle Tipi-pesi'!AB$8,'Tabelle Tipi-pesi'!AC$8,"")&amp;IF(AE134='Tabelle Tipi-pesi'!AB$9,'Tabelle Tipi-pesi'!AC$9,"")&amp;IF(AE134='Tabelle Tipi-pesi'!AB$10,'Tabelle Tipi-pesi'!AC$10,"")&amp;IF(AE134='Tabelle Tipi-pesi'!AB$11,'Tabelle Tipi-pesi'!AC$11,"")&amp;IF(AE134='Tabelle Tipi-pesi'!AB$12,'Tabelle Tipi-pesi'!AC$12,"")&amp;IF(AE134='Tabelle Tipi-pesi'!AB$13,'Tabelle Tipi-pesi'!AC$13,"")&amp;IF(AE134='Tabelle Tipi-pesi'!AB$14,'Tabelle Tipi-pesi'!AC$14,"")&amp;IF(AE134='Tabelle Tipi-pesi'!AB$15,'Tabelle Tipi-pesi'!AC$15,"")&amp;IF(AD134='Tabelle Tipi-pesi'!AB$16,'Tabelle Tipi-pesi'!AC$16,"")&amp;IF(AE134='Tabelle Tipi-pesi'!AB$17,'Tabelle Tipi-pesi'!AC$17,"")&amp;IF(AE134='Tabelle Tipi-pesi'!AB$18,'Tabelle Tipi-pesi'!AC$18,"")&amp;IF(AE134='Tabelle Tipi-pesi'!AB$19,'Tabelle Tipi-pesi'!AC$19,"")&amp;IF(AE134='Tabelle Tipi-pesi'!AB$20,'Tabelle Tipi-pesi'!AC$20,"")&amp;IF(AE134='Tabelle Tipi-pesi'!AB$21,'Tabelle Tipi-pesi'!AC$21,"")&amp;IF(AE134='Tabelle Tipi-pesi'!AB$22,'Tabelle Tipi-pesi'!AC$22,"")&amp;IF(AE134='Tabelle Tipi-pesi'!AB$23,'Tabelle Tipi-pesi'!AC$23,"")))</f>
        <v>40</v>
      </c>
      <c r="AG134" s="8" t="s">
        <v>106</v>
      </c>
      <c r="AH134" s="9">
        <f>IF(AG134="",0,VALUE(IF(AG134='Tabelle Tipi-pesi'!AD$2,'Tabelle Tipi-pesi'!AE$2,"")&amp;IF(AG134='Tabelle Tipi-pesi'!AD$3,'Tabelle Tipi-pesi'!AE$3,"")&amp;IF(AG134='Tabelle Tipi-pesi'!AD$4,'Tabelle Tipi-pesi'!AE$4,"")&amp;IF(AG134='Tabelle Tipi-pesi'!AD$5,'Tabelle Tipi-pesi'!AE$5,"")&amp;IF(AG134='Tabelle Tipi-pesi'!AD$6,'Tabelle Tipi-pesi'!AE$6,"")&amp;IF(AG134='Tabelle Tipi-pesi'!AD$7,'Tabelle Tipi-pesi'!AE$7,"")&amp;IF(AG134='Tabelle Tipi-pesi'!AD$8,'Tabelle Tipi-pesi'!AE$8,"")&amp;IF(AG134='Tabelle Tipi-pesi'!AD$9,'Tabelle Tipi-pesi'!AE$9,"")&amp;IF(AG134='Tabelle Tipi-pesi'!AD$10,'Tabelle Tipi-pesi'!AE$10,"")&amp;IF(AG134='Tabelle Tipi-pesi'!AD$11,'Tabelle Tipi-pesi'!AE$11,"")&amp;IF(AG134='Tabelle Tipi-pesi'!AD$12,'Tabelle Tipi-pesi'!AE$12,"")&amp;IF(AG134='Tabelle Tipi-pesi'!AD$13,'Tabelle Tipi-pesi'!AE$13,"")&amp;IF(AG134='Tabelle Tipi-pesi'!AD$14,'Tabelle Tipi-pesi'!AE$14,"")&amp;IF(AG134='Tabelle Tipi-pesi'!AD$15,'Tabelle Tipi-pesi'!AE$15,"")&amp;IF(AF134='Tabelle Tipi-pesi'!AD$16,'Tabelle Tipi-pesi'!AE$16,"")&amp;IF(AG134='Tabelle Tipi-pesi'!AD$17,'Tabelle Tipi-pesi'!AE$17,"")&amp;IF(AG134='Tabelle Tipi-pesi'!AD$18,'Tabelle Tipi-pesi'!AE$18,"")&amp;IF(AG134='Tabelle Tipi-pesi'!AD$19,'Tabelle Tipi-pesi'!AE$19,"")&amp;IF(AG134='Tabelle Tipi-pesi'!AD$20,'Tabelle Tipi-pesi'!AE$20,"")&amp;IF(AG134='Tabelle Tipi-pesi'!AD$21,'Tabelle Tipi-pesi'!AE$21,"")&amp;IF(AG134='Tabelle Tipi-pesi'!AD$22,'Tabelle Tipi-pesi'!AE$22,"")&amp;IF(AG134='Tabelle Tipi-pesi'!AD$23,'Tabelle Tipi-pesi'!AE$23,"")))</f>
        <v>50</v>
      </c>
      <c r="AJ134" s="26">
        <f t="shared" si="14"/>
        <v>1731</v>
      </c>
      <c r="AK134" s="55">
        <v>8.5</v>
      </c>
      <c r="AL134" s="12">
        <v>2653</v>
      </c>
      <c r="AM134" s="18"/>
      <c r="AN134" s="11">
        <f t="shared" si="15"/>
        <v>10</v>
      </c>
      <c r="AO134" s="11" t="str">
        <f t="shared" si="16"/>
        <v>3</v>
      </c>
      <c r="AP134" s="8">
        <v>700</v>
      </c>
      <c r="AQ134" s="40">
        <f t="shared" si="17"/>
        <v>18.727058823529411</v>
      </c>
      <c r="AR134" s="15">
        <f t="shared" si="18"/>
        <v>207.87035294117646</v>
      </c>
      <c r="AS134" s="16">
        <f t="shared" si="19"/>
        <v>120.08685900703435</v>
      </c>
      <c r="AT134" s="15">
        <f t="shared" si="20"/>
        <v>8.3273058207095154</v>
      </c>
      <c r="AU134" s="39"/>
    </row>
    <row r="135" spans="1:47" s="8" customFormat="1" ht="11.25" customHeight="1" x14ac:dyDescent="0.2">
      <c r="A135" s="8">
        <v>131</v>
      </c>
      <c r="B135" s="8">
        <v>4</v>
      </c>
      <c r="C135" s="20" t="s">
        <v>18</v>
      </c>
      <c r="D135" s="21">
        <f>IF(C135="",0,VALUE(IF(C135='Tabelle Tipi-pesi'!B$2,'Tabelle Tipi-pesi'!C$2,"")&amp;IF(C135='Tabelle Tipi-pesi'!B$3,'Tabelle Tipi-pesi'!C$3,"")&amp;IF(C135='Tabelle Tipi-pesi'!B$4,'Tabelle Tipi-pesi'!C$4,"")&amp;IF(C135='Tabelle Tipi-pesi'!B$5,'Tabelle Tipi-pesi'!C$5,"")&amp;IF(C135='Tabelle Tipi-pesi'!B$6,'Tabelle Tipi-pesi'!C$6,"")&amp;IF(C135='Tabelle Tipi-pesi'!B$7,'Tabelle Tipi-pesi'!C$7,"")&amp;IF(C135='Tabelle Tipi-pesi'!B$8,'Tabelle Tipi-pesi'!C$8,"")&amp;IF(C135='Tabelle Tipi-pesi'!B$9,'Tabelle Tipi-pesi'!C$9,"")&amp;IF(C135='Tabelle Tipi-pesi'!B$10,'Tabelle Tipi-pesi'!C$10,"")&amp;IF(C135='Tabelle Tipi-pesi'!B$11,'Tabelle Tipi-pesi'!C$11,"")&amp;IF(C135='Tabelle Tipi-pesi'!B$12,'Tabelle Tipi-pesi'!C$12,"")&amp;IF(C135='Tabelle Tipi-pesi'!B$13,'Tabelle Tipi-pesi'!C$13,"")&amp;IF(C135='Tabelle Tipi-pesi'!B$14,'Tabelle Tipi-pesi'!C$14,"")&amp;IF(C135='Tabelle Tipi-pesi'!B$15,'Tabelle Tipi-pesi'!C$15,"")&amp;IF(C135='Tabelle Tipi-pesi'!B$16,'Tabelle Tipi-pesi'!C$16,"")&amp;IF(C135='Tabelle Tipi-pesi'!B$17,'Tabelle Tipi-pesi'!C$17,"")&amp;IF(C135='Tabelle Tipi-pesi'!B$18,'Tabelle Tipi-pesi'!C$18,"")&amp;IF(C135='Tabelle Tipi-pesi'!B$19,'Tabelle Tipi-pesi'!C$19,"")&amp;IF(C135='Tabelle Tipi-pesi'!B$20,'Tabelle Tipi-pesi'!C$20,"")&amp;IF(C135='Tabelle Tipi-pesi'!B$21,'Tabelle Tipi-pesi'!C$21,"")&amp;IF(C135='Tabelle Tipi-pesi'!B$22,'Tabelle Tipi-pesi'!C$22,"")&amp;IF(C135='Tabelle Tipi-pesi'!B$23,'Tabelle Tipi-pesi'!C$23,"")))</f>
        <v>180</v>
      </c>
      <c r="E135" s="8" t="s">
        <v>25</v>
      </c>
      <c r="F135" s="7">
        <f>IF(E135="",0,VALUE(IF(E135='Tabelle Tipi-pesi'!D$2,'Tabelle Tipi-pesi'!E$2,"")&amp;IF(E135='Tabelle Tipi-pesi'!D$3,'Tabelle Tipi-pesi'!E$3,"")&amp;IF(E135='Tabelle Tipi-pesi'!D$4,'Tabelle Tipi-pesi'!E$4,"")&amp;IF(E135='Tabelle Tipi-pesi'!D$5,'Tabelle Tipi-pesi'!E$5,"")&amp;IF(E135='Tabelle Tipi-pesi'!D$6,'Tabelle Tipi-pesi'!E$6,"")&amp;IF(E135='Tabelle Tipi-pesi'!D$7,'Tabelle Tipi-pesi'!E$7,"")&amp;IF(E135='Tabelle Tipi-pesi'!D$8,'Tabelle Tipi-pesi'!E$8,"")&amp;IF(E135='Tabelle Tipi-pesi'!D$9,'Tabelle Tipi-pesi'!E$9,"")&amp;IF(E135='Tabelle Tipi-pesi'!D$10,'Tabelle Tipi-pesi'!E$10,"")&amp;IF(E135='Tabelle Tipi-pesi'!D$11,'Tabelle Tipi-pesi'!E$11,"")&amp;IF(E135='Tabelle Tipi-pesi'!D$12,'Tabelle Tipi-pesi'!E$12,"")&amp;IF(E135='Tabelle Tipi-pesi'!D$13,'Tabelle Tipi-pesi'!E$13,"")&amp;IF(E135='Tabelle Tipi-pesi'!D$14,'Tabelle Tipi-pesi'!E$14,"")&amp;IF(E135='Tabelle Tipi-pesi'!D$15,'Tabelle Tipi-pesi'!E$15,"")&amp;IF(E135='Tabelle Tipi-pesi'!D$16,'Tabelle Tipi-pesi'!E$16,"")&amp;IF(E135='Tabelle Tipi-pesi'!D$17,'Tabelle Tipi-pesi'!E$17,"")&amp;IF(E135='Tabelle Tipi-pesi'!D$18,'Tabelle Tipi-pesi'!E$18,"")&amp;IF(E135='Tabelle Tipi-pesi'!D$19,'Tabelle Tipi-pesi'!E$19,"")&amp;IF(E135='Tabelle Tipi-pesi'!D$20,'Tabelle Tipi-pesi'!E$20,"")&amp;IF(E135='Tabelle Tipi-pesi'!D$21,'Tabelle Tipi-pesi'!E$21,"")&amp;IF(E135='Tabelle Tipi-pesi'!D$22,'Tabelle Tipi-pesi'!E$22,"")&amp;IF(E135='Tabelle Tipi-pesi'!D$23,'Tabelle Tipi-pesi'!E$23,"")))/4*B135</f>
        <v>63</v>
      </c>
      <c r="G135" s="22" t="s">
        <v>39</v>
      </c>
      <c r="H135" s="23">
        <f>$B135*IF(G135="",0,VALUE(IF(G135='Tabelle Tipi-pesi'!F$2,'Tabelle Tipi-pesi'!G$2,"")&amp;IF(G135='Tabelle Tipi-pesi'!F$3,'Tabelle Tipi-pesi'!G$3,"")&amp;IF(G135='Tabelle Tipi-pesi'!F$4,'Tabelle Tipi-pesi'!G$4,"")&amp;IF(G135='Tabelle Tipi-pesi'!F$5,'Tabelle Tipi-pesi'!G$5,"")&amp;IF(G135='Tabelle Tipi-pesi'!F$6,'Tabelle Tipi-pesi'!G$6,"")&amp;IF(G135='Tabelle Tipi-pesi'!F$7,'Tabelle Tipi-pesi'!G$7,"")&amp;IF(G135='Tabelle Tipi-pesi'!F$8,'Tabelle Tipi-pesi'!G$8,"")&amp;IF(G135='Tabelle Tipi-pesi'!F$9,'Tabelle Tipi-pesi'!G$9,"")&amp;IF(G135='Tabelle Tipi-pesi'!F$10,'Tabelle Tipi-pesi'!G$10,"")&amp;IF(G135='Tabelle Tipi-pesi'!F$11,'Tabelle Tipi-pesi'!G$11,"")&amp;IF(G135='Tabelle Tipi-pesi'!F$12,'Tabelle Tipi-pesi'!G$12,"")&amp;IF(G135='Tabelle Tipi-pesi'!F$13,'Tabelle Tipi-pesi'!G$13,"")&amp;IF(G135='Tabelle Tipi-pesi'!F$14,'Tabelle Tipi-pesi'!G$14,"")&amp;IF(G135='Tabelle Tipi-pesi'!F$15,'Tabelle Tipi-pesi'!G$15,"")&amp;IF(G135='Tabelle Tipi-pesi'!F$16,'Tabelle Tipi-pesi'!G$16,"")&amp;IF(G135='Tabelle Tipi-pesi'!F$17,'Tabelle Tipi-pesi'!G$17,"")&amp;IF(G135='Tabelle Tipi-pesi'!F$18,'Tabelle Tipi-pesi'!G$18,"")&amp;IF(G135='Tabelle Tipi-pesi'!F$19,'Tabelle Tipi-pesi'!G$19,"")&amp;IF(G135='Tabelle Tipi-pesi'!F$20,'Tabelle Tipi-pesi'!G$20,"")&amp;IF(G135='Tabelle Tipi-pesi'!F$21,'Tabelle Tipi-pesi'!G$21,"")&amp;IF(G135='Tabelle Tipi-pesi'!F$22,'Tabelle Tipi-pesi'!G$22,"")&amp;IF(G135='Tabelle Tipi-pesi'!F$23,'Tabelle Tipi-pesi'!G$23,"")))</f>
        <v>120</v>
      </c>
      <c r="I135" s="8" t="s">
        <v>47</v>
      </c>
      <c r="J135" s="9">
        <f>IF(I135="",0,VALUE(IF(I135='Tabelle Tipi-pesi'!H$2,'Tabelle Tipi-pesi'!I$2,"")&amp;IF(I135='Tabelle Tipi-pesi'!H$3,'Tabelle Tipi-pesi'!I$3,"")&amp;IF(I135='Tabelle Tipi-pesi'!H$4,'Tabelle Tipi-pesi'!I$4,"")&amp;IF(I135='Tabelle Tipi-pesi'!H$5,'Tabelle Tipi-pesi'!I$5,"")&amp;IF(I135='Tabelle Tipi-pesi'!H$6,'Tabelle Tipi-pesi'!I$6,"")&amp;IF(I135='Tabelle Tipi-pesi'!H$7,'Tabelle Tipi-pesi'!I$7,"")&amp;IF(I135='Tabelle Tipi-pesi'!H$8,'Tabelle Tipi-pesi'!I$8,"")&amp;IF(I135='Tabelle Tipi-pesi'!H$9,'Tabelle Tipi-pesi'!I$9,"")&amp;IF(I135='Tabelle Tipi-pesi'!H$10,'Tabelle Tipi-pesi'!I$10,"")&amp;IF(I135='Tabelle Tipi-pesi'!H$11,'Tabelle Tipi-pesi'!I$11,"")&amp;IF(I135='Tabelle Tipi-pesi'!H$12,'Tabelle Tipi-pesi'!I$12,"")&amp;IF(I135='Tabelle Tipi-pesi'!H$13,'Tabelle Tipi-pesi'!I$13,"")&amp;IF(I135='Tabelle Tipi-pesi'!H$14,'Tabelle Tipi-pesi'!I$14,"")&amp;IF(I135='Tabelle Tipi-pesi'!H$15,'Tabelle Tipi-pesi'!I$15,"")&amp;IF(I135='Tabelle Tipi-pesi'!H$16,'Tabelle Tipi-pesi'!I$16,"")&amp;IF(I135='Tabelle Tipi-pesi'!H$17,'Tabelle Tipi-pesi'!I$17,"")&amp;IF(I135='Tabelle Tipi-pesi'!H$18,'Tabelle Tipi-pesi'!I$18,"")&amp;IF(I135='Tabelle Tipi-pesi'!H$19,'Tabelle Tipi-pesi'!I$19,"")&amp;IF(I135='Tabelle Tipi-pesi'!H$20,'Tabelle Tipi-pesi'!I$20,"")&amp;IF(I135='Tabelle Tipi-pesi'!H$21,'Tabelle Tipi-pesi'!I$21,"")&amp;IF(I135='Tabelle Tipi-pesi'!H$22,'Tabelle Tipi-pesi'!I$22,"")&amp;IF(I135='Tabelle Tipi-pesi'!H$23,'Tabelle Tipi-pesi'!I$23,"")))</f>
        <v>145</v>
      </c>
      <c r="K135" s="24" t="s">
        <v>50</v>
      </c>
      <c r="L135" s="25">
        <f>IF(K135="",0,VALUE(IF(K135='Tabelle Tipi-pesi'!J$2,'Tabelle Tipi-pesi'!K$2,"")&amp;IF(K135='Tabelle Tipi-pesi'!J$3,'Tabelle Tipi-pesi'!K$3,"")&amp;IF(K135='Tabelle Tipi-pesi'!J$4,'Tabelle Tipi-pesi'!K$4,"")&amp;IF(K135='Tabelle Tipi-pesi'!J$5,'Tabelle Tipi-pesi'!K$5,"")&amp;IF(K135='Tabelle Tipi-pesi'!J$6,'Tabelle Tipi-pesi'!K$6,"")&amp;IF(K135='Tabelle Tipi-pesi'!J$7,'Tabelle Tipi-pesi'!K$7,"")&amp;IF(K135='Tabelle Tipi-pesi'!J$8,'Tabelle Tipi-pesi'!K$8,"")&amp;IF(K135='Tabelle Tipi-pesi'!J$9,'Tabelle Tipi-pesi'!K$9,"")&amp;IF(K135='Tabelle Tipi-pesi'!J$10,'Tabelle Tipi-pesi'!K$10,"")&amp;IF(K135='Tabelle Tipi-pesi'!J$11,'Tabelle Tipi-pesi'!K$11,"")&amp;IF(K135='Tabelle Tipi-pesi'!J$12,'Tabelle Tipi-pesi'!K$12,"")&amp;IF(K135='Tabelle Tipi-pesi'!J$13,'Tabelle Tipi-pesi'!K$13,"")&amp;IF(K135='Tabelle Tipi-pesi'!J$14,'Tabelle Tipi-pesi'!K$14,"")&amp;IF(K135='Tabelle Tipi-pesi'!J$15,'Tabelle Tipi-pesi'!K$15,"")&amp;IF(K135='Tabelle Tipi-pesi'!J$16,'Tabelle Tipi-pesi'!K$16,"")&amp;IF(K135='Tabelle Tipi-pesi'!J$17,'Tabelle Tipi-pesi'!K$17,"")&amp;IF(K135='Tabelle Tipi-pesi'!J$18,'Tabelle Tipi-pesi'!K$18,"")&amp;IF(K135='Tabelle Tipi-pesi'!J$19,'Tabelle Tipi-pesi'!K$19,"")&amp;IF(K135='Tabelle Tipi-pesi'!J$20,'Tabelle Tipi-pesi'!K$20,"")&amp;IF(K135='Tabelle Tipi-pesi'!J$21,'Tabelle Tipi-pesi'!K$21,"")&amp;IF(K135='Tabelle Tipi-pesi'!J$22,'Tabelle Tipi-pesi'!K$22,"")&amp;IF(K135='Tabelle Tipi-pesi'!J$23,'Tabelle Tipi-pesi'!K$23,"")))</f>
        <v>7</v>
      </c>
      <c r="M135" s="8" t="s">
        <v>61</v>
      </c>
      <c r="N135" s="9">
        <f>$B135*IF(M135="",0,VALUE(IF(M135='Tabelle Tipi-pesi'!L$2,'Tabelle Tipi-pesi'!M$2,"")&amp;IF(M135='Tabelle Tipi-pesi'!L$3,'Tabelle Tipi-pesi'!M$3,"")&amp;IF(M135='Tabelle Tipi-pesi'!L$4,'Tabelle Tipi-pesi'!M$4,"")&amp;IF(M135='Tabelle Tipi-pesi'!L$5,'Tabelle Tipi-pesi'!M$5,"")&amp;IF(M135='Tabelle Tipi-pesi'!L$6,'Tabelle Tipi-pesi'!M$6,"")&amp;IF(M135='Tabelle Tipi-pesi'!L$7,'Tabelle Tipi-pesi'!M$7,"")&amp;IF(M135='Tabelle Tipi-pesi'!L$8,'Tabelle Tipi-pesi'!M$8,"")&amp;IF(M135='Tabelle Tipi-pesi'!L$9,'Tabelle Tipi-pesi'!M$9,"")&amp;IF(M135='Tabelle Tipi-pesi'!L$10,'Tabelle Tipi-pesi'!M$10,"")&amp;IF(M135='Tabelle Tipi-pesi'!L$11,'Tabelle Tipi-pesi'!M$11,"")&amp;IF(M135='Tabelle Tipi-pesi'!L$12,'Tabelle Tipi-pesi'!M$12,"")&amp;IF(M135='Tabelle Tipi-pesi'!L$13,'Tabelle Tipi-pesi'!M$13,"")&amp;IF(M135='Tabelle Tipi-pesi'!L$14,'Tabelle Tipi-pesi'!M$14,"")&amp;IF(M135='Tabelle Tipi-pesi'!L$15,'Tabelle Tipi-pesi'!M$15,"")&amp;IF(M135='Tabelle Tipi-pesi'!L$16,'Tabelle Tipi-pesi'!M$16,"")&amp;IF(M135='Tabelle Tipi-pesi'!L$17,'Tabelle Tipi-pesi'!M$17,"")&amp;IF(M135='Tabelle Tipi-pesi'!L$18,'Tabelle Tipi-pesi'!M$18,"")&amp;IF(M135='Tabelle Tipi-pesi'!L$19,'Tabelle Tipi-pesi'!M$19,"")&amp;IF(M135='Tabelle Tipi-pesi'!L$20,'Tabelle Tipi-pesi'!M$20,"")&amp;IF(M135='Tabelle Tipi-pesi'!L$21,'Tabelle Tipi-pesi'!M$21,"")&amp;IF(M135='Tabelle Tipi-pesi'!L$22,'Tabelle Tipi-pesi'!M$22,"")&amp;IF(M135='Tabelle Tipi-pesi'!L$23,'Tabelle Tipi-pesi'!M$23,"")))</f>
        <v>416</v>
      </c>
      <c r="O135" s="27" t="s">
        <v>72</v>
      </c>
      <c r="P135" s="28">
        <f>IF(O135="",0,VALUE(IF(O135='Tabelle Tipi-pesi'!N$2,'Tabelle Tipi-pesi'!O$2,"")&amp;IF(O135='Tabelle Tipi-pesi'!N$3,'Tabelle Tipi-pesi'!O$3,"")&amp;IF(O135='Tabelle Tipi-pesi'!N$4,'Tabelle Tipi-pesi'!O$4,"")&amp;IF(O135='Tabelle Tipi-pesi'!N$5,'Tabelle Tipi-pesi'!O$5,"")&amp;IF(O135='Tabelle Tipi-pesi'!N$6,'Tabelle Tipi-pesi'!O$6,"")&amp;IF(O135='Tabelle Tipi-pesi'!N$7,'Tabelle Tipi-pesi'!O$7,"")&amp;IF(O135='Tabelle Tipi-pesi'!N$8,'Tabelle Tipi-pesi'!O$8,"")&amp;IF(O135='Tabelle Tipi-pesi'!N$9,'Tabelle Tipi-pesi'!O$9,"")&amp;IF(O135='Tabelle Tipi-pesi'!N$10,'Tabelle Tipi-pesi'!O$10,"")&amp;IF(O135='Tabelle Tipi-pesi'!N$11,'Tabelle Tipi-pesi'!O$11,"")&amp;IF(O135='Tabelle Tipi-pesi'!N$12,'Tabelle Tipi-pesi'!O$12,"")&amp;IF(O135='Tabelle Tipi-pesi'!N$13,'Tabelle Tipi-pesi'!O$13,"")&amp;IF(O135='Tabelle Tipi-pesi'!N$14,'Tabelle Tipi-pesi'!O$14,"")&amp;IF(O135='Tabelle Tipi-pesi'!N$15,'Tabelle Tipi-pesi'!O$15,"")&amp;IF(O135='Tabelle Tipi-pesi'!N$16,'Tabelle Tipi-pesi'!O$16,"")&amp;IF(O135='Tabelle Tipi-pesi'!N$17,'Tabelle Tipi-pesi'!O$17,"")&amp;IF(O135='Tabelle Tipi-pesi'!N$18,'Tabelle Tipi-pesi'!O$18,"")&amp;IF(O135='Tabelle Tipi-pesi'!N$19,'Tabelle Tipi-pesi'!O$19,"")&amp;IF(O135='Tabelle Tipi-pesi'!N$20,'Tabelle Tipi-pesi'!O$20,"")&amp;IF(O135='Tabelle Tipi-pesi'!N$21,'Tabelle Tipi-pesi'!O$21,"")&amp;IF(O135='Tabelle Tipi-pesi'!N$22,'Tabelle Tipi-pesi'!O$22,"")&amp;IF(O135='Tabelle Tipi-pesi'!N$23,'Tabelle Tipi-pesi'!O$23,"")))</f>
        <v>280</v>
      </c>
      <c r="R135" s="9">
        <f>IF(Q135="",0,VALUE(IF(Q135='Tabelle Tipi-pesi'!P$2,'Tabelle Tipi-pesi'!Q$2,"")&amp;IF(Q135='Tabelle Tipi-pesi'!P$3,'Tabelle Tipi-pesi'!Q$3,"")&amp;IF(Q135='Tabelle Tipi-pesi'!P$4,'Tabelle Tipi-pesi'!Q$4,"")&amp;IF(Q135='Tabelle Tipi-pesi'!P$5,'Tabelle Tipi-pesi'!Q$5,"")&amp;IF(Q135='Tabelle Tipi-pesi'!P$6,'Tabelle Tipi-pesi'!Q$6,"")&amp;IF(Q135='Tabelle Tipi-pesi'!P$7,'Tabelle Tipi-pesi'!Q$7,"")&amp;IF(Q135='Tabelle Tipi-pesi'!P$8,'Tabelle Tipi-pesi'!Q$8,"")&amp;IF(Q135='Tabelle Tipi-pesi'!P$9,'Tabelle Tipi-pesi'!Q$9,"")&amp;IF(Q135='Tabelle Tipi-pesi'!P$10,'Tabelle Tipi-pesi'!Q$10,"")&amp;IF(Q135='Tabelle Tipi-pesi'!P$11,'Tabelle Tipi-pesi'!Q$11,"")&amp;IF(Q135='Tabelle Tipi-pesi'!P$12,'Tabelle Tipi-pesi'!Q$12,"")&amp;IF(Q135='Tabelle Tipi-pesi'!P$13,'Tabelle Tipi-pesi'!Q$13,"")&amp;IF(Q135='Tabelle Tipi-pesi'!P$14,'Tabelle Tipi-pesi'!Q$14,"")&amp;IF(Q135='Tabelle Tipi-pesi'!P$15,'Tabelle Tipi-pesi'!Q$15,"")&amp;IF(Q135='Tabelle Tipi-pesi'!P$16,'Tabelle Tipi-pesi'!Q$16,"")&amp;IF(Q135='Tabelle Tipi-pesi'!P$17,'Tabelle Tipi-pesi'!Q$17,"")&amp;IF(Q135='Tabelle Tipi-pesi'!P$18,'Tabelle Tipi-pesi'!Q$18,"")&amp;IF(Q135='Tabelle Tipi-pesi'!P$19,'Tabelle Tipi-pesi'!Q$19,"")&amp;IF(Q135='Tabelle Tipi-pesi'!P$20,'Tabelle Tipi-pesi'!Q$20,"")&amp;IF(Q135='Tabelle Tipi-pesi'!P$21,'Tabelle Tipi-pesi'!Q$21,"")&amp;IF(Q135='Tabelle Tipi-pesi'!P$22,'Tabelle Tipi-pesi'!Q$22,"")&amp;IF(Q135='Tabelle Tipi-pesi'!P$23,'Tabelle Tipi-pesi'!Q$23,"")))</f>
        <v>0</v>
      </c>
      <c r="S135" s="29" t="s">
        <v>114</v>
      </c>
      <c r="T135" s="30">
        <f>IF(S135="",0,VALUE(IF(S135='Tabelle Tipi-pesi'!R$2,'Tabelle Tipi-pesi'!S$2,"")&amp;IF(S135='Tabelle Tipi-pesi'!R$3,'Tabelle Tipi-pesi'!S$3,"")&amp;IF(S135='Tabelle Tipi-pesi'!R$4,'Tabelle Tipi-pesi'!S$4,"")&amp;IF(S135='Tabelle Tipi-pesi'!R$5,'Tabelle Tipi-pesi'!S$5,"")&amp;IF(S135='Tabelle Tipi-pesi'!R$6,'Tabelle Tipi-pesi'!S$6,"")&amp;IF(S135='Tabelle Tipi-pesi'!R$7,'Tabelle Tipi-pesi'!S$7,"")&amp;IF(S135='Tabelle Tipi-pesi'!R$8,'Tabelle Tipi-pesi'!S$8,"")&amp;IF(S135='Tabelle Tipi-pesi'!R$9,'Tabelle Tipi-pesi'!S$9,"")&amp;IF(S135='Tabelle Tipi-pesi'!R$10,'Tabelle Tipi-pesi'!S$10,"")&amp;IF(S135='Tabelle Tipi-pesi'!R$11,'Tabelle Tipi-pesi'!S$11,"")&amp;IF(S135='Tabelle Tipi-pesi'!R$12,'Tabelle Tipi-pesi'!S$12,"")&amp;IF(S135='Tabelle Tipi-pesi'!R$13,'Tabelle Tipi-pesi'!S$13,"")&amp;IF(S135='Tabelle Tipi-pesi'!R$14,'Tabelle Tipi-pesi'!S$14,"")&amp;IF(S135='Tabelle Tipi-pesi'!R$15,'Tabelle Tipi-pesi'!S$15,"")&amp;IF(S135='Tabelle Tipi-pesi'!R$16,'Tabelle Tipi-pesi'!S$16,"")&amp;IF(S135='Tabelle Tipi-pesi'!R$17,'Tabelle Tipi-pesi'!S$17,"")&amp;IF(S135='Tabelle Tipi-pesi'!R$18,'Tabelle Tipi-pesi'!S$18,"")&amp;IF(S135='Tabelle Tipi-pesi'!R$19,'Tabelle Tipi-pesi'!S$19,"")&amp;IF(S135='Tabelle Tipi-pesi'!R$20,'Tabelle Tipi-pesi'!S$20,"")&amp;IF(S135='Tabelle Tipi-pesi'!R$21,'Tabelle Tipi-pesi'!S$21,"")&amp;IF(S135='Tabelle Tipi-pesi'!R$22,'Tabelle Tipi-pesi'!S$22,"")&amp;IF(S135='Tabelle Tipi-pesi'!R$23,'Tabelle Tipi-pesi'!S$23,"")))</f>
        <v>25</v>
      </c>
      <c r="U135" s="8" t="s">
        <v>94</v>
      </c>
      <c r="V135" s="9">
        <f>IF(U135="",0,VALUE(IF(U135='Tabelle Tipi-pesi'!T$2,'Tabelle Tipi-pesi'!U$2,"")&amp;IF(U135='Tabelle Tipi-pesi'!T$3,'Tabelle Tipi-pesi'!U$3,"")&amp;IF(U135='Tabelle Tipi-pesi'!T$4,'Tabelle Tipi-pesi'!U$4,"")&amp;IF(U135='Tabelle Tipi-pesi'!T$5,'Tabelle Tipi-pesi'!U$5,"")&amp;IF(U135='Tabelle Tipi-pesi'!T$6,'Tabelle Tipi-pesi'!U$6,"")&amp;IF(U135='Tabelle Tipi-pesi'!T$7,'Tabelle Tipi-pesi'!U$7,"")&amp;IF(U135='Tabelle Tipi-pesi'!T$8,'Tabelle Tipi-pesi'!U$8,"")&amp;IF(U135='Tabelle Tipi-pesi'!T$9,'Tabelle Tipi-pesi'!U$9,"")&amp;IF(U135='Tabelle Tipi-pesi'!T$10,'Tabelle Tipi-pesi'!U$10,"")&amp;IF(U135='Tabelle Tipi-pesi'!T$11,'Tabelle Tipi-pesi'!U$11,"")&amp;IF(U135='Tabelle Tipi-pesi'!T$12,'Tabelle Tipi-pesi'!U$12,"")&amp;IF(U135='Tabelle Tipi-pesi'!T$13,'Tabelle Tipi-pesi'!U$13,"")&amp;IF(U135='Tabelle Tipi-pesi'!T$14,'Tabelle Tipi-pesi'!U$14,"")&amp;IF(U135='Tabelle Tipi-pesi'!T$15,'Tabelle Tipi-pesi'!U$15,"")&amp;IF(U135='Tabelle Tipi-pesi'!T$16,'Tabelle Tipi-pesi'!U$16,"")&amp;IF(U135='Tabelle Tipi-pesi'!T$17,'Tabelle Tipi-pesi'!U$17,"")&amp;IF(U135='Tabelle Tipi-pesi'!T$18,'Tabelle Tipi-pesi'!U$18,"")&amp;IF(U135='Tabelle Tipi-pesi'!T$19,'Tabelle Tipi-pesi'!U$19,"")&amp;IF(U135='Tabelle Tipi-pesi'!T$20,'Tabelle Tipi-pesi'!U$20,"")&amp;IF(U135='Tabelle Tipi-pesi'!T$21,'Tabelle Tipi-pesi'!U$21,"")&amp;IF(U135='Tabelle Tipi-pesi'!T$22,'Tabelle Tipi-pesi'!U$22,"")&amp;IF(U135='Tabelle Tipi-pesi'!T$23,'Tabelle Tipi-pesi'!U$23,"")))</f>
        <v>85</v>
      </c>
      <c r="W135" s="31" t="s">
        <v>98</v>
      </c>
      <c r="X135" s="32">
        <f>IF(W135="",0,VALUE(IF(W135='Tabelle Tipi-pesi'!V$2,'Tabelle Tipi-pesi'!W$2,"")&amp;IF(W135='Tabelle Tipi-pesi'!V$3,'Tabelle Tipi-pesi'!W$3,"")&amp;IF(W135='Tabelle Tipi-pesi'!V$4,'Tabelle Tipi-pesi'!W$4,"")&amp;IF(W135='Tabelle Tipi-pesi'!V$5,'Tabelle Tipi-pesi'!W$5,"")&amp;IF(W135='Tabelle Tipi-pesi'!V$6,'Tabelle Tipi-pesi'!W$6,"")&amp;IF(W135='Tabelle Tipi-pesi'!V$7,'Tabelle Tipi-pesi'!W$7,"")&amp;IF(W135='Tabelle Tipi-pesi'!V$8,'Tabelle Tipi-pesi'!W$8,"")&amp;IF(W135='Tabelle Tipi-pesi'!V$9,'Tabelle Tipi-pesi'!W$9,"")&amp;IF(W135='Tabelle Tipi-pesi'!V$10,'Tabelle Tipi-pesi'!W$10,"")&amp;IF(W135='Tabelle Tipi-pesi'!V$11,'Tabelle Tipi-pesi'!W$11,"")&amp;IF(W135='Tabelle Tipi-pesi'!V$12,'Tabelle Tipi-pesi'!W$12,"")&amp;IF(W135='Tabelle Tipi-pesi'!V$13,'Tabelle Tipi-pesi'!W$13,"")&amp;IF(W135='Tabelle Tipi-pesi'!V$14,'Tabelle Tipi-pesi'!W$14,"")&amp;IF(W135='Tabelle Tipi-pesi'!V$15,'Tabelle Tipi-pesi'!W$15,"")&amp;IF(W135='Tabelle Tipi-pesi'!V$16,'Tabelle Tipi-pesi'!W$16,"")&amp;IF(W135='Tabelle Tipi-pesi'!V$17,'Tabelle Tipi-pesi'!W$17,"")&amp;IF(W135='Tabelle Tipi-pesi'!V$18,'Tabelle Tipi-pesi'!W$18,"")&amp;IF(W135='Tabelle Tipi-pesi'!V$19,'Tabelle Tipi-pesi'!W$19,"")&amp;IF(W135='Tabelle Tipi-pesi'!V$20,'Tabelle Tipi-pesi'!W$20,"")&amp;IF(W135='Tabelle Tipi-pesi'!V$21,'Tabelle Tipi-pesi'!W$21,"")&amp;IF(W135='Tabelle Tipi-pesi'!V$22,'Tabelle Tipi-pesi'!W$22,"")&amp;IF(W135='Tabelle Tipi-pesi'!V$23,'Tabelle Tipi-pesi'!W$23,"")))</f>
        <v>56</v>
      </c>
      <c r="Y135" s="8" t="s">
        <v>100</v>
      </c>
      <c r="Z135" s="9">
        <f>IF(Y135="",0,VALUE(IF(Y135='Tabelle Tipi-pesi'!X$2,'Tabelle Tipi-pesi'!Y$2,"")&amp;IF(Y135='Tabelle Tipi-pesi'!X$3,'Tabelle Tipi-pesi'!Y$3,"")&amp;IF(Y135='Tabelle Tipi-pesi'!X$4,'Tabelle Tipi-pesi'!Y$4,"")&amp;IF(Y135='Tabelle Tipi-pesi'!X$5,'Tabelle Tipi-pesi'!Y$5,"")&amp;IF(Y135='Tabelle Tipi-pesi'!X$6,'Tabelle Tipi-pesi'!Y$6,"")&amp;IF(Y135='Tabelle Tipi-pesi'!X$7,'Tabelle Tipi-pesi'!Y$7,"")&amp;IF(Y135='Tabelle Tipi-pesi'!X$8,'Tabelle Tipi-pesi'!Y$8,"")&amp;IF(Y135='Tabelle Tipi-pesi'!X$9,'Tabelle Tipi-pesi'!Y$9,"")&amp;IF(Y135='Tabelle Tipi-pesi'!X$10,'Tabelle Tipi-pesi'!Y$10,"")&amp;IF(Y135='Tabelle Tipi-pesi'!X$11,'Tabelle Tipi-pesi'!Y$11,"")&amp;IF(Y135='Tabelle Tipi-pesi'!X$12,'Tabelle Tipi-pesi'!Y$12,"")&amp;IF(Y135='Tabelle Tipi-pesi'!X$13,'Tabelle Tipi-pesi'!Y$13,"")&amp;IF(Y135='Tabelle Tipi-pesi'!X$14,'Tabelle Tipi-pesi'!Y$14,"")&amp;IF(Y135='Tabelle Tipi-pesi'!X$15,'Tabelle Tipi-pesi'!Y$15,"")&amp;IF(Y135='Tabelle Tipi-pesi'!X$16,'Tabelle Tipi-pesi'!Y$16,"")&amp;IF(Y135='Tabelle Tipi-pesi'!X$17,'Tabelle Tipi-pesi'!Y$17,"")&amp;IF(Y135='Tabelle Tipi-pesi'!X$18,'Tabelle Tipi-pesi'!Y$18,"")&amp;IF(Y135='Tabelle Tipi-pesi'!X$19,'Tabelle Tipi-pesi'!Y$19,"")&amp;IF(Y135='Tabelle Tipi-pesi'!X$20,'Tabelle Tipi-pesi'!Y$20,"")&amp;IF(Y135='Tabelle Tipi-pesi'!X$21,'Tabelle Tipi-pesi'!Y$21,"")&amp;IF(Y135='Tabelle Tipi-pesi'!X$22,'Tabelle Tipi-pesi'!Y$22,"")&amp;IF(Y135='Tabelle Tipi-pesi'!X$23,'Tabelle Tipi-pesi'!Y$23,"")))</f>
        <v>190</v>
      </c>
      <c r="AA135" s="36" t="s">
        <v>105</v>
      </c>
      <c r="AB135" s="37">
        <f>IF(AA135="",0,VALUE(IF(AA135='Tabelle Tipi-pesi'!Z$2,'Tabelle Tipi-pesi'!AA$2,"")&amp;IF(AA135='Tabelle Tipi-pesi'!Z$3,'Tabelle Tipi-pesi'!AA$3,"")&amp;IF(AA135='Tabelle Tipi-pesi'!Z$4,'Tabelle Tipi-pesi'!AA$4,"")&amp;IF(AA135='Tabelle Tipi-pesi'!Z$5,'Tabelle Tipi-pesi'!AA$5,"")&amp;IF(AA135='Tabelle Tipi-pesi'!Z$6,'Tabelle Tipi-pesi'!AA$6,"")&amp;IF(AA135='Tabelle Tipi-pesi'!Z$7,'Tabelle Tipi-pesi'!AA$7,"")&amp;IF(AA135='Tabelle Tipi-pesi'!Z$8,'Tabelle Tipi-pesi'!AA$8,"")&amp;IF(AA135='Tabelle Tipi-pesi'!Z$9,'Tabelle Tipi-pesi'!AA$9,"")&amp;IF(AA135='Tabelle Tipi-pesi'!Z$10,'Tabelle Tipi-pesi'!AA$10,"")&amp;IF(AA135='Tabelle Tipi-pesi'!Z$11,'Tabelle Tipi-pesi'!AA$11,"")&amp;IF(AA135='Tabelle Tipi-pesi'!Z$12,'Tabelle Tipi-pesi'!AA$12,"")&amp;IF(AA135='Tabelle Tipi-pesi'!Z$13,'Tabelle Tipi-pesi'!AA$13,"")&amp;IF(AA135='Tabelle Tipi-pesi'!Z$14,'Tabelle Tipi-pesi'!AA$14,"")&amp;IF(AA135='Tabelle Tipi-pesi'!Z$15,'Tabelle Tipi-pesi'!AA$15,"")&amp;IF(AA135='Tabelle Tipi-pesi'!Z$16,'Tabelle Tipi-pesi'!AA$16,"")&amp;IF(AA135='Tabelle Tipi-pesi'!Z$17,'Tabelle Tipi-pesi'!AA$17,"")&amp;IF(AA135='Tabelle Tipi-pesi'!Z$18,'Tabelle Tipi-pesi'!AA$18,"")&amp;IF(AA135='Tabelle Tipi-pesi'!Z$19,'Tabelle Tipi-pesi'!AA$19,"")&amp;IF(AA135='Tabelle Tipi-pesi'!Z$20,'Tabelle Tipi-pesi'!AA$20,"")&amp;IF(AA135='Tabelle Tipi-pesi'!Z$21,'Tabelle Tipi-pesi'!AA$21,"")&amp;IF(AA135='Tabelle Tipi-pesi'!Z$22,'Tabelle Tipi-pesi'!AA$22,"")&amp;IF(AA135='Tabelle Tipi-pesi'!Z$23,'Tabelle Tipi-pesi'!AA$23,"")))</f>
        <v>75</v>
      </c>
      <c r="AD135" s="9">
        <f>IF(AC135="",0,VALUE(IF(AC135='Tabelle Tipi-pesi'!Z$2,'Tabelle Tipi-pesi'!AA$2,"")&amp;IF(AC135='Tabelle Tipi-pesi'!Z$3,'Tabelle Tipi-pesi'!AA$3,"")&amp;IF(AC135='Tabelle Tipi-pesi'!Z$4,'Tabelle Tipi-pesi'!AA$4,"")&amp;IF(AC135='Tabelle Tipi-pesi'!Z$5,'Tabelle Tipi-pesi'!AA$5,"")&amp;IF(AC135='Tabelle Tipi-pesi'!Z$6,'Tabelle Tipi-pesi'!AA$6,"")&amp;IF(AC135='Tabelle Tipi-pesi'!Z$7,'Tabelle Tipi-pesi'!AA$7,"")&amp;IF(AC135='Tabelle Tipi-pesi'!Z$8,'Tabelle Tipi-pesi'!AA$8,"")&amp;IF(AC135='Tabelle Tipi-pesi'!Z$9,'Tabelle Tipi-pesi'!AA$9,"")&amp;IF(AC135='Tabelle Tipi-pesi'!Z$10,'Tabelle Tipi-pesi'!AA$10,"")&amp;IF(AC135='Tabelle Tipi-pesi'!Z$11,'Tabelle Tipi-pesi'!AA$11,"")&amp;IF(AC135='Tabelle Tipi-pesi'!Z$12,'Tabelle Tipi-pesi'!AA$12,"")&amp;IF(AC135='Tabelle Tipi-pesi'!Z$13,'Tabelle Tipi-pesi'!AA$13,"")&amp;IF(AC135='Tabelle Tipi-pesi'!Z$14,'Tabelle Tipi-pesi'!AA$14,"")&amp;IF(AC135='Tabelle Tipi-pesi'!Z$15,'Tabelle Tipi-pesi'!AA$15,"")&amp;IF(AC135='Tabelle Tipi-pesi'!Z$16,'Tabelle Tipi-pesi'!AA$16,"")&amp;IF(AC135='Tabelle Tipi-pesi'!Z$17,'Tabelle Tipi-pesi'!AA$17,"")&amp;IF(AC135='Tabelle Tipi-pesi'!Z$18,'Tabelle Tipi-pesi'!AA$18,"")&amp;IF(AC135='Tabelle Tipi-pesi'!Z$19,'Tabelle Tipi-pesi'!AA$19,"")&amp;IF(AC135='Tabelle Tipi-pesi'!Z$20,'Tabelle Tipi-pesi'!AA$20,"")&amp;IF(AC135='Tabelle Tipi-pesi'!Z$21,'Tabelle Tipi-pesi'!AA$21,"")&amp;IF(AC135='Tabelle Tipi-pesi'!Z$22,'Tabelle Tipi-pesi'!AA$22,"")&amp;IF(AC135='Tabelle Tipi-pesi'!Z$23,'Tabelle Tipi-pesi'!AA$23,"")))</f>
        <v>0</v>
      </c>
      <c r="AE135" s="34" t="s">
        <v>117</v>
      </c>
      <c r="AF135" s="35">
        <f>IF(AE135="",0,VALUE(IF(AE135='Tabelle Tipi-pesi'!AB$2,'Tabelle Tipi-pesi'!AC$2,"")&amp;IF(AE135='Tabelle Tipi-pesi'!AB$3,'Tabelle Tipi-pesi'!AC$3,"")&amp;IF(AE135='Tabelle Tipi-pesi'!AB$4,'Tabelle Tipi-pesi'!AC$4,"")&amp;IF(AE135='Tabelle Tipi-pesi'!AB$5,'Tabelle Tipi-pesi'!AC$5,"")&amp;IF(AE135='Tabelle Tipi-pesi'!AB$6,'Tabelle Tipi-pesi'!AC$6,"")&amp;IF(AE135='Tabelle Tipi-pesi'!AB$7,'Tabelle Tipi-pesi'!AC$7,"")&amp;IF(AE135='Tabelle Tipi-pesi'!AB$8,'Tabelle Tipi-pesi'!AC$8,"")&amp;IF(AE135='Tabelle Tipi-pesi'!AB$9,'Tabelle Tipi-pesi'!AC$9,"")&amp;IF(AE135='Tabelle Tipi-pesi'!AB$10,'Tabelle Tipi-pesi'!AC$10,"")&amp;IF(AE135='Tabelle Tipi-pesi'!AB$11,'Tabelle Tipi-pesi'!AC$11,"")&amp;IF(AE135='Tabelle Tipi-pesi'!AB$12,'Tabelle Tipi-pesi'!AC$12,"")&amp;IF(AE135='Tabelle Tipi-pesi'!AB$13,'Tabelle Tipi-pesi'!AC$13,"")&amp;IF(AE135='Tabelle Tipi-pesi'!AB$14,'Tabelle Tipi-pesi'!AC$14,"")&amp;IF(AE135='Tabelle Tipi-pesi'!AB$15,'Tabelle Tipi-pesi'!AC$15,"")&amp;IF(AD135='Tabelle Tipi-pesi'!AB$16,'Tabelle Tipi-pesi'!AC$16,"")&amp;IF(AE135='Tabelle Tipi-pesi'!AB$17,'Tabelle Tipi-pesi'!AC$17,"")&amp;IF(AE135='Tabelle Tipi-pesi'!AB$18,'Tabelle Tipi-pesi'!AC$18,"")&amp;IF(AE135='Tabelle Tipi-pesi'!AB$19,'Tabelle Tipi-pesi'!AC$19,"")&amp;IF(AE135='Tabelle Tipi-pesi'!AB$20,'Tabelle Tipi-pesi'!AC$20,"")&amp;IF(AE135='Tabelle Tipi-pesi'!AB$21,'Tabelle Tipi-pesi'!AC$21,"")&amp;IF(AE135='Tabelle Tipi-pesi'!AB$22,'Tabelle Tipi-pesi'!AC$22,"")&amp;IF(AE135='Tabelle Tipi-pesi'!AB$23,'Tabelle Tipi-pesi'!AC$23,"")))</f>
        <v>40</v>
      </c>
      <c r="AG135" s="8" t="s">
        <v>106</v>
      </c>
      <c r="AH135" s="9">
        <f>IF(AG135="",0,VALUE(IF(AG135='Tabelle Tipi-pesi'!AD$2,'Tabelle Tipi-pesi'!AE$2,"")&amp;IF(AG135='Tabelle Tipi-pesi'!AD$3,'Tabelle Tipi-pesi'!AE$3,"")&amp;IF(AG135='Tabelle Tipi-pesi'!AD$4,'Tabelle Tipi-pesi'!AE$4,"")&amp;IF(AG135='Tabelle Tipi-pesi'!AD$5,'Tabelle Tipi-pesi'!AE$5,"")&amp;IF(AG135='Tabelle Tipi-pesi'!AD$6,'Tabelle Tipi-pesi'!AE$6,"")&amp;IF(AG135='Tabelle Tipi-pesi'!AD$7,'Tabelle Tipi-pesi'!AE$7,"")&amp;IF(AG135='Tabelle Tipi-pesi'!AD$8,'Tabelle Tipi-pesi'!AE$8,"")&amp;IF(AG135='Tabelle Tipi-pesi'!AD$9,'Tabelle Tipi-pesi'!AE$9,"")&amp;IF(AG135='Tabelle Tipi-pesi'!AD$10,'Tabelle Tipi-pesi'!AE$10,"")&amp;IF(AG135='Tabelle Tipi-pesi'!AD$11,'Tabelle Tipi-pesi'!AE$11,"")&amp;IF(AG135='Tabelle Tipi-pesi'!AD$12,'Tabelle Tipi-pesi'!AE$12,"")&amp;IF(AG135='Tabelle Tipi-pesi'!AD$13,'Tabelle Tipi-pesi'!AE$13,"")&amp;IF(AG135='Tabelle Tipi-pesi'!AD$14,'Tabelle Tipi-pesi'!AE$14,"")&amp;IF(AG135='Tabelle Tipi-pesi'!AD$15,'Tabelle Tipi-pesi'!AE$15,"")&amp;IF(AF135='Tabelle Tipi-pesi'!AD$16,'Tabelle Tipi-pesi'!AE$16,"")&amp;IF(AG135='Tabelle Tipi-pesi'!AD$17,'Tabelle Tipi-pesi'!AE$17,"")&amp;IF(AG135='Tabelle Tipi-pesi'!AD$18,'Tabelle Tipi-pesi'!AE$18,"")&amp;IF(AG135='Tabelle Tipi-pesi'!AD$19,'Tabelle Tipi-pesi'!AE$19,"")&amp;IF(AG135='Tabelle Tipi-pesi'!AD$20,'Tabelle Tipi-pesi'!AE$20,"")&amp;IF(AG135='Tabelle Tipi-pesi'!AD$21,'Tabelle Tipi-pesi'!AE$21,"")&amp;IF(AG135='Tabelle Tipi-pesi'!AD$22,'Tabelle Tipi-pesi'!AE$22,"")&amp;IF(AG135='Tabelle Tipi-pesi'!AD$23,'Tabelle Tipi-pesi'!AE$23,"")))</f>
        <v>50</v>
      </c>
      <c r="AJ135" s="26">
        <f t="shared" si="14"/>
        <v>1732</v>
      </c>
      <c r="AK135" s="55">
        <v>10.5</v>
      </c>
      <c r="AL135" s="12">
        <v>3023</v>
      </c>
      <c r="AM135" s="18"/>
      <c r="AN135" s="11">
        <f t="shared" si="15"/>
        <v>11</v>
      </c>
      <c r="AO135" s="11" t="str">
        <f t="shared" si="16"/>
        <v>3</v>
      </c>
      <c r="AP135" s="8">
        <v>700</v>
      </c>
      <c r="AQ135" s="40">
        <f t="shared" si="17"/>
        <v>17.274285714285714</v>
      </c>
      <c r="AR135" s="15">
        <f t="shared" si="18"/>
        <v>191.74457142857145</v>
      </c>
      <c r="AS135" s="16">
        <f t="shared" si="19"/>
        <v>110.70702738370177</v>
      </c>
      <c r="AT135" s="15">
        <f t="shared" si="20"/>
        <v>9.0328502501840244</v>
      </c>
      <c r="AU135" s="39"/>
    </row>
    <row r="136" spans="1:47" s="8" customFormat="1" ht="11.25" x14ac:dyDescent="0.2">
      <c r="A136" s="8">
        <v>132</v>
      </c>
      <c r="B136" s="8">
        <v>6</v>
      </c>
      <c r="C136" s="20" t="s">
        <v>126</v>
      </c>
      <c r="D136" s="21">
        <f>IF(C136="",0,VALUE(IF(C136='Tabelle Tipi-pesi'!B$2,'Tabelle Tipi-pesi'!C$2,"")&amp;IF(C136='Tabelle Tipi-pesi'!B$3,'Tabelle Tipi-pesi'!C$3,"")&amp;IF(C136='Tabelle Tipi-pesi'!B$4,'Tabelle Tipi-pesi'!C$4,"")&amp;IF(C136='Tabelle Tipi-pesi'!B$5,'Tabelle Tipi-pesi'!C$5,"")&amp;IF(C136='Tabelle Tipi-pesi'!B$6,'Tabelle Tipi-pesi'!C$6,"")&amp;IF(C136='Tabelle Tipi-pesi'!B$7,'Tabelle Tipi-pesi'!C$7,"")&amp;IF(C136='Tabelle Tipi-pesi'!B$8,'Tabelle Tipi-pesi'!C$8,"")&amp;IF(C136='Tabelle Tipi-pesi'!B$9,'Tabelle Tipi-pesi'!C$9,"")&amp;IF(C136='Tabelle Tipi-pesi'!B$10,'Tabelle Tipi-pesi'!C$10,"")&amp;IF(C136='Tabelle Tipi-pesi'!B$11,'Tabelle Tipi-pesi'!C$11,"")&amp;IF(C136='Tabelle Tipi-pesi'!B$12,'Tabelle Tipi-pesi'!C$12,"")&amp;IF(C136='Tabelle Tipi-pesi'!B$13,'Tabelle Tipi-pesi'!C$13,"")&amp;IF(C136='Tabelle Tipi-pesi'!B$14,'Tabelle Tipi-pesi'!C$14,"")&amp;IF(C136='Tabelle Tipi-pesi'!B$15,'Tabelle Tipi-pesi'!C$15,"")&amp;IF(C136='Tabelle Tipi-pesi'!B$16,'Tabelle Tipi-pesi'!C$16,"")&amp;IF(C136='Tabelle Tipi-pesi'!B$17,'Tabelle Tipi-pesi'!C$17,"")&amp;IF(C136='Tabelle Tipi-pesi'!B$18,'Tabelle Tipi-pesi'!C$18,"")&amp;IF(C136='Tabelle Tipi-pesi'!B$19,'Tabelle Tipi-pesi'!C$19,"")&amp;IF(C136='Tabelle Tipi-pesi'!B$20,'Tabelle Tipi-pesi'!C$20,"")&amp;IF(C136='Tabelle Tipi-pesi'!B$21,'Tabelle Tipi-pesi'!C$21,"")&amp;IF(C136='Tabelle Tipi-pesi'!B$22,'Tabelle Tipi-pesi'!C$22,"")&amp;IF(C136='Tabelle Tipi-pesi'!B$23,'Tabelle Tipi-pesi'!C$23,"")))</f>
        <v>500</v>
      </c>
      <c r="E136" s="8" t="s">
        <v>24</v>
      </c>
      <c r="F136" s="7">
        <f>IF(E136="",0,VALUE(IF(E136='Tabelle Tipi-pesi'!D$2,'Tabelle Tipi-pesi'!E$2,"")&amp;IF(E136='Tabelle Tipi-pesi'!D$3,'Tabelle Tipi-pesi'!E$3,"")&amp;IF(E136='Tabelle Tipi-pesi'!D$4,'Tabelle Tipi-pesi'!E$4,"")&amp;IF(E136='Tabelle Tipi-pesi'!D$5,'Tabelle Tipi-pesi'!E$5,"")&amp;IF(E136='Tabelle Tipi-pesi'!D$6,'Tabelle Tipi-pesi'!E$6,"")&amp;IF(E136='Tabelle Tipi-pesi'!D$7,'Tabelle Tipi-pesi'!E$7,"")&amp;IF(E136='Tabelle Tipi-pesi'!D$8,'Tabelle Tipi-pesi'!E$8,"")&amp;IF(E136='Tabelle Tipi-pesi'!D$9,'Tabelle Tipi-pesi'!E$9,"")&amp;IF(E136='Tabelle Tipi-pesi'!D$10,'Tabelle Tipi-pesi'!E$10,"")&amp;IF(E136='Tabelle Tipi-pesi'!D$11,'Tabelle Tipi-pesi'!E$11,"")&amp;IF(E136='Tabelle Tipi-pesi'!D$12,'Tabelle Tipi-pesi'!E$12,"")&amp;IF(E136='Tabelle Tipi-pesi'!D$13,'Tabelle Tipi-pesi'!E$13,"")&amp;IF(E136='Tabelle Tipi-pesi'!D$14,'Tabelle Tipi-pesi'!E$14,"")&amp;IF(E136='Tabelle Tipi-pesi'!D$15,'Tabelle Tipi-pesi'!E$15,"")&amp;IF(E136='Tabelle Tipi-pesi'!D$16,'Tabelle Tipi-pesi'!E$16,"")&amp;IF(E136='Tabelle Tipi-pesi'!D$17,'Tabelle Tipi-pesi'!E$17,"")&amp;IF(E136='Tabelle Tipi-pesi'!D$18,'Tabelle Tipi-pesi'!E$18,"")&amp;IF(E136='Tabelle Tipi-pesi'!D$19,'Tabelle Tipi-pesi'!E$19,"")&amp;IF(E136='Tabelle Tipi-pesi'!D$20,'Tabelle Tipi-pesi'!E$20,"")&amp;IF(E136='Tabelle Tipi-pesi'!D$21,'Tabelle Tipi-pesi'!E$21,"")&amp;IF(E136='Tabelle Tipi-pesi'!D$22,'Tabelle Tipi-pesi'!E$22,"")&amp;IF(E136='Tabelle Tipi-pesi'!D$23,'Tabelle Tipi-pesi'!E$23,"")))/4*B136</f>
        <v>93</v>
      </c>
      <c r="G136" s="22" t="s">
        <v>42</v>
      </c>
      <c r="H136" s="23">
        <f>$B136*IF(G136="",0,VALUE(IF(G136='Tabelle Tipi-pesi'!F$2,'Tabelle Tipi-pesi'!G$2,"")&amp;IF(G136='Tabelle Tipi-pesi'!F$3,'Tabelle Tipi-pesi'!G$3,"")&amp;IF(G136='Tabelle Tipi-pesi'!F$4,'Tabelle Tipi-pesi'!G$4,"")&amp;IF(G136='Tabelle Tipi-pesi'!F$5,'Tabelle Tipi-pesi'!G$5,"")&amp;IF(G136='Tabelle Tipi-pesi'!F$6,'Tabelle Tipi-pesi'!G$6,"")&amp;IF(G136='Tabelle Tipi-pesi'!F$7,'Tabelle Tipi-pesi'!G$7,"")&amp;IF(G136='Tabelle Tipi-pesi'!F$8,'Tabelle Tipi-pesi'!G$8,"")&amp;IF(G136='Tabelle Tipi-pesi'!F$9,'Tabelle Tipi-pesi'!G$9,"")&amp;IF(G136='Tabelle Tipi-pesi'!F$10,'Tabelle Tipi-pesi'!G$10,"")&amp;IF(G136='Tabelle Tipi-pesi'!F$11,'Tabelle Tipi-pesi'!G$11,"")&amp;IF(G136='Tabelle Tipi-pesi'!F$12,'Tabelle Tipi-pesi'!G$12,"")&amp;IF(G136='Tabelle Tipi-pesi'!F$13,'Tabelle Tipi-pesi'!G$13,"")&amp;IF(G136='Tabelle Tipi-pesi'!F$14,'Tabelle Tipi-pesi'!G$14,"")&amp;IF(G136='Tabelle Tipi-pesi'!F$15,'Tabelle Tipi-pesi'!G$15,"")&amp;IF(G136='Tabelle Tipi-pesi'!F$16,'Tabelle Tipi-pesi'!G$16,"")&amp;IF(G136='Tabelle Tipi-pesi'!F$17,'Tabelle Tipi-pesi'!G$17,"")&amp;IF(G136='Tabelle Tipi-pesi'!F$18,'Tabelle Tipi-pesi'!G$18,"")&amp;IF(G136='Tabelle Tipi-pesi'!F$19,'Tabelle Tipi-pesi'!G$19,"")&amp;IF(G136='Tabelle Tipi-pesi'!F$20,'Tabelle Tipi-pesi'!G$20,"")&amp;IF(G136='Tabelle Tipi-pesi'!F$21,'Tabelle Tipi-pesi'!G$21,"")&amp;IF(G136='Tabelle Tipi-pesi'!F$22,'Tabelle Tipi-pesi'!G$22,"")&amp;IF(G136='Tabelle Tipi-pesi'!F$23,'Tabelle Tipi-pesi'!G$23,"")))</f>
        <v>180</v>
      </c>
      <c r="I136" s="8" t="s">
        <v>44</v>
      </c>
      <c r="J136" s="9">
        <f>IF(I136="",0,VALUE(IF(I136='Tabelle Tipi-pesi'!H$2,'Tabelle Tipi-pesi'!I$2,"")&amp;IF(I136='Tabelle Tipi-pesi'!H$3,'Tabelle Tipi-pesi'!I$3,"")&amp;IF(I136='Tabelle Tipi-pesi'!H$4,'Tabelle Tipi-pesi'!I$4,"")&amp;IF(I136='Tabelle Tipi-pesi'!H$5,'Tabelle Tipi-pesi'!I$5,"")&amp;IF(I136='Tabelle Tipi-pesi'!H$6,'Tabelle Tipi-pesi'!I$6,"")&amp;IF(I136='Tabelle Tipi-pesi'!H$7,'Tabelle Tipi-pesi'!I$7,"")&amp;IF(I136='Tabelle Tipi-pesi'!H$8,'Tabelle Tipi-pesi'!I$8,"")&amp;IF(I136='Tabelle Tipi-pesi'!H$9,'Tabelle Tipi-pesi'!I$9,"")&amp;IF(I136='Tabelle Tipi-pesi'!H$10,'Tabelle Tipi-pesi'!I$10,"")&amp;IF(I136='Tabelle Tipi-pesi'!H$11,'Tabelle Tipi-pesi'!I$11,"")&amp;IF(I136='Tabelle Tipi-pesi'!H$12,'Tabelle Tipi-pesi'!I$12,"")&amp;IF(I136='Tabelle Tipi-pesi'!H$13,'Tabelle Tipi-pesi'!I$13,"")&amp;IF(I136='Tabelle Tipi-pesi'!H$14,'Tabelle Tipi-pesi'!I$14,"")&amp;IF(I136='Tabelle Tipi-pesi'!H$15,'Tabelle Tipi-pesi'!I$15,"")&amp;IF(I136='Tabelle Tipi-pesi'!H$16,'Tabelle Tipi-pesi'!I$16,"")&amp;IF(I136='Tabelle Tipi-pesi'!H$17,'Tabelle Tipi-pesi'!I$17,"")&amp;IF(I136='Tabelle Tipi-pesi'!H$18,'Tabelle Tipi-pesi'!I$18,"")&amp;IF(I136='Tabelle Tipi-pesi'!H$19,'Tabelle Tipi-pesi'!I$19,"")&amp;IF(I136='Tabelle Tipi-pesi'!H$20,'Tabelle Tipi-pesi'!I$20,"")&amp;IF(I136='Tabelle Tipi-pesi'!H$21,'Tabelle Tipi-pesi'!I$21,"")&amp;IF(I136='Tabelle Tipi-pesi'!H$22,'Tabelle Tipi-pesi'!I$22,"")&amp;IF(I136='Tabelle Tipi-pesi'!H$23,'Tabelle Tipi-pesi'!I$23,"")))</f>
        <v>80</v>
      </c>
      <c r="K136" s="24" t="s">
        <v>51</v>
      </c>
      <c r="L136" s="25">
        <f>IF(K136="",0,VALUE(IF(K136='Tabelle Tipi-pesi'!J$2,'Tabelle Tipi-pesi'!K$2,"")&amp;IF(K136='Tabelle Tipi-pesi'!J$3,'Tabelle Tipi-pesi'!K$3,"")&amp;IF(K136='Tabelle Tipi-pesi'!J$4,'Tabelle Tipi-pesi'!K$4,"")&amp;IF(K136='Tabelle Tipi-pesi'!J$5,'Tabelle Tipi-pesi'!K$5,"")&amp;IF(K136='Tabelle Tipi-pesi'!J$6,'Tabelle Tipi-pesi'!K$6,"")&amp;IF(K136='Tabelle Tipi-pesi'!J$7,'Tabelle Tipi-pesi'!K$7,"")&amp;IF(K136='Tabelle Tipi-pesi'!J$8,'Tabelle Tipi-pesi'!K$8,"")&amp;IF(K136='Tabelle Tipi-pesi'!J$9,'Tabelle Tipi-pesi'!K$9,"")&amp;IF(K136='Tabelle Tipi-pesi'!J$10,'Tabelle Tipi-pesi'!K$10,"")&amp;IF(K136='Tabelle Tipi-pesi'!J$11,'Tabelle Tipi-pesi'!K$11,"")&amp;IF(K136='Tabelle Tipi-pesi'!J$12,'Tabelle Tipi-pesi'!K$12,"")&amp;IF(K136='Tabelle Tipi-pesi'!J$13,'Tabelle Tipi-pesi'!K$13,"")&amp;IF(K136='Tabelle Tipi-pesi'!J$14,'Tabelle Tipi-pesi'!K$14,"")&amp;IF(K136='Tabelle Tipi-pesi'!J$15,'Tabelle Tipi-pesi'!K$15,"")&amp;IF(K136='Tabelle Tipi-pesi'!J$16,'Tabelle Tipi-pesi'!K$16,"")&amp;IF(K136='Tabelle Tipi-pesi'!J$17,'Tabelle Tipi-pesi'!K$17,"")&amp;IF(K136='Tabelle Tipi-pesi'!J$18,'Tabelle Tipi-pesi'!K$18,"")&amp;IF(K136='Tabelle Tipi-pesi'!J$19,'Tabelle Tipi-pesi'!K$19,"")&amp;IF(K136='Tabelle Tipi-pesi'!J$20,'Tabelle Tipi-pesi'!K$20,"")&amp;IF(K136='Tabelle Tipi-pesi'!J$21,'Tabelle Tipi-pesi'!K$21,"")&amp;IF(K136='Tabelle Tipi-pesi'!J$22,'Tabelle Tipi-pesi'!K$22,"")&amp;IF(K136='Tabelle Tipi-pesi'!J$23,'Tabelle Tipi-pesi'!K$23,"")))</f>
        <v>18</v>
      </c>
      <c r="M136" s="8" t="s">
        <v>54</v>
      </c>
      <c r="N136" s="9">
        <f>$B136*IF(M136="",0,VALUE(IF(M136='Tabelle Tipi-pesi'!L$2,'Tabelle Tipi-pesi'!M$2,"")&amp;IF(M136='Tabelle Tipi-pesi'!L$3,'Tabelle Tipi-pesi'!M$3,"")&amp;IF(M136='Tabelle Tipi-pesi'!L$4,'Tabelle Tipi-pesi'!M$4,"")&amp;IF(M136='Tabelle Tipi-pesi'!L$5,'Tabelle Tipi-pesi'!M$5,"")&amp;IF(M136='Tabelle Tipi-pesi'!L$6,'Tabelle Tipi-pesi'!M$6,"")&amp;IF(M136='Tabelle Tipi-pesi'!L$7,'Tabelle Tipi-pesi'!M$7,"")&amp;IF(M136='Tabelle Tipi-pesi'!L$8,'Tabelle Tipi-pesi'!M$8,"")&amp;IF(M136='Tabelle Tipi-pesi'!L$9,'Tabelle Tipi-pesi'!M$9,"")&amp;IF(M136='Tabelle Tipi-pesi'!L$10,'Tabelle Tipi-pesi'!M$10,"")&amp;IF(M136='Tabelle Tipi-pesi'!L$11,'Tabelle Tipi-pesi'!M$11,"")&amp;IF(M136='Tabelle Tipi-pesi'!L$12,'Tabelle Tipi-pesi'!M$12,"")&amp;IF(M136='Tabelle Tipi-pesi'!L$13,'Tabelle Tipi-pesi'!M$13,"")&amp;IF(M136='Tabelle Tipi-pesi'!L$14,'Tabelle Tipi-pesi'!M$14,"")&amp;IF(M136='Tabelle Tipi-pesi'!L$15,'Tabelle Tipi-pesi'!M$15,"")&amp;IF(M136='Tabelle Tipi-pesi'!L$16,'Tabelle Tipi-pesi'!M$16,"")&amp;IF(M136='Tabelle Tipi-pesi'!L$17,'Tabelle Tipi-pesi'!M$17,"")&amp;IF(M136='Tabelle Tipi-pesi'!L$18,'Tabelle Tipi-pesi'!M$18,"")&amp;IF(M136='Tabelle Tipi-pesi'!L$19,'Tabelle Tipi-pesi'!M$19,"")&amp;IF(M136='Tabelle Tipi-pesi'!L$20,'Tabelle Tipi-pesi'!M$20,"")&amp;IF(M136='Tabelle Tipi-pesi'!L$21,'Tabelle Tipi-pesi'!M$21,"")&amp;IF(M136='Tabelle Tipi-pesi'!L$22,'Tabelle Tipi-pesi'!M$22,"")&amp;IF(M136='Tabelle Tipi-pesi'!L$23,'Tabelle Tipi-pesi'!M$23,"")))</f>
        <v>582</v>
      </c>
      <c r="O136" s="27" t="s">
        <v>78</v>
      </c>
      <c r="P136" s="28">
        <f>IF(O136="",0,VALUE(IF(O136='Tabelle Tipi-pesi'!N$2,'Tabelle Tipi-pesi'!O$2,"")&amp;IF(O136='Tabelle Tipi-pesi'!N$3,'Tabelle Tipi-pesi'!O$3,"")&amp;IF(O136='Tabelle Tipi-pesi'!N$4,'Tabelle Tipi-pesi'!O$4,"")&amp;IF(O136='Tabelle Tipi-pesi'!N$5,'Tabelle Tipi-pesi'!O$5,"")&amp;IF(O136='Tabelle Tipi-pesi'!N$6,'Tabelle Tipi-pesi'!O$6,"")&amp;IF(O136='Tabelle Tipi-pesi'!N$7,'Tabelle Tipi-pesi'!O$7,"")&amp;IF(O136='Tabelle Tipi-pesi'!N$8,'Tabelle Tipi-pesi'!O$8,"")&amp;IF(O136='Tabelle Tipi-pesi'!N$9,'Tabelle Tipi-pesi'!O$9,"")&amp;IF(O136='Tabelle Tipi-pesi'!N$10,'Tabelle Tipi-pesi'!O$10,"")&amp;IF(O136='Tabelle Tipi-pesi'!N$11,'Tabelle Tipi-pesi'!O$11,"")&amp;IF(O136='Tabelle Tipi-pesi'!N$12,'Tabelle Tipi-pesi'!O$12,"")&amp;IF(O136='Tabelle Tipi-pesi'!N$13,'Tabelle Tipi-pesi'!O$13,"")&amp;IF(O136='Tabelle Tipi-pesi'!N$14,'Tabelle Tipi-pesi'!O$14,"")&amp;IF(O136='Tabelle Tipi-pesi'!N$15,'Tabelle Tipi-pesi'!O$15,"")&amp;IF(O136='Tabelle Tipi-pesi'!N$16,'Tabelle Tipi-pesi'!O$16,"")&amp;IF(O136='Tabelle Tipi-pesi'!N$17,'Tabelle Tipi-pesi'!O$17,"")&amp;IF(O136='Tabelle Tipi-pesi'!N$18,'Tabelle Tipi-pesi'!O$18,"")&amp;IF(O136='Tabelle Tipi-pesi'!N$19,'Tabelle Tipi-pesi'!O$19,"")&amp;IF(O136='Tabelle Tipi-pesi'!N$20,'Tabelle Tipi-pesi'!O$20,"")&amp;IF(O136='Tabelle Tipi-pesi'!N$21,'Tabelle Tipi-pesi'!O$21,"")&amp;IF(O136='Tabelle Tipi-pesi'!N$22,'Tabelle Tipi-pesi'!O$22,"")&amp;IF(O136='Tabelle Tipi-pesi'!N$23,'Tabelle Tipi-pesi'!O$23,"")))</f>
        <v>400</v>
      </c>
      <c r="Q136" s="8" t="s">
        <v>120</v>
      </c>
      <c r="R136" s="9">
        <f>IF(Q136="",0,VALUE(IF(Q136='Tabelle Tipi-pesi'!P$2,'Tabelle Tipi-pesi'!Q$2,"")&amp;IF(Q136='Tabelle Tipi-pesi'!P$3,'Tabelle Tipi-pesi'!Q$3,"")&amp;IF(Q136='Tabelle Tipi-pesi'!P$4,'Tabelle Tipi-pesi'!Q$4,"")&amp;IF(Q136='Tabelle Tipi-pesi'!P$5,'Tabelle Tipi-pesi'!Q$5,"")&amp;IF(Q136='Tabelle Tipi-pesi'!P$6,'Tabelle Tipi-pesi'!Q$6,"")&amp;IF(Q136='Tabelle Tipi-pesi'!P$7,'Tabelle Tipi-pesi'!Q$7,"")&amp;IF(Q136='Tabelle Tipi-pesi'!P$8,'Tabelle Tipi-pesi'!Q$8,"")&amp;IF(Q136='Tabelle Tipi-pesi'!P$9,'Tabelle Tipi-pesi'!Q$9,"")&amp;IF(Q136='Tabelle Tipi-pesi'!P$10,'Tabelle Tipi-pesi'!Q$10,"")&amp;IF(Q136='Tabelle Tipi-pesi'!P$11,'Tabelle Tipi-pesi'!Q$11,"")&amp;IF(Q136='Tabelle Tipi-pesi'!P$12,'Tabelle Tipi-pesi'!Q$12,"")&amp;IF(Q136='Tabelle Tipi-pesi'!P$13,'Tabelle Tipi-pesi'!Q$13,"")&amp;IF(Q136='Tabelle Tipi-pesi'!P$14,'Tabelle Tipi-pesi'!Q$14,"")&amp;IF(Q136='Tabelle Tipi-pesi'!P$15,'Tabelle Tipi-pesi'!Q$15,"")&amp;IF(Q136='Tabelle Tipi-pesi'!P$16,'Tabelle Tipi-pesi'!Q$16,"")&amp;IF(Q136='Tabelle Tipi-pesi'!P$17,'Tabelle Tipi-pesi'!Q$17,"")&amp;IF(Q136='Tabelle Tipi-pesi'!P$18,'Tabelle Tipi-pesi'!Q$18,"")&amp;IF(Q136='Tabelle Tipi-pesi'!P$19,'Tabelle Tipi-pesi'!Q$19,"")&amp;IF(Q136='Tabelle Tipi-pesi'!P$20,'Tabelle Tipi-pesi'!Q$20,"")&amp;IF(Q136='Tabelle Tipi-pesi'!P$21,'Tabelle Tipi-pesi'!Q$21,"")&amp;IF(Q136='Tabelle Tipi-pesi'!P$22,'Tabelle Tipi-pesi'!Q$22,"")&amp;IF(Q136='Tabelle Tipi-pesi'!P$23,'Tabelle Tipi-pesi'!Q$23,"")))</f>
        <v>20</v>
      </c>
      <c r="S136" s="29"/>
      <c r="T136" s="30">
        <f>IF(S136="",0,VALUE(IF(S136='Tabelle Tipi-pesi'!R$2,'Tabelle Tipi-pesi'!S$2,"")&amp;IF(S136='Tabelle Tipi-pesi'!R$3,'Tabelle Tipi-pesi'!S$3,"")&amp;IF(S136='Tabelle Tipi-pesi'!R$4,'Tabelle Tipi-pesi'!S$4,"")&amp;IF(S136='Tabelle Tipi-pesi'!R$5,'Tabelle Tipi-pesi'!S$5,"")&amp;IF(S136='Tabelle Tipi-pesi'!R$6,'Tabelle Tipi-pesi'!S$6,"")&amp;IF(S136='Tabelle Tipi-pesi'!R$7,'Tabelle Tipi-pesi'!S$7,"")&amp;IF(S136='Tabelle Tipi-pesi'!R$8,'Tabelle Tipi-pesi'!S$8,"")&amp;IF(S136='Tabelle Tipi-pesi'!R$9,'Tabelle Tipi-pesi'!S$9,"")&amp;IF(S136='Tabelle Tipi-pesi'!R$10,'Tabelle Tipi-pesi'!S$10,"")&amp;IF(S136='Tabelle Tipi-pesi'!R$11,'Tabelle Tipi-pesi'!S$11,"")&amp;IF(S136='Tabelle Tipi-pesi'!R$12,'Tabelle Tipi-pesi'!S$12,"")&amp;IF(S136='Tabelle Tipi-pesi'!R$13,'Tabelle Tipi-pesi'!S$13,"")&amp;IF(S136='Tabelle Tipi-pesi'!R$14,'Tabelle Tipi-pesi'!S$14,"")&amp;IF(S136='Tabelle Tipi-pesi'!R$15,'Tabelle Tipi-pesi'!S$15,"")&amp;IF(S136='Tabelle Tipi-pesi'!R$16,'Tabelle Tipi-pesi'!S$16,"")&amp;IF(S136='Tabelle Tipi-pesi'!R$17,'Tabelle Tipi-pesi'!S$17,"")&amp;IF(S136='Tabelle Tipi-pesi'!R$18,'Tabelle Tipi-pesi'!S$18,"")&amp;IF(S136='Tabelle Tipi-pesi'!R$19,'Tabelle Tipi-pesi'!S$19,"")&amp;IF(S136='Tabelle Tipi-pesi'!R$20,'Tabelle Tipi-pesi'!S$20,"")&amp;IF(S136='Tabelle Tipi-pesi'!R$21,'Tabelle Tipi-pesi'!S$21,"")&amp;IF(S136='Tabelle Tipi-pesi'!R$22,'Tabelle Tipi-pesi'!S$22,"")&amp;IF(S136='Tabelle Tipi-pesi'!R$23,'Tabelle Tipi-pesi'!S$23,"")))</f>
        <v>0</v>
      </c>
      <c r="V136" s="9">
        <f>IF(U136="",0,VALUE(IF(U136='Tabelle Tipi-pesi'!T$2,'Tabelle Tipi-pesi'!U$2,"")&amp;IF(U136='Tabelle Tipi-pesi'!T$3,'Tabelle Tipi-pesi'!U$3,"")&amp;IF(U136='Tabelle Tipi-pesi'!T$4,'Tabelle Tipi-pesi'!U$4,"")&amp;IF(U136='Tabelle Tipi-pesi'!T$5,'Tabelle Tipi-pesi'!U$5,"")&amp;IF(U136='Tabelle Tipi-pesi'!T$6,'Tabelle Tipi-pesi'!U$6,"")&amp;IF(U136='Tabelle Tipi-pesi'!T$7,'Tabelle Tipi-pesi'!U$7,"")&amp;IF(U136='Tabelle Tipi-pesi'!T$8,'Tabelle Tipi-pesi'!U$8,"")&amp;IF(U136='Tabelle Tipi-pesi'!T$9,'Tabelle Tipi-pesi'!U$9,"")&amp;IF(U136='Tabelle Tipi-pesi'!T$10,'Tabelle Tipi-pesi'!U$10,"")&amp;IF(U136='Tabelle Tipi-pesi'!T$11,'Tabelle Tipi-pesi'!U$11,"")&amp;IF(U136='Tabelle Tipi-pesi'!T$12,'Tabelle Tipi-pesi'!U$12,"")&amp;IF(U136='Tabelle Tipi-pesi'!T$13,'Tabelle Tipi-pesi'!U$13,"")&amp;IF(U136='Tabelle Tipi-pesi'!T$14,'Tabelle Tipi-pesi'!U$14,"")&amp;IF(U136='Tabelle Tipi-pesi'!T$15,'Tabelle Tipi-pesi'!U$15,"")&amp;IF(U136='Tabelle Tipi-pesi'!T$16,'Tabelle Tipi-pesi'!U$16,"")&amp;IF(U136='Tabelle Tipi-pesi'!T$17,'Tabelle Tipi-pesi'!U$17,"")&amp;IF(U136='Tabelle Tipi-pesi'!T$18,'Tabelle Tipi-pesi'!U$18,"")&amp;IF(U136='Tabelle Tipi-pesi'!T$19,'Tabelle Tipi-pesi'!U$19,"")&amp;IF(U136='Tabelle Tipi-pesi'!T$20,'Tabelle Tipi-pesi'!U$20,"")&amp;IF(U136='Tabelle Tipi-pesi'!T$21,'Tabelle Tipi-pesi'!U$21,"")&amp;IF(U136='Tabelle Tipi-pesi'!T$22,'Tabelle Tipi-pesi'!U$22,"")&amp;IF(U136='Tabelle Tipi-pesi'!T$23,'Tabelle Tipi-pesi'!U$23,"")))</f>
        <v>0</v>
      </c>
      <c r="W136" s="31"/>
      <c r="X136" s="32">
        <f>IF(W136="",0,VALUE(IF(W136='Tabelle Tipi-pesi'!V$2,'Tabelle Tipi-pesi'!W$2,"")&amp;IF(W136='Tabelle Tipi-pesi'!V$3,'Tabelle Tipi-pesi'!W$3,"")&amp;IF(W136='Tabelle Tipi-pesi'!V$4,'Tabelle Tipi-pesi'!W$4,"")&amp;IF(W136='Tabelle Tipi-pesi'!V$5,'Tabelle Tipi-pesi'!W$5,"")&amp;IF(W136='Tabelle Tipi-pesi'!V$6,'Tabelle Tipi-pesi'!W$6,"")&amp;IF(W136='Tabelle Tipi-pesi'!V$7,'Tabelle Tipi-pesi'!W$7,"")&amp;IF(W136='Tabelle Tipi-pesi'!V$8,'Tabelle Tipi-pesi'!W$8,"")&amp;IF(W136='Tabelle Tipi-pesi'!V$9,'Tabelle Tipi-pesi'!W$9,"")&amp;IF(W136='Tabelle Tipi-pesi'!V$10,'Tabelle Tipi-pesi'!W$10,"")&amp;IF(W136='Tabelle Tipi-pesi'!V$11,'Tabelle Tipi-pesi'!W$11,"")&amp;IF(W136='Tabelle Tipi-pesi'!V$12,'Tabelle Tipi-pesi'!W$12,"")&amp;IF(W136='Tabelle Tipi-pesi'!V$13,'Tabelle Tipi-pesi'!W$13,"")&amp;IF(W136='Tabelle Tipi-pesi'!V$14,'Tabelle Tipi-pesi'!W$14,"")&amp;IF(W136='Tabelle Tipi-pesi'!V$15,'Tabelle Tipi-pesi'!W$15,"")&amp;IF(W136='Tabelle Tipi-pesi'!V$16,'Tabelle Tipi-pesi'!W$16,"")&amp;IF(W136='Tabelle Tipi-pesi'!V$17,'Tabelle Tipi-pesi'!W$17,"")&amp;IF(W136='Tabelle Tipi-pesi'!V$18,'Tabelle Tipi-pesi'!W$18,"")&amp;IF(W136='Tabelle Tipi-pesi'!V$19,'Tabelle Tipi-pesi'!W$19,"")&amp;IF(W136='Tabelle Tipi-pesi'!V$20,'Tabelle Tipi-pesi'!W$20,"")&amp;IF(W136='Tabelle Tipi-pesi'!V$21,'Tabelle Tipi-pesi'!W$21,"")&amp;IF(W136='Tabelle Tipi-pesi'!V$22,'Tabelle Tipi-pesi'!W$22,"")&amp;IF(W136='Tabelle Tipi-pesi'!V$23,'Tabelle Tipi-pesi'!W$23,"")))</f>
        <v>0</v>
      </c>
      <c r="Z136" s="9">
        <f>IF(Y136="",0,VALUE(IF(Y136='Tabelle Tipi-pesi'!X$2,'Tabelle Tipi-pesi'!Y$2,"")&amp;IF(Y136='Tabelle Tipi-pesi'!X$3,'Tabelle Tipi-pesi'!Y$3,"")&amp;IF(Y136='Tabelle Tipi-pesi'!X$4,'Tabelle Tipi-pesi'!Y$4,"")&amp;IF(Y136='Tabelle Tipi-pesi'!X$5,'Tabelle Tipi-pesi'!Y$5,"")&amp;IF(Y136='Tabelle Tipi-pesi'!X$6,'Tabelle Tipi-pesi'!Y$6,"")&amp;IF(Y136='Tabelle Tipi-pesi'!X$7,'Tabelle Tipi-pesi'!Y$7,"")&amp;IF(Y136='Tabelle Tipi-pesi'!X$8,'Tabelle Tipi-pesi'!Y$8,"")&amp;IF(Y136='Tabelle Tipi-pesi'!X$9,'Tabelle Tipi-pesi'!Y$9,"")&amp;IF(Y136='Tabelle Tipi-pesi'!X$10,'Tabelle Tipi-pesi'!Y$10,"")&amp;IF(Y136='Tabelle Tipi-pesi'!X$11,'Tabelle Tipi-pesi'!Y$11,"")&amp;IF(Y136='Tabelle Tipi-pesi'!X$12,'Tabelle Tipi-pesi'!Y$12,"")&amp;IF(Y136='Tabelle Tipi-pesi'!X$13,'Tabelle Tipi-pesi'!Y$13,"")&amp;IF(Y136='Tabelle Tipi-pesi'!X$14,'Tabelle Tipi-pesi'!Y$14,"")&amp;IF(Y136='Tabelle Tipi-pesi'!X$15,'Tabelle Tipi-pesi'!Y$15,"")&amp;IF(Y136='Tabelle Tipi-pesi'!X$16,'Tabelle Tipi-pesi'!Y$16,"")&amp;IF(Y136='Tabelle Tipi-pesi'!X$17,'Tabelle Tipi-pesi'!Y$17,"")&amp;IF(Y136='Tabelle Tipi-pesi'!X$18,'Tabelle Tipi-pesi'!Y$18,"")&amp;IF(Y136='Tabelle Tipi-pesi'!X$19,'Tabelle Tipi-pesi'!Y$19,"")&amp;IF(Y136='Tabelle Tipi-pesi'!X$20,'Tabelle Tipi-pesi'!Y$20,"")&amp;IF(Y136='Tabelle Tipi-pesi'!X$21,'Tabelle Tipi-pesi'!Y$21,"")&amp;IF(Y136='Tabelle Tipi-pesi'!X$22,'Tabelle Tipi-pesi'!Y$22,"")&amp;IF(Y136='Tabelle Tipi-pesi'!X$23,'Tabelle Tipi-pesi'!Y$23,"")))</f>
        <v>0</v>
      </c>
      <c r="AA136" s="36"/>
      <c r="AB136" s="37">
        <f>IF(AA136="",0,VALUE(IF(AA136='Tabelle Tipi-pesi'!Z$2,'Tabelle Tipi-pesi'!AA$2,"")&amp;IF(AA136='Tabelle Tipi-pesi'!Z$3,'Tabelle Tipi-pesi'!AA$3,"")&amp;IF(AA136='Tabelle Tipi-pesi'!Z$4,'Tabelle Tipi-pesi'!AA$4,"")&amp;IF(AA136='Tabelle Tipi-pesi'!Z$5,'Tabelle Tipi-pesi'!AA$5,"")&amp;IF(AA136='Tabelle Tipi-pesi'!Z$6,'Tabelle Tipi-pesi'!AA$6,"")&amp;IF(AA136='Tabelle Tipi-pesi'!Z$7,'Tabelle Tipi-pesi'!AA$7,"")&amp;IF(AA136='Tabelle Tipi-pesi'!Z$8,'Tabelle Tipi-pesi'!AA$8,"")&amp;IF(AA136='Tabelle Tipi-pesi'!Z$9,'Tabelle Tipi-pesi'!AA$9,"")&amp;IF(AA136='Tabelle Tipi-pesi'!Z$10,'Tabelle Tipi-pesi'!AA$10,"")&amp;IF(AA136='Tabelle Tipi-pesi'!Z$11,'Tabelle Tipi-pesi'!AA$11,"")&amp;IF(AA136='Tabelle Tipi-pesi'!Z$12,'Tabelle Tipi-pesi'!AA$12,"")&amp;IF(AA136='Tabelle Tipi-pesi'!Z$13,'Tabelle Tipi-pesi'!AA$13,"")&amp;IF(AA136='Tabelle Tipi-pesi'!Z$14,'Tabelle Tipi-pesi'!AA$14,"")&amp;IF(AA136='Tabelle Tipi-pesi'!Z$15,'Tabelle Tipi-pesi'!AA$15,"")&amp;IF(AA136='Tabelle Tipi-pesi'!Z$16,'Tabelle Tipi-pesi'!AA$16,"")&amp;IF(AA136='Tabelle Tipi-pesi'!Z$17,'Tabelle Tipi-pesi'!AA$17,"")&amp;IF(AA136='Tabelle Tipi-pesi'!Z$18,'Tabelle Tipi-pesi'!AA$18,"")&amp;IF(AA136='Tabelle Tipi-pesi'!Z$19,'Tabelle Tipi-pesi'!AA$19,"")&amp;IF(AA136='Tabelle Tipi-pesi'!Z$20,'Tabelle Tipi-pesi'!AA$20,"")&amp;IF(AA136='Tabelle Tipi-pesi'!Z$21,'Tabelle Tipi-pesi'!AA$21,"")&amp;IF(AA136='Tabelle Tipi-pesi'!Z$22,'Tabelle Tipi-pesi'!AA$22,"")&amp;IF(AA136='Tabelle Tipi-pesi'!Z$23,'Tabelle Tipi-pesi'!AA$23,"")))</f>
        <v>0</v>
      </c>
      <c r="AD136" s="9">
        <f>IF(AC136="",0,VALUE(IF(AC136='Tabelle Tipi-pesi'!Z$2,'Tabelle Tipi-pesi'!AA$2,"")&amp;IF(AC136='Tabelle Tipi-pesi'!Z$3,'Tabelle Tipi-pesi'!AA$3,"")&amp;IF(AC136='Tabelle Tipi-pesi'!Z$4,'Tabelle Tipi-pesi'!AA$4,"")&amp;IF(AC136='Tabelle Tipi-pesi'!Z$5,'Tabelle Tipi-pesi'!AA$5,"")&amp;IF(AC136='Tabelle Tipi-pesi'!Z$6,'Tabelle Tipi-pesi'!AA$6,"")&amp;IF(AC136='Tabelle Tipi-pesi'!Z$7,'Tabelle Tipi-pesi'!AA$7,"")&amp;IF(AC136='Tabelle Tipi-pesi'!Z$8,'Tabelle Tipi-pesi'!AA$8,"")&amp;IF(AC136='Tabelle Tipi-pesi'!Z$9,'Tabelle Tipi-pesi'!AA$9,"")&amp;IF(AC136='Tabelle Tipi-pesi'!Z$10,'Tabelle Tipi-pesi'!AA$10,"")&amp;IF(AC136='Tabelle Tipi-pesi'!Z$11,'Tabelle Tipi-pesi'!AA$11,"")&amp;IF(AC136='Tabelle Tipi-pesi'!Z$12,'Tabelle Tipi-pesi'!AA$12,"")&amp;IF(AC136='Tabelle Tipi-pesi'!Z$13,'Tabelle Tipi-pesi'!AA$13,"")&amp;IF(AC136='Tabelle Tipi-pesi'!Z$14,'Tabelle Tipi-pesi'!AA$14,"")&amp;IF(AC136='Tabelle Tipi-pesi'!Z$15,'Tabelle Tipi-pesi'!AA$15,"")&amp;IF(AC136='Tabelle Tipi-pesi'!Z$16,'Tabelle Tipi-pesi'!AA$16,"")&amp;IF(AC136='Tabelle Tipi-pesi'!Z$17,'Tabelle Tipi-pesi'!AA$17,"")&amp;IF(AC136='Tabelle Tipi-pesi'!Z$18,'Tabelle Tipi-pesi'!AA$18,"")&amp;IF(AC136='Tabelle Tipi-pesi'!Z$19,'Tabelle Tipi-pesi'!AA$19,"")&amp;IF(AC136='Tabelle Tipi-pesi'!Z$20,'Tabelle Tipi-pesi'!AA$20,"")&amp;IF(AC136='Tabelle Tipi-pesi'!Z$21,'Tabelle Tipi-pesi'!AA$21,"")&amp;IF(AC136='Tabelle Tipi-pesi'!Z$22,'Tabelle Tipi-pesi'!AA$22,"")&amp;IF(AC136='Tabelle Tipi-pesi'!Z$23,'Tabelle Tipi-pesi'!AA$23,"")))</f>
        <v>0</v>
      </c>
      <c r="AE136" s="34"/>
      <c r="AF136" s="35">
        <f>IF(AE136="",0,VALUE(IF(AE136='Tabelle Tipi-pesi'!AB$2,'Tabelle Tipi-pesi'!AC$2,"")&amp;IF(AE136='Tabelle Tipi-pesi'!AB$3,'Tabelle Tipi-pesi'!AC$3,"")&amp;IF(AE136='Tabelle Tipi-pesi'!AB$4,'Tabelle Tipi-pesi'!AC$4,"")&amp;IF(AE136='Tabelle Tipi-pesi'!AB$5,'Tabelle Tipi-pesi'!AC$5,"")&amp;IF(AE136='Tabelle Tipi-pesi'!AB$6,'Tabelle Tipi-pesi'!AC$6,"")&amp;IF(AE136='Tabelle Tipi-pesi'!AB$7,'Tabelle Tipi-pesi'!AC$7,"")&amp;IF(AE136='Tabelle Tipi-pesi'!AB$8,'Tabelle Tipi-pesi'!AC$8,"")&amp;IF(AE136='Tabelle Tipi-pesi'!AB$9,'Tabelle Tipi-pesi'!AC$9,"")&amp;IF(AE136='Tabelle Tipi-pesi'!AB$10,'Tabelle Tipi-pesi'!AC$10,"")&amp;IF(AE136='Tabelle Tipi-pesi'!AB$11,'Tabelle Tipi-pesi'!AC$11,"")&amp;IF(AE136='Tabelle Tipi-pesi'!AB$12,'Tabelle Tipi-pesi'!AC$12,"")&amp;IF(AE136='Tabelle Tipi-pesi'!AB$13,'Tabelle Tipi-pesi'!AC$13,"")&amp;IF(AE136='Tabelle Tipi-pesi'!AB$14,'Tabelle Tipi-pesi'!AC$14,"")&amp;IF(AE136='Tabelle Tipi-pesi'!AB$15,'Tabelle Tipi-pesi'!AC$15,"")&amp;IF(AD136='Tabelle Tipi-pesi'!AB$16,'Tabelle Tipi-pesi'!AC$16,"")&amp;IF(AE136='Tabelle Tipi-pesi'!AB$17,'Tabelle Tipi-pesi'!AC$17,"")&amp;IF(AE136='Tabelle Tipi-pesi'!AB$18,'Tabelle Tipi-pesi'!AC$18,"")&amp;IF(AE136='Tabelle Tipi-pesi'!AB$19,'Tabelle Tipi-pesi'!AC$19,"")&amp;IF(AE136='Tabelle Tipi-pesi'!AB$20,'Tabelle Tipi-pesi'!AC$20,"")&amp;IF(AE136='Tabelle Tipi-pesi'!AB$21,'Tabelle Tipi-pesi'!AC$21,"")&amp;IF(AE136='Tabelle Tipi-pesi'!AB$22,'Tabelle Tipi-pesi'!AC$22,"")&amp;IF(AE136='Tabelle Tipi-pesi'!AB$23,'Tabelle Tipi-pesi'!AC$23,"")))</f>
        <v>0</v>
      </c>
      <c r="AH136" s="9">
        <f>IF(AG136="",0,VALUE(IF(AG136='Tabelle Tipi-pesi'!AD$2,'Tabelle Tipi-pesi'!AE$2,"")&amp;IF(AG136='Tabelle Tipi-pesi'!AD$3,'Tabelle Tipi-pesi'!AE$3,"")&amp;IF(AG136='Tabelle Tipi-pesi'!AD$4,'Tabelle Tipi-pesi'!AE$4,"")&amp;IF(AG136='Tabelle Tipi-pesi'!AD$5,'Tabelle Tipi-pesi'!AE$5,"")&amp;IF(AG136='Tabelle Tipi-pesi'!AD$6,'Tabelle Tipi-pesi'!AE$6,"")&amp;IF(AG136='Tabelle Tipi-pesi'!AD$7,'Tabelle Tipi-pesi'!AE$7,"")&amp;IF(AG136='Tabelle Tipi-pesi'!AD$8,'Tabelle Tipi-pesi'!AE$8,"")&amp;IF(AG136='Tabelle Tipi-pesi'!AD$9,'Tabelle Tipi-pesi'!AE$9,"")&amp;IF(AG136='Tabelle Tipi-pesi'!AD$10,'Tabelle Tipi-pesi'!AE$10,"")&amp;IF(AG136='Tabelle Tipi-pesi'!AD$11,'Tabelle Tipi-pesi'!AE$11,"")&amp;IF(AG136='Tabelle Tipi-pesi'!AD$12,'Tabelle Tipi-pesi'!AE$12,"")&amp;IF(AG136='Tabelle Tipi-pesi'!AD$13,'Tabelle Tipi-pesi'!AE$13,"")&amp;IF(AG136='Tabelle Tipi-pesi'!AD$14,'Tabelle Tipi-pesi'!AE$14,"")&amp;IF(AG136='Tabelle Tipi-pesi'!AD$15,'Tabelle Tipi-pesi'!AE$15,"")&amp;IF(AF136='Tabelle Tipi-pesi'!AD$16,'Tabelle Tipi-pesi'!AE$16,"")&amp;IF(AG136='Tabelle Tipi-pesi'!AD$17,'Tabelle Tipi-pesi'!AE$17,"")&amp;IF(AG136='Tabelle Tipi-pesi'!AD$18,'Tabelle Tipi-pesi'!AE$18,"")&amp;IF(AG136='Tabelle Tipi-pesi'!AD$19,'Tabelle Tipi-pesi'!AE$19,"")&amp;IF(AG136='Tabelle Tipi-pesi'!AD$20,'Tabelle Tipi-pesi'!AE$20,"")&amp;IF(AG136='Tabelle Tipi-pesi'!AD$21,'Tabelle Tipi-pesi'!AE$21,"")&amp;IF(AG136='Tabelle Tipi-pesi'!AD$22,'Tabelle Tipi-pesi'!AE$22,"")&amp;IF(AG136='Tabelle Tipi-pesi'!AD$23,'Tabelle Tipi-pesi'!AE$23,"")))</f>
        <v>0</v>
      </c>
      <c r="AJ136" s="26">
        <f t="shared" si="14"/>
        <v>1873</v>
      </c>
      <c r="AK136" s="55">
        <v>7</v>
      </c>
      <c r="AL136" s="12">
        <v>2130</v>
      </c>
      <c r="AM136" s="18"/>
      <c r="AN136" s="11">
        <f t="shared" si="15"/>
        <v>10</v>
      </c>
      <c r="AO136" s="11" t="str">
        <f t="shared" si="16"/>
        <v>4</v>
      </c>
      <c r="AP136" s="8">
        <v>650</v>
      </c>
      <c r="AQ136" s="40">
        <f t="shared" si="17"/>
        <v>18.25714285714286</v>
      </c>
      <c r="AR136" s="15">
        <f t="shared" si="18"/>
        <v>270.20571428571435</v>
      </c>
      <c r="AS136" s="16">
        <f t="shared" si="19"/>
        <v>144.26359545419882</v>
      </c>
      <c r="AT136" s="15">
        <f t="shared" si="20"/>
        <v>6.9317556993613314</v>
      </c>
      <c r="AU136" s="39"/>
    </row>
    <row r="137" spans="1:47" s="8" customFormat="1" ht="11.25" x14ac:dyDescent="0.2">
      <c r="A137" s="8">
        <v>133</v>
      </c>
      <c r="B137" s="8">
        <v>6</v>
      </c>
      <c r="C137" s="20" t="s">
        <v>126</v>
      </c>
      <c r="D137" s="21">
        <f>IF(C137="",0,VALUE(IF(C137='Tabelle Tipi-pesi'!B$2,'Tabelle Tipi-pesi'!C$2,"")&amp;IF(C137='Tabelle Tipi-pesi'!B$3,'Tabelle Tipi-pesi'!C$3,"")&amp;IF(C137='Tabelle Tipi-pesi'!B$4,'Tabelle Tipi-pesi'!C$4,"")&amp;IF(C137='Tabelle Tipi-pesi'!B$5,'Tabelle Tipi-pesi'!C$5,"")&amp;IF(C137='Tabelle Tipi-pesi'!B$6,'Tabelle Tipi-pesi'!C$6,"")&amp;IF(C137='Tabelle Tipi-pesi'!B$7,'Tabelle Tipi-pesi'!C$7,"")&amp;IF(C137='Tabelle Tipi-pesi'!B$8,'Tabelle Tipi-pesi'!C$8,"")&amp;IF(C137='Tabelle Tipi-pesi'!B$9,'Tabelle Tipi-pesi'!C$9,"")&amp;IF(C137='Tabelle Tipi-pesi'!B$10,'Tabelle Tipi-pesi'!C$10,"")&amp;IF(C137='Tabelle Tipi-pesi'!B$11,'Tabelle Tipi-pesi'!C$11,"")&amp;IF(C137='Tabelle Tipi-pesi'!B$12,'Tabelle Tipi-pesi'!C$12,"")&amp;IF(C137='Tabelle Tipi-pesi'!B$13,'Tabelle Tipi-pesi'!C$13,"")&amp;IF(C137='Tabelle Tipi-pesi'!B$14,'Tabelle Tipi-pesi'!C$14,"")&amp;IF(C137='Tabelle Tipi-pesi'!B$15,'Tabelle Tipi-pesi'!C$15,"")&amp;IF(C137='Tabelle Tipi-pesi'!B$16,'Tabelle Tipi-pesi'!C$16,"")&amp;IF(C137='Tabelle Tipi-pesi'!B$17,'Tabelle Tipi-pesi'!C$17,"")&amp;IF(C137='Tabelle Tipi-pesi'!B$18,'Tabelle Tipi-pesi'!C$18,"")&amp;IF(C137='Tabelle Tipi-pesi'!B$19,'Tabelle Tipi-pesi'!C$19,"")&amp;IF(C137='Tabelle Tipi-pesi'!B$20,'Tabelle Tipi-pesi'!C$20,"")&amp;IF(C137='Tabelle Tipi-pesi'!B$21,'Tabelle Tipi-pesi'!C$21,"")&amp;IF(C137='Tabelle Tipi-pesi'!B$22,'Tabelle Tipi-pesi'!C$22,"")&amp;IF(C137='Tabelle Tipi-pesi'!B$23,'Tabelle Tipi-pesi'!C$23,"")))</f>
        <v>500</v>
      </c>
      <c r="E137" s="8" t="s">
        <v>24</v>
      </c>
      <c r="F137" s="7">
        <f>IF(E137="",0,VALUE(IF(E137='Tabelle Tipi-pesi'!D$2,'Tabelle Tipi-pesi'!E$2,"")&amp;IF(E137='Tabelle Tipi-pesi'!D$3,'Tabelle Tipi-pesi'!E$3,"")&amp;IF(E137='Tabelle Tipi-pesi'!D$4,'Tabelle Tipi-pesi'!E$4,"")&amp;IF(E137='Tabelle Tipi-pesi'!D$5,'Tabelle Tipi-pesi'!E$5,"")&amp;IF(E137='Tabelle Tipi-pesi'!D$6,'Tabelle Tipi-pesi'!E$6,"")&amp;IF(E137='Tabelle Tipi-pesi'!D$7,'Tabelle Tipi-pesi'!E$7,"")&amp;IF(E137='Tabelle Tipi-pesi'!D$8,'Tabelle Tipi-pesi'!E$8,"")&amp;IF(E137='Tabelle Tipi-pesi'!D$9,'Tabelle Tipi-pesi'!E$9,"")&amp;IF(E137='Tabelle Tipi-pesi'!D$10,'Tabelle Tipi-pesi'!E$10,"")&amp;IF(E137='Tabelle Tipi-pesi'!D$11,'Tabelle Tipi-pesi'!E$11,"")&amp;IF(E137='Tabelle Tipi-pesi'!D$12,'Tabelle Tipi-pesi'!E$12,"")&amp;IF(E137='Tabelle Tipi-pesi'!D$13,'Tabelle Tipi-pesi'!E$13,"")&amp;IF(E137='Tabelle Tipi-pesi'!D$14,'Tabelle Tipi-pesi'!E$14,"")&amp;IF(E137='Tabelle Tipi-pesi'!D$15,'Tabelle Tipi-pesi'!E$15,"")&amp;IF(E137='Tabelle Tipi-pesi'!D$16,'Tabelle Tipi-pesi'!E$16,"")&amp;IF(E137='Tabelle Tipi-pesi'!D$17,'Tabelle Tipi-pesi'!E$17,"")&amp;IF(E137='Tabelle Tipi-pesi'!D$18,'Tabelle Tipi-pesi'!E$18,"")&amp;IF(E137='Tabelle Tipi-pesi'!D$19,'Tabelle Tipi-pesi'!E$19,"")&amp;IF(E137='Tabelle Tipi-pesi'!D$20,'Tabelle Tipi-pesi'!E$20,"")&amp;IF(E137='Tabelle Tipi-pesi'!D$21,'Tabelle Tipi-pesi'!E$21,"")&amp;IF(E137='Tabelle Tipi-pesi'!D$22,'Tabelle Tipi-pesi'!E$22,"")&amp;IF(E137='Tabelle Tipi-pesi'!D$23,'Tabelle Tipi-pesi'!E$23,"")))/4*B137</f>
        <v>93</v>
      </c>
      <c r="G137" s="22" t="s">
        <v>42</v>
      </c>
      <c r="H137" s="23">
        <f>$B137*IF(G137="",0,VALUE(IF(G137='Tabelle Tipi-pesi'!F$2,'Tabelle Tipi-pesi'!G$2,"")&amp;IF(G137='Tabelle Tipi-pesi'!F$3,'Tabelle Tipi-pesi'!G$3,"")&amp;IF(G137='Tabelle Tipi-pesi'!F$4,'Tabelle Tipi-pesi'!G$4,"")&amp;IF(G137='Tabelle Tipi-pesi'!F$5,'Tabelle Tipi-pesi'!G$5,"")&amp;IF(G137='Tabelle Tipi-pesi'!F$6,'Tabelle Tipi-pesi'!G$6,"")&amp;IF(G137='Tabelle Tipi-pesi'!F$7,'Tabelle Tipi-pesi'!G$7,"")&amp;IF(G137='Tabelle Tipi-pesi'!F$8,'Tabelle Tipi-pesi'!G$8,"")&amp;IF(G137='Tabelle Tipi-pesi'!F$9,'Tabelle Tipi-pesi'!G$9,"")&amp;IF(G137='Tabelle Tipi-pesi'!F$10,'Tabelle Tipi-pesi'!G$10,"")&amp;IF(G137='Tabelle Tipi-pesi'!F$11,'Tabelle Tipi-pesi'!G$11,"")&amp;IF(G137='Tabelle Tipi-pesi'!F$12,'Tabelle Tipi-pesi'!G$12,"")&amp;IF(G137='Tabelle Tipi-pesi'!F$13,'Tabelle Tipi-pesi'!G$13,"")&amp;IF(G137='Tabelle Tipi-pesi'!F$14,'Tabelle Tipi-pesi'!G$14,"")&amp;IF(G137='Tabelle Tipi-pesi'!F$15,'Tabelle Tipi-pesi'!G$15,"")&amp;IF(G137='Tabelle Tipi-pesi'!F$16,'Tabelle Tipi-pesi'!G$16,"")&amp;IF(G137='Tabelle Tipi-pesi'!F$17,'Tabelle Tipi-pesi'!G$17,"")&amp;IF(G137='Tabelle Tipi-pesi'!F$18,'Tabelle Tipi-pesi'!G$18,"")&amp;IF(G137='Tabelle Tipi-pesi'!F$19,'Tabelle Tipi-pesi'!G$19,"")&amp;IF(G137='Tabelle Tipi-pesi'!F$20,'Tabelle Tipi-pesi'!G$20,"")&amp;IF(G137='Tabelle Tipi-pesi'!F$21,'Tabelle Tipi-pesi'!G$21,"")&amp;IF(G137='Tabelle Tipi-pesi'!F$22,'Tabelle Tipi-pesi'!G$22,"")&amp;IF(G137='Tabelle Tipi-pesi'!F$23,'Tabelle Tipi-pesi'!G$23,"")))</f>
        <v>180</v>
      </c>
      <c r="I137" s="8" t="s">
        <v>44</v>
      </c>
      <c r="J137" s="9">
        <f>IF(I137="",0,VALUE(IF(I137='Tabelle Tipi-pesi'!H$2,'Tabelle Tipi-pesi'!I$2,"")&amp;IF(I137='Tabelle Tipi-pesi'!H$3,'Tabelle Tipi-pesi'!I$3,"")&amp;IF(I137='Tabelle Tipi-pesi'!H$4,'Tabelle Tipi-pesi'!I$4,"")&amp;IF(I137='Tabelle Tipi-pesi'!H$5,'Tabelle Tipi-pesi'!I$5,"")&amp;IF(I137='Tabelle Tipi-pesi'!H$6,'Tabelle Tipi-pesi'!I$6,"")&amp;IF(I137='Tabelle Tipi-pesi'!H$7,'Tabelle Tipi-pesi'!I$7,"")&amp;IF(I137='Tabelle Tipi-pesi'!H$8,'Tabelle Tipi-pesi'!I$8,"")&amp;IF(I137='Tabelle Tipi-pesi'!H$9,'Tabelle Tipi-pesi'!I$9,"")&amp;IF(I137='Tabelle Tipi-pesi'!H$10,'Tabelle Tipi-pesi'!I$10,"")&amp;IF(I137='Tabelle Tipi-pesi'!H$11,'Tabelle Tipi-pesi'!I$11,"")&amp;IF(I137='Tabelle Tipi-pesi'!H$12,'Tabelle Tipi-pesi'!I$12,"")&amp;IF(I137='Tabelle Tipi-pesi'!H$13,'Tabelle Tipi-pesi'!I$13,"")&amp;IF(I137='Tabelle Tipi-pesi'!H$14,'Tabelle Tipi-pesi'!I$14,"")&amp;IF(I137='Tabelle Tipi-pesi'!H$15,'Tabelle Tipi-pesi'!I$15,"")&amp;IF(I137='Tabelle Tipi-pesi'!H$16,'Tabelle Tipi-pesi'!I$16,"")&amp;IF(I137='Tabelle Tipi-pesi'!H$17,'Tabelle Tipi-pesi'!I$17,"")&amp;IF(I137='Tabelle Tipi-pesi'!H$18,'Tabelle Tipi-pesi'!I$18,"")&amp;IF(I137='Tabelle Tipi-pesi'!H$19,'Tabelle Tipi-pesi'!I$19,"")&amp;IF(I137='Tabelle Tipi-pesi'!H$20,'Tabelle Tipi-pesi'!I$20,"")&amp;IF(I137='Tabelle Tipi-pesi'!H$21,'Tabelle Tipi-pesi'!I$21,"")&amp;IF(I137='Tabelle Tipi-pesi'!H$22,'Tabelle Tipi-pesi'!I$22,"")&amp;IF(I137='Tabelle Tipi-pesi'!H$23,'Tabelle Tipi-pesi'!I$23,"")))</f>
        <v>80</v>
      </c>
      <c r="K137" s="24" t="s">
        <v>51</v>
      </c>
      <c r="L137" s="25">
        <f>IF(K137="",0,VALUE(IF(K137='Tabelle Tipi-pesi'!J$2,'Tabelle Tipi-pesi'!K$2,"")&amp;IF(K137='Tabelle Tipi-pesi'!J$3,'Tabelle Tipi-pesi'!K$3,"")&amp;IF(K137='Tabelle Tipi-pesi'!J$4,'Tabelle Tipi-pesi'!K$4,"")&amp;IF(K137='Tabelle Tipi-pesi'!J$5,'Tabelle Tipi-pesi'!K$5,"")&amp;IF(K137='Tabelle Tipi-pesi'!J$6,'Tabelle Tipi-pesi'!K$6,"")&amp;IF(K137='Tabelle Tipi-pesi'!J$7,'Tabelle Tipi-pesi'!K$7,"")&amp;IF(K137='Tabelle Tipi-pesi'!J$8,'Tabelle Tipi-pesi'!K$8,"")&amp;IF(K137='Tabelle Tipi-pesi'!J$9,'Tabelle Tipi-pesi'!K$9,"")&amp;IF(K137='Tabelle Tipi-pesi'!J$10,'Tabelle Tipi-pesi'!K$10,"")&amp;IF(K137='Tabelle Tipi-pesi'!J$11,'Tabelle Tipi-pesi'!K$11,"")&amp;IF(K137='Tabelle Tipi-pesi'!J$12,'Tabelle Tipi-pesi'!K$12,"")&amp;IF(K137='Tabelle Tipi-pesi'!J$13,'Tabelle Tipi-pesi'!K$13,"")&amp;IF(K137='Tabelle Tipi-pesi'!J$14,'Tabelle Tipi-pesi'!K$14,"")&amp;IF(K137='Tabelle Tipi-pesi'!J$15,'Tabelle Tipi-pesi'!K$15,"")&amp;IF(K137='Tabelle Tipi-pesi'!J$16,'Tabelle Tipi-pesi'!K$16,"")&amp;IF(K137='Tabelle Tipi-pesi'!J$17,'Tabelle Tipi-pesi'!K$17,"")&amp;IF(K137='Tabelle Tipi-pesi'!J$18,'Tabelle Tipi-pesi'!K$18,"")&amp;IF(K137='Tabelle Tipi-pesi'!J$19,'Tabelle Tipi-pesi'!K$19,"")&amp;IF(K137='Tabelle Tipi-pesi'!J$20,'Tabelle Tipi-pesi'!K$20,"")&amp;IF(K137='Tabelle Tipi-pesi'!J$21,'Tabelle Tipi-pesi'!K$21,"")&amp;IF(K137='Tabelle Tipi-pesi'!J$22,'Tabelle Tipi-pesi'!K$22,"")&amp;IF(K137='Tabelle Tipi-pesi'!J$23,'Tabelle Tipi-pesi'!K$23,"")))</f>
        <v>18</v>
      </c>
      <c r="M137" s="8" t="s">
        <v>54</v>
      </c>
      <c r="N137" s="9">
        <f>$B137*IF(M137="",0,VALUE(IF(M137='Tabelle Tipi-pesi'!L$2,'Tabelle Tipi-pesi'!M$2,"")&amp;IF(M137='Tabelle Tipi-pesi'!L$3,'Tabelle Tipi-pesi'!M$3,"")&amp;IF(M137='Tabelle Tipi-pesi'!L$4,'Tabelle Tipi-pesi'!M$4,"")&amp;IF(M137='Tabelle Tipi-pesi'!L$5,'Tabelle Tipi-pesi'!M$5,"")&amp;IF(M137='Tabelle Tipi-pesi'!L$6,'Tabelle Tipi-pesi'!M$6,"")&amp;IF(M137='Tabelle Tipi-pesi'!L$7,'Tabelle Tipi-pesi'!M$7,"")&amp;IF(M137='Tabelle Tipi-pesi'!L$8,'Tabelle Tipi-pesi'!M$8,"")&amp;IF(M137='Tabelle Tipi-pesi'!L$9,'Tabelle Tipi-pesi'!M$9,"")&amp;IF(M137='Tabelle Tipi-pesi'!L$10,'Tabelle Tipi-pesi'!M$10,"")&amp;IF(M137='Tabelle Tipi-pesi'!L$11,'Tabelle Tipi-pesi'!M$11,"")&amp;IF(M137='Tabelle Tipi-pesi'!L$12,'Tabelle Tipi-pesi'!M$12,"")&amp;IF(M137='Tabelle Tipi-pesi'!L$13,'Tabelle Tipi-pesi'!M$13,"")&amp;IF(M137='Tabelle Tipi-pesi'!L$14,'Tabelle Tipi-pesi'!M$14,"")&amp;IF(M137='Tabelle Tipi-pesi'!L$15,'Tabelle Tipi-pesi'!M$15,"")&amp;IF(M137='Tabelle Tipi-pesi'!L$16,'Tabelle Tipi-pesi'!M$16,"")&amp;IF(M137='Tabelle Tipi-pesi'!L$17,'Tabelle Tipi-pesi'!M$17,"")&amp;IF(M137='Tabelle Tipi-pesi'!L$18,'Tabelle Tipi-pesi'!M$18,"")&amp;IF(M137='Tabelle Tipi-pesi'!L$19,'Tabelle Tipi-pesi'!M$19,"")&amp;IF(M137='Tabelle Tipi-pesi'!L$20,'Tabelle Tipi-pesi'!M$20,"")&amp;IF(M137='Tabelle Tipi-pesi'!L$21,'Tabelle Tipi-pesi'!M$21,"")&amp;IF(M137='Tabelle Tipi-pesi'!L$22,'Tabelle Tipi-pesi'!M$22,"")&amp;IF(M137='Tabelle Tipi-pesi'!L$23,'Tabelle Tipi-pesi'!M$23,"")))</f>
        <v>582</v>
      </c>
      <c r="O137" s="27" t="s">
        <v>78</v>
      </c>
      <c r="P137" s="28">
        <f>IF(O137="",0,VALUE(IF(O137='Tabelle Tipi-pesi'!N$2,'Tabelle Tipi-pesi'!O$2,"")&amp;IF(O137='Tabelle Tipi-pesi'!N$3,'Tabelle Tipi-pesi'!O$3,"")&amp;IF(O137='Tabelle Tipi-pesi'!N$4,'Tabelle Tipi-pesi'!O$4,"")&amp;IF(O137='Tabelle Tipi-pesi'!N$5,'Tabelle Tipi-pesi'!O$5,"")&amp;IF(O137='Tabelle Tipi-pesi'!N$6,'Tabelle Tipi-pesi'!O$6,"")&amp;IF(O137='Tabelle Tipi-pesi'!N$7,'Tabelle Tipi-pesi'!O$7,"")&amp;IF(O137='Tabelle Tipi-pesi'!N$8,'Tabelle Tipi-pesi'!O$8,"")&amp;IF(O137='Tabelle Tipi-pesi'!N$9,'Tabelle Tipi-pesi'!O$9,"")&amp;IF(O137='Tabelle Tipi-pesi'!N$10,'Tabelle Tipi-pesi'!O$10,"")&amp;IF(O137='Tabelle Tipi-pesi'!N$11,'Tabelle Tipi-pesi'!O$11,"")&amp;IF(O137='Tabelle Tipi-pesi'!N$12,'Tabelle Tipi-pesi'!O$12,"")&amp;IF(O137='Tabelle Tipi-pesi'!N$13,'Tabelle Tipi-pesi'!O$13,"")&amp;IF(O137='Tabelle Tipi-pesi'!N$14,'Tabelle Tipi-pesi'!O$14,"")&amp;IF(O137='Tabelle Tipi-pesi'!N$15,'Tabelle Tipi-pesi'!O$15,"")&amp;IF(O137='Tabelle Tipi-pesi'!N$16,'Tabelle Tipi-pesi'!O$16,"")&amp;IF(O137='Tabelle Tipi-pesi'!N$17,'Tabelle Tipi-pesi'!O$17,"")&amp;IF(O137='Tabelle Tipi-pesi'!N$18,'Tabelle Tipi-pesi'!O$18,"")&amp;IF(O137='Tabelle Tipi-pesi'!N$19,'Tabelle Tipi-pesi'!O$19,"")&amp;IF(O137='Tabelle Tipi-pesi'!N$20,'Tabelle Tipi-pesi'!O$20,"")&amp;IF(O137='Tabelle Tipi-pesi'!N$21,'Tabelle Tipi-pesi'!O$21,"")&amp;IF(O137='Tabelle Tipi-pesi'!N$22,'Tabelle Tipi-pesi'!O$22,"")&amp;IF(O137='Tabelle Tipi-pesi'!N$23,'Tabelle Tipi-pesi'!O$23,"")))</f>
        <v>400</v>
      </c>
      <c r="Q137" s="8" t="s">
        <v>108</v>
      </c>
      <c r="R137" s="9">
        <f>IF(Q137="",0,VALUE(IF(Q137='Tabelle Tipi-pesi'!P$2,'Tabelle Tipi-pesi'!Q$2,"")&amp;IF(Q137='Tabelle Tipi-pesi'!P$3,'Tabelle Tipi-pesi'!Q$3,"")&amp;IF(Q137='Tabelle Tipi-pesi'!P$4,'Tabelle Tipi-pesi'!Q$4,"")&amp;IF(Q137='Tabelle Tipi-pesi'!P$5,'Tabelle Tipi-pesi'!Q$5,"")&amp;IF(Q137='Tabelle Tipi-pesi'!P$6,'Tabelle Tipi-pesi'!Q$6,"")&amp;IF(Q137='Tabelle Tipi-pesi'!P$7,'Tabelle Tipi-pesi'!Q$7,"")&amp;IF(Q137='Tabelle Tipi-pesi'!P$8,'Tabelle Tipi-pesi'!Q$8,"")&amp;IF(Q137='Tabelle Tipi-pesi'!P$9,'Tabelle Tipi-pesi'!Q$9,"")&amp;IF(Q137='Tabelle Tipi-pesi'!P$10,'Tabelle Tipi-pesi'!Q$10,"")&amp;IF(Q137='Tabelle Tipi-pesi'!P$11,'Tabelle Tipi-pesi'!Q$11,"")&amp;IF(Q137='Tabelle Tipi-pesi'!P$12,'Tabelle Tipi-pesi'!Q$12,"")&amp;IF(Q137='Tabelle Tipi-pesi'!P$13,'Tabelle Tipi-pesi'!Q$13,"")&amp;IF(Q137='Tabelle Tipi-pesi'!P$14,'Tabelle Tipi-pesi'!Q$14,"")&amp;IF(Q137='Tabelle Tipi-pesi'!P$15,'Tabelle Tipi-pesi'!Q$15,"")&amp;IF(Q137='Tabelle Tipi-pesi'!P$16,'Tabelle Tipi-pesi'!Q$16,"")&amp;IF(Q137='Tabelle Tipi-pesi'!P$17,'Tabelle Tipi-pesi'!Q$17,"")&amp;IF(Q137='Tabelle Tipi-pesi'!P$18,'Tabelle Tipi-pesi'!Q$18,"")&amp;IF(Q137='Tabelle Tipi-pesi'!P$19,'Tabelle Tipi-pesi'!Q$19,"")&amp;IF(Q137='Tabelle Tipi-pesi'!P$20,'Tabelle Tipi-pesi'!Q$20,"")&amp;IF(Q137='Tabelle Tipi-pesi'!P$21,'Tabelle Tipi-pesi'!Q$21,"")&amp;IF(Q137='Tabelle Tipi-pesi'!P$22,'Tabelle Tipi-pesi'!Q$22,"")&amp;IF(Q137='Tabelle Tipi-pesi'!P$23,'Tabelle Tipi-pesi'!Q$23,"")))</f>
        <v>30</v>
      </c>
      <c r="S137" s="29"/>
      <c r="T137" s="30">
        <f>IF(S137="",0,VALUE(IF(S137='Tabelle Tipi-pesi'!R$2,'Tabelle Tipi-pesi'!S$2,"")&amp;IF(S137='Tabelle Tipi-pesi'!R$3,'Tabelle Tipi-pesi'!S$3,"")&amp;IF(S137='Tabelle Tipi-pesi'!R$4,'Tabelle Tipi-pesi'!S$4,"")&amp;IF(S137='Tabelle Tipi-pesi'!R$5,'Tabelle Tipi-pesi'!S$5,"")&amp;IF(S137='Tabelle Tipi-pesi'!R$6,'Tabelle Tipi-pesi'!S$6,"")&amp;IF(S137='Tabelle Tipi-pesi'!R$7,'Tabelle Tipi-pesi'!S$7,"")&amp;IF(S137='Tabelle Tipi-pesi'!R$8,'Tabelle Tipi-pesi'!S$8,"")&amp;IF(S137='Tabelle Tipi-pesi'!R$9,'Tabelle Tipi-pesi'!S$9,"")&amp;IF(S137='Tabelle Tipi-pesi'!R$10,'Tabelle Tipi-pesi'!S$10,"")&amp;IF(S137='Tabelle Tipi-pesi'!R$11,'Tabelle Tipi-pesi'!S$11,"")&amp;IF(S137='Tabelle Tipi-pesi'!R$12,'Tabelle Tipi-pesi'!S$12,"")&amp;IF(S137='Tabelle Tipi-pesi'!R$13,'Tabelle Tipi-pesi'!S$13,"")&amp;IF(S137='Tabelle Tipi-pesi'!R$14,'Tabelle Tipi-pesi'!S$14,"")&amp;IF(S137='Tabelle Tipi-pesi'!R$15,'Tabelle Tipi-pesi'!S$15,"")&amp;IF(S137='Tabelle Tipi-pesi'!R$16,'Tabelle Tipi-pesi'!S$16,"")&amp;IF(S137='Tabelle Tipi-pesi'!R$17,'Tabelle Tipi-pesi'!S$17,"")&amp;IF(S137='Tabelle Tipi-pesi'!R$18,'Tabelle Tipi-pesi'!S$18,"")&amp;IF(S137='Tabelle Tipi-pesi'!R$19,'Tabelle Tipi-pesi'!S$19,"")&amp;IF(S137='Tabelle Tipi-pesi'!R$20,'Tabelle Tipi-pesi'!S$20,"")&amp;IF(S137='Tabelle Tipi-pesi'!R$21,'Tabelle Tipi-pesi'!S$21,"")&amp;IF(S137='Tabelle Tipi-pesi'!R$22,'Tabelle Tipi-pesi'!S$22,"")&amp;IF(S137='Tabelle Tipi-pesi'!R$23,'Tabelle Tipi-pesi'!S$23,"")))</f>
        <v>0</v>
      </c>
      <c r="V137" s="9">
        <f>IF(U137="",0,VALUE(IF(U137='Tabelle Tipi-pesi'!T$2,'Tabelle Tipi-pesi'!U$2,"")&amp;IF(U137='Tabelle Tipi-pesi'!T$3,'Tabelle Tipi-pesi'!U$3,"")&amp;IF(U137='Tabelle Tipi-pesi'!T$4,'Tabelle Tipi-pesi'!U$4,"")&amp;IF(U137='Tabelle Tipi-pesi'!T$5,'Tabelle Tipi-pesi'!U$5,"")&amp;IF(U137='Tabelle Tipi-pesi'!T$6,'Tabelle Tipi-pesi'!U$6,"")&amp;IF(U137='Tabelle Tipi-pesi'!T$7,'Tabelle Tipi-pesi'!U$7,"")&amp;IF(U137='Tabelle Tipi-pesi'!T$8,'Tabelle Tipi-pesi'!U$8,"")&amp;IF(U137='Tabelle Tipi-pesi'!T$9,'Tabelle Tipi-pesi'!U$9,"")&amp;IF(U137='Tabelle Tipi-pesi'!T$10,'Tabelle Tipi-pesi'!U$10,"")&amp;IF(U137='Tabelle Tipi-pesi'!T$11,'Tabelle Tipi-pesi'!U$11,"")&amp;IF(U137='Tabelle Tipi-pesi'!T$12,'Tabelle Tipi-pesi'!U$12,"")&amp;IF(U137='Tabelle Tipi-pesi'!T$13,'Tabelle Tipi-pesi'!U$13,"")&amp;IF(U137='Tabelle Tipi-pesi'!T$14,'Tabelle Tipi-pesi'!U$14,"")&amp;IF(U137='Tabelle Tipi-pesi'!T$15,'Tabelle Tipi-pesi'!U$15,"")&amp;IF(U137='Tabelle Tipi-pesi'!T$16,'Tabelle Tipi-pesi'!U$16,"")&amp;IF(U137='Tabelle Tipi-pesi'!T$17,'Tabelle Tipi-pesi'!U$17,"")&amp;IF(U137='Tabelle Tipi-pesi'!T$18,'Tabelle Tipi-pesi'!U$18,"")&amp;IF(U137='Tabelle Tipi-pesi'!T$19,'Tabelle Tipi-pesi'!U$19,"")&amp;IF(U137='Tabelle Tipi-pesi'!T$20,'Tabelle Tipi-pesi'!U$20,"")&amp;IF(U137='Tabelle Tipi-pesi'!T$21,'Tabelle Tipi-pesi'!U$21,"")&amp;IF(U137='Tabelle Tipi-pesi'!T$22,'Tabelle Tipi-pesi'!U$22,"")&amp;IF(U137='Tabelle Tipi-pesi'!T$23,'Tabelle Tipi-pesi'!U$23,"")))</f>
        <v>0</v>
      </c>
      <c r="W137" s="31"/>
      <c r="X137" s="32">
        <f>IF(W137="",0,VALUE(IF(W137='Tabelle Tipi-pesi'!V$2,'Tabelle Tipi-pesi'!W$2,"")&amp;IF(W137='Tabelle Tipi-pesi'!V$3,'Tabelle Tipi-pesi'!W$3,"")&amp;IF(W137='Tabelle Tipi-pesi'!V$4,'Tabelle Tipi-pesi'!W$4,"")&amp;IF(W137='Tabelle Tipi-pesi'!V$5,'Tabelle Tipi-pesi'!W$5,"")&amp;IF(W137='Tabelle Tipi-pesi'!V$6,'Tabelle Tipi-pesi'!W$6,"")&amp;IF(W137='Tabelle Tipi-pesi'!V$7,'Tabelle Tipi-pesi'!W$7,"")&amp;IF(W137='Tabelle Tipi-pesi'!V$8,'Tabelle Tipi-pesi'!W$8,"")&amp;IF(W137='Tabelle Tipi-pesi'!V$9,'Tabelle Tipi-pesi'!W$9,"")&amp;IF(W137='Tabelle Tipi-pesi'!V$10,'Tabelle Tipi-pesi'!W$10,"")&amp;IF(W137='Tabelle Tipi-pesi'!V$11,'Tabelle Tipi-pesi'!W$11,"")&amp;IF(W137='Tabelle Tipi-pesi'!V$12,'Tabelle Tipi-pesi'!W$12,"")&amp;IF(W137='Tabelle Tipi-pesi'!V$13,'Tabelle Tipi-pesi'!W$13,"")&amp;IF(W137='Tabelle Tipi-pesi'!V$14,'Tabelle Tipi-pesi'!W$14,"")&amp;IF(W137='Tabelle Tipi-pesi'!V$15,'Tabelle Tipi-pesi'!W$15,"")&amp;IF(W137='Tabelle Tipi-pesi'!V$16,'Tabelle Tipi-pesi'!W$16,"")&amp;IF(W137='Tabelle Tipi-pesi'!V$17,'Tabelle Tipi-pesi'!W$17,"")&amp;IF(W137='Tabelle Tipi-pesi'!V$18,'Tabelle Tipi-pesi'!W$18,"")&amp;IF(W137='Tabelle Tipi-pesi'!V$19,'Tabelle Tipi-pesi'!W$19,"")&amp;IF(W137='Tabelle Tipi-pesi'!V$20,'Tabelle Tipi-pesi'!W$20,"")&amp;IF(W137='Tabelle Tipi-pesi'!V$21,'Tabelle Tipi-pesi'!W$21,"")&amp;IF(W137='Tabelle Tipi-pesi'!V$22,'Tabelle Tipi-pesi'!W$22,"")&amp;IF(W137='Tabelle Tipi-pesi'!V$23,'Tabelle Tipi-pesi'!W$23,"")))</f>
        <v>0</v>
      </c>
      <c r="Z137" s="9">
        <f>IF(Y137="",0,VALUE(IF(Y137='Tabelle Tipi-pesi'!X$2,'Tabelle Tipi-pesi'!Y$2,"")&amp;IF(Y137='Tabelle Tipi-pesi'!X$3,'Tabelle Tipi-pesi'!Y$3,"")&amp;IF(Y137='Tabelle Tipi-pesi'!X$4,'Tabelle Tipi-pesi'!Y$4,"")&amp;IF(Y137='Tabelle Tipi-pesi'!X$5,'Tabelle Tipi-pesi'!Y$5,"")&amp;IF(Y137='Tabelle Tipi-pesi'!X$6,'Tabelle Tipi-pesi'!Y$6,"")&amp;IF(Y137='Tabelle Tipi-pesi'!X$7,'Tabelle Tipi-pesi'!Y$7,"")&amp;IF(Y137='Tabelle Tipi-pesi'!X$8,'Tabelle Tipi-pesi'!Y$8,"")&amp;IF(Y137='Tabelle Tipi-pesi'!X$9,'Tabelle Tipi-pesi'!Y$9,"")&amp;IF(Y137='Tabelle Tipi-pesi'!X$10,'Tabelle Tipi-pesi'!Y$10,"")&amp;IF(Y137='Tabelle Tipi-pesi'!X$11,'Tabelle Tipi-pesi'!Y$11,"")&amp;IF(Y137='Tabelle Tipi-pesi'!X$12,'Tabelle Tipi-pesi'!Y$12,"")&amp;IF(Y137='Tabelle Tipi-pesi'!X$13,'Tabelle Tipi-pesi'!Y$13,"")&amp;IF(Y137='Tabelle Tipi-pesi'!X$14,'Tabelle Tipi-pesi'!Y$14,"")&amp;IF(Y137='Tabelle Tipi-pesi'!X$15,'Tabelle Tipi-pesi'!Y$15,"")&amp;IF(Y137='Tabelle Tipi-pesi'!X$16,'Tabelle Tipi-pesi'!Y$16,"")&amp;IF(Y137='Tabelle Tipi-pesi'!X$17,'Tabelle Tipi-pesi'!Y$17,"")&amp;IF(Y137='Tabelle Tipi-pesi'!X$18,'Tabelle Tipi-pesi'!Y$18,"")&amp;IF(Y137='Tabelle Tipi-pesi'!X$19,'Tabelle Tipi-pesi'!Y$19,"")&amp;IF(Y137='Tabelle Tipi-pesi'!X$20,'Tabelle Tipi-pesi'!Y$20,"")&amp;IF(Y137='Tabelle Tipi-pesi'!X$21,'Tabelle Tipi-pesi'!Y$21,"")&amp;IF(Y137='Tabelle Tipi-pesi'!X$22,'Tabelle Tipi-pesi'!Y$22,"")&amp;IF(Y137='Tabelle Tipi-pesi'!X$23,'Tabelle Tipi-pesi'!Y$23,"")))</f>
        <v>0</v>
      </c>
      <c r="AA137" s="36"/>
      <c r="AB137" s="37">
        <f>IF(AA137="",0,VALUE(IF(AA137='Tabelle Tipi-pesi'!Z$2,'Tabelle Tipi-pesi'!AA$2,"")&amp;IF(AA137='Tabelle Tipi-pesi'!Z$3,'Tabelle Tipi-pesi'!AA$3,"")&amp;IF(AA137='Tabelle Tipi-pesi'!Z$4,'Tabelle Tipi-pesi'!AA$4,"")&amp;IF(AA137='Tabelle Tipi-pesi'!Z$5,'Tabelle Tipi-pesi'!AA$5,"")&amp;IF(AA137='Tabelle Tipi-pesi'!Z$6,'Tabelle Tipi-pesi'!AA$6,"")&amp;IF(AA137='Tabelle Tipi-pesi'!Z$7,'Tabelle Tipi-pesi'!AA$7,"")&amp;IF(AA137='Tabelle Tipi-pesi'!Z$8,'Tabelle Tipi-pesi'!AA$8,"")&amp;IF(AA137='Tabelle Tipi-pesi'!Z$9,'Tabelle Tipi-pesi'!AA$9,"")&amp;IF(AA137='Tabelle Tipi-pesi'!Z$10,'Tabelle Tipi-pesi'!AA$10,"")&amp;IF(AA137='Tabelle Tipi-pesi'!Z$11,'Tabelle Tipi-pesi'!AA$11,"")&amp;IF(AA137='Tabelle Tipi-pesi'!Z$12,'Tabelle Tipi-pesi'!AA$12,"")&amp;IF(AA137='Tabelle Tipi-pesi'!Z$13,'Tabelle Tipi-pesi'!AA$13,"")&amp;IF(AA137='Tabelle Tipi-pesi'!Z$14,'Tabelle Tipi-pesi'!AA$14,"")&amp;IF(AA137='Tabelle Tipi-pesi'!Z$15,'Tabelle Tipi-pesi'!AA$15,"")&amp;IF(AA137='Tabelle Tipi-pesi'!Z$16,'Tabelle Tipi-pesi'!AA$16,"")&amp;IF(AA137='Tabelle Tipi-pesi'!Z$17,'Tabelle Tipi-pesi'!AA$17,"")&amp;IF(AA137='Tabelle Tipi-pesi'!Z$18,'Tabelle Tipi-pesi'!AA$18,"")&amp;IF(AA137='Tabelle Tipi-pesi'!Z$19,'Tabelle Tipi-pesi'!AA$19,"")&amp;IF(AA137='Tabelle Tipi-pesi'!Z$20,'Tabelle Tipi-pesi'!AA$20,"")&amp;IF(AA137='Tabelle Tipi-pesi'!Z$21,'Tabelle Tipi-pesi'!AA$21,"")&amp;IF(AA137='Tabelle Tipi-pesi'!Z$22,'Tabelle Tipi-pesi'!AA$22,"")&amp;IF(AA137='Tabelle Tipi-pesi'!Z$23,'Tabelle Tipi-pesi'!AA$23,"")))</f>
        <v>0</v>
      </c>
      <c r="AD137" s="9">
        <f>IF(AC137="",0,VALUE(IF(AC137='Tabelle Tipi-pesi'!Z$2,'Tabelle Tipi-pesi'!AA$2,"")&amp;IF(AC137='Tabelle Tipi-pesi'!Z$3,'Tabelle Tipi-pesi'!AA$3,"")&amp;IF(AC137='Tabelle Tipi-pesi'!Z$4,'Tabelle Tipi-pesi'!AA$4,"")&amp;IF(AC137='Tabelle Tipi-pesi'!Z$5,'Tabelle Tipi-pesi'!AA$5,"")&amp;IF(AC137='Tabelle Tipi-pesi'!Z$6,'Tabelle Tipi-pesi'!AA$6,"")&amp;IF(AC137='Tabelle Tipi-pesi'!Z$7,'Tabelle Tipi-pesi'!AA$7,"")&amp;IF(AC137='Tabelle Tipi-pesi'!Z$8,'Tabelle Tipi-pesi'!AA$8,"")&amp;IF(AC137='Tabelle Tipi-pesi'!Z$9,'Tabelle Tipi-pesi'!AA$9,"")&amp;IF(AC137='Tabelle Tipi-pesi'!Z$10,'Tabelle Tipi-pesi'!AA$10,"")&amp;IF(AC137='Tabelle Tipi-pesi'!Z$11,'Tabelle Tipi-pesi'!AA$11,"")&amp;IF(AC137='Tabelle Tipi-pesi'!Z$12,'Tabelle Tipi-pesi'!AA$12,"")&amp;IF(AC137='Tabelle Tipi-pesi'!Z$13,'Tabelle Tipi-pesi'!AA$13,"")&amp;IF(AC137='Tabelle Tipi-pesi'!Z$14,'Tabelle Tipi-pesi'!AA$14,"")&amp;IF(AC137='Tabelle Tipi-pesi'!Z$15,'Tabelle Tipi-pesi'!AA$15,"")&amp;IF(AC137='Tabelle Tipi-pesi'!Z$16,'Tabelle Tipi-pesi'!AA$16,"")&amp;IF(AC137='Tabelle Tipi-pesi'!Z$17,'Tabelle Tipi-pesi'!AA$17,"")&amp;IF(AC137='Tabelle Tipi-pesi'!Z$18,'Tabelle Tipi-pesi'!AA$18,"")&amp;IF(AC137='Tabelle Tipi-pesi'!Z$19,'Tabelle Tipi-pesi'!AA$19,"")&amp;IF(AC137='Tabelle Tipi-pesi'!Z$20,'Tabelle Tipi-pesi'!AA$20,"")&amp;IF(AC137='Tabelle Tipi-pesi'!Z$21,'Tabelle Tipi-pesi'!AA$21,"")&amp;IF(AC137='Tabelle Tipi-pesi'!Z$22,'Tabelle Tipi-pesi'!AA$22,"")&amp;IF(AC137='Tabelle Tipi-pesi'!Z$23,'Tabelle Tipi-pesi'!AA$23,"")))</f>
        <v>0</v>
      </c>
      <c r="AE137" s="34"/>
      <c r="AF137" s="35">
        <f>IF(AE137="",0,VALUE(IF(AE137='Tabelle Tipi-pesi'!AB$2,'Tabelle Tipi-pesi'!AC$2,"")&amp;IF(AE137='Tabelle Tipi-pesi'!AB$3,'Tabelle Tipi-pesi'!AC$3,"")&amp;IF(AE137='Tabelle Tipi-pesi'!AB$4,'Tabelle Tipi-pesi'!AC$4,"")&amp;IF(AE137='Tabelle Tipi-pesi'!AB$5,'Tabelle Tipi-pesi'!AC$5,"")&amp;IF(AE137='Tabelle Tipi-pesi'!AB$6,'Tabelle Tipi-pesi'!AC$6,"")&amp;IF(AE137='Tabelle Tipi-pesi'!AB$7,'Tabelle Tipi-pesi'!AC$7,"")&amp;IF(AE137='Tabelle Tipi-pesi'!AB$8,'Tabelle Tipi-pesi'!AC$8,"")&amp;IF(AE137='Tabelle Tipi-pesi'!AB$9,'Tabelle Tipi-pesi'!AC$9,"")&amp;IF(AE137='Tabelle Tipi-pesi'!AB$10,'Tabelle Tipi-pesi'!AC$10,"")&amp;IF(AE137='Tabelle Tipi-pesi'!AB$11,'Tabelle Tipi-pesi'!AC$11,"")&amp;IF(AE137='Tabelle Tipi-pesi'!AB$12,'Tabelle Tipi-pesi'!AC$12,"")&amp;IF(AE137='Tabelle Tipi-pesi'!AB$13,'Tabelle Tipi-pesi'!AC$13,"")&amp;IF(AE137='Tabelle Tipi-pesi'!AB$14,'Tabelle Tipi-pesi'!AC$14,"")&amp;IF(AE137='Tabelle Tipi-pesi'!AB$15,'Tabelle Tipi-pesi'!AC$15,"")&amp;IF(AD137='Tabelle Tipi-pesi'!AB$16,'Tabelle Tipi-pesi'!AC$16,"")&amp;IF(AE137='Tabelle Tipi-pesi'!AB$17,'Tabelle Tipi-pesi'!AC$17,"")&amp;IF(AE137='Tabelle Tipi-pesi'!AB$18,'Tabelle Tipi-pesi'!AC$18,"")&amp;IF(AE137='Tabelle Tipi-pesi'!AB$19,'Tabelle Tipi-pesi'!AC$19,"")&amp;IF(AE137='Tabelle Tipi-pesi'!AB$20,'Tabelle Tipi-pesi'!AC$20,"")&amp;IF(AE137='Tabelle Tipi-pesi'!AB$21,'Tabelle Tipi-pesi'!AC$21,"")&amp;IF(AE137='Tabelle Tipi-pesi'!AB$22,'Tabelle Tipi-pesi'!AC$22,"")&amp;IF(AE137='Tabelle Tipi-pesi'!AB$23,'Tabelle Tipi-pesi'!AC$23,"")))</f>
        <v>0</v>
      </c>
      <c r="AH137" s="9">
        <f>IF(AG137="",0,VALUE(IF(AG137='Tabelle Tipi-pesi'!AD$2,'Tabelle Tipi-pesi'!AE$2,"")&amp;IF(AG137='Tabelle Tipi-pesi'!AD$3,'Tabelle Tipi-pesi'!AE$3,"")&amp;IF(AG137='Tabelle Tipi-pesi'!AD$4,'Tabelle Tipi-pesi'!AE$4,"")&amp;IF(AG137='Tabelle Tipi-pesi'!AD$5,'Tabelle Tipi-pesi'!AE$5,"")&amp;IF(AG137='Tabelle Tipi-pesi'!AD$6,'Tabelle Tipi-pesi'!AE$6,"")&amp;IF(AG137='Tabelle Tipi-pesi'!AD$7,'Tabelle Tipi-pesi'!AE$7,"")&amp;IF(AG137='Tabelle Tipi-pesi'!AD$8,'Tabelle Tipi-pesi'!AE$8,"")&amp;IF(AG137='Tabelle Tipi-pesi'!AD$9,'Tabelle Tipi-pesi'!AE$9,"")&amp;IF(AG137='Tabelle Tipi-pesi'!AD$10,'Tabelle Tipi-pesi'!AE$10,"")&amp;IF(AG137='Tabelle Tipi-pesi'!AD$11,'Tabelle Tipi-pesi'!AE$11,"")&amp;IF(AG137='Tabelle Tipi-pesi'!AD$12,'Tabelle Tipi-pesi'!AE$12,"")&amp;IF(AG137='Tabelle Tipi-pesi'!AD$13,'Tabelle Tipi-pesi'!AE$13,"")&amp;IF(AG137='Tabelle Tipi-pesi'!AD$14,'Tabelle Tipi-pesi'!AE$14,"")&amp;IF(AG137='Tabelle Tipi-pesi'!AD$15,'Tabelle Tipi-pesi'!AE$15,"")&amp;IF(AF137='Tabelle Tipi-pesi'!AD$16,'Tabelle Tipi-pesi'!AE$16,"")&amp;IF(AG137='Tabelle Tipi-pesi'!AD$17,'Tabelle Tipi-pesi'!AE$17,"")&amp;IF(AG137='Tabelle Tipi-pesi'!AD$18,'Tabelle Tipi-pesi'!AE$18,"")&amp;IF(AG137='Tabelle Tipi-pesi'!AD$19,'Tabelle Tipi-pesi'!AE$19,"")&amp;IF(AG137='Tabelle Tipi-pesi'!AD$20,'Tabelle Tipi-pesi'!AE$20,"")&amp;IF(AG137='Tabelle Tipi-pesi'!AD$21,'Tabelle Tipi-pesi'!AE$21,"")&amp;IF(AG137='Tabelle Tipi-pesi'!AD$22,'Tabelle Tipi-pesi'!AE$22,"")&amp;IF(AG137='Tabelle Tipi-pesi'!AD$23,'Tabelle Tipi-pesi'!AE$23,"")))</f>
        <v>0</v>
      </c>
      <c r="AJ137" s="26">
        <f t="shared" si="14"/>
        <v>1883</v>
      </c>
      <c r="AK137" s="55">
        <v>12</v>
      </c>
      <c r="AL137" s="12">
        <v>2873</v>
      </c>
      <c r="AM137" s="18"/>
      <c r="AN137" s="11">
        <f t="shared" si="15"/>
        <v>10</v>
      </c>
      <c r="AO137" s="11" t="str">
        <f t="shared" si="16"/>
        <v>4</v>
      </c>
      <c r="AP137" s="8">
        <v>650</v>
      </c>
      <c r="AQ137" s="40">
        <f t="shared" si="17"/>
        <v>14.365</v>
      </c>
      <c r="AR137" s="15">
        <f t="shared" si="18"/>
        <v>212.602</v>
      </c>
      <c r="AS137" s="16">
        <f t="shared" si="19"/>
        <v>112.90600106213489</v>
      </c>
      <c r="AT137" s="15">
        <f t="shared" si="20"/>
        <v>8.8569251465179057</v>
      </c>
      <c r="AU137" s="39"/>
    </row>
    <row r="138" spans="1:47" s="8" customFormat="1" ht="11.25" x14ac:dyDescent="0.2">
      <c r="A138" s="8">
        <v>134</v>
      </c>
      <c r="B138" s="8">
        <v>6</v>
      </c>
      <c r="C138" s="20" t="s">
        <v>126</v>
      </c>
      <c r="D138" s="21">
        <f>IF(C138="",0,VALUE(IF(C138='Tabelle Tipi-pesi'!B$2,'Tabelle Tipi-pesi'!C$2,"")&amp;IF(C138='Tabelle Tipi-pesi'!B$3,'Tabelle Tipi-pesi'!C$3,"")&amp;IF(C138='Tabelle Tipi-pesi'!B$4,'Tabelle Tipi-pesi'!C$4,"")&amp;IF(C138='Tabelle Tipi-pesi'!B$5,'Tabelle Tipi-pesi'!C$5,"")&amp;IF(C138='Tabelle Tipi-pesi'!B$6,'Tabelle Tipi-pesi'!C$6,"")&amp;IF(C138='Tabelle Tipi-pesi'!B$7,'Tabelle Tipi-pesi'!C$7,"")&amp;IF(C138='Tabelle Tipi-pesi'!B$8,'Tabelle Tipi-pesi'!C$8,"")&amp;IF(C138='Tabelle Tipi-pesi'!B$9,'Tabelle Tipi-pesi'!C$9,"")&amp;IF(C138='Tabelle Tipi-pesi'!B$10,'Tabelle Tipi-pesi'!C$10,"")&amp;IF(C138='Tabelle Tipi-pesi'!B$11,'Tabelle Tipi-pesi'!C$11,"")&amp;IF(C138='Tabelle Tipi-pesi'!B$12,'Tabelle Tipi-pesi'!C$12,"")&amp;IF(C138='Tabelle Tipi-pesi'!B$13,'Tabelle Tipi-pesi'!C$13,"")&amp;IF(C138='Tabelle Tipi-pesi'!B$14,'Tabelle Tipi-pesi'!C$14,"")&amp;IF(C138='Tabelle Tipi-pesi'!B$15,'Tabelle Tipi-pesi'!C$15,"")&amp;IF(C138='Tabelle Tipi-pesi'!B$16,'Tabelle Tipi-pesi'!C$16,"")&amp;IF(C138='Tabelle Tipi-pesi'!B$17,'Tabelle Tipi-pesi'!C$17,"")&amp;IF(C138='Tabelle Tipi-pesi'!B$18,'Tabelle Tipi-pesi'!C$18,"")&amp;IF(C138='Tabelle Tipi-pesi'!B$19,'Tabelle Tipi-pesi'!C$19,"")&amp;IF(C138='Tabelle Tipi-pesi'!B$20,'Tabelle Tipi-pesi'!C$20,"")&amp;IF(C138='Tabelle Tipi-pesi'!B$21,'Tabelle Tipi-pesi'!C$21,"")&amp;IF(C138='Tabelle Tipi-pesi'!B$22,'Tabelle Tipi-pesi'!C$22,"")&amp;IF(C138='Tabelle Tipi-pesi'!B$23,'Tabelle Tipi-pesi'!C$23,"")))</f>
        <v>500</v>
      </c>
      <c r="E138" s="8" t="s">
        <v>24</v>
      </c>
      <c r="F138" s="7">
        <f>IF(E138="",0,VALUE(IF(E138='Tabelle Tipi-pesi'!D$2,'Tabelle Tipi-pesi'!E$2,"")&amp;IF(E138='Tabelle Tipi-pesi'!D$3,'Tabelle Tipi-pesi'!E$3,"")&amp;IF(E138='Tabelle Tipi-pesi'!D$4,'Tabelle Tipi-pesi'!E$4,"")&amp;IF(E138='Tabelle Tipi-pesi'!D$5,'Tabelle Tipi-pesi'!E$5,"")&amp;IF(E138='Tabelle Tipi-pesi'!D$6,'Tabelle Tipi-pesi'!E$6,"")&amp;IF(E138='Tabelle Tipi-pesi'!D$7,'Tabelle Tipi-pesi'!E$7,"")&amp;IF(E138='Tabelle Tipi-pesi'!D$8,'Tabelle Tipi-pesi'!E$8,"")&amp;IF(E138='Tabelle Tipi-pesi'!D$9,'Tabelle Tipi-pesi'!E$9,"")&amp;IF(E138='Tabelle Tipi-pesi'!D$10,'Tabelle Tipi-pesi'!E$10,"")&amp;IF(E138='Tabelle Tipi-pesi'!D$11,'Tabelle Tipi-pesi'!E$11,"")&amp;IF(E138='Tabelle Tipi-pesi'!D$12,'Tabelle Tipi-pesi'!E$12,"")&amp;IF(E138='Tabelle Tipi-pesi'!D$13,'Tabelle Tipi-pesi'!E$13,"")&amp;IF(E138='Tabelle Tipi-pesi'!D$14,'Tabelle Tipi-pesi'!E$14,"")&amp;IF(E138='Tabelle Tipi-pesi'!D$15,'Tabelle Tipi-pesi'!E$15,"")&amp;IF(E138='Tabelle Tipi-pesi'!D$16,'Tabelle Tipi-pesi'!E$16,"")&amp;IF(E138='Tabelle Tipi-pesi'!D$17,'Tabelle Tipi-pesi'!E$17,"")&amp;IF(E138='Tabelle Tipi-pesi'!D$18,'Tabelle Tipi-pesi'!E$18,"")&amp;IF(E138='Tabelle Tipi-pesi'!D$19,'Tabelle Tipi-pesi'!E$19,"")&amp;IF(E138='Tabelle Tipi-pesi'!D$20,'Tabelle Tipi-pesi'!E$20,"")&amp;IF(E138='Tabelle Tipi-pesi'!D$21,'Tabelle Tipi-pesi'!E$21,"")&amp;IF(E138='Tabelle Tipi-pesi'!D$22,'Tabelle Tipi-pesi'!E$22,"")&amp;IF(E138='Tabelle Tipi-pesi'!D$23,'Tabelle Tipi-pesi'!E$23,"")))/4*B138</f>
        <v>93</v>
      </c>
      <c r="G138" s="22" t="s">
        <v>42</v>
      </c>
      <c r="H138" s="23">
        <f>$B138*IF(G138="",0,VALUE(IF(G138='Tabelle Tipi-pesi'!F$2,'Tabelle Tipi-pesi'!G$2,"")&amp;IF(G138='Tabelle Tipi-pesi'!F$3,'Tabelle Tipi-pesi'!G$3,"")&amp;IF(G138='Tabelle Tipi-pesi'!F$4,'Tabelle Tipi-pesi'!G$4,"")&amp;IF(G138='Tabelle Tipi-pesi'!F$5,'Tabelle Tipi-pesi'!G$5,"")&amp;IF(G138='Tabelle Tipi-pesi'!F$6,'Tabelle Tipi-pesi'!G$6,"")&amp;IF(G138='Tabelle Tipi-pesi'!F$7,'Tabelle Tipi-pesi'!G$7,"")&amp;IF(G138='Tabelle Tipi-pesi'!F$8,'Tabelle Tipi-pesi'!G$8,"")&amp;IF(G138='Tabelle Tipi-pesi'!F$9,'Tabelle Tipi-pesi'!G$9,"")&amp;IF(G138='Tabelle Tipi-pesi'!F$10,'Tabelle Tipi-pesi'!G$10,"")&amp;IF(G138='Tabelle Tipi-pesi'!F$11,'Tabelle Tipi-pesi'!G$11,"")&amp;IF(G138='Tabelle Tipi-pesi'!F$12,'Tabelle Tipi-pesi'!G$12,"")&amp;IF(G138='Tabelle Tipi-pesi'!F$13,'Tabelle Tipi-pesi'!G$13,"")&amp;IF(G138='Tabelle Tipi-pesi'!F$14,'Tabelle Tipi-pesi'!G$14,"")&amp;IF(G138='Tabelle Tipi-pesi'!F$15,'Tabelle Tipi-pesi'!G$15,"")&amp;IF(G138='Tabelle Tipi-pesi'!F$16,'Tabelle Tipi-pesi'!G$16,"")&amp;IF(G138='Tabelle Tipi-pesi'!F$17,'Tabelle Tipi-pesi'!G$17,"")&amp;IF(G138='Tabelle Tipi-pesi'!F$18,'Tabelle Tipi-pesi'!G$18,"")&amp;IF(G138='Tabelle Tipi-pesi'!F$19,'Tabelle Tipi-pesi'!G$19,"")&amp;IF(G138='Tabelle Tipi-pesi'!F$20,'Tabelle Tipi-pesi'!G$20,"")&amp;IF(G138='Tabelle Tipi-pesi'!F$21,'Tabelle Tipi-pesi'!G$21,"")&amp;IF(G138='Tabelle Tipi-pesi'!F$22,'Tabelle Tipi-pesi'!G$22,"")&amp;IF(G138='Tabelle Tipi-pesi'!F$23,'Tabelle Tipi-pesi'!G$23,"")))</f>
        <v>180</v>
      </c>
      <c r="I138" s="8" t="s">
        <v>44</v>
      </c>
      <c r="J138" s="9">
        <f>IF(I138="",0,VALUE(IF(I138='Tabelle Tipi-pesi'!H$2,'Tabelle Tipi-pesi'!I$2,"")&amp;IF(I138='Tabelle Tipi-pesi'!H$3,'Tabelle Tipi-pesi'!I$3,"")&amp;IF(I138='Tabelle Tipi-pesi'!H$4,'Tabelle Tipi-pesi'!I$4,"")&amp;IF(I138='Tabelle Tipi-pesi'!H$5,'Tabelle Tipi-pesi'!I$5,"")&amp;IF(I138='Tabelle Tipi-pesi'!H$6,'Tabelle Tipi-pesi'!I$6,"")&amp;IF(I138='Tabelle Tipi-pesi'!H$7,'Tabelle Tipi-pesi'!I$7,"")&amp;IF(I138='Tabelle Tipi-pesi'!H$8,'Tabelle Tipi-pesi'!I$8,"")&amp;IF(I138='Tabelle Tipi-pesi'!H$9,'Tabelle Tipi-pesi'!I$9,"")&amp;IF(I138='Tabelle Tipi-pesi'!H$10,'Tabelle Tipi-pesi'!I$10,"")&amp;IF(I138='Tabelle Tipi-pesi'!H$11,'Tabelle Tipi-pesi'!I$11,"")&amp;IF(I138='Tabelle Tipi-pesi'!H$12,'Tabelle Tipi-pesi'!I$12,"")&amp;IF(I138='Tabelle Tipi-pesi'!H$13,'Tabelle Tipi-pesi'!I$13,"")&amp;IF(I138='Tabelle Tipi-pesi'!H$14,'Tabelle Tipi-pesi'!I$14,"")&amp;IF(I138='Tabelle Tipi-pesi'!H$15,'Tabelle Tipi-pesi'!I$15,"")&amp;IF(I138='Tabelle Tipi-pesi'!H$16,'Tabelle Tipi-pesi'!I$16,"")&amp;IF(I138='Tabelle Tipi-pesi'!H$17,'Tabelle Tipi-pesi'!I$17,"")&amp;IF(I138='Tabelle Tipi-pesi'!H$18,'Tabelle Tipi-pesi'!I$18,"")&amp;IF(I138='Tabelle Tipi-pesi'!H$19,'Tabelle Tipi-pesi'!I$19,"")&amp;IF(I138='Tabelle Tipi-pesi'!H$20,'Tabelle Tipi-pesi'!I$20,"")&amp;IF(I138='Tabelle Tipi-pesi'!H$21,'Tabelle Tipi-pesi'!I$21,"")&amp;IF(I138='Tabelle Tipi-pesi'!H$22,'Tabelle Tipi-pesi'!I$22,"")&amp;IF(I138='Tabelle Tipi-pesi'!H$23,'Tabelle Tipi-pesi'!I$23,"")))</f>
        <v>80</v>
      </c>
      <c r="K138" s="24" t="s">
        <v>51</v>
      </c>
      <c r="L138" s="25">
        <f>IF(K138="",0,VALUE(IF(K138='Tabelle Tipi-pesi'!J$2,'Tabelle Tipi-pesi'!K$2,"")&amp;IF(K138='Tabelle Tipi-pesi'!J$3,'Tabelle Tipi-pesi'!K$3,"")&amp;IF(K138='Tabelle Tipi-pesi'!J$4,'Tabelle Tipi-pesi'!K$4,"")&amp;IF(K138='Tabelle Tipi-pesi'!J$5,'Tabelle Tipi-pesi'!K$5,"")&amp;IF(K138='Tabelle Tipi-pesi'!J$6,'Tabelle Tipi-pesi'!K$6,"")&amp;IF(K138='Tabelle Tipi-pesi'!J$7,'Tabelle Tipi-pesi'!K$7,"")&amp;IF(K138='Tabelle Tipi-pesi'!J$8,'Tabelle Tipi-pesi'!K$8,"")&amp;IF(K138='Tabelle Tipi-pesi'!J$9,'Tabelle Tipi-pesi'!K$9,"")&amp;IF(K138='Tabelle Tipi-pesi'!J$10,'Tabelle Tipi-pesi'!K$10,"")&amp;IF(K138='Tabelle Tipi-pesi'!J$11,'Tabelle Tipi-pesi'!K$11,"")&amp;IF(K138='Tabelle Tipi-pesi'!J$12,'Tabelle Tipi-pesi'!K$12,"")&amp;IF(K138='Tabelle Tipi-pesi'!J$13,'Tabelle Tipi-pesi'!K$13,"")&amp;IF(K138='Tabelle Tipi-pesi'!J$14,'Tabelle Tipi-pesi'!K$14,"")&amp;IF(K138='Tabelle Tipi-pesi'!J$15,'Tabelle Tipi-pesi'!K$15,"")&amp;IF(K138='Tabelle Tipi-pesi'!J$16,'Tabelle Tipi-pesi'!K$16,"")&amp;IF(K138='Tabelle Tipi-pesi'!J$17,'Tabelle Tipi-pesi'!K$17,"")&amp;IF(K138='Tabelle Tipi-pesi'!J$18,'Tabelle Tipi-pesi'!K$18,"")&amp;IF(K138='Tabelle Tipi-pesi'!J$19,'Tabelle Tipi-pesi'!K$19,"")&amp;IF(K138='Tabelle Tipi-pesi'!J$20,'Tabelle Tipi-pesi'!K$20,"")&amp;IF(K138='Tabelle Tipi-pesi'!J$21,'Tabelle Tipi-pesi'!K$21,"")&amp;IF(K138='Tabelle Tipi-pesi'!J$22,'Tabelle Tipi-pesi'!K$22,"")&amp;IF(K138='Tabelle Tipi-pesi'!J$23,'Tabelle Tipi-pesi'!K$23,"")))</f>
        <v>18</v>
      </c>
      <c r="M138" s="8" t="s">
        <v>59</v>
      </c>
      <c r="N138" s="9">
        <f>$B138*IF(M138="",0,VALUE(IF(M138='Tabelle Tipi-pesi'!L$2,'Tabelle Tipi-pesi'!M$2,"")&amp;IF(M138='Tabelle Tipi-pesi'!L$3,'Tabelle Tipi-pesi'!M$3,"")&amp;IF(M138='Tabelle Tipi-pesi'!L$4,'Tabelle Tipi-pesi'!M$4,"")&amp;IF(M138='Tabelle Tipi-pesi'!L$5,'Tabelle Tipi-pesi'!M$5,"")&amp;IF(M138='Tabelle Tipi-pesi'!L$6,'Tabelle Tipi-pesi'!M$6,"")&amp;IF(M138='Tabelle Tipi-pesi'!L$7,'Tabelle Tipi-pesi'!M$7,"")&amp;IF(M138='Tabelle Tipi-pesi'!L$8,'Tabelle Tipi-pesi'!M$8,"")&amp;IF(M138='Tabelle Tipi-pesi'!L$9,'Tabelle Tipi-pesi'!M$9,"")&amp;IF(M138='Tabelle Tipi-pesi'!L$10,'Tabelle Tipi-pesi'!M$10,"")&amp;IF(M138='Tabelle Tipi-pesi'!L$11,'Tabelle Tipi-pesi'!M$11,"")&amp;IF(M138='Tabelle Tipi-pesi'!L$12,'Tabelle Tipi-pesi'!M$12,"")&amp;IF(M138='Tabelle Tipi-pesi'!L$13,'Tabelle Tipi-pesi'!M$13,"")&amp;IF(M138='Tabelle Tipi-pesi'!L$14,'Tabelle Tipi-pesi'!M$14,"")&amp;IF(M138='Tabelle Tipi-pesi'!L$15,'Tabelle Tipi-pesi'!M$15,"")&amp;IF(M138='Tabelle Tipi-pesi'!L$16,'Tabelle Tipi-pesi'!M$16,"")&amp;IF(M138='Tabelle Tipi-pesi'!L$17,'Tabelle Tipi-pesi'!M$17,"")&amp;IF(M138='Tabelle Tipi-pesi'!L$18,'Tabelle Tipi-pesi'!M$18,"")&amp;IF(M138='Tabelle Tipi-pesi'!L$19,'Tabelle Tipi-pesi'!M$19,"")&amp;IF(M138='Tabelle Tipi-pesi'!L$20,'Tabelle Tipi-pesi'!M$20,"")&amp;IF(M138='Tabelle Tipi-pesi'!L$21,'Tabelle Tipi-pesi'!M$21,"")&amp;IF(M138='Tabelle Tipi-pesi'!L$22,'Tabelle Tipi-pesi'!M$22,"")&amp;IF(M138='Tabelle Tipi-pesi'!L$23,'Tabelle Tipi-pesi'!M$23,"")))</f>
        <v>360</v>
      </c>
      <c r="O138" s="27" t="s">
        <v>75</v>
      </c>
      <c r="P138" s="28">
        <f>IF(O138="",0,VALUE(IF(O138='Tabelle Tipi-pesi'!N$2,'Tabelle Tipi-pesi'!O$2,"")&amp;IF(O138='Tabelle Tipi-pesi'!N$3,'Tabelle Tipi-pesi'!O$3,"")&amp;IF(O138='Tabelle Tipi-pesi'!N$4,'Tabelle Tipi-pesi'!O$4,"")&amp;IF(O138='Tabelle Tipi-pesi'!N$5,'Tabelle Tipi-pesi'!O$5,"")&amp;IF(O138='Tabelle Tipi-pesi'!N$6,'Tabelle Tipi-pesi'!O$6,"")&amp;IF(O138='Tabelle Tipi-pesi'!N$7,'Tabelle Tipi-pesi'!O$7,"")&amp;IF(O138='Tabelle Tipi-pesi'!N$8,'Tabelle Tipi-pesi'!O$8,"")&amp;IF(O138='Tabelle Tipi-pesi'!N$9,'Tabelle Tipi-pesi'!O$9,"")&amp;IF(O138='Tabelle Tipi-pesi'!N$10,'Tabelle Tipi-pesi'!O$10,"")&amp;IF(O138='Tabelle Tipi-pesi'!N$11,'Tabelle Tipi-pesi'!O$11,"")&amp;IF(O138='Tabelle Tipi-pesi'!N$12,'Tabelle Tipi-pesi'!O$12,"")&amp;IF(O138='Tabelle Tipi-pesi'!N$13,'Tabelle Tipi-pesi'!O$13,"")&amp;IF(O138='Tabelle Tipi-pesi'!N$14,'Tabelle Tipi-pesi'!O$14,"")&amp;IF(O138='Tabelle Tipi-pesi'!N$15,'Tabelle Tipi-pesi'!O$15,"")&amp;IF(O138='Tabelle Tipi-pesi'!N$16,'Tabelle Tipi-pesi'!O$16,"")&amp;IF(O138='Tabelle Tipi-pesi'!N$17,'Tabelle Tipi-pesi'!O$17,"")&amp;IF(O138='Tabelle Tipi-pesi'!N$18,'Tabelle Tipi-pesi'!O$18,"")&amp;IF(O138='Tabelle Tipi-pesi'!N$19,'Tabelle Tipi-pesi'!O$19,"")&amp;IF(O138='Tabelle Tipi-pesi'!N$20,'Tabelle Tipi-pesi'!O$20,"")&amp;IF(O138='Tabelle Tipi-pesi'!N$21,'Tabelle Tipi-pesi'!O$21,"")&amp;IF(O138='Tabelle Tipi-pesi'!N$22,'Tabelle Tipi-pesi'!O$22,"")&amp;IF(O138='Tabelle Tipi-pesi'!N$23,'Tabelle Tipi-pesi'!O$23,"")))</f>
        <v>330</v>
      </c>
      <c r="Q138" s="8" t="s">
        <v>109</v>
      </c>
      <c r="R138" s="9">
        <f>IF(Q138="",0,VALUE(IF(Q138='Tabelle Tipi-pesi'!P$2,'Tabelle Tipi-pesi'!Q$2,"")&amp;IF(Q138='Tabelle Tipi-pesi'!P$3,'Tabelle Tipi-pesi'!Q$3,"")&amp;IF(Q138='Tabelle Tipi-pesi'!P$4,'Tabelle Tipi-pesi'!Q$4,"")&amp;IF(Q138='Tabelle Tipi-pesi'!P$5,'Tabelle Tipi-pesi'!Q$5,"")&amp;IF(Q138='Tabelle Tipi-pesi'!P$6,'Tabelle Tipi-pesi'!Q$6,"")&amp;IF(Q138='Tabelle Tipi-pesi'!P$7,'Tabelle Tipi-pesi'!Q$7,"")&amp;IF(Q138='Tabelle Tipi-pesi'!P$8,'Tabelle Tipi-pesi'!Q$8,"")&amp;IF(Q138='Tabelle Tipi-pesi'!P$9,'Tabelle Tipi-pesi'!Q$9,"")&amp;IF(Q138='Tabelle Tipi-pesi'!P$10,'Tabelle Tipi-pesi'!Q$10,"")&amp;IF(Q138='Tabelle Tipi-pesi'!P$11,'Tabelle Tipi-pesi'!Q$11,"")&amp;IF(Q138='Tabelle Tipi-pesi'!P$12,'Tabelle Tipi-pesi'!Q$12,"")&amp;IF(Q138='Tabelle Tipi-pesi'!P$13,'Tabelle Tipi-pesi'!Q$13,"")&amp;IF(Q138='Tabelle Tipi-pesi'!P$14,'Tabelle Tipi-pesi'!Q$14,"")&amp;IF(Q138='Tabelle Tipi-pesi'!P$15,'Tabelle Tipi-pesi'!Q$15,"")&amp;IF(Q138='Tabelle Tipi-pesi'!P$16,'Tabelle Tipi-pesi'!Q$16,"")&amp;IF(Q138='Tabelle Tipi-pesi'!P$17,'Tabelle Tipi-pesi'!Q$17,"")&amp;IF(Q138='Tabelle Tipi-pesi'!P$18,'Tabelle Tipi-pesi'!Q$18,"")&amp;IF(Q138='Tabelle Tipi-pesi'!P$19,'Tabelle Tipi-pesi'!Q$19,"")&amp;IF(Q138='Tabelle Tipi-pesi'!P$20,'Tabelle Tipi-pesi'!Q$20,"")&amp;IF(Q138='Tabelle Tipi-pesi'!P$21,'Tabelle Tipi-pesi'!Q$21,"")&amp;IF(Q138='Tabelle Tipi-pesi'!P$22,'Tabelle Tipi-pesi'!Q$22,"")&amp;IF(Q138='Tabelle Tipi-pesi'!P$23,'Tabelle Tipi-pesi'!Q$23,"")))</f>
        <v>60</v>
      </c>
      <c r="S138" s="29" t="s">
        <v>114</v>
      </c>
      <c r="T138" s="30">
        <f>IF(S138="",0,VALUE(IF(S138='Tabelle Tipi-pesi'!R$2,'Tabelle Tipi-pesi'!S$2,"")&amp;IF(S138='Tabelle Tipi-pesi'!R$3,'Tabelle Tipi-pesi'!S$3,"")&amp;IF(S138='Tabelle Tipi-pesi'!R$4,'Tabelle Tipi-pesi'!S$4,"")&amp;IF(S138='Tabelle Tipi-pesi'!R$5,'Tabelle Tipi-pesi'!S$5,"")&amp;IF(S138='Tabelle Tipi-pesi'!R$6,'Tabelle Tipi-pesi'!S$6,"")&amp;IF(S138='Tabelle Tipi-pesi'!R$7,'Tabelle Tipi-pesi'!S$7,"")&amp;IF(S138='Tabelle Tipi-pesi'!R$8,'Tabelle Tipi-pesi'!S$8,"")&amp;IF(S138='Tabelle Tipi-pesi'!R$9,'Tabelle Tipi-pesi'!S$9,"")&amp;IF(S138='Tabelle Tipi-pesi'!R$10,'Tabelle Tipi-pesi'!S$10,"")&amp;IF(S138='Tabelle Tipi-pesi'!R$11,'Tabelle Tipi-pesi'!S$11,"")&amp;IF(S138='Tabelle Tipi-pesi'!R$12,'Tabelle Tipi-pesi'!S$12,"")&amp;IF(S138='Tabelle Tipi-pesi'!R$13,'Tabelle Tipi-pesi'!S$13,"")&amp;IF(S138='Tabelle Tipi-pesi'!R$14,'Tabelle Tipi-pesi'!S$14,"")&amp;IF(S138='Tabelle Tipi-pesi'!R$15,'Tabelle Tipi-pesi'!S$15,"")&amp;IF(S138='Tabelle Tipi-pesi'!R$16,'Tabelle Tipi-pesi'!S$16,"")&amp;IF(S138='Tabelle Tipi-pesi'!R$17,'Tabelle Tipi-pesi'!S$17,"")&amp;IF(S138='Tabelle Tipi-pesi'!R$18,'Tabelle Tipi-pesi'!S$18,"")&amp;IF(S138='Tabelle Tipi-pesi'!R$19,'Tabelle Tipi-pesi'!S$19,"")&amp;IF(S138='Tabelle Tipi-pesi'!R$20,'Tabelle Tipi-pesi'!S$20,"")&amp;IF(S138='Tabelle Tipi-pesi'!R$21,'Tabelle Tipi-pesi'!S$21,"")&amp;IF(S138='Tabelle Tipi-pesi'!R$22,'Tabelle Tipi-pesi'!S$22,"")&amp;IF(S138='Tabelle Tipi-pesi'!R$23,'Tabelle Tipi-pesi'!S$23,"")))</f>
        <v>25</v>
      </c>
      <c r="U138" s="8" t="s">
        <v>96</v>
      </c>
      <c r="V138" s="9">
        <f>IF(U138="",0,VALUE(IF(U138='Tabelle Tipi-pesi'!T$2,'Tabelle Tipi-pesi'!U$2,"")&amp;IF(U138='Tabelle Tipi-pesi'!T$3,'Tabelle Tipi-pesi'!U$3,"")&amp;IF(U138='Tabelle Tipi-pesi'!T$4,'Tabelle Tipi-pesi'!U$4,"")&amp;IF(U138='Tabelle Tipi-pesi'!T$5,'Tabelle Tipi-pesi'!U$5,"")&amp;IF(U138='Tabelle Tipi-pesi'!T$6,'Tabelle Tipi-pesi'!U$6,"")&amp;IF(U138='Tabelle Tipi-pesi'!T$7,'Tabelle Tipi-pesi'!U$7,"")&amp;IF(U138='Tabelle Tipi-pesi'!T$8,'Tabelle Tipi-pesi'!U$8,"")&amp;IF(U138='Tabelle Tipi-pesi'!T$9,'Tabelle Tipi-pesi'!U$9,"")&amp;IF(U138='Tabelle Tipi-pesi'!T$10,'Tabelle Tipi-pesi'!U$10,"")&amp;IF(U138='Tabelle Tipi-pesi'!T$11,'Tabelle Tipi-pesi'!U$11,"")&amp;IF(U138='Tabelle Tipi-pesi'!T$12,'Tabelle Tipi-pesi'!U$12,"")&amp;IF(U138='Tabelle Tipi-pesi'!T$13,'Tabelle Tipi-pesi'!U$13,"")&amp;IF(U138='Tabelle Tipi-pesi'!T$14,'Tabelle Tipi-pesi'!U$14,"")&amp;IF(U138='Tabelle Tipi-pesi'!T$15,'Tabelle Tipi-pesi'!U$15,"")&amp;IF(U138='Tabelle Tipi-pesi'!T$16,'Tabelle Tipi-pesi'!U$16,"")&amp;IF(U138='Tabelle Tipi-pesi'!T$17,'Tabelle Tipi-pesi'!U$17,"")&amp;IF(U138='Tabelle Tipi-pesi'!T$18,'Tabelle Tipi-pesi'!U$18,"")&amp;IF(U138='Tabelle Tipi-pesi'!T$19,'Tabelle Tipi-pesi'!U$19,"")&amp;IF(U138='Tabelle Tipi-pesi'!T$20,'Tabelle Tipi-pesi'!U$20,"")&amp;IF(U138='Tabelle Tipi-pesi'!T$21,'Tabelle Tipi-pesi'!U$21,"")&amp;IF(U138='Tabelle Tipi-pesi'!T$22,'Tabelle Tipi-pesi'!U$22,"")&amp;IF(U138='Tabelle Tipi-pesi'!T$23,'Tabelle Tipi-pesi'!U$23,"")))</f>
        <v>45</v>
      </c>
      <c r="W138" s="31"/>
      <c r="X138" s="32">
        <f>IF(W138="",0,VALUE(IF(W138='Tabelle Tipi-pesi'!V$2,'Tabelle Tipi-pesi'!W$2,"")&amp;IF(W138='Tabelle Tipi-pesi'!V$3,'Tabelle Tipi-pesi'!W$3,"")&amp;IF(W138='Tabelle Tipi-pesi'!V$4,'Tabelle Tipi-pesi'!W$4,"")&amp;IF(W138='Tabelle Tipi-pesi'!V$5,'Tabelle Tipi-pesi'!W$5,"")&amp;IF(W138='Tabelle Tipi-pesi'!V$6,'Tabelle Tipi-pesi'!W$6,"")&amp;IF(W138='Tabelle Tipi-pesi'!V$7,'Tabelle Tipi-pesi'!W$7,"")&amp;IF(W138='Tabelle Tipi-pesi'!V$8,'Tabelle Tipi-pesi'!W$8,"")&amp;IF(W138='Tabelle Tipi-pesi'!V$9,'Tabelle Tipi-pesi'!W$9,"")&amp;IF(W138='Tabelle Tipi-pesi'!V$10,'Tabelle Tipi-pesi'!W$10,"")&amp;IF(W138='Tabelle Tipi-pesi'!V$11,'Tabelle Tipi-pesi'!W$11,"")&amp;IF(W138='Tabelle Tipi-pesi'!V$12,'Tabelle Tipi-pesi'!W$12,"")&amp;IF(W138='Tabelle Tipi-pesi'!V$13,'Tabelle Tipi-pesi'!W$13,"")&amp;IF(W138='Tabelle Tipi-pesi'!V$14,'Tabelle Tipi-pesi'!W$14,"")&amp;IF(W138='Tabelle Tipi-pesi'!V$15,'Tabelle Tipi-pesi'!W$15,"")&amp;IF(W138='Tabelle Tipi-pesi'!V$16,'Tabelle Tipi-pesi'!W$16,"")&amp;IF(W138='Tabelle Tipi-pesi'!V$17,'Tabelle Tipi-pesi'!W$17,"")&amp;IF(W138='Tabelle Tipi-pesi'!V$18,'Tabelle Tipi-pesi'!W$18,"")&amp;IF(W138='Tabelle Tipi-pesi'!V$19,'Tabelle Tipi-pesi'!W$19,"")&amp;IF(W138='Tabelle Tipi-pesi'!V$20,'Tabelle Tipi-pesi'!W$20,"")&amp;IF(W138='Tabelle Tipi-pesi'!V$21,'Tabelle Tipi-pesi'!W$21,"")&amp;IF(W138='Tabelle Tipi-pesi'!V$22,'Tabelle Tipi-pesi'!W$22,"")&amp;IF(W138='Tabelle Tipi-pesi'!V$23,'Tabelle Tipi-pesi'!W$23,"")))</f>
        <v>0</v>
      </c>
      <c r="Z138" s="9">
        <f>IF(Y138="",0,VALUE(IF(Y138='Tabelle Tipi-pesi'!X$2,'Tabelle Tipi-pesi'!Y$2,"")&amp;IF(Y138='Tabelle Tipi-pesi'!X$3,'Tabelle Tipi-pesi'!Y$3,"")&amp;IF(Y138='Tabelle Tipi-pesi'!X$4,'Tabelle Tipi-pesi'!Y$4,"")&amp;IF(Y138='Tabelle Tipi-pesi'!X$5,'Tabelle Tipi-pesi'!Y$5,"")&amp;IF(Y138='Tabelle Tipi-pesi'!X$6,'Tabelle Tipi-pesi'!Y$6,"")&amp;IF(Y138='Tabelle Tipi-pesi'!X$7,'Tabelle Tipi-pesi'!Y$7,"")&amp;IF(Y138='Tabelle Tipi-pesi'!X$8,'Tabelle Tipi-pesi'!Y$8,"")&amp;IF(Y138='Tabelle Tipi-pesi'!X$9,'Tabelle Tipi-pesi'!Y$9,"")&amp;IF(Y138='Tabelle Tipi-pesi'!X$10,'Tabelle Tipi-pesi'!Y$10,"")&amp;IF(Y138='Tabelle Tipi-pesi'!X$11,'Tabelle Tipi-pesi'!Y$11,"")&amp;IF(Y138='Tabelle Tipi-pesi'!X$12,'Tabelle Tipi-pesi'!Y$12,"")&amp;IF(Y138='Tabelle Tipi-pesi'!X$13,'Tabelle Tipi-pesi'!Y$13,"")&amp;IF(Y138='Tabelle Tipi-pesi'!X$14,'Tabelle Tipi-pesi'!Y$14,"")&amp;IF(Y138='Tabelle Tipi-pesi'!X$15,'Tabelle Tipi-pesi'!Y$15,"")&amp;IF(Y138='Tabelle Tipi-pesi'!X$16,'Tabelle Tipi-pesi'!Y$16,"")&amp;IF(Y138='Tabelle Tipi-pesi'!X$17,'Tabelle Tipi-pesi'!Y$17,"")&amp;IF(Y138='Tabelle Tipi-pesi'!X$18,'Tabelle Tipi-pesi'!Y$18,"")&amp;IF(Y138='Tabelle Tipi-pesi'!X$19,'Tabelle Tipi-pesi'!Y$19,"")&amp;IF(Y138='Tabelle Tipi-pesi'!X$20,'Tabelle Tipi-pesi'!Y$20,"")&amp;IF(Y138='Tabelle Tipi-pesi'!X$21,'Tabelle Tipi-pesi'!Y$21,"")&amp;IF(Y138='Tabelle Tipi-pesi'!X$22,'Tabelle Tipi-pesi'!Y$22,"")&amp;IF(Y138='Tabelle Tipi-pesi'!X$23,'Tabelle Tipi-pesi'!Y$23,"")))</f>
        <v>0</v>
      </c>
      <c r="AA138" s="36" t="s">
        <v>103</v>
      </c>
      <c r="AB138" s="37">
        <f>IF(AA138="",0,VALUE(IF(AA138='Tabelle Tipi-pesi'!Z$2,'Tabelle Tipi-pesi'!AA$2,"")&amp;IF(AA138='Tabelle Tipi-pesi'!Z$3,'Tabelle Tipi-pesi'!AA$3,"")&amp;IF(AA138='Tabelle Tipi-pesi'!Z$4,'Tabelle Tipi-pesi'!AA$4,"")&amp;IF(AA138='Tabelle Tipi-pesi'!Z$5,'Tabelle Tipi-pesi'!AA$5,"")&amp;IF(AA138='Tabelle Tipi-pesi'!Z$6,'Tabelle Tipi-pesi'!AA$6,"")&amp;IF(AA138='Tabelle Tipi-pesi'!Z$7,'Tabelle Tipi-pesi'!AA$7,"")&amp;IF(AA138='Tabelle Tipi-pesi'!Z$8,'Tabelle Tipi-pesi'!AA$8,"")&amp;IF(AA138='Tabelle Tipi-pesi'!Z$9,'Tabelle Tipi-pesi'!AA$9,"")&amp;IF(AA138='Tabelle Tipi-pesi'!Z$10,'Tabelle Tipi-pesi'!AA$10,"")&amp;IF(AA138='Tabelle Tipi-pesi'!Z$11,'Tabelle Tipi-pesi'!AA$11,"")&amp;IF(AA138='Tabelle Tipi-pesi'!Z$12,'Tabelle Tipi-pesi'!AA$12,"")&amp;IF(AA138='Tabelle Tipi-pesi'!Z$13,'Tabelle Tipi-pesi'!AA$13,"")&amp;IF(AA138='Tabelle Tipi-pesi'!Z$14,'Tabelle Tipi-pesi'!AA$14,"")&amp;IF(AA138='Tabelle Tipi-pesi'!Z$15,'Tabelle Tipi-pesi'!AA$15,"")&amp;IF(AA138='Tabelle Tipi-pesi'!Z$16,'Tabelle Tipi-pesi'!AA$16,"")&amp;IF(AA138='Tabelle Tipi-pesi'!Z$17,'Tabelle Tipi-pesi'!AA$17,"")&amp;IF(AA138='Tabelle Tipi-pesi'!Z$18,'Tabelle Tipi-pesi'!AA$18,"")&amp;IF(AA138='Tabelle Tipi-pesi'!Z$19,'Tabelle Tipi-pesi'!AA$19,"")&amp;IF(AA138='Tabelle Tipi-pesi'!Z$20,'Tabelle Tipi-pesi'!AA$20,"")&amp;IF(AA138='Tabelle Tipi-pesi'!Z$21,'Tabelle Tipi-pesi'!AA$21,"")&amp;IF(AA138='Tabelle Tipi-pesi'!Z$22,'Tabelle Tipi-pesi'!AA$22,"")&amp;IF(AA138='Tabelle Tipi-pesi'!Z$23,'Tabelle Tipi-pesi'!AA$23,"")))</f>
        <v>10</v>
      </c>
      <c r="AD138" s="9">
        <f>IF(AC138="",0,VALUE(IF(AC138='Tabelle Tipi-pesi'!Z$2,'Tabelle Tipi-pesi'!AA$2,"")&amp;IF(AC138='Tabelle Tipi-pesi'!Z$3,'Tabelle Tipi-pesi'!AA$3,"")&amp;IF(AC138='Tabelle Tipi-pesi'!Z$4,'Tabelle Tipi-pesi'!AA$4,"")&amp;IF(AC138='Tabelle Tipi-pesi'!Z$5,'Tabelle Tipi-pesi'!AA$5,"")&amp;IF(AC138='Tabelle Tipi-pesi'!Z$6,'Tabelle Tipi-pesi'!AA$6,"")&amp;IF(AC138='Tabelle Tipi-pesi'!Z$7,'Tabelle Tipi-pesi'!AA$7,"")&amp;IF(AC138='Tabelle Tipi-pesi'!Z$8,'Tabelle Tipi-pesi'!AA$8,"")&amp;IF(AC138='Tabelle Tipi-pesi'!Z$9,'Tabelle Tipi-pesi'!AA$9,"")&amp;IF(AC138='Tabelle Tipi-pesi'!Z$10,'Tabelle Tipi-pesi'!AA$10,"")&amp;IF(AC138='Tabelle Tipi-pesi'!Z$11,'Tabelle Tipi-pesi'!AA$11,"")&amp;IF(AC138='Tabelle Tipi-pesi'!Z$12,'Tabelle Tipi-pesi'!AA$12,"")&amp;IF(AC138='Tabelle Tipi-pesi'!Z$13,'Tabelle Tipi-pesi'!AA$13,"")&amp;IF(AC138='Tabelle Tipi-pesi'!Z$14,'Tabelle Tipi-pesi'!AA$14,"")&amp;IF(AC138='Tabelle Tipi-pesi'!Z$15,'Tabelle Tipi-pesi'!AA$15,"")&amp;IF(AC138='Tabelle Tipi-pesi'!Z$16,'Tabelle Tipi-pesi'!AA$16,"")&amp;IF(AC138='Tabelle Tipi-pesi'!Z$17,'Tabelle Tipi-pesi'!AA$17,"")&amp;IF(AC138='Tabelle Tipi-pesi'!Z$18,'Tabelle Tipi-pesi'!AA$18,"")&amp;IF(AC138='Tabelle Tipi-pesi'!Z$19,'Tabelle Tipi-pesi'!AA$19,"")&amp;IF(AC138='Tabelle Tipi-pesi'!Z$20,'Tabelle Tipi-pesi'!AA$20,"")&amp;IF(AC138='Tabelle Tipi-pesi'!Z$21,'Tabelle Tipi-pesi'!AA$21,"")&amp;IF(AC138='Tabelle Tipi-pesi'!Z$22,'Tabelle Tipi-pesi'!AA$22,"")&amp;IF(AC138='Tabelle Tipi-pesi'!Z$23,'Tabelle Tipi-pesi'!AA$23,"")))</f>
        <v>0</v>
      </c>
      <c r="AE138" s="34" t="s">
        <v>117</v>
      </c>
      <c r="AF138" s="35">
        <f>IF(AE138="",0,VALUE(IF(AE138='Tabelle Tipi-pesi'!AB$2,'Tabelle Tipi-pesi'!AC$2,"")&amp;IF(AE138='Tabelle Tipi-pesi'!AB$3,'Tabelle Tipi-pesi'!AC$3,"")&amp;IF(AE138='Tabelle Tipi-pesi'!AB$4,'Tabelle Tipi-pesi'!AC$4,"")&amp;IF(AE138='Tabelle Tipi-pesi'!AB$5,'Tabelle Tipi-pesi'!AC$5,"")&amp;IF(AE138='Tabelle Tipi-pesi'!AB$6,'Tabelle Tipi-pesi'!AC$6,"")&amp;IF(AE138='Tabelle Tipi-pesi'!AB$7,'Tabelle Tipi-pesi'!AC$7,"")&amp;IF(AE138='Tabelle Tipi-pesi'!AB$8,'Tabelle Tipi-pesi'!AC$8,"")&amp;IF(AE138='Tabelle Tipi-pesi'!AB$9,'Tabelle Tipi-pesi'!AC$9,"")&amp;IF(AE138='Tabelle Tipi-pesi'!AB$10,'Tabelle Tipi-pesi'!AC$10,"")&amp;IF(AE138='Tabelle Tipi-pesi'!AB$11,'Tabelle Tipi-pesi'!AC$11,"")&amp;IF(AE138='Tabelle Tipi-pesi'!AB$12,'Tabelle Tipi-pesi'!AC$12,"")&amp;IF(AE138='Tabelle Tipi-pesi'!AB$13,'Tabelle Tipi-pesi'!AC$13,"")&amp;IF(AE138='Tabelle Tipi-pesi'!AB$14,'Tabelle Tipi-pesi'!AC$14,"")&amp;IF(AE138='Tabelle Tipi-pesi'!AB$15,'Tabelle Tipi-pesi'!AC$15,"")&amp;IF(AD138='Tabelle Tipi-pesi'!AB$16,'Tabelle Tipi-pesi'!AC$16,"")&amp;IF(AE138='Tabelle Tipi-pesi'!AB$17,'Tabelle Tipi-pesi'!AC$17,"")&amp;IF(AE138='Tabelle Tipi-pesi'!AB$18,'Tabelle Tipi-pesi'!AC$18,"")&amp;IF(AE138='Tabelle Tipi-pesi'!AB$19,'Tabelle Tipi-pesi'!AC$19,"")&amp;IF(AE138='Tabelle Tipi-pesi'!AB$20,'Tabelle Tipi-pesi'!AC$20,"")&amp;IF(AE138='Tabelle Tipi-pesi'!AB$21,'Tabelle Tipi-pesi'!AC$21,"")&amp;IF(AE138='Tabelle Tipi-pesi'!AB$22,'Tabelle Tipi-pesi'!AC$22,"")&amp;IF(AE138='Tabelle Tipi-pesi'!AB$23,'Tabelle Tipi-pesi'!AC$23,"")))</f>
        <v>40</v>
      </c>
      <c r="AH138" s="9">
        <f>IF(AG138="",0,VALUE(IF(AG138='Tabelle Tipi-pesi'!AD$2,'Tabelle Tipi-pesi'!AE$2,"")&amp;IF(AG138='Tabelle Tipi-pesi'!AD$3,'Tabelle Tipi-pesi'!AE$3,"")&amp;IF(AG138='Tabelle Tipi-pesi'!AD$4,'Tabelle Tipi-pesi'!AE$4,"")&amp;IF(AG138='Tabelle Tipi-pesi'!AD$5,'Tabelle Tipi-pesi'!AE$5,"")&amp;IF(AG138='Tabelle Tipi-pesi'!AD$6,'Tabelle Tipi-pesi'!AE$6,"")&amp;IF(AG138='Tabelle Tipi-pesi'!AD$7,'Tabelle Tipi-pesi'!AE$7,"")&amp;IF(AG138='Tabelle Tipi-pesi'!AD$8,'Tabelle Tipi-pesi'!AE$8,"")&amp;IF(AG138='Tabelle Tipi-pesi'!AD$9,'Tabelle Tipi-pesi'!AE$9,"")&amp;IF(AG138='Tabelle Tipi-pesi'!AD$10,'Tabelle Tipi-pesi'!AE$10,"")&amp;IF(AG138='Tabelle Tipi-pesi'!AD$11,'Tabelle Tipi-pesi'!AE$11,"")&amp;IF(AG138='Tabelle Tipi-pesi'!AD$12,'Tabelle Tipi-pesi'!AE$12,"")&amp;IF(AG138='Tabelle Tipi-pesi'!AD$13,'Tabelle Tipi-pesi'!AE$13,"")&amp;IF(AG138='Tabelle Tipi-pesi'!AD$14,'Tabelle Tipi-pesi'!AE$14,"")&amp;IF(AG138='Tabelle Tipi-pesi'!AD$15,'Tabelle Tipi-pesi'!AE$15,"")&amp;IF(AF138='Tabelle Tipi-pesi'!AD$16,'Tabelle Tipi-pesi'!AE$16,"")&amp;IF(AG138='Tabelle Tipi-pesi'!AD$17,'Tabelle Tipi-pesi'!AE$17,"")&amp;IF(AG138='Tabelle Tipi-pesi'!AD$18,'Tabelle Tipi-pesi'!AE$18,"")&amp;IF(AG138='Tabelle Tipi-pesi'!AD$19,'Tabelle Tipi-pesi'!AE$19,"")&amp;IF(AG138='Tabelle Tipi-pesi'!AD$20,'Tabelle Tipi-pesi'!AE$20,"")&amp;IF(AG138='Tabelle Tipi-pesi'!AD$21,'Tabelle Tipi-pesi'!AE$21,"")&amp;IF(AG138='Tabelle Tipi-pesi'!AD$22,'Tabelle Tipi-pesi'!AE$22,"")&amp;IF(AG138='Tabelle Tipi-pesi'!AD$23,'Tabelle Tipi-pesi'!AE$23,"")))</f>
        <v>0</v>
      </c>
      <c r="AJ138" s="26">
        <f t="shared" si="14"/>
        <v>1741</v>
      </c>
      <c r="AK138" s="55">
        <v>7.2</v>
      </c>
      <c r="AL138" s="12">
        <v>2765</v>
      </c>
      <c r="AM138" s="18"/>
      <c r="AN138" s="11">
        <f t="shared" si="15"/>
        <v>10</v>
      </c>
      <c r="AO138" s="11" t="str">
        <f t="shared" si="16"/>
        <v>3</v>
      </c>
      <c r="AP138" s="8">
        <v>830</v>
      </c>
      <c r="AQ138" s="40">
        <f t="shared" si="17"/>
        <v>23.041666666666668</v>
      </c>
      <c r="AR138" s="15">
        <f t="shared" si="18"/>
        <v>255.76250000000002</v>
      </c>
      <c r="AS138" s="16">
        <f t="shared" si="19"/>
        <v>146.9055140723722</v>
      </c>
      <c r="AT138" s="15">
        <f t="shared" si="20"/>
        <v>6.8070964273495917</v>
      </c>
      <c r="AU138" s="39"/>
    </row>
    <row r="139" spans="1:47" s="8" customFormat="1" ht="11.25" x14ac:dyDescent="0.2">
      <c r="A139" s="8">
        <v>135</v>
      </c>
      <c r="B139" s="8">
        <v>6</v>
      </c>
      <c r="C139" s="20" t="s">
        <v>126</v>
      </c>
      <c r="D139" s="21">
        <f>IF(C139="",0,VALUE(IF(C139='Tabelle Tipi-pesi'!B$2,'Tabelle Tipi-pesi'!C$2,"")&amp;IF(C139='Tabelle Tipi-pesi'!B$3,'Tabelle Tipi-pesi'!C$3,"")&amp;IF(C139='Tabelle Tipi-pesi'!B$4,'Tabelle Tipi-pesi'!C$4,"")&amp;IF(C139='Tabelle Tipi-pesi'!B$5,'Tabelle Tipi-pesi'!C$5,"")&amp;IF(C139='Tabelle Tipi-pesi'!B$6,'Tabelle Tipi-pesi'!C$6,"")&amp;IF(C139='Tabelle Tipi-pesi'!B$7,'Tabelle Tipi-pesi'!C$7,"")&amp;IF(C139='Tabelle Tipi-pesi'!B$8,'Tabelle Tipi-pesi'!C$8,"")&amp;IF(C139='Tabelle Tipi-pesi'!B$9,'Tabelle Tipi-pesi'!C$9,"")&amp;IF(C139='Tabelle Tipi-pesi'!B$10,'Tabelle Tipi-pesi'!C$10,"")&amp;IF(C139='Tabelle Tipi-pesi'!B$11,'Tabelle Tipi-pesi'!C$11,"")&amp;IF(C139='Tabelle Tipi-pesi'!B$12,'Tabelle Tipi-pesi'!C$12,"")&amp;IF(C139='Tabelle Tipi-pesi'!B$13,'Tabelle Tipi-pesi'!C$13,"")&amp;IF(C139='Tabelle Tipi-pesi'!B$14,'Tabelle Tipi-pesi'!C$14,"")&amp;IF(C139='Tabelle Tipi-pesi'!B$15,'Tabelle Tipi-pesi'!C$15,"")&amp;IF(C139='Tabelle Tipi-pesi'!B$16,'Tabelle Tipi-pesi'!C$16,"")&amp;IF(C139='Tabelle Tipi-pesi'!B$17,'Tabelle Tipi-pesi'!C$17,"")&amp;IF(C139='Tabelle Tipi-pesi'!B$18,'Tabelle Tipi-pesi'!C$18,"")&amp;IF(C139='Tabelle Tipi-pesi'!B$19,'Tabelle Tipi-pesi'!C$19,"")&amp;IF(C139='Tabelle Tipi-pesi'!B$20,'Tabelle Tipi-pesi'!C$20,"")&amp;IF(C139='Tabelle Tipi-pesi'!B$21,'Tabelle Tipi-pesi'!C$21,"")&amp;IF(C139='Tabelle Tipi-pesi'!B$22,'Tabelle Tipi-pesi'!C$22,"")&amp;IF(C139='Tabelle Tipi-pesi'!B$23,'Tabelle Tipi-pesi'!C$23,"")))</f>
        <v>500</v>
      </c>
      <c r="E139" s="8" t="s">
        <v>24</v>
      </c>
      <c r="F139" s="7">
        <f>IF(E139="",0,VALUE(IF(E139='Tabelle Tipi-pesi'!D$2,'Tabelle Tipi-pesi'!E$2,"")&amp;IF(E139='Tabelle Tipi-pesi'!D$3,'Tabelle Tipi-pesi'!E$3,"")&amp;IF(E139='Tabelle Tipi-pesi'!D$4,'Tabelle Tipi-pesi'!E$4,"")&amp;IF(E139='Tabelle Tipi-pesi'!D$5,'Tabelle Tipi-pesi'!E$5,"")&amp;IF(E139='Tabelle Tipi-pesi'!D$6,'Tabelle Tipi-pesi'!E$6,"")&amp;IF(E139='Tabelle Tipi-pesi'!D$7,'Tabelle Tipi-pesi'!E$7,"")&amp;IF(E139='Tabelle Tipi-pesi'!D$8,'Tabelle Tipi-pesi'!E$8,"")&amp;IF(E139='Tabelle Tipi-pesi'!D$9,'Tabelle Tipi-pesi'!E$9,"")&amp;IF(E139='Tabelle Tipi-pesi'!D$10,'Tabelle Tipi-pesi'!E$10,"")&amp;IF(E139='Tabelle Tipi-pesi'!D$11,'Tabelle Tipi-pesi'!E$11,"")&amp;IF(E139='Tabelle Tipi-pesi'!D$12,'Tabelle Tipi-pesi'!E$12,"")&amp;IF(E139='Tabelle Tipi-pesi'!D$13,'Tabelle Tipi-pesi'!E$13,"")&amp;IF(E139='Tabelle Tipi-pesi'!D$14,'Tabelle Tipi-pesi'!E$14,"")&amp;IF(E139='Tabelle Tipi-pesi'!D$15,'Tabelle Tipi-pesi'!E$15,"")&amp;IF(E139='Tabelle Tipi-pesi'!D$16,'Tabelle Tipi-pesi'!E$16,"")&amp;IF(E139='Tabelle Tipi-pesi'!D$17,'Tabelle Tipi-pesi'!E$17,"")&amp;IF(E139='Tabelle Tipi-pesi'!D$18,'Tabelle Tipi-pesi'!E$18,"")&amp;IF(E139='Tabelle Tipi-pesi'!D$19,'Tabelle Tipi-pesi'!E$19,"")&amp;IF(E139='Tabelle Tipi-pesi'!D$20,'Tabelle Tipi-pesi'!E$20,"")&amp;IF(E139='Tabelle Tipi-pesi'!D$21,'Tabelle Tipi-pesi'!E$21,"")&amp;IF(E139='Tabelle Tipi-pesi'!D$22,'Tabelle Tipi-pesi'!E$22,"")&amp;IF(E139='Tabelle Tipi-pesi'!D$23,'Tabelle Tipi-pesi'!E$23,"")))/4*B139</f>
        <v>93</v>
      </c>
      <c r="G139" s="22" t="s">
        <v>42</v>
      </c>
      <c r="H139" s="23">
        <f>$B139*IF(G139="",0,VALUE(IF(G139='Tabelle Tipi-pesi'!F$2,'Tabelle Tipi-pesi'!G$2,"")&amp;IF(G139='Tabelle Tipi-pesi'!F$3,'Tabelle Tipi-pesi'!G$3,"")&amp;IF(G139='Tabelle Tipi-pesi'!F$4,'Tabelle Tipi-pesi'!G$4,"")&amp;IF(G139='Tabelle Tipi-pesi'!F$5,'Tabelle Tipi-pesi'!G$5,"")&amp;IF(G139='Tabelle Tipi-pesi'!F$6,'Tabelle Tipi-pesi'!G$6,"")&amp;IF(G139='Tabelle Tipi-pesi'!F$7,'Tabelle Tipi-pesi'!G$7,"")&amp;IF(G139='Tabelle Tipi-pesi'!F$8,'Tabelle Tipi-pesi'!G$8,"")&amp;IF(G139='Tabelle Tipi-pesi'!F$9,'Tabelle Tipi-pesi'!G$9,"")&amp;IF(G139='Tabelle Tipi-pesi'!F$10,'Tabelle Tipi-pesi'!G$10,"")&amp;IF(G139='Tabelle Tipi-pesi'!F$11,'Tabelle Tipi-pesi'!G$11,"")&amp;IF(G139='Tabelle Tipi-pesi'!F$12,'Tabelle Tipi-pesi'!G$12,"")&amp;IF(G139='Tabelle Tipi-pesi'!F$13,'Tabelle Tipi-pesi'!G$13,"")&amp;IF(G139='Tabelle Tipi-pesi'!F$14,'Tabelle Tipi-pesi'!G$14,"")&amp;IF(G139='Tabelle Tipi-pesi'!F$15,'Tabelle Tipi-pesi'!G$15,"")&amp;IF(G139='Tabelle Tipi-pesi'!F$16,'Tabelle Tipi-pesi'!G$16,"")&amp;IF(G139='Tabelle Tipi-pesi'!F$17,'Tabelle Tipi-pesi'!G$17,"")&amp;IF(G139='Tabelle Tipi-pesi'!F$18,'Tabelle Tipi-pesi'!G$18,"")&amp;IF(G139='Tabelle Tipi-pesi'!F$19,'Tabelle Tipi-pesi'!G$19,"")&amp;IF(G139='Tabelle Tipi-pesi'!F$20,'Tabelle Tipi-pesi'!G$20,"")&amp;IF(G139='Tabelle Tipi-pesi'!F$21,'Tabelle Tipi-pesi'!G$21,"")&amp;IF(G139='Tabelle Tipi-pesi'!F$22,'Tabelle Tipi-pesi'!G$22,"")&amp;IF(G139='Tabelle Tipi-pesi'!F$23,'Tabelle Tipi-pesi'!G$23,"")))</f>
        <v>180</v>
      </c>
      <c r="I139" s="8" t="s">
        <v>44</v>
      </c>
      <c r="J139" s="9">
        <f>IF(I139="",0,VALUE(IF(I139='Tabelle Tipi-pesi'!H$2,'Tabelle Tipi-pesi'!I$2,"")&amp;IF(I139='Tabelle Tipi-pesi'!H$3,'Tabelle Tipi-pesi'!I$3,"")&amp;IF(I139='Tabelle Tipi-pesi'!H$4,'Tabelle Tipi-pesi'!I$4,"")&amp;IF(I139='Tabelle Tipi-pesi'!H$5,'Tabelle Tipi-pesi'!I$5,"")&amp;IF(I139='Tabelle Tipi-pesi'!H$6,'Tabelle Tipi-pesi'!I$6,"")&amp;IF(I139='Tabelle Tipi-pesi'!H$7,'Tabelle Tipi-pesi'!I$7,"")&amp;IF(I139='Tabelle Tipi-pesi'!H$8,'Tabelle Tipi-pesi'!I$8,"")&amp;IF(I139='Tabelle Tipi-pesi'!H$9,'Tabelle Tipi-pesi'!I$9,"")&amp;IF(I139='Tabelle Tipi-pesi'!H$10,'Tabelle Tipi-pesi'!I$10,"")&amp;IF(I139='Tabelle Tipi-pesi'!H$11,'Tabelle Tipi-pesi'!I$11,"")&amp;IF(I139='Tabelle Tipi-pesi'!H$12,'Tabelle Tipi-pesi'!I$12,"")&amp;IF(I139='Tabelle Tipi-pesi'!H$13,'Tabelle Tipi-pesi'!I$13,"")&amp;IF(I139='Tabelle Tipi-pesi'!H$14,'Tabelle Tipi-pesi'!I$14,"")&amp;IF(I139='Tabelle Tipi-pesi'!H$15,'Tabelle Tipi-pesi'!I$15,"")&amp;IF(I139='Tabelle Tipi-pesi'!H$16,'Tabelle Tipi-pesi'!I$16,"")&amp;IF(I139='Tabelle Tipi-pesi'!H$17,'Tabelle Tipi-pesi'!I$17,"")&amp;IF(I139='Tabelle Tipi-pesi'!H$18,'Tabelle Tipi-pesi'!I$18,"")&amp;IF(I139='Tabelle Tipi-pesi'!H$19,'Tabelle Tipi-pesi'!I$19,"")&amp;IF(I139='Tabelle Tipi-pesi'!H$20,'Tabelle Tipi-pesi'!I$20,"")&amp;IF(I139='Tabelle Tipi-pesi'!H$21,'Tabelle Tipi-pesi'!I$21,"")&amp;IF(I139='Tabelle Tipi-pesi'!H$22,'Tabelle Tipi-pesi'!I$22,"")&amp;IF(I139='Tabelle Tipi-pesi'!H$23,'Tabelle Tipi-pesi'!I$23,"")))</f>
        <v>80</v>
      </c>
      <c r="K139" s="24" t="s">
        <v>51</v>
      </c>
      <c r="L139" s="25">
        <f>IF(K139="",0,VALUE(IF(K139='Tabelle Tipi-pesi'!J$2,'Tabelle Tipi-pesi'!K$2,"")&amp;IF(K139='Tabelle Tipi-pesi'!J$3,'Tabelle Tipi-pesi'!K$3,"")&amp;IF(K139='Tabelle Tipi-pesi'!J$4,'Tabelle Tipi-pesi'!K$4,"")&amp;IF(K139='Tabelle Tipi-pesi'!J$5,'Tabelle Tipi-pesi'!K$5,"")&amp;IF(K139='Tabelle Tipi-pesi'!J$6,'Tabelle Tipi-pesi'!K$6,"")&amp;IF(K139='Tabelle Tipi-pesi'!J$7,'Tabelle Tipi-pesi'!K$7,"")&amp;IF(K139='Tabelle Tipi-pesi'!J$8,'Tabelle Tipi-pesi'!K$8,"")&amp;IF(K139='Tabelle Tipi-pesi'!J$9,'Tabelle Tipi-pesi'!K$9,"")&amp;IF(K139='Tabelle Tipi-pesi'!J$10,'Tabelle Tipi-pesi'!K$10,"")&amp;IF(K139='Tabelle Tipi-pesi'!J$11,'Tabelle Tipi-pesi'!K$11,"")&amp;IF(K139='Tabelle Tipi-pesi'!J$12,'Tabelle Tipi-pesi'!K$12,"")&amp;IF(K139='Tabelle Tipi-pesi'!J$13,'Tabelle Tipi-pesi'!K$13,"")&amp;IF(K139='Tabelle Tipi-pesi'!J$14,'Tabelle Tipi-pesi'!K$14,"")&amp;IF(K139='Tabelle Tipi-pesi'!J$15,'Tabelle Tipi-pesi'!K$15,"")&amp;IF(K139='Tabelle Tipi-pesi'!J$16,'Tabelle Tipi-pesi'!K$16,"")&amp;IF(K139='Tabelle Tipi-pesi'!J$17,'Tabelle Tipi-pesi'!K$17,"")&amp;IF(K139='Tabelle Tipi-pesi'!J$18,'Tabelle Tipi-pesi'!K$18,"")&amp;IF(K139='Tabelle Tipi-pesi'!J$19,'Tabelle Tipi-pesi'!K$19,"")&amp;IF(K139='Tabelle Tipi-pesi'!J$20,'Tabelle Tipi-pesi'!K$20,"")&amp;IF(K139='Tabelle Tipi-pesi'!J$21,'Tabelle Tipi-pesi'!K$21,"")&amp;IF(K139='Tabelle Tipi-pesi'!J$22,'Tabelle Tipi-pesi'!K$22,"")&amp;IF(K139='Tabelle Tipi-pesi'!J$23,'Tabelle Tipi-pesi'!K$23,"")))</f>
        <v>18</v>
      </c>
      <c r="M139" s="8" t="s">
        <v>59</v>
      </c>
      <c r="N139" s="9">
        <f>$B139*IF(M139="",0,VALUE(IF(M139='Tabelle Tipi-pesi'!L$2,'Tabelle Tipi-pesi'!M$2,"")&amp;IF(M139='Tabelle Tipi-pesi'!L$3,'Tabelle Tipi-pesi'!M$3,"")&amp;IF(M139='Tabelle Tipi-pesi'!L$4,'Tabelle Tipi-pesi'!M$4,"")&amp;IF(M139='Tabelle Tipi-pesi'!L$5,'Tabelle Tipi-pesi'!M$5,"")&amp;IF(M139='Tabelle Tipi-pesi'!L$6,'Tabelle Tipi-pesi'!M$6,"")&amp;IF(M139='Tabelle Tipi-pesi'!L$7,'Tabelle Tipi-pesi'!M$7,"")&amp;IF(M139='Tabelle Tipi-pesi'!L$8,'Tabelle Tipi-pesi'!M$8,"")&amp;IF(M139='Tabelle Tipi-pesi'!L$9,'Tabelle Tipi-pesi'!M$9,"")&amp;IF(M139='Tabelle Tipi-pesi'!L$10,'Tabelle Tipi-pesi'!M$10,"")&amp;IF(M139='Tabelle Tipi-pesi'!L$11,'Tabelle Tipi-pesi'!M$11,"")&amp;IF(M139='Tabelle Tipi-pesi'!L$12,'Tabelle Tipi-pesi'!M$12,"")&amp;IF(M139='Tabelle Tipi-pesi'!L$13,'Tabelle Tipi-pesi'!M$13,"")&amp;IF(M139='Tabelle Tipi-pesi'!L$14,'Tabelle Tipi-pesi'!M$14,"")&amp;IF(M139='Tabelle Tipi-pesi'!L$15,'Tabelle Tipi-pesi'!M$15,"")&amp;IF(M139='Tabelle Tipi-pesi'!L$16,'Tabelle Tipi-pesi'!M$16,"")&amp;IF(M139='Tabelle Tipi-pesi'!L$17,'Tabelle Tipi-pesi'!M$17,"")&amp;IF(M139='Tabelle Tipi-pesi'!L$18,'Tabelle Tipi-pesi'!M$18,"")&amp;IF(M139='Tabelle Tipi-pesi'!L$19,'Tabelle Tipi-pesi'!M$19,"")&amp;IF(M139='Tabelle Tipi-pesi'!L$20,'Tabelle Tipi-pesi'!M$20,"")&amp;IF(M139='Tabelle Tipi-pesi'!L$21,'Tabelle Tipi-pesi'!M$21,"")&amp;IF(M139='Tabelle Tipi-pesi'!L$22,'Tabelle Tipi-pesi'!M$22,"")&amp;IF(M139='Tabelle Tipi-pesi'!L$23,'Tabelle Tipi-pesi'!M$23,"")))</f>
        <v>360</v>
      </c>
      <c r="O139" s="27" t="s">
        <v>78</v>
      </c>
      <c r="P139" s="28">
        <f>IF(O139="",0,VALUE(IF(O139='Tabelle Tipi-pesi'!N$2,'Tabelle Tipi-pesi'!O$2,"")&amp;IF(O139='Tabelle Tipi-pesi'!N$3,'Tabelle Tipi-pesi'!O$3,"")&amp;IF(O139='Tabelle Tipi-pesi'!N$4,'Tabelle Tipi-pesi'!O$4,"")&amp;IF(O139='Tabelle Tipi-pesi'!N$5,'Tabelle Tipi-pesi'!O$5,"")&amp;IF(O139='Tabelle Tipi-pesi'!N$6,'Tabelle Tipi-pesi'!O$6,"")&amp;IF(O139='Tabelle Tipi-pesi'!N$7,'Tabelle Tipi-pesi'!O$7,"")&amp;IF(O139='Tabelle Tipi-pesi'!N$8,'Tabelle Tipi-pesi'!O$8,"")&amp;IF(O139='Tabelle Tipi-pesi'!N$9,'Tabelle Tipi-pesi'!O$9,"")&amp;IF(O139='Tabelle Tipi-pesi'!N$10,'Tabelle Tipi-pesi'!O$10,"")&amp;IF(O139='Tabelle Tipi-pesi'!N$11,'Tabelle Tipi-pesi'!O$11,"")&amp;IF(O139='Tabelle Tipi-pesi'!N$12,'Tabelle Tipi-pesi'!O$12,"")&amp;IF(O139='Tabelle Tipi-pesi'!N$13,'Tabelle Tipi-pesi'!O$13,"")&amp;IF(O139='Tabelle Tipi-pesi'!N$14,'Tabelle Tipi-pesi'!O$14,"")&amp;IF(O139='Tabelle Tipi-pesi'!N$15,'Tabelle Tipi-pesi'!O$15,"")&amp;IF(O139='Tabelle Tipi-pesi'!N$16,'Tabelle Tipi-pesi'!O$16,"")&amp;IF(O139='Tabelle Tipi-pesi'!N$17,'Tabelle Tipi-pesi'!O$17,"")&amp;IF(O139='Tabelle Tipi-pesi'!N$18,'Tabelle Tipi-pesi'!O$18,"")&amp;IF(O139='Tabelle Tipi-pesi'!N$19,'Tabelle Tipi-pesi'!O$19,"")&amp;IF(O139='Tabelle Tipi-pesi'!N$20,'Tabelle Tipi-pesi'!O$20,"")&amp;IF(O139='Tabelle Tipi-pesi'!N$21,'Tabelle Tipi-pesi'!O$21,"")&amp;IF(O139='Tabelle Tipi-pesi'!N$22,'Tabelle Tipi-pesi'!O$22,"")&amp;IF(O139='Tabelle Tipi-pesi'!N$23,'Tabelle Tipi-pesi'!O$23,"")))</f>
        <v>400</v>
      </c>
      <c r="Q139" s="8" t="s">
        <v>109</v>
      </c>
      <c r="R139" s="9">
        <f>IF(Q139="",0,VALUE(IF(Q139='Tabelle Tipi-pesi'!P$2,'Tabelle Tipi-pesi'!Q$2,"")&amp;IF(Q139='Tabelle Tipi-pesi'!P$3,'Tabelle Tipi-pesi'!Q$3,"")&amp;IF(Q139='Tabelle Tipi-pesi'!P$4,'Tabelle Tipi-pesi'!Q$4,"")&amp;IF(Q139='Tabelle Tipi-pesi'!P$5,'Tabelle Tipi-pesi'!Q$5,"")&amp;IF(Q139='Tabelle Tipi-pesi'!P$6,'Tabelle Tipi-pesi'!Q$6,"")&amp;IF(Q139='Tabelle Tipi-pesi'!P$7,'Tabelle Tipi-pesi'!Q$7,"")&amp;IF(Q139='Tabelle Tipi-pesi'!P$8,'Tabelle Tipi-pesi'!Q$8,"")&amp;IF(Q139='Tabelle Tipi-pesi'!P$9,'Tabelle Tipi-pesi'!Q$9,"")&amp;IF(Q139='Tabelle Tipi-pesi'!P$10,'Tabelle Tipi-pesi'!Q$10,"")&amp;IF(Q139='Tabelle Tipi-pesi'!P$11,'Tabelle Tipi-pesi'!Q$11,"")&amp;IF(Q139='Tabelle Tipi-pesi'!P$12,'Tabelle Tipi-pesi'!Q$12,"")&amp;IF(Q139='Tabelle Tipi-pesi'!P$13,'Tabelle Tipi-pesi'!Q$13,"")&amp;IF(Q139='Tabelle Tipi-pesi'!P$14,'Tabelle Tipi-pesi'!Q$14,"")&amp;IF(Q139='Tabelle Tipi-pesi'!P$15,'Tabelle Tipi-pesi'!Q$15,"")&amp;IF(Q139='Tabelle Tipi-pesi'!P$16,'Tabelle Tipi-pesi'!Q$16,"")&amp;IF(Q139='Tabelle Tipi-pesi'!P$17,'Tabelle Tipi-pesi'!Q$17,"")&amp;IF(Q139='Tabelle Tipi-pesi'!P$18,'Tabelle Tipi-pesi'!Q$18,"")&amp;IF(Q139='Tabelle Tipi-pesi'!P$19,'Tabelle Tipi-pesi'!Q$19,"")&amp;IF(Q139='Tabelle Tipi-pesi'!P$20,'Tabelle Tipi-pesi'!Q$20,"")&amp;IF(Q139='Tabelle Tipi-pesi'!P$21,'Tabelle Tipi-pesi'!Q$21,"")&amp;IF(Q139='Tabelle Tipi-pesi'!P$22,'Tabelle Tipi-pesi'!Q$22,"")&amp;IF(Q139='Tabelle Tipi-pesi'!P$23,'Tabelle Tipi-pesi'!Q$23,"")))</f>
        <v>60</v>
      </c>
      <c r="S139" s="29" t="s">
        <v>114</v>
      </c>
      <c r="T139" s="30">
        <f>IF(S139="",0,VALUE(IF(S139='Tabelle Tipi-pesi'!R$2,'Tabelle Tipi-pesi'!S$2,"")&amp;IF(S139='Tabelle Tipi-pesi'!R$3,'Tabelle Tipi-pesi'!S$3,"")&amp;IF(S139='Tabelle Tipi-pesi'!R$4,'Tabelle Tipi-pesi'!S$4,"")&amp;IF(S139='Tabelle Tipi-pesi'!R$5,'Tabelle Tipi-pesi'!S$5,"")&amp;IF(S139='Tabelle Tipi-pesi'!R$6,'Tabelle Tipi-pesi'!S$6,"")&amp;IF(S139='Tabelle Tipi-pesi'!R$7,'Tabelle Tipi-pesi'!S$7,"")&amp;IF(S139='Tabelle Tipi-pesi'!R$8,'Tabelle Tipi-pesi'!S$8,"")&amp;IF(S139='Tabelle Tipi-pesi'!R$9,'Tabelle Tipi-pesi'!S$9,"")&amp;IF(S139='Tabelle Tipi-pesi'!R$10,'Tabelle Tipi-pesi'!S$10,"")&amp;IF(S139='Tabelle Tipi-pesi'!R$11,'Tabelle Tipi-pesi'!S$11,"")&amp;IF(S139='Tabelle Tipi-pesi'!R$12,'Tabelle Tipi-pesi'!S$12,"")&amp;IF(S139='Tabelle Tipi-pesi'!R$13,'Tabelle Tipi-pesi'!S$13,"")&amp;IF(S139='Tabelle Tipi-pesi'!R$14,'Tabelle Tipi-pesi'!S$14,"")&amp;IF(S139='Tabelle Tipi-pesi'!R$15,'Tabelle Tipi-pesi'!S$15,"")&amp;IF(S139='Tabelle Tipi-pesi'!R$16,'Tabelle Tipi-pesi'!S$16,"")&amp;IF(S139='Tabelle Tipi-pesi'!R$17,'Tabelle Tipi-pesi'!S$17,"")&amp;IF(S139='Tabelle Tipi-pesi'!R$18,'Tabelle Tipi-pesi'!S$18,"")&amp;IF(S139='Tabelle Tipi-pesi'!R$19,'Tabelle Tipi-pesi'!S$19,"")&amp;IF(S139='Tabelle Tipi-pesi'!R$20,'Tabelle Tipi-pesi'!S$20,"")&amp;IF(S139='Tabelle Tipi-pesi'!R$21,'Tabelle Tipi-pesi'!S$21,"")&amp;IF(S139='Tabelle Tipi-pesi'!R$22,'Tabelle Tipi-pesi'!S$22,"")&amp;IF(S139='Tabelle Tipi-pesi'!R$23,'Tabelle Tipi-pesi'!S$23,"")))</f>
        <v>25</v>
      </c>
      <c r="U139" s="8" t="s">
        <v>96</v>
      </c>
      <c r="V139" s="9">
        <f>IF(U139="",0,VALUE(IF(U139='Tabelle Tipi-pesi'!T$2,'Tabelle Tipi-pesi'!U$2,"")&amp;IF(U139='Tabelle Tipi-pesi'!T$3,'Tabelle Tipi-pesi'!U$3,"")&amp;IF(U139='Tabelle Tipi-pesi'!T$4,'Tabelle Tipi-pesi'!U$4,"")&amp;IF(U139='Tabelle Tipi-pesi'!T$5,'Tabelle Tipi-pesi'!U$5,"")&amp;IF(U139='Tabelle Tipi-pesi'!T$6,'Tabelle Tipi-pesi'!U$6,"")&amp;IF(U139='Tabelle Tipi-pesi'!T$7,'Tabelle Tipi-pesi'!U$7,"")&amp;IF(U139='Tabelle Tipi-pesi'!T$8,'Tabelle Tipi-pesi'!U$8,"")&amp;IF(U139='Tabelle Tipi-pesi'!T$9,'Tabelle Tipi-pesi'!U$9,"")&amp;IF(U139='Tabelle Tipi-pesi'!T$10,'Tabelle Tipi-pesi'!U$10,"")&amp;IF(U139='Tabelle Tipi-pesi'!T$11,'Tabelle Tipi-pesi'!U$11,"")&amp;IF(U139='Tabelle Tipi-pesi'!T$12,'Tabelle Tipi-pesi'!U$12,"")&amp;IF(U139='Tabelle Tipi-pesi'!T$13,'Tabelle Tipi-pesi'!U$13,"")&amp;IF(U139='Tabelle Tipi-pesi'!T$14,'Tabelle Tipi-pesi'!U$14,"")&amp;IF(U139='Tabelle Tipi-pesi'!T$15,'Tabelle Tipi-pesi'!U$15,"")&amp;IF(U139='Tabelle Tipi-pesi'!T$16,'Tabelle Tipi-pesi'!U$16,"")&amp;IF(U139='Tabelle Tipi-pesi'!T$17,'Tabelle Tipi-pesi'!U$17,"")&amp;IF(U139='Tabelle Tipi-pesi'!T$18,'Tabelle Tipi-pesi'!U$18,"")&amp;IF(U139='Tabelle Tipi-pesi'!T$19,'Tabelle Tipi-pesi'!U$19,"")&amp;IF(U139='Tabelle Tipi-pesi'!T$20,'Tabelle Tipi-pesi'!U$20,"")&amp;IF(U139='Tabelle Tipi-pesi'!T$21,'Tabelle Tipi-pesi'!U$21,"")&amp;IF(U139='Tabelle Tipi-pesi'!T$22,'Tabelle Tipi-pesi'!U$22,"")&amp;IF(U139='Tabelle Tipi-pesi'!T$23,'Tabelle Tipi-pesi'!U$23,"")))</f>
        <v>45</v>
      </c>
      <c r="W139" s="31"/>
      <c r="X139" s="32">
        <f>IF(W139="",0,VALUE(IF(W139='Tabelle Tipi-pesi'!V$2,'Tabelle Tipi-pesi'!W$2,"")&amp;IF(W139='Tabelle Tipi-pesi'!V$3,'Tabelle Tipi-pesi'!W$3,"")&amp;IF(W139='Tabelle Tipi-pesi'!V$4,'Tabelle Tipi-pesi'!W$4,"")&amp;IF(W139='Tabelle Tipi-pesi'!V$5,'Tabelle Tipi-pesi'!W$5,"")&amp;IF(W139='Tabelle Tipi-pesi'!V$6,'Tabelle Tipi-pesi'!W$6,"")&amp;IF(W139='Tabelle Tipi-pesi'!V$7,'Tabelle Tipi-pesi'!W$7,"")&amp;IF(W139='Tabelle Tipi-pesi'!V$8,'Tabelle Tipi-pesi'!W$8,"")&amp;IF(W139='Tabelle Tipi-pesi'!V$9,'Tabelle Tipi-pesi'!W$9,"")&amp;IF(W139='Tabelle Tipi-pesi'!V$10,'Tabelle Tipi-pesi'!W$10,"")&amp;IF(W139='Tabelle Tipi-pesi'!V$11,'Tabelle Tipi-pesi'!W$11,"")&amp;IF(W139='Tabelle Tipi-pesi'!V$12,'Tabelle Tipi-pesi'!W$12,"")&amp;IF(W139='Tabelle Tipi-pesi'!V$13,'Tabelle Tipi-pesi'!W$13,"")&amp;IF(W139='Tabelle Tipi-pesi'!V$14,'Tabelle Tipi-pesi'!W$14,"")&amp;IF(W139='Tabelle Tipi-pesi'!V$15,'Tabelle Tipi-pesi'!W$15,"")&amp;IF(W139='Tabelle Tipi-pesi'!V$16,'Tabelle Tipi-pesi'!W$16,"")&amp;IF(W139='Tabelle Tipi-pesi'!V$17,'Tabelle Tipi-pesi'!W$17,"")&amp;IF(W139='Tabelle Tipi-pesi'!V$18,'Tabelle Tipi-pesi'!W$18,"")&amp;IF(W139='Tabelle Tipi-pesi'!V$19,'Tabelle Tipi-pesi'!W$19,"")&amp;IF(W139='Tabelle Tipi-pesi'!V$20,'Tabelle Tipi-pesi'!W$20,"")&amp;IF(W139='Tabelle Tipi-pesi'!V$21,'Tabelle Tipi-pesi'!W$21,"")&amp;IF(W139='Tabelle Tipi-pesi'!V$22,'Tabelle Tipi-pesi'!W$22,"")&amp;IF(W139='Tabelle Tipi-pesi'!V$23,'Tabelle Tipi-pesi'!W$23,"")))</f>
        <v>0</v>
      </c>
      <c r="Z139" s="9">
        <f>IF(Y139="",0,VALUE(IF(Y139='Tabelle Tipi-pesi'!X$2,'Tabelle Tipi-pesi'!Y$2,"")&amp;IF(Y139='Tabelle Tipi-pesi'!X$3,'Tabelle Tipi-pesi'!Y$3,"")&amp;IF(Y139='Tabelle Tipi-pesi'!X$4,'Tabelle Tipi-pesi'!Y$4,"")&amp;IF(Y139='Tabelle Tipi-pesi'!X$5,'Tabelle Tipi-pesi'!Y$5,"")&amp;IF(Y139='Tabelle Tipi-pesi'!X$6,'Tabelle Tipi-pesi'!Y$6,"")&amp;IF(Y139='Tabelle Tipi-pesi'!X$7,'Tabelle Tipi-pesi'!Y$7,"")&amp;IF(Y139='Tabelle Tipi-pesi'!X$8,'Tabelle Tipi-pesi'!Y$8,"")&amp;IF(Y139='Tabelle Tipi-pesi'!X$9,'Tabelle Tipi-pesi'!Y$9,"")&amp;IF(Y139='Tabelle Tipi-pesi'!X$10,'Tabelle Tipi-pesi'!Y$10,"")&amp;IF(Y139='Tabelle Tipi-pesi'!X$11,'Tabelle Tipi-pesi'!Y$11,"")&amp;IF(Y139='Tabelle Tipi-pesi'!X$12,'Tabelle Tipi-pesi'!Y$12,"")&amp;IF(Y139='Tabelle Tipi-pesi'!X$13,'Tabelle Tipi-pesi'!Y$13,"")&amp;IF(Y139='Tabelle Tipi-pesi'!X$14,'Tabelle Tipi-pesi'!Y$14,"")&amp;IF(Y139='Tabelle Tipi-pesi'!X$15,'Tabelle Tipi-pesi'!Y$15,"")&amp;IF(Y139='Tabelle Tipi-pesi'!X$16,'Tabelle Tipi-pesi'!Y$16,"")&amp;IF(Y139='Tabelle Tipi-pesi'!X$17,'Tabelle Tipi-pesi'!Y$17,"")&amp;IF(Y139='Tabelle Tipi-pesi'!X$18,'Tabelle Tipi-pesi'!Y$18,"")&amp;IF(Y139='Tabelle Tipi-pesi'!X$19,'Tabelle Tipi-pesi'!Y$19,"")&amp;IF(Y139='Tabelle Tipi-pesi'!X$20,'Tabelle Tipi-pesi'!Y$20,"")&amp;IF(Y139='Tabelle Tipi-pesi'!X$21,'Tabelle Tipi-pesi'!Y$21,"")&amp;IF(Y139='Tabelle Tipi-pesi'!X$22,'Tabelle Tipi-pesi'!Y$22,"")&amp;IF(Y139='Tabelle Tipi-pesi'!X$23,'Tabelle Tipi-pesi'!Y$23,"")))</f>
        <v>0</v>
      </c>
      <c r="AA139" s="36" t="s">
        <v>103</v>
      </c>
      <c r="AB139" s="37">
        <f>IF(AA139="",0,VALUE(IF(AA139='Tabelle Tipi-pesi'!Z$2,'Tabelle Tipi-pesi'!AA$2,"")&amp;IF(AA139='Tabelle Tipi-pesi'!Z$3,'Tabelle Tipi-pesi'!AA$3,"")&amp;IF(AA139='Tabelle Tipi-pesi'!Z$4,'Tabelle Tipi-pesi'!AA$4,"")&amp;IF(AA139='Tabelle Tipi-pesi'!Z$5,'Tabelle Tipi-pesi'!AA$5,"")&amp;IF(AA139='Tabelle Tipi-pesi'!Z$6,'Tabelle Tipi-pesi'!AA$6,"")&amp;IF(AA139='Tabelle Tipi-pesi'!Z$7,'Tabelle Tipi-pesi'!AA$7,"")&amp;IF(AA139='Tabelle Tipi-pesi'!Z$8,'Tabelle Tipi-pesi'!AA$8,"")&amp;IF(AA139='Tabelle Tipi-pesi'!Z$9,'Tabelle Tipi-pesi'!AA$9,"")&amp;IF(AA139='Tabelle Tipi-pesi'!Z$10,'Tabelle Tipi-pesi'!AA$10,"")&amp;IF(AA139='Tabelle Tipi-pesi'!Z$11,'Tabelle Tipi-pesi'!AA$11,"")&amp;IF(AA139='Tabelle Tipi-pesi'!Z$12,'Tabelle Tipi-pesi'!AA$12,"")&amp;IF(AA139='Tabelle Tipi-pesi'!Z$13,'Tabelle Tipi-pesi'!AA$13,"")&amp;IF(AA139='Tabelle Tipi-pesi'!Z$14,'Tabelle Tipi-pesi'!AA$14,"")&amp;IF(AA139='Tabelle Tipi-pesi'!Z$15,'Tabelle Tipi-pesi'!AA$15,"")&amp;IF(AA139='Tabelle Tipi-pesi'!Z$16,'Tabelle Tipi-pesi'!AA$16,"")&amp;IF(AA139='Tabelle Tipi-pesi'!Z$17,'Tabelle Tipi-pesi'!AA$17,"")&amp;IF(AA139='Tabelle Tipi-pesi'!Z$18,'Tabelle Tipi-pesi'!AA$18,"")&amp;IF(AA139='Tabelle Tipi-pesi'!Z$19,'Tabelle Tipi-pesi'!AA$19,"")&amp;IF(AA139='Tabelle Tipi-pesi'!Z$20,'Tabelle Tipi-pesi'!AA$20,"")&amp;IF(AA139='Tabelle Tipi-pesi'!Z$21,'Tabelle Tipi-pesi'!AA$21,"")&amp;IF(AA139='Tabelle Tipi-pesi'!Z$22,'Tabelle Tipi-pesi'!AA$22,"")&amp;IF(AA139='Tabelle Tipi-pesi'!Z$23,'Tabelle Tipi-pesi'!AA$23,"")))</f>
        <v>10</v>
      </c>
      <c r="AD139" s="9">
        <f>IF(AC139="",0,VALUE(IF(AC139='Tabelle Tipi-pesi'!Z$2,'Tabelle Tipi-pesi'!AA$2,"")&amp;IF(AC139='Tabelle Tipi-pesi'!Z$3,'Tabelle Tipi-pesi'!AA$3,"")&amp;IF(AC139='Tabelle Tipi-pesi'!Z$4,'Tabelle Tipi-pesi'!AA$4,"")&amp;IF(AC139='Tabelle Tipi-pesi'!Z$5,'Tabelle Tipi-pesi'!AA$5,"")&amp;IF(AC139='Tabelle Tipi-pesi'!Z$6,'Tabelle Tipi-pesi'!AA$6,"")&amp;IF(AC139='Tabelle Tipi-pesi'!Z$7,'Tabelle Tipi-pesi'!AA$7,"")&amp;IF(AC139='Tabelle Tipi-pesi'!Z$8,'Tabelle Tipi-pesi'!AA$8,"")&amp;IF(AC139='Tabelle Tipi-pesi'!Z$9,'Tabelle Tipi-pesi'!AA$9,"")&amp;IF(AC139='Tabelle Tipi-pesi'!Z$10,'Tabelle Tipi-pesi'!AA$10,"")&amp;IF(AC139='Tabelle Tipi-pesi'!Z$11,'Tabelle Tipi-pesi'!AA$11,"")&amp;IF(AC139='Tabelle Tipi-pesi'!Z$12,'Tabelle Tipi-pesi'!AA$12,"")&amp;IF(AC139='Tabelle Tipi-pesi'!Z$13,'Tabelle Tipi-pesi'!AA$13,"")&amp;IF(AC139='Tabelle Tipi-pesi'!Z$14,'Tabelle Tipi-pesi'!AA$14,"")&amp;IF(AC139='Tabelle Tipi-pesi'!Z$15,'Tabelle Tipi-pesi'!AA$15,"")&amp;IF(AC139='Tabelle Tipi-pesi'!Z$16,'Tabelle Tipi-pesi'!AA$16,"")&amp;IF(AC139='Tabelle Tipi-pesi'!Z$17,'Tabelle Tipi-pesi'!AA$17,"")&amp;IF(AC139='Tabelle Tipi-pesi'!Z$18,'Tabelle Tipi-pesi'!AA$18,"")&amp;IF(AC139='Tabelle Tipi-pesi'!Z$19,'Tabelle Tipi-pesi'!AA$19,"")&amp;IF(AC139='Tabelle Tipi-pesi'!Z$20,'Tabelle Tipi-pesi'!AA$20,"")&amp;IF(AC139='Tabelle Tipi-pesi'!Z$21,'Tabelle Tipi-pesi'!AA$21,"")&amp;IF(AC139='Tabelle Tipi-pesi'!Z$22,'Tabelle Tipi-pesi'!AA$22,"")&amp;IF(AC139='Tabelle Tipi-pesi'!Z$23,'Tabelle Tipi-pesi'!AA$23,"")))</f>
        <v>0</v>
      </c>
      <c r="AE139" s="34" t="s">
        <v>117</v>
      </c>
      <c r="AF139" s="35">
        <f>IF(AE139="",0,VALUE(IF(AE139='Tabelle Tipi-pesi'!AB$2,'Tabelle Tipi-pesi'!AC$2,"")&amp;IF(AE139='Tabelle Tipi-pesi'!AB$3,'Tabelle Tipi-pesi'!AC$3,"")&amp;IF(AE139='Tabelle Tipi-pesi'!AB$4,'Tabelle Tipi-pesi'!AC$4,"")&amp;IF(AE139='Tabelle Tipi-pesi'!AB$5,'Tabelle Tipi-pesi'!AC$5,"")&amp;IF(AE139='Tabelle Tipi-pesi'!AB$6,'Tabelle Tipi-pesi'!AC$6,"")&amp;IF(AE139='Tabelle Tipi-pesi'!AB$7,'Tabelle Tipi-pesi'!AC$7,"")&amp;IF(AE139='Tabelle Tipi-pesi'!AB$8,'Tabelle Tipi-pesi'!AC$8,"")&amp;IF(AE139='Tabelle Tipi-pesi'!AB$9,'Tabelle Tipi-pesi'!AC$9,"")&amp;IF(AE139='Tabelle Tipi-pesi'!AB$10,'Tabelle Tipi-pesi'!AC$10,"")&amp;IF(AE139='Tabelle Tipi-pesi'!AB$11,'Tabelle Tipi-pesi'!AC$11,"")&amp;IF(AE139='Tabelle Tipi-pesi'!AB$12,'Tabelle Tipi-pesi'!AC$12,"")&amp;IF(AE139='Tabelle Tipi-pesi'!AB$13,'Tabelle Tipi-pesi'!AC$13,"")&amp;IF(AE139='Tabelle Tipi-pesi'!AB$14,'Tabelle Tipi-pesi'!AC$14,"")&amp;IF(AE139='Tabelle Tipi-pesi'!AB$15,'Tabelle Tipi-pesi'!AC$15,"")&amp;IF(AD139='Tabelle Tipi-pesi'!AB$16,'Tabelle Tipi-pesi'!AC$16,"")&amp;IF(AE139='Tabelle Tipi-pesi'!AB$17,'Tabelle Tipi-pesi'!AC$17,"")&amp;IF(AE139='Tabelle Tipi-pesi'!AB$18,'Tabelle Tipi-pesi'!AC$18,"")&amp;IF(AE139='Tabelle Tipi-pesi'!AB$19,'Tabelle Tipi-pesi'!AC$19,"")&amp;IF(AE139='Tabelle Tipi-pesi'!AB$20,'Tabelle Tipi-pesi'!AC$20,"")&amp;IF(AE139='Tabelle Tipi-pesi'!AB$21,'Tabelle Tipi-pesi'!AC$21,"")&amp;IF(AE139='Tabelle Tipi-pesi'!AB$22,'Tabelle Tipi-pesi'!AC$22,"")&amp;IF(AE139='Tabelle Tipi-pesi'!AB$23,'Tabelle Tipi-pesi'!AC$23,"")))</f>
        <v>40</v>
      </c>
      <c r="AH139" s="9">
        <f>IF(AG139="",0,VALUE(IF(AG139='Tabelle Tipi-pesi'!AD$2,'Tabelle Tipi-pesi'!AE$2,"")&amp;IF(AG139='Tabelle Tipi-pesi'!AD$3,'Tabelle Tipi-pesi'!AE$3,"")&amp;IF(AG139='Tabelle Tipi-pesi'!AD$4,'Tabelle Tipi-pesi'!AE$4,"")&amp;IF(AG139='Tabelle Tipi-pesi'!AD$5,'Tabelle Tipi-pesi'!AE$5,"")&amp;IF(AG139='Tabelle Tipi-pesi'!AD$6,'Tabelle Tipi-pesi'!AE$6,"")&amp;IF(AG139='Tabelle Tipi-pesi'!AD$7,'Tabelle Tipi-pesi'!AE$7,"")&amp;IF(AG139='Tabelle Tipi-pesi'!AD$8,'Tabelle Tipi-pesi'!AE$8,"")&amp;IF(AG139='Tabelle Tipi-pesi'!AD$9,'Tabelle Tipi-pesi'!AE$9,"")&amp;IF(AG139='Tabelle Tipi-pesi'!AD$10,'Tabelle Tipi-pesi'!AE$10,"")&amp;IF(AG139='Tabelle Tipi-pesi'!AD$11,'Tabelle Tipi-pesi'!AE$11,"")&amp;IF(AG139='Tabelle Tipi-pesi'!AD$12,'Tabelle Tipi-pesi'!AE$12,"")&amp;IF(AG139='Tabelle Tipi-pesi'!AD$13,'Tabelle Tipi-pesi'!AE$13,"")&amp;IF(AG139='Tabelle Tipi-pesi'!AD$14,'Tabelle Tipi-pesi'!AE$14,"")&amp;IF(AG139='Tabelle Tipi-pesi'!AD$15,'Tabelle Tipi-pesi'!AE$15,"")&amp;IF(AF139='Tabelle Tipi-pesi'!AD$16,'Tabelle Tipi-pesi'!AE$16,"")&amp;IF(AG139='Tabelle Tipi-pesi'!AD$17,'Tabelle Tipi-pesi'!AE$17,"")&amp;IF(AG139='Tabelle Tipi-pesi'!AD$18,'Tabelle Tipi-pesi'!AE$18,"")&amp;IF(AG139='Tabelle Tipi-pesi'!AD$19,'Tabelle Tipi-pesi'!AE$19,"")&amp;IF(AG139='Tabelle Tipi-pesi'!AD$20,'Tabelle Tipi-pesi'!AE$20,"")&amp;IF(AG139='Tabelle Tipi-pesi'!AD$21,'Tabelle Tipi-pesi'!AE$21,"")&amp;IF(AG139='Tabelle Tipi-pesi'!AD$22,'Tabelle Tipi-pesi'!AE$22,"")&amp;IF(AG139='Tabelle Tipi-pesi'!AD$23,'Tabelle Tipi-pesi'!AE$23,"")))</f>
        <v>0</v>
      </c>
      <c r="AJ139" s="26">
        <f t="shared" si="14"/>
        <v>1811</v>
      </c>
      <c r="AK139" s="55">
        <v>12.5</v>
      </c>
      <c r="AL139" s="12">
        <v>3600</v>
      </c>
      <c r="AM139" s="18"/>
      <c r="AN139" s="11">
        <f t="shared" si="15"/>
        <v>10</v>
      </c>
      <c r="AO139" s="11" t="str">
        <f t="shared" si="16"/>
        <v>4</v>
      </c>
      <c r="AP139" s="8">
        <v>830</v>
      </c>
      <c r="AQ139" s="40">
        <f t="shared" si="17"/>
        <v>17.28</v>
      </c>
      <c r="AR139" s="15">
        <f t="shared" si="18"/>
        <v>255.74400000000003</v>
      </c>
      <c r="AS139" s="16">
        <f t="shared" si="19"/>
        <v>141.21700717835449</v>
      </c>
      <c r="AT139" s="15">
        <f t="shared" si="20"/>
        <v>7.0813000500500491</v>
      </c>
      <c r="AU139" s="39"/>
    </row>
    <row r="140" spans="1:47" s="8" customFormat="1" ht="11.25" x14ac:dyDescent="0.2">
      <c r="A140" s="8">
        <v>136</v>
      </c>
      <c r="B140" s="8">
        <v>4</v>
      </c>
      <c r="C140" s="20" t="s">
        <v>18</v>
      </c>
      <c r="D140" s="21">
        <f>IF(C140="",0,VALUE(IF(C140='Tabelle Tipi-pesi'!B$2,'Tabelle Tipi-pesi'!C$2,"")&amp;IF(C140='Tabelle Tipi-pesi'!B$3,'Tabelle Tipi-pesi'!C$3,"")&amp;IF(C140='Tabelle Tipi-pesi'!B$4,'Tabelle Tipi-pesi'!C$4,"")&amp;IF(C140='Tabelle Tipi-pesi'!B$5,'Tabelle Tipi-pesi'!C$5,"")&amp;IF(C140='Tabelle Tipi-pesi'!B$6,'Tabelle Tipi-pesi'!C$6,"")&amp;IF(C140='Tabelle Tipi-pesi'!B$7,'Tabelle Tipi-pesi'!C$7,"")&amp;IF(C140='Tabelle Tipi-pesi'!B$8,'Tabelle Tipi-pesi'!C$8,"")&amp;IF(C140='Tabelle Tipi-pesi'!B$9,'Tabelle Tipi-pesi'!C$9,"")&amp;IF(C140='Tabelle Tipi-pesi'!B$10,'Tabelle Tipi-pesi'!C$10,"")&amp;IF(C140='Tabelle Tipi-pesi'!B$11,'Tabelle Tipi-pesi'!C$11,"")&amp;IF(C140='Tabelle Tipi-pesi'!B$12,'Tabelle Tipi-pesi'!C$12,"")&amp;IF(C140='Tabelle Tipi-pesi'!B$13,'Tabelle Tipi-pesi'!C$13,"")&amp;IF(C140='Tabelle Tipi-pesi'!B$14,'Tabelle Tipi-pesi'!C$14,"")&amp;IF(C140='Tabelle Tipi-pesi'!B$15,'Tabelle Tipi-pesi'!C$15,"")&amp;IF(C140='Tabelle Tipi-pesi'!B$16,'Tabelle Tipi-pesi'!C$16,"")&amp;IF(C140='Tabelle Tipi-pesi'!B$17,'Tabelle Tipi-pesi'!C$17,"")&amp;IF(C140='Tabelle Tipi-pesi'!B$18,'Tabelle Tipi-pesi'!C$18,"")&amp;IF(C140='Tabelle Tipi-pesi'!B$19,'Tabelle Tipi-pesi'!C$19,"")&amp;IF(C140='Tabelle Tipi-pesi'!B$20,'Tabelle Tipi-pesi'!C$20,"")&amp;IF(C140='Tabelle Tipi-pesi'!B$21,'Tabelle Tipi-pesi'!C$21,"")&amp;IF(C140='Tabelle Tipi-pesi'!B$22,'Tabelle Tipi-pesi'!C$22,"")&amp;IF(C140='Tabelle Tipi-pesi'!B$23,'Tabelle Tipi-pesi'!C$23,"")))</f>
        <v>180</v>
      </c>
      <c r="E140" s="8" t="s">
        <v>24</v>
      </c>
      <c r="F140" s="7">
        <f>IF(E140="",0,VALUE(IF(E140='Tabelle Tipi-pesi'!D$2,'Tabelle Tipi-pesi'!E$2,"")&amp;IF(E140='Tabelle Tipi-pesi'!D$3,'Tabelle Tipi-pesi'!E$3,"")&amp;IF(E140='Tabelle Tipi-pesi'!D$4,'Tabelle Tipi-pesi'!E$4,"")&amp;IF(E140='Tabelle Tipi-pesi'!D$5,'Tabelle Tipi-pesi'!E$5,"")&amp;IF(E140='Tabelle Tipi-pesi'!D$6,'Tabelle Tipi-pesi'!E$6,"")&amp;IF(E140='Tabelle Tipi-pesi'!D$7,'Tabelle Tipi-pesi'!E$7,"")&amp;IF(E140='Tabelle Tipi-pesi'!D$8,'Tabelle Tipi-pesi'!E$8,"")&amp;IF(E140='Tabelle Tipi-pesi'!D$9,'Tabelle Tipi-pesi'!E$9,"")&amp;IF(E140='Tabelle Tipi-pesi'!D$10,'Tabelle Tipi-pesi'!E$10,"")&amp;IF(E140='Tabelle Tipi-pesi'!D$11,'Tabelle Tipi-pesi'!E$11,"")&amp;IF(E140='Tabelle Tipi-pesi'!D$12,'Tabelle Tipi-pesi'!E$12,"")&amp;IF(E140='Tabelle Tipi-pesi'!D$13,'Tabelle Tipi-pesi'!E$13,"")&amp;IF(E140='Tabelle Tipi-pesi'!D$14,'Tabelle Tipi-pesi'!E$14,"")&amp;IF(E140='Tabelle Tipi-pesi'!D$15,'Tabelle Tipi-pesi'!E$15,"")&amp;IF(E140='Tabelle Tipi-pesi'!D$16,'Tabelle Tipi-pesi'!E$16,"")&amp;IF(E140='Tabelle Tipi-pesi'!D$17,'Tabelle Tipi-pesi'!E$17,"")&amp;IF(E140='Tabelle Tipi-pesi'!D$18,'Tabelle Tipi-pesi'!E$18,"")&amp;IF(E140='Tabelle Tipi-pesi'!D$19,'Tabelle Tipi-pesi'!E$19,"")&amp;IF(E140='Tabelle Tipi-pesi'!D$20,'Tabelle Tipi-pesi'!E$20,"")&amp;IF(E140='Tabelle Tipi-pesi'!D$21,'Tabelle Tipi-pesi'!E$21,"")&amp;IF(E140='Tabelle Tipi-pesi'!D$22,'Tabelle Tipi-pesi'!E$22,"")&amp;IF(E140='Tabelle Tipi-pesi'!D$23,'Tabelle Tipi-pesi'!E$23,"")))/4*B140</f>
        <v>62</v>
      </c>
      <c r="G140" s="22" t="s">
        <v>39</v>
      </c>
      <c r="H140" s="23">
        <f>$B140*IF(G140="",0,VALUE(IF(G140='Tabelle Tipi-pesi'!F$2,'Tabelle Tipi-pesi'!G$2,"")&amp;IF(G140='Tabelle Tipi-pesi'!F$3,'Tabelle Tipi-pesi'!G$3,"")&amp;IF(G140='Tabelle Tipi-pesi'!F$4,'Tabelle Tipi-pesi'!G$4,"")&amp;IF(G140='Tabelle Tipi-pesi'!F$5,'Tabelle Tipi-pesi'!G$5,"")&amp;IF(G140='Tabelle Tipi-pesi'!F$6,'Tabelle Tipi-pesi'!G$6,"")&amp;IF(G140='Tabelle Tipi-pesi'!F$7,'Tabelle Tipi-pesi'!G$7,"")&amp;IF(G140='Tabelle Tipi-pesi'!F$8,'Tabelle Tipi-pesi'!G$8,"")&amp;IF(G140='Tabelle Tipi-pesi'!F$9,'Tabelle Tipi-pesi'!G$9,"")&amp;IF(G140='Tabelle Tipi-pesi'!F$10,'Tabelle Tipi-pesi'!G$10,"")&amp;IF(G140='Tabelle Tipi-pesi'!F$11,'Tabelle Tipi-pesi'!G$11,"")&amp;IF(G140='Tabelle Tipi-pesi'!F$12,'Tabelle Tipi-pesi'!G$12,"")&amp;IF(G140='Tabelle Tipi-pesi'!F$13,'Tabelle Tipi-pesi'!G$13,"")&amp;IF(G140='Tabelle Tipi-pesi'!F$14,'Tabelle Tipi-pesi'!G$14,"")&amp;IF(G140='Tabelle Tipi-pesi'!F$15,'Tabelle Tipi-pesi'!G$15,"")&amp;IF(G140='Tabelle Tipi-pesi'!F$16,'Tabelle Tipi-pesi'!G$16,"")&amp;IF(G140='Tabelle Tipi-pesi'!F$17,'Tabelle Tipi-pesi'!G$17,"")&amp;IF(G140='Tabelle Tipi-pesi'!F$18,'Tabelle Tipi-pesi'!G$18,"")&amp;IF(G140='Tabelle Tipi-pesi'!F$19,'Tabelle Tipi-pesi'!G$19,"")&amp;IF(G140='Tabelle Tipi-pesi'!F$20,'Tabelle Tipi-pesi'!G$20,"")&amp;IF(G140='Tabelle Tipi-pesi'!F$21,'Tabelle Tipi-pesi'!G$21,"")&amp;IF(G140='Tabelle Tipi-pesi'!F$22,'Tabelle Tipi-pesi'!G$22,"")&amp;IF(G140='Tabelle Tipi-pesi'!F$23,'Tabelle Tipi-pesi'!G$23,"")))</f>
        <v>120</v>
      </c>
      <c r="I140" s="8" t="s">
        <v>44</v>
      </c>
      <c r="J140" s="9">
        <f>IF(I140="",0,VALUE(IF(I140='Tabelle Tipi-pesi'!H$2,'Tabelle Tipi-pesi'!I$2,"")&amp;IF(I140='Tabelle Tipi-pesi'!H$3,'Tabelle Tipi-pesi'!I$3,"")&amp;IF(I140='Tabelle Tipi-pesi'!H$4,'Tabelle Tipi-pesi'!I$4,"")&amp;IF(I140='Tabelle Tipi-pesi'!H$5,'Tabelle Tipi-pesi'!I$5,"")&amp;IF(I140='Tabelle Tipi-pesi'!H$6,'Tabelle Tipi-pesi'!I$6,"")&amp;IF(I140='Tabelle Tipi-pesi'!H$7,'Tabelle Tipi-pesi'!I$7,"")&amp;IF(I140='Tabelle Tipi-pesi'!H$8,'Tabelle Tipi-pesi'!I$8,"")&amp;IF(I140='Tabelle Tipi-pesi'!H$9,'Tabelle Tipi-pesi'!I$9,"")&amp;IF(I140='Tabelle Tipi-pesi'!H$10,'Tabelle Tipi-pesi'!I$10,"")&amp;IF(I140='Tabelle Tipi-pesi'!H$11,'Tabelle Tipi-pesi'!I$11,"")&amp;IF(I140='Tabelle Tipi-pesi'!H$12,'Tabelle Tipi-pesi'!I$12,"")&amp;IF(I140='Tabelle Tipi-pesi'!H$13,'Tabelle Tipi-pesi'!I$13,"")&amp;IF(I140='Tabelle Tipi-pesi'!H$14,'Tabelle Tipi-pesi'!I$14,"")&amp;IF(I140='Tabelle Tipi-pesi'!H$15,'Tabelle Tipi-pesi'!I$15,"")&amp;IF(I140='Tabelle Tipi-pesi'!H$16,'Tabelle Tipi-pesi'!I$16,"")&amp;IF(I140='Tabelle Tipi-pesi'!H$17,'Tabelle Tipi-pesi'!I$17,"")&amp;IF(I140='Tabelle Tipi-pesi'!H$18,'Tabelle Tipi-pesi'!I$18,"")&amp;IF(I140='Tabelle Tipi-pesi'!H$19,'Tabelle Tipi-pesi'!I$19,"")&amp;IF(I140='Tabelle Tipi-pesi'!H$20,'Tabelle Tipi-pesi'!I$20,"")&amp;IF(I140='Tabelle Tipi-pesi'!H$21,'Tabelle Tipi-pesi'!I$21,"")&amp;IF(I140='Tabelle Tipi-pesi'!H$22,'Tabelle Tipi-pesi'!I$22,"")&amp;IF(I140='Tabelle Tipi-pesi'!H$23,'Tabelle Tipi-pesi'!I$23,"")))</f>
        <v>80</v>
      </c>
      <c r="K140" s="24" t="s">
        <v>50</v>
      </c>
      <c r="L140" s="25">
        <f>IF(K140="",0,VALUE(IF(K140='Tabelle Tipi-pesi'!J$2,'Tabelle Tipi-pesi'!K$2,"")&amp;IF(K140='Tabelle Tipi-pesi'!J$3,'Tabelle Tipi-pesi'!K$3,"")&amp;IF(K140='Tabelle Tipi-pesi'!J$4,'Tabelle Tipi-pesi'!K$4,"")&amp;IF(K140='Tabelle Tipi-pesi'!J$5,'Tabelle Tipi-pesi'!K$5,"")&amp;IF(K140='Tabelle Tipi-pesi'!J$6,'Tabelle Tipi-pesi'!K$6,"")&amp;IF(K140='Tabelle Tipi-pesi'!J$7,'Tabelle Tipi-pesi'!K$7,"")&amp;IF(K140='Tabelle Tipi-pesi'!J$8,'Tabelle Tipi-pesi'!K$8,"")&amp;IF(K140='Tabelle Tipi-pesi'!J$9,'Tabelle Tipi-pesi'!K$9,"")&amp;IF(K140='Tabelle Tipi-pesi'!J$10,'Tabelle Tipi-pesi'!K$10,"")&amp;IF(K140='Tabelle Tipi-pesi'!J$11,'Tabelle Tipi-pesi'!K$11,"")&amp;IF(K140='Tabelle Tipi-pesi'!J$12,'Tabelle Tipi-pesi'!K$12,"")&amp;IF(K140='Tabelle Tipi-pesi'!J$13,'Tabelle Tipi-pesi'!K$13,"")&amp;IF(K140='Tabelle Tipi-pesi'!J$14,'Tabelle Tipi-pesi'!K$14,"")&amp;IF(K140='Tabelle Tipi-pesi'!J$15,'Tabelle Tipi-pesi'!K$15,"")&amp;IF(K140='Tabelle Tipi-pesi'!J$16,'Tabelle Tipi-pesi'!K$16,"")&amp;IF(K140='Tabelle Tipi-pesi'!J$17,'Tabelle Tipi-pesi'!K$17,"")&amp;IF(K140='Tabelle Tipi-pesi'!J$18,'Tabelle Tipi-pesi'!K$18,"")&amp;IF(K140='Tabelle Tipi-pesi'!J$19,'Tabelle Tipi-pesi'!K$19,"")&amp;IF(K140='Tabelle Tipi-pesi'!J$20,'Tabelle Tipi-pesi'!K$20,"")&amp;IF(K140='Tabelle Tipi-pesi'!J$21,'Tabelle Tipi-pesi'!K$21,"")&amp;IF(K140='Tabelle Tipi-pesi'!J$22,'Tabelle Tipi-pesi'!K$22,"")&amp;IF(K140='Tabelle Tipi-pesi'!J$23,'Tabelle Tipi-pesi'!K$23,"")))</f>
        <v>7</v>
      </c>
      <c r="M140" s="8" t="s">
        <v>69</v>
      </c>
      <c r="N140" s="9">
        <f>$B140*IF(M140="",0,VALUE(IF(M140='Tabelle Tipi-pesi'!L$2,'Tabelle Tipi-pesi'!M$2,"")&amp;IF(M140='Tabelle Tipi-pesi'!L$3,'Tabelle Tipi-pesi'!M$3,"")&amp;IF(M140='Tabelle Tipi-pesi'!L$4,'Tabelle Tipi-pesi'!M$4,"")&amp;IF(M140='Tabelle Tipi-pesi'!L$5,'Tabelle Tipi-pesi'!M$5,"")&amp;IF(M140='Tabelle Tipi-pesi'!L$6,'Tabelle Tipi-pesi'!M$6,"")&amp;IF(M140='Tabelle Tipi-pesi'!L$7,'Tabelle Tipi-pesi'!M$7,"")&amp;IF(M140='Tabelle Tipi-pesi'!L$8,'Tabelle Tipi-pesi'!M$8,"")&amp;IF(M140='Tabelle Tipi-pesi'!L$9,'Tabelle Tipi-pesi'!M$9,"")&amp;IF(M140='Tabelle Tipi-pesi'!L$10,'Tabelle Tipi-pesi'!M$10,"")&amp;IF(M140='Tabelle Tipi-pesi'!L$11,'Tabelle Tipi-pesi'!M$11,"")&amp;IF(M140='Tabelle Tipi-pesi'!L$12,'Tabelle Tipi-pesi'!M$12,"")&amp;IF(M140='Tabelle Tipi-pesi'!L$13,'Tabelle Tipi-pesi'!M$13,"")&amp;IF(M140='Tabelle Tipi-pesi'!L$14,'Tabelle Tipi-pesi'!M$14,"")&amp;IF(M140='Tabelle Tipi-pesi'!L$15,'Tabelle Tipi-pesi'!M$15,"")&amp;IF(M140='Tabelle Tipi-pesi'!L$16,'Tabelle Tipi-pesi'!M$16,"")&amp;IF(M140='Tabelle Tipi-pesi'!L$17,'Tabelle Tipi-pesi'!M$17,"")&amp;IF(M140='Tabelle Tipi-pesi'!L$18,'Tabelle Tipi-pesi'!M$18,"")&amp;IF(M140='Tabelle Tipi-pesi'!L$19,'Tabelle Tipi-pesi'!M$19,"")&amp;IF(M140='Tabelle Tipi-pesi'!L$20,'Tabelle Tipi-pesi'!M$20,"")&amp;IF(M140='Tabelle Tipi-pesi'!L$21,'Tabelle Tipi-pesi'!M$21,"")&amp;IF(M140='Tabelle Tipi-pesi'!L$22,'Tabelle Tipi-pesi'!M$22,"")&amp;IF(M140='Tabelle Tipi-pesi'!L$23,'Tabelle Tipi-pesi'!M$23,"")))</f>
        <v>210</v>
      </c>
      <c r="O140" s="27" t="s">
        <v>82</v>
      </c>
      <c r="P140" s="28">
        <f>IF(O140="",0,VALUE(IF(O140='Tabelle Tipi-pesi'!N$2,'Tabelle Tipi-pesi'!O$2,"")&amp;IF(O140='Tabelle Tipi-pesi'!N$3,'Tabelle Tipi-pesi'!O$3,"")&amp;IF(O140='Tabelle Tipi-pesi'!N$4,'Tabelle Tipi-pesi'!O$4,"")&amp;IF(O140='Tabelle Tipi-pesi'!N$5,'Tabelle Tipi-pesi'!O$5,"")&amp;IF(O140='Tabelle Tipi-pesi'!N$6,'Tabelle Tipi-pesi'!O$6,"")&amp;IF(O140='Tabelle Tipi-pesi'!N$7,'Tabelle Tipi-pesi'!O$7,"")&amp;IF(O140='Tabelle Tipi-pesi'!N$8,'Tabelle Tipi-pesi'!O$8,"")&amp;IF(O140='Tabelle Tipi-pesi'!N$9,'Tabelle Tipi-pesi'!O$9,"")&amp;IF(O140='Tabelle Tipi-pesi'!N$10,'Tabelle Tipi-pesi'!O$10,"")&amp;IF(O140='Tabelle Tipi-pesi'!N$11,'Tabelle Tipi-pesi'!O$11,"")&amp;IF(O140='Tabelle Tipi-pesi'!N$12,'Tabelle Tipi-pesi'!O$12,"")&amp;IF(O140='Tabelle Tipi-pesi'!N$13,'Tabelle Tipi-pesi'!O$13,"")&amp;IF(O140='Tabelle Tipi-pesi'!N$14,'Tabelle Tipi-pesi'!O$14,"")&amp;IF(O140='Tabelle Tipi-pesi'!N$15,'Tabelle Tipi-pesi'!O$15,"")&amp;IF(O140='Tabelle Tipi-pesi'!N$16,'Tabelle Tipi-pesi'!O$16,"")&amp;IF(O140='Tabelle Tipi-pesi'!N$17,'Tabelle Tipi-pesi'!O$17,"")&amp;IF(O140='Tabelle Tipi-pesi'!N$18,'Tabelle Tipi-pesi'!O$18,"")&amp;IF(O140='Tabelle Tipi-pesi'!N$19,'Tabelle Tipi-pesi'!O$19,"")&amp;IF(O140='Tabelle Tipi-pesi'!N$20,'Tabelle Tipi-pesi'!O$20,"")&amp;IF(O140='Tabelle Tipi-pesi'!N$21,'Tabelle Tipi-pesi'!O$21,"")&amp;IF(O140='Tabelle Tipi-pesi'!N$22,'Tabelle Tipi-pesi'!O$22,"")&amp;IF(O140='Tabelle Tipi-pesi'!N$23,'Tabelle Tipi-pesi'!O$23,"")))</f>
        <v>580</v>
      </c>
      <c r="Q140" s="8" t="s">
        <v>108</v>
      </c>
      <c r="R140" s="9">
        <f>IF(Q140="",0,VALUE(IF(Q140='Tabelle Tipi-pesi'!P$2,'Tabelle Tipi-pesi'!Q$2,"")&amp;IF(Q140='Tabelle Tipi-pesi'!P$3,'Tabelle Tipi-pesi'!Q$3,"")&amp;IF(Q140='Tabelle Tipi-pesi'!P$4,'Tabelle Tipi-pesi'!Q$4,"")&amp;IF(Q140='Tabelle Tipi-pesi'!P$5,'Tabelle Tipi-pesi'!Q$5,"")&amp;IF(Q140='Tabelle Tipi-pesi'!P$6,'Tabelle Tipi-pesi'!Q$6,"")&amp;IF(Q140='Tabelle Tipi-pesi'!P$7,'Tabelle Tipi-pesi'!Q$7,"")&amp;IF(Q140='Tabelle Tipi-pesi'!P$8,'Tabelle Tipi-pesi'!Q$8,"")&amp;IF(Q140='Tabelle Tipi-pesi'!P$9,'Tabelle Tipi-pesi'!Q$9,"")&amp;IF(Q140='Tabelle Tipi-pesi'!P$10,'Tabelle Tipi-pesi'!Q$10,"")&amp;IF(Q140='Tabelle Tipi-pesi'!P$11,'Tabelle Tipi-pesi'!Q$11,"")&amp;IF(Q140='Tabelle Tipi-pesi'!P$12,'Tabelle Tipi-pesi'!Q$12,"")&amp;IF(Q140='Tabelle Tipi-pesi'!P$13,'Tabelle Tipi-pesi'!Q$13,"")&amp;IF(Q140='Tabelle Tipi-pesi'!P$14,'Tabelle Tipi-pesi'!Q$14,"")&amp;IF(Q140='Tabelle Tipi-pesi'!P$15,'Tabelle Tipi-pesi'!Q$15,"")&amp;IF(Q140='Tabelle Tipi-pesi'!P$16,'Tabelle Tipi-pesi'!Q$16,"")&amp;IF(Q140='Tabelle Tipi-pesi'!P$17,'Tabelle Tipi-pesi'!Q$17,"")&amp;IF(Q140='Tabelle Tipi-pesi'!P$18,'Tabelle Tipi-pesi'!Q$18,"")&amp;IF(Q140='Tabelle Tipi-pesi'!P$19,'Tabelle Tipi-pesi'!Q$19,"")&amp;IF(Q140='Tabelle Tipi-pesi'!P$20,'Tabelle Tipi-pesi'!Q$20,"")&amp;IF(Q140='Tabelle Tipi-pesi'!P$21,'Tabelle Tipi-pesi'!Q$21,"")&amp;IF(Q140='Tabelle Tipi-pesi'!P$22,'Tabelle Tipi-pesi'!Q$22,"")&amp;IF(Q140='Tabelle Tipi-pesi'!P$23,'Tabelle Tipi-pesi'!Q$23,"")))</f>
        <v>30</v>
      </c>
      <c r="S140" s="29" t="s">
        <v>114</v>
      </c>
      <c r="T140" s="30">
        <f>IF(S140="",0,VALUE(IF(S140='Tabelle Tipi-pesi'!R$2,'Tabelle Tipi-pesi'!S$2,"")&amp;IF(S140='Tabelle Tipi-pesi'!R$3,'Tabelle Tipi-pesi'!S$3,"")&amp;IF(S140='Tabelle Tipi-pesi'!R$4,'Tabelle Tipi-pesi'!S$4,"")&amp;IF(S140='Tabelle Tipi-pesi'!R$5,'Tabelle Tipi-pesi'!S$5,"")&amp;IF(S140='Tabelle Tipi-pesi'!R$6,'Tabelle Tipi-pesi'!S$6,"")&amp;IF(S140='Tabelle Tipi-pesi'!R$7,'Tabelle Tipi-pesi'!S$7,"")&amp;IF(S140='Tabelle Tipi-pesi'!R$8,'Tabelle Tipi-pesi'!S$8,"")&amp;IF(S140='Tabelle Tipi-pesi'!R$9,'Tabelle Tipi-pesi'!S$9,"")&amp;IF(S140='Tabelle Tipi-pesi'!R$10,'Tabelle Tipi-pesi'!S$10,"")&amp;IF(S140='Tabelle Tipi-pesi'!R$11,'Tabelle Tipi-pesi'!S$11,"")&amp;IF(S140='Tabelle Tipi-pesi'!R$12,'Tabelle Tipi-pesi'!S$12,"")&amp;IF(S140='Tabelle Tipi-pesi'!R$13,'Tabelle Tipi-pesi'!S$13,"")&amp;IF(S140='Tabelle Tipi-pesi'!R$14,'Tabelle Tipi-pesi'!S$14,"")&amp;IF(S140='Tabelle Tipi-pesi'!R$15,'Tabelle Tipi-pesi'!S$15,"")&amp;IF(S140='Tabelle Tipi-pesi'!R$16,'Tabelle Tipi-pesi'!S$16,"")&amp;IF(S140='Tabelle Tipi-pesi'!R$17,'Tabelle Tipi-pesi'!S$17,"")&amp;IF(S140='Tabelle Tipi-pesi'!R$18,'Tabelle Tipi-pesi'!S$18,"")&amp;IF(S140='Tabelle Tipi-pesi'!R$19,'Tabelle Tipi-pesi'!S$19,"")&amp;IF(S140='Tabelle Tipi-pesi'!R$20,'Tabelle Tipi-pesi'!S$20,"")&amp;IF(S140='Tabelle Tipi-pesi'!R$21,'Tabelle Tipi-pesi'!S$21,"")&amp;IF(S140='Tabelle Tipi-pesi'!R$22,'Tabelle Tipi-pesi'!S$22,"")&amp;IF(S140='Tabelle Tipi-pesi'!R$23,'Tabelle Tipi-pesi'!S$23,"")))</f>
        <v>25</v>
      </c>
      <c r="V140" s="9">
        <f>IF(U140="",0,VALUE(IF(U140='Tabelle Tipi-pesi'!T$2,'Tabelle Tipi-pesi'!U$2,"")&amp;IF(U140='Tabelle Tipi-pesi'!T$3,'Tabelle Tipi-pesi'!U$3,"")&amp;IF(U140='Tabelle Tipi-pesi'!T$4,'Tabelle Tipi-pesi'!U$4,"")&amp;IF(U140='Tabelle Tipi-pesi'!T$5,'Tabelle Tipi-pesi'!U$5,"")&amp;IF(U140='Tabelle Tipi-pesi'!T$6,'Tabelle Tipi-pesi'!U$6,"")&amp;IF(U140='Tabelle Tipi-pesi'!T$7,'Tabelle Tipi-pesi'!U$7,"")&amp;IF(U140='Tabelle Tipi-pesi'!T$8,'Tabelle Tipi-pesi'!U$8,"")&amp;IF(U140='Tabelle Tipi-pesi'!T$9,'Tabelle Tipi-pesi'!U$9,"")&amp;IF(U140='Tabelle Tipi-pesi'!T$10,'Tabelle Tipi-pesi'!U$10,"")&amp;IF(U140='Tabelle Tipi-pesi'!T$11,'Tabelle Tipi-pesi'!U$11,"")&amp;IF(U140='Tabelle Tipi-pesi'!T$12,'Tabelle Tipi-pesi'!U$12,"")&amp;IF(U140='Tabelle Tipi-pesi'!T$13,'Tabelle Tipi-pesi'!U$13,"")&amp;IF(U140='Tabelle Tipi-pesi'!T$14,'Tabelle Tipi-pesi'!U$14,"")&amp;IF(U140='Tabelle Tipi-pesi'!T$15,'Tabelle Tipi-pesi'!U$15,"")&amp;IF(U140='Tabelle Tipi-pesi'!T$16,'Tabelle Tipi-pesi'!U$16,"")&amp;IF(U140='Tabelle Tipi-pesi'!T$17,'Tabelle Tipi-pesi'!U$17,"")&amp;IF(U140='Tabelle Tipi-pesi'!T$18,'Tabelle Tipi-pesi'!U$18,"")&amp;IF(U140='Tabelle Tipi-pesi'!T$19,'Tabelle Tipi-pesi'!U$19,"")&amp;IF(U140='Tabelle Tipi-pesi'!T$20,'Tabelle Tipi-pesi'!U$20,"")&amp;IF(U140='Tabelle Tipi-pesi'!T$21,'Tabelle Tipi-pesi'!U$21,"")&amp;IF(U140='Tabelle Tipi-pesi'!T$22,'Tabelle Tipi-pesi'!U$22,"")&amp;IF(U140='Tabelle Tipi-pesi'!T$23,'Tabelle Tipi-pesi'!U$23,"")))</f>
        <v>0</v>
      </c>
      <c r="W140" s="31"/>
      <c r="X140" s="32">
        <f>IF(W140="",0,VALUE(IF(W140='Tabelle Tipi-pesi'!V$2,'Tabelle Tipi-pesi'!W$2,"")&amp;IF(W140='Tabelle Tipi-pesi'!V$3,'Tabelle Tipi-pesi'!W$3,"")&amp;IF(W140='Tabelle Tipi-pesi'!V$4,'Tabelle Tipi-pesi'!W$4,"")&amp;IF(W140='Tabelle Tipi-pesi'!V$5,'Tabelle Tipi-pesi'!W$5,"")&amp;IF(W140='Tabelle Tipi-pesi'!V$6,'Tabelle Tipi-pesi'!W$6,"")&amp;IF(W140='Tabelle Tipi-pesi'!V$7,'Tabelle Tipi-pesi'!W$7,"")&amp;IF(W140='Tabelle Tipi-pesi'!V$8,'Tabelle Tipi-pesi'!W$8,"")&amp;IF(W140='Tabelle Tipi-pesi'!V$9,'Tabelle Tipi-pesi'!W$9,"")&amp;IF(W140='Tabelle Tipi-pesi'!V$10,'Tabelle Tipi-pesi'!W$10,"")&amp;IF(W140='Tabelle Tipi-pesi'!V$11,'Tabelle Tipi-pesi'!W$11,"")&amp;IF(W140='Tabelle Tipi-pesi'!V$12,'Tabelle Tipi-pesi'!W$12,"")&amp;IF(W140='Tabelle Tipi-pesi'!V$13,'Tabelle Tipi-pesi'!W$13,"")&amp;IF(W140='Tabelle Tipi-pesi'!V$14,'Tabelle Tipi-pesi'!W$14,"")&amp;IF(W140='Tabelle Tipi-pesi'!V$15,'Tabelle Tipi-pesi'!W$15,"")&amp;IF(W140='Tabelle Tipi-pesi'!V$16,'Tabelle Tipi-pesi'!W$16,"")&amp;IF(W140='Tabelle Tipi-pesi'!V$17,'Tabelle Tipi-pesi'!W$17,"")&amp;IF(W140='Tabelle Tipi-pesi'!V$18,'Tabelle Tipi-pesi'!W$18,"")&amp;IF(W140='Tabelle Tipi-pesi'!V$19,'Tabelle Tipi-pesi'!W$19,"")&amp;IF(W140='Tabelle Tipi-pesi'!V$20,'Tabelle Tipi-pesi'!W$20,"")&amp;IF(W140='Tabelle Tipi-pesi'!V$21,'Tabelle Tipi-pesi'!W$21,"")&amp;IF(W140='Tabelle Tipi-pesi'!V$22,'Tabelle Tipi-pesi'!W$22,"")&amp;IF(W140='Tabelle Tipi-pesi'!V$23,'Tabelle Tipi-pesi'!W$23,"")))</f>
        <v>0</v>
      </c>
      <c r="Z140" s="9">
        <f>IF(Y140="",0,VALUE(IF(Y140='Tabelle Tipi-pesi'!X$2,'Tabelle Tipi-pesi'!Y$2,"")&amp;IF(Y140='Tabelle Tipi-pesi'!X$3,'Tabelle Tipi-pesi'!Y$3,"")&amp;IF(Y140='Tabelle Tipi-pesi'!X$4,'Tabelle Tipi-pesi'!Y$4,"")&amp;IF(Y140='Tabelle Tipi-pesi'!X$5,'Tabelle Tipi-pesi'!Y$5,"")&amp;IF(Y140='Tabelle Tipi-pesi'!X$6,'Tabelle Tipi-pesi'!Y$6,"")&amp;IF(Y140='Tabelle Tipi-pesi'!X$7,'Tabelle Tipi-pesi'!Y$7,"")&amp;IF(Y140='Tabelle Tipi-pesi'!X$8,'Tabelle Tipi-pesi'!Y$8,"")&amp;IF(Y140='Tabelle Tipi-pesi'!X$9,'Tabelle Tipi-pesi'!Y$9,"")&amp;IF(Y140='Tabelle Tipi-pesi'!X$10,'Tabelle Tipi-pesi'!Y$10,"")&amp;IF(Y140='Tabelle Tipi-pesi'!X$11,'Tabelle Tipi-pesi'!Y$11,"")&amp;IF(Y140='Tabelle Tipi-pesi'!X$12,'Tabelle Tipi-pesi'!Y$12,"")&amp;IF(Y140='Tabelle Tipi-pesi'!X$13,'Tabelle Tipi-pesi'!Y$13,"")&amp;IF(Y140='Tabelle Tipi-pesi'!X$14,'Tabelle Tipi-pesi'!Y$14,"")&amp;IF(Y140='Tabelle Tipi-pesi'!X$15,'Tabelle Tipi-pesi'!Y$15,"")&amp;IF(Y140='Tabelle Tipi-pesi'!X$16,'Tabelle Tipi-pesi'!Y$16,"")&amp;IF(Y140='Tabelle Tipi-pesi'!X$17,'Tabelle Tipi-pesi'!Y$17,"")&amp;IF(Y140='Tabelle Tipi-pesi'!X$18,'Tabelle Tipi-pesi'!Y$18,"")&amp;IF(Y140='Tabelle Tipi-pesi'!X$19,'Tabelle Tipi-pesi'!Y$19,"")&amp;IF(Y140='Tabelle Tipi-pesi'!X$20,'Tabelle Tipi-pesi'!Y$20,"")&amp;IF(Y140='Tabelle Tipi-pesi'!X$21,'Tabelle Tipi-pesi'!Y$21,"")&amp;IF(Y140='Tabelle Tipi-pesi'!X$22,'Tabelle Tipi-pesi'!Y$22,"")&amp;IF(Y140='Tabelle Tipi-pesi'!X$23,'Tabelle Tipi-pesi'!Y$23,"")))</f>
        <v>0</v>
      </c>
      <c r="AA140" s="36" t="s">
        <v>103</v>
      </c>
      <c r="AB140" s="37">
        <f>IF(AA140="",0,VALUE(IF(AA140='Tabelle Tipi-pesi'!Z$2,'Tabelle Tipi-pesi'!AA$2,"")&amp;IF(AA140='Tabelle Tipi-pesi'!Z$3,'Tabelle Tipi-pesi'!AA$3,"")&amp;IF(AA140='Tabelle Tipi-pesi'!Z$4,'Tabelle Tipi-pesi'!AA$4,"")&amp;IF(AA140='Tabelle Tipi-pesi'!Z$5,'Tabelle Tipi-pesi'!AA$5,"")&amp;IF(AA140='Tabelle Tipi-pesi'!Z$6,'Tabelle Tipi-pesi'!AA$6,"")&amp;IF(AA140='Tabelle Tipi-pesi'!Z$7,'Tabelle Tipi-pesi'!AA$7,"")&amp;IF(AA140='Tabelle Tipi-pesi'!Z$8,'Tabelle Tipi-pesi'!AA$8,"")&amp;IF(AA140='Tabelle Tipi-pesi'!Z$9,'Tabelle Tipi-pesi'!AA$9,"")&amp;IF(AA140='Tabelle Tipi-pesi'!Z$10,'Tabelle Tipi-pesi'!AA$10,"")&amp;IF(AA140='Tabelle Tipi-pesi'!Z$11,'Tabelle Tipi-pesi'!AA$11,"")&amp;IF(AA140='Tabelle Tipi-pesi'!Z$12,'Tabelle Tipi-pesi'!AA$12,"")&amp;IF(AA140='Tabelle Tipi-pesi'!Z$13,'Tabelle Tipi-pesi'!AA$13,"")&amp;IF(AA140='Tabelle Tipi-pesi'!Z$14,'Tabelle Tipi-pesi'!AA$14,"")&amp;IF(AA140='Tabelle Tipi-pesi'!Z$15,'Tabelle Tipi-pesi'!AA$15,"")&amp;IF(AA140='Tabelle Tipi-pesi'!Z$16,'Tabelle Tipi-pesi'!AA$16,"")&amp;IF(AA140='Tabelle Tipi-pesi'!Z$17,'Tabelle Tipi-pesi'!AA$17,"")&amp;IF(AA140='Tabelle Tipi-pesi'!Z$18,'Tabelle Tipi-pesi'!AA$18,"")&amp;IF(AA140='Tabelle Tipi-pesi'!Z$19,'Tabelle Tipi-pesi'!AA$19,"")&amp;IF(AA140='Tabelle Tipi-pesi'!Z$20,'Tabelle Tipi-pesi'!AA$20,"")&amp;IF(AA140='Tabelle Tipi-pesi'!Z$21,'Tabelle Tipi-pesi'!AA$21,"")&amp;IF(AA140='Tabelle Tipi-pesi'!Z$22,'Tabelle Tipi-pesi'!AA$22,"")&amp;IF(AA140='Tabelle Tipi-pesi'!Z$23,'Tabelle Tipi-pesi'!AA$23,"")))</f>
        <v>10</v>
      </c>
      <c r="AD140" s="9">
        <f>IF(AC140="",0,VALUE(IF(AC140='Tabelle Tipi-pesi'!Z$2,'Tabelle Tipi-pesi'!AA$2,"")&amp;IF(AC140='Tabelle Tipi-pesi'!Z$3,'Tabelle Tipi-pesi'!AA$3,"")&amp;IF(AC140='Tabelle Tipi-pesi'!Z$4,'Tabelle Tipi-pesi'!AA$4,"")&amp;IF(AC140='Tabelle Tipi-pesi'!Z$5,'Tabelle Tipi-pesi'!AA$5,"")&amp;IF(AC140='Tabelle Tipi-pesi'!Z$6,'Tabelle Tipi-pesi'!AA$6,"")&amp;IF(AC140='Tabelle Tipi-pesi'!Z$7,'Tabelle Tipi-pesi'!AA$7,"")&amp;IF(AC140='Tabelle Tipi-pesi'!Z$8,'Tabelle Tipi-pesi'!AA$8,"")&amp;IF(AC140='Tabelle Tipi-pesi'!Z$9,'Tabelle Tipi-pesi'!AA$9,"")&amp;IF(AC140='Tabelle Tipi-pesi'!Z$10,'Tabelle Tipi-pesi'!AA$10,"")&amp;IF(AC140='Tabelle Tipi-pesi'!Z$11,'Tabelle Tipi-pesi'!AA$11,"")&amp;IF(AC140='Tabelle Tipi-pesi'!Z$12,'Tabelle Tipi-pesi'!AA$12,"")&amp;IF(AC140='Tabelle Tipi-pesi'!Z$13,'Tabelle Tipi-pesi'!AA$13,"")&amp;IF(AC140='Tabelle Tipi-pesi'!Z$14,'Tabelle Tipi-pesi'!AA$14,"")&amp;IF(AC140='Tabelle Tipi-pesi'!Z$15,'Tabelle Tipi-pesi'!AA$15,"")&amp;IF(AC140='Tabelle Tipi-pesi'!Z$16,'Tabelle Tipi-pesi'!AA$16,"")&amp;IF(AC140='Tabelle Tipi-pesi'!Z$17,'Tabelle Tipi-pesi'!AA$17,"")&amp;IF(AC140='Tabelle Tipi-pesi'!Z$18,'Tabelle Tipi-pesi'!AA$18,"")&amp;IF(AC140='Tabelle Tipi-pesi'!Z$19,'Tabelle Tipi-pesi'!AA$19,"")&amp;IF(AC140='Tabelle Tipi-pesi'!Z$20,'Tabelle Tipi-pesi'!AA$20,"")&amp;IF(AC140='Tabelle Tipi-pesi'!Z$21,'Tabelle Tipi-pesi'!AA$21,"")&amp;IF(AC140='Tabelle Tipi-pesi'!Z$22,'Tabelle Tipi-pesi'!AA$22,"")&amp;IF(AC140='Tabelle Tipi-pesi'!Z$23,'Tabelle Tipi-pesi'!AA$23,"")))</f>
        <v>0</v>
      </c>
      <c r="AE140" s="34"/>
      <c r="AF140" s="35">
        <f>IF(AE140="",0,VALUE(IF(AE140='Tabelle Tipi-pesi'!AB$2,'Tabelle Tipi-pesi'!AC$2,"")&amp;IF(AE140='Tabelle Tipi-pesi'!AB$3,'Tabelle Tipi-pesi'!AC$3,"")&amp;IF(AE140='Tabelle Tipi-pesi'!AB$4,'Tabelle Tipi-pesi'!AC$4,"")&amp;IF(AE140='Tabelle Tipi-pesi'!AB$5,'Tabelle Tipi-pesi'!AC$5,"")&amp;IF(AE140='Tabelle Tipi-pesi'!AB$6,'Tabelle Tipi-pesi'!AC$6,"")&amp;IF(AE140='Tabelle Tipi-pesi'!AB$7,'Tabelle Tipi-pesi'!AC$7,"")&amp;IF(AE140='Tabelle Tipi-pesi'!AB$8,'Tabelle Tipi-pesi'!AC$8,"")&amp;IF(AE140='Tabelle Tipi-pesi'!AB$9,'Tabelle Tipi-pesi'!AC$9,"")&amp;IF(AE140='Tabelle Tipi-pesi'!AB$10,'Tabelle Tipi-pesi'!AC$10,"")&amp;IF(AE140='Tabelle Tipi-pesi'!AB$11,'Tabelle Tipi-pesi'!AC$11,"")&amp;IF(AE140='Tabelle Tipi-pesi'!AB$12,'Tabelle Tipi-pesi'!AC$12,"")&amp;IF(AE140='Tabelle Tipi-pesi'!AB$13,'Tabelle Tipi-pesi'!AC$13,"")&amp;IF(AE140='Tabelle Tipi-pesi'!AB$14,'Tabelle Tipi-pesi'!AC$14,"")&amp;IF(AE140='Tabelle Tipi-pesi'!AB$15,'Tabelle Tipi-pesi'!AC$15,"")&amp;IF(AD140='Tabelle Tipi-pesi'!AB$16,'Tabelle Tipi-pesi'!AC$16,"")&amp;IF(AE140='Tabelle Tipi-pesi'!AB$17,'Tabelle Tipi-pesi'!AC$17,"")&amp;IF(AE140='Tabelle Tipi-pesi'!AB$18,'Tabelle Tipi-pesi'!AC$18,"")&amp;IF(AE140='Tabelle Tipi-pesi'!AB$19,'Tabelle Tipi-pesi'!AC$19,"")&amp;IF(AE140='Tabelle Tipi-pesi'!AB$20,'Tabelle Tipi-pesi'!AC$20,"")&amp;IF(AE140='Tabelle Tipi-pesi'!AB$21,'Tabelle Tipi-pesi'!AC$21,"")&amp;IF(AE140='Tabelle Tipi-pesi'!AB$22,'Tabelle Tipi-pesi'!AC$22,"")&amp;IF(AE140='Tabelle Tipi-pesi'!AB$23,'Tabelle Tipi-pesi'!AC$23,"")))</f>
        <v>0</v>
      </c>
      <c r="AH140" s="9">
        <f>IF(AG140="",0,VALUE(IF(AG140='Tabelle Tipi-pesi'!AD$2,'Tabelle Tipi-pesi'!AE$2,"")&amp;IF(AG140='Tabelle Tipi-pesi'!AD$3,'Tabelle Tipi-pesi'!AE$3,"")&amp;IF(AG140='Tabelle Tipi-pesi'!AD$4,'Tabelle Tipi-pesi'!AE$4,"")&amp;IF(AG140='Tabelle Tipi-pesi'!AD$5,'Tabelle Tipi-pesi'!AE$5,"")&amp;IF(AG140='Tabelle Tipi-pesi'!AD$6,'Tabelle Tipi-pesi'!AE$6,"")&amp;IF(AG140='Tabelle Tipi-pesi'!AD$7,'Tabelle Tipi-pesi'!AE$7,"")&amp;IF(AG140='Tabelle Tipi-pesi'!AD$8,'Tabelle Tipi-pesi'!AE$8,"")&amp;IF(AG140='Tabelle Tipi-pesi'!AD$9,'Tabelle Tipi-pesi'!AE$9,"")&amp;IF(AG140='Tabelle Tipi-pesi'!AD$10,'Tabelle Tipi-pesi'!AE$10,"")&amp;IF(AG140='Tabelle Tipi-pesi'!AD$11,'Tabelle Tipi-pesi'!AE$11,"")&amp;IF(AG140='Tabelle Tipi-pesi'!AD$12,'Tabelle Tipi-pesi'!AE$12,"")&amp;IF(AG140='Tabelle Tipi-pesi'!AD$13,'Tabelle Tipi-pesi'!AE$13,"")&amp;IF(AG140='Tabelle Tipi-pesi'!AD$14,'Tabelle Tipi-pesi'!AE$14,"")&amp;IF(AG140='Tabelle Tipi-pesi'!AD$15,'Tabelle Tipi-pesi'!AE$15,"")&amp;IF(AF140='Tabelle Tipi-pesi'!AD$16,'Tabelle Tipi-pesi'!AE$16,"")&amp;IF(AG140='Tabelle Tipi-pesi'!AD$17,'Tabelle Tipi-pesi'!AE$17,"")&amp;IF(AG140='Tabelle Tipi-pesi'!AD$18,'Tabelle Tipi-pesi'!AE$18,"")&amp;IF(AG140='Tabelle Tipi-pesi'!AD$19,'Tabelle Tipi-pesi'!AE$19,"")&amp;IF(AG140='Tabelle Tipi-pesi'!AD$20,'Tabelle Tipi-pesi'!AE$20,"")&amp;IF(AG140='Tabelle Tipi-pesi'!AD$21,'Tabelle Tipi-pesi'!AE$21,"")&amp;IF(AG140='Tabelle Tipi-pesi'!AD$22,'Tabelle Tipi-pesi'!AE$22,"")&amp;IF(AG140='Tabelle Tipi-pesi'!AD$23,'Tabelle Tipi-pesi'!AE$23,"")))</f>
        <v>0</v>
      </c>
      <c r="AJ140" s="26">
        <f t="shared" si="14"/>
        <v>1304</v>
      </c>
      <c r="AK140" s="55">
        <v>24</v>
      </c>
      <c r="AL140" s="12">
        <v>6192</v>
      </c>
      <c r="AM140" s="18"/>
      <c r="AN140" s="11">
        <f t="shared" si="15"/>
        <v>10</v>
      </c>
      <c r="AO140" s="11" t="str">
        <f t="shared" si="16"/>
        <v>3</v>
      </c>
      <c r="AP140" s="8">
        <v>750</v>
      </c>
      <c r="AQ140" s="40">
        <f t="shared" si="17"/>
        <v>15.48</v>
      </c>
      <c r="AR140" s="15">
        <f t="shared" si="18"/>
        <v>171.828</v>
      </c>
      <c r="AS140" s="16">
        <f t="shared" si="19"/>
        <v>131.76993865030676</v>
      </c>
      <c r="AT140" s="15">
        <f t="shared" si="20"/>
        <v>7.5889843331703792</v>
      </c>
      <c r="AU140" s="39"/>
    </row>
    <row r="141" spans="1:47" s="8" customFormat="1" ht="11.25" customHeight="1" x14ac:dyDescent="0.2">
      <c r="A141" s="8">
        <v>137</v>
      </c>
      <c r="B141" s="8">
        <v>4</v>
      </c>
      <c r="C141" s="20" t="s">
        <v>18</v>
      </c>
      <c r="D141" s="21">
        <f>IF(C141="",0,VALUE(IF(C141='Tabelle Tipi-pesi'!B$2,'Tabelle Tipi-pesi'!C$2,"")&amp;IF(C141='Tabelle Tipi-pesi'!B$3,'Tabelle Tipi-pesi'!C$3,"")&amp;IF(C141='Tabelle Tipi-pesi'!B$4,'Tabelle Tipi-pesi'!C$4,"")&amp;IF(C141='Tabelle Tipi-pesi'!B$5,'Tabelle Tipi-pesi'!C$5,"")&amp;IF(C141='Tabelle Tipi-pesi'!B$6,'Tabelle Tipi-pesi'!C$6,"")&amp;IF(C141='Tabelle Tipi-pesi'!B$7,'Tabelle Tipi-pesi'!C$7,"")&amp;IF(C141='Tabelle Tipi-pesi'!B$8,'Tabelle Tipi-pesi'!C$8,"")&amp;IF(C141='Tabelle Tipi-pesi'!B$9,'Tabelle Tipi-pesi'!C$9,"")&amp;IF(C141='Tabelle Tipi-pesi'!B$10,'Tabelle Tipi-pesi'!C$10,"")&amp;IF(C141='Tabelle Tipi-pesi'!B$11,'Tabelle Tipi-pesi'!C$11,"")&amp;IF(C141='Tabelle Tipi-pesi'!B$12,'Tabelle Tipi-pesi'!C$12,"")&amp;IF(C141='Tabelle Tipi-pesi'!B$13,'Tabelle Tipi-pesi'!C$13,"")&amp;IF(C141='Tabelle Tipi-pesi'!B$14,'Tabelle Tipi-pesi'!C$14,"")&amp;IF(C141='Tabelle Tipi-pesi'!B$15,'Tabelle Tipi-pesi'!C$15,"")&amp;IF(C141='Tabelle Tipi-pesi'!B$16,'Tabelle Tipi-pesi'!C$16,"")&amp;IF(C141='Tabelle Tipi-pesi'!B$17,'Tabelle Tipi-pesi'!C$17,"")&amp;IF(C141='Tabelle Tipi-pesi'!B$18,'Tabelle Tipi-pesi'!C$18,"")&amp;IF(C141='Tabelle Tipi-pesi'!B$19,'Tabelle Tipi-pesi'!C$19,"")&amp;IF(C141='Tabelle Tipi-pesi'!B$20,'Tabelle Tipi-pesi'!C$20,"")&amp;IF(C141='Tabelle Tipi-pesi'!B$21,'Tabelle Tipi-pesi'!C$21,"")&amp;IF(C141='Tabelle Tipi-pesi'!B$22,'Tabelle Tipi-pesi'!C$22,"")&amp;IF(C141='Tabelle Tipi-pesi'!B$23,'Tabelle Tipi-pesi'!C$23,"")))</f>
        <v>180</v>
      </c>
      <c r="E141" s="8" t="s">
        <v>25</v>
      </c>
      <c r="F141" s="7">
        <f>IF(E141="",0,VALUE(IF(E141='Tabelle Tipi-pesi'!D$2,'Tabelle Tipi-pesi'!E$2,"")&amp;IF(E141='Tabelle Tipi-pesi'!D$3,'Tabelle Tipi-pesi'!E$3,"")&amp;IF(E141='Tabelle Tipi-pesi'!D$4,'Tabelle Tipi-pesi'!E$4,"")&amp;IF(E141='Tabelle Tipi-pesi'!D$5,'Tabelle Tipi-pesi'!E$5,"")&amp;IF(E141='Tabelle Tipi-pesi'!D$6,'Tabelle Tipi-pesi'!E$6,"")&amp;IF(E141='Tabelle Tipi-pesi'!D$7,'Tabelle Tipi-pesi'!E$7,"")&amp;IF(E141='Tabelle Tipi-pesi'!D$8,'Tabelle Tipi-pesi'!E$8,"")&amp;IF(E141='Tabelle Tipi-pesi'!D$9,'Tabelle Tipi-pesi'!E$9,"")&amp;IF(E141='Tabelle Tipi-pesi'!D$10,'Tabelle Tipi-pesi'!E$10,"")&amp;IF(E141='Tabelle Tipi-pesi'!D$11,'Tabelle Tipi-pesi'!E$11,"")&amp;IF(E141='Tabelle Tipi-pesi'!D$12,'Tabelle Tipi-pesi'!E$12,"")&amp;IF(E141='Tabelle Tipi-pesi'!D$13,'Tabelle Tipi-pesi'!E$13,"")&amp;IF(E141='Tabelle Tipi-pesi'!D$14,'Tabelle Tipi-pesi'!E$14,"")&amp;IF(E141='Tabelle Tipi-pesi'!D$15,'Tabelle Tipi-pesi'!E$15,"")&amp;IF(E141='Tabelle Tipi-pesi'!D$16,'Tabelle Tipi-pesi'!E$16,"")&amp;IF(E141='Tabelle Tipi-pesi'!D$17,'Tabelle Tipi-pesi'!E$17,"")&amp;IF(E141='Tabelle Tipi-pesi'!D$18,'Tabelle Tipi-pesi'!E$18,"")&amp;IF(E141='Tabelle Tipi-pesi'!D$19,'Tabelle Tipi-pesi'!E$19,"")&amp;IF(E141='Tabelle Tipi-pesi'!D$20,'Tabelle Tipi-pesi'!E$20,"")&amp;IF(E141='Tabelle Tipi-pesi'!D$21,'Tabelle Tipi-pesi'!E$21,"")&amp;IF(E141='Tabelle Tipi-pesi'!D$22,'Tabelle Tipi-pesi'!E$22,"")&amp;IF(E141='Tabelle Tipi-pesi'!D$23,'Tabelle Tipi-pesi'!E$23,"")))/4*B141</f>
        <v>63</v>
      </c>
      <c r="G141" s="22" t="s">
        <v>39</v>
      </c>
      <c r="H141" s="23">
        <f>$B141*IF(G141="",0,VALUE(IF(G141='Tabelle Tipi-pesi'!F$2,'Tabelle Tipi-pesi'!G$2,"")&amp;IF(G141='Tabelle Tipi-pesi'!F$3,'Tabelle Tipi-pesi'!G$3,"")&amp;IF(G141='Tabelle Tipi-pesi'!F$4,'Tabelle Tipi-pesi'!G$4,"")&amp;IF(G141='Tabelle Tipi-pesi'!F$5,'Tabelle Tipi-pesi'!G$5,"")&amp;IF(G141='Tabelle Tipi-pesi'!F$6,'Tabelle Tipi-pesi'!G$6,"")&amp;IF(G141='Tabelle Tipi-pesi'!F$7,'Tabelle Tipi-pesi'!G$7,"")&amp;IF(G141='Tabelle Tipi-pesi'!F$8,'Tabelle Tipi-pesi'!G$8,"")&amp;IF(G141='Tabelle Tipi-pesi'!F$9,'Tabelle Tipi-pesi'!G$9,"")&amp;IF(G141='Tabelle Tipi-pesi'!F$10,'Tabelle Tipi-pesi'!G$10,"")&amp;IF(G141='Tabelle Tipi-pesi'!F$11,'Tabelle Tipi-pesi'!G$11,"")&amp;IF(G141='Tabelle Tipi-pesi'!F$12,'Tabelle Tipi-pesi'!G$12,"")&amp;IF(G141='Tabelle Tipi-pesi'!F$13,'Tabelle Tipi-pesi'!G$13,"")&amp;IF(G141='Tabelle Tipi-pesi'!F$14,'Tabelle Tipi-pesi'!G$14,"")&amp;IF(G141='Tabelle Tipi-pesi'!F$15,'Tabelle Tipi-pesi'!G$15,"")&amp;IF(G141='Tabelle Tipi-pesi'!F$16,'Tabelle Tipi-pesi'!G$16,"")&amp;IF(G141='Tabelle Tipi-pesi'!F$17,'Tabelle Tipi-pesi'!G$17,"")&amp;IF(G141='Tabelle Tipi-pesi'!F$18,'Tabelle Tipi-pesi'!G$18,"")&amp;IF(G141='Tabelle Tipi-pesi'!F$19,'Tabelle Tipi-pesi'!G$19,"")&amp;IF(G141='Tabelle Tipi-pesi'!F$20,'Tabelle Tipi-pesi'!G$20,"")&amp;IF(G141='Tabelle Tipi-pesi'!F$21,'Tabelle Tipi-pesi'!G$21,"")&amp;IF(G141='Tabelle Tipi-pesi'!F$22,'Tabelle Tipi-pesi'!G$22,"")&amp;IF(G141='Tabelle Tipi-pesi'!F$23,'Tabelle Tipi-pesi'!G$23,"")))</f>
        <v>120</v>
      </c>
      <c r="I141" s="8" t="s">
        <v>44</v>
      </c>
      <c r="J141" s="9">
        <f>IF(I141="",0,VALUE(IF(I141='Tabelle Tipi-pesi'!H$2,'Tabelle Tipi-pesi'!I$2,"")&amp;IF(I141='Tabelle Tipi-pesi'!H$3,'Tabelle Tipi-pesi'!I$3,"")&amp;IF(I141='Tabelle Tipi-pesi'!H$4,'Tabelle Tipi-pesi'!I$4,"")&amp;IF(I141='Tabelle Tipi-pesi'!H$5,'Tabelle Tipi-pesi'!I$5,"")&amp;IF(I141='Tabelle Tipi-pesi'!H$6,'Tabelle Tipi-pesi'!I$6,"")&amp;IF(I141='Tabelle Tipi-pesi'!H$7,'Tabelle Tipi-pesi'!I$7,"")&amp;IF(I141='Tabelle Tipi-pesi'!H$8,'Tabelle Tipi-pesi'!I$8,"")&amp;IF(I141='Tabelle Tipi-pesi'!H$9,'Tabelle Tipi-pesi'!I$9,"")&amp;IF(I141='Tabelle Tipi-pesi'!H$10,'Tabelle Tipi-pesi'!I$10,"")&amp;IF(I141='Tabelle Tipi-pesi'!H$11,'Tabelle Tipi-pesi'!I$11,"")&amp;IF(I141='Tabelle Tipi-pesi'!H$12,'Tabelle Tipi-pesi'!I$12,"")&amp;IF(I141='Tabelle Tipi-pesi'!H$13,'Tabelle Tipi-pesi'!I$13,"")&amp;IF(I141='Tabelle Tipi-pesi'!H$14,'Tabelle Tipi-pesi'!I$14,"")&amp;IF(I141='Tabelle Tipi-pesi'!H$15,'Tabelle Tipi-pesi'!I$15,"")&amp;IF(I141='Tabelle Tipi-pesi'!H$16,'Tabelle Tipi-pesi'!I$16,"")&amp;IF(I141='Tabelle Tipi-pesi'!H$17,'Tabelle Tipi-pesi'!I$17,"")&amp;IF(I141='Tabelle Tipi-pesi'!H$18,'Tabelle Tipi-pesi'!I$18,"")&amp;IF(I141='Tabelle Tipi-pesi'!H$19,'Tabelle Tipi-pesi'!I$19,"")&amp;IF(I141='Tabelle Tipi-pesi'!H$20,'Tabelle Tipi-pesi'!I$20,"")&amp;IF(I141='Tabelle Tipi-pesi'!H$21,'Tabelle Tipi-pesi'!I$21,"")&amp;IF(I141='Tabelle Tipi-pesi'!H$22,'Tabelle Tipi-pesi'!I$22,"")&amp;IF(I141='Tabelle Tipi-pesi'!H$23,'Tabelle Tipi-pesi'!I$23,"")))</f>
        <v>80</v>
      </c>
      <c r="K141" s="24" t="s">
        <v>50</v>
      </c>
      <c r="L141" s="25">
        <f>IF(K141="",0,VALUE(IF(K141='Tabelle Tipi-pesi'!J$2,'Tabelle Tipi-pesi'!K$2,"")&amp;IF(K141='Tabelle Tipi-pesi'!J$3,'Tabelle Tipi-pesi'!K$3,"")&amp;IF(K141='Tabelle Tipi-pesi'!J$4,'Tabelle Tipi-pesi'!K$4,"")&amp;IF(K141='Tabelle Tipi-pesi'!J$5,'Tabelle Tipi-pesi'!K$5,"")&amp;IF(K141='Tabelle Tipi-pesi'!J$6,'Tabelle Tipi-pesi'!K$6,"")&amp;IF(K141='Tabelle Tipi-pesi'!J$7,'Tabelle Tipi-pesi'!K$7,"")&amp;IF(K141='Tabelle Tipi-pesi'!J$8,'Tabelle Tipi-pesi'!K$8,"")&amp;IF(K141='Tabelle Tipi-pesi'!J$9,'Tabelle Tipi-pesi'!K$9,"")&amp;IF(K141='Tabelle Tipi-pesi'!J$10,'Tabelle Tipi-pesi'!K$10,"")&amp;IF(K141='Tabelle Tipi-pesi'!J$11,'Tabelle Tipi-pesi'!K$11,"")&amp;IF(K141='Tabelle Tipi-pesi'!J$12,'Tabelle Tipi-pesi'!K$12,"")&amp;IF(K141='Tabelle Tipi-pesi'!J$13,'Tabelle Tipi-pesi'!K$13,"")&amp;IF(K141='Tabelle Tipi-pesi'!J$14,'Tabelle Tipi-pesi'!K$14,"")&amp;IF(K141='Tabelle Tipi-pesi'!J$15,'Tabelle Tipi-pesi'!K$15,"")&amp;IF(K141='Tabelle Tipi-pesi'!J$16,'Tabelle Tipi-pesi'!K$16,"")&amp;IF(K141='Tabelle Tipi-pesi'!J$17,'Tabelle Tipi-pesi'!K$17,"")&amp;IF(K141='Tabelle Tipi-pesi'!J$18,'Tabelle Tipi-pesi'!K$18,"")&amp;IF(K141='Tabelle Tipi-pesi'!J$19,'Tabelle Tipi-pesi'!K$19,"")&amp;IF(K141='Tabelle Tipi-pesi'!J$20,'Tabelle Tipi-pesi'!K$20,"")&amp;IF(K141='Tabelle Tipi-pesi'!J$21,'Tabelle Tipi-pesi'!K$21,"")&amp;IF(K141='Tabelle Tipi-pesi'!J$22,'Tabelle Tipi-pesi'!K$22,"")&amp;IF(K141='Tabelle Tipi-pesi'!J$23,'Tabelle Tipi-pesi'!K$23,"")))</f>
        <v>7</v>
      </c>
      <c r="M141" s="8" t="s">
        <v>69</v>
      </c>
      <c r="N141" s="9">
        <f>$B141*IF(M141="",0,VALUE(IF(M141='Tabelle Tipi-pesi'!L$2,'Tabelle Tipi-pesi'!M$2,"")&amp;IF(M141='Tabelle Tipi-pesi'!L$3,'Tabelle Tipi-pesi'!M$3,"")&amp;IF(M141='Tabelle Tipi-pesi'!L$4,'Tabelle Tipi-pesi'!M$4,"")&amp;IF(M141='Tabelle Tipi-pesi'!L$5,'Tabelle Tipi-pesi'!M$5,"")&amp;IF(M141='Tabelle Tipi-pesi'!L$6,'Tabelle Tipi-pesi'!M$6,"")&amp;IF(M141='Tabelle Tipi-pesi'!L$7,'Tabelle Tipi-pesi'!M$7,"")&amp;IF(M141='Tabelle Tipi-pesi'!L$8,'Tabelle Tipi-pesi'!M$8,"")&amp;IF(M141='Tabelle Tipi-pesi'!L$9,'Tabelle Tipi-pesi'!M$9,"")&amp;IF(M141='Tabelle Tipi-pesi'!L$10,'Tabelle Tipi-pesi'!M$10,"")&amp;IF(M141='Tabelle Tipi-pesi'!L$11,'Tabelle Tipi-pesi'!M$11,"")&amp;IF(M141='Tabelle Tipi-pesi'!L$12,'Tabelle Tipi-pesi'!M$12,"")&amp;IF(M141='Tabelle Tipi-pesi'!L$13,'Tabelle Tipi-pesi'!M$13,"")&amp;IF(M141='Tabelle Tipi-pesi'!L$14,'Tabelle Tipi-pesi'!M$14,"")&amp;IF(M141='Tabelle Tipi-pesi'!L$15,'Tabelle Tipi-pesi'!M$15,"")&amp;IF(M141='Tabelle Tipi-pesi'!L$16,'Tabelle Tipi-pesi'!M$16,"")&amp;IF(M141='Tabelle Tipi-pesi'!L$17,'Tabelle Tipi-pesi'!M$17,"")&amp;IF(M141='Tabelle Tipi-pesi'!L$18,'Tabelle Tipi-pesi'!M$18,"")&amp;IF(M141='Tabelle Tipi-pesi'!L$19,'Tabelle Tipi-pesi'!M$19,"")&amp;IF(M141='Tabelle Tipi-pesi'!L$20,'Tabelle Tipi-pesi'!M$20,"")&amp;IF(M141='Tabelle Tipi-pesi'!L$21,'Tabelle Tipi-pesi'!M$21,"")&amp;IF(M141='Tabelle Tipi-pesi'!L$22,'Tabelle Tipi-pesi'!M$22,"")&amp;IF(M141='Tabelle Tipi-pesi'!L$23,'Tabelle Tipi-pesi'!M$23,"")))</f>
        <v>210</v>
      </c>
      <c r="O141" s="27" t="s">
        <v>82</v>
      </c>
      <c r="P141" s="28">
        <f>IF(O141="",0,VALUE(IF(O141='Tabelle Tipi-pesi'!N$2,'Tabelle Tipi-pesi'!O$2,"")&amp;IF(O141='Tabelle Tipi-pesi'!N$3,'Tabelle Tipi-pesi'!O$3,"")&amp;IF(O141='Tabelle Tipi-pesi'!N$4,'Tabelle Tipi-pesi'!O$4,"")&amp;IF(O141='Tabelle Tipi-pesi'!N$5,'Tabelle Tipi-pesi'!O$5,"")&amp;IF(O141='Tabelle Tipi-pesi'!N$6,'Tabelle Tipi-pesi'!O$6,"")&amp;IF(O141='Tabelle Tipi-pesi'!N$7,'Tabelle Tipi-pesi'!O$7,"")&amp;IF(O141='Tabelle Tipi-pesi'!N$8,'Tabelle Tipi-pesi'!O$8,"")&amp;IF(O141='Tabelle Tipi-pesi'!N$9,'Tabelle Tipi-pesi'!O$9,"")&amp;IF(O141='Tabelle Tipi-pesi'!N$10,'Tabelle Tipi-pesi'!O$10,"")&amp;IF(O141='Tabelle Tipi-pesi'!N$11,'Tabelle Tipi-pesi'!O$11,"")&amp;IF(O141='Tabelle Tipi-pesi'!N$12,'Tabelle Tipi-pesi'!O$12,"")&amp;IF(O141='Tabelle Tipi-pesi'!N$13,'Tabelle Tipi-pesi'!O$13,"")&amp;IF(O141='Tabelle Tipi-pesi'!N$14,'Tabelle Tipi-pesi'!O$14,"")&amp;IF(O141='Tabelle Tipi-pesi'!N$15,'Tabelle Tipi-pesi'!O$15,"")&amp;IF(O141='Tabelle Tipi-pesi'!N$16,'Tabelle Tipi-pesi'!O$16,"")&amp;IF(O141='Tabelle Tipi-pesi'!N$17,'Tabelle Tipi-pesi'!O$17,"")&amp;IF(O141='Tabelle Tipi-pesi'!N$18,'Tabelle Tipi-pesi'!O$18,"")&amp;IF(O141='Tabelle Tipi-pesi'!N$19,'Tabelle Tipi-pesi'!O$19,"")&amp;IF(O141='Tabelle Tipi-pesi'!N$20,'Tabelle Tipi-pesi'!O$20,"")&amp;IF(O141='Tabelle Tipi-pesi'!N$21,'Tabelle Tipi-pesi'!O$21,"")&amp;IF(O141='Tabelle Tipi-pesi'!N$22,'Tabelle Tipi-pesi'!O$22,"")&amp;IF(O141='Tabelle Tipi-pesi'!N$23,'Tabelle Tipi-pesi'!O$23,"")))</f>
        <v>580</v>
      </c>
      <c r="Q141" s="8" t="s">
        <v>108</v>
      </c>
      <c r="R141" s="9">
        <f>IF(Q141="",0,VALUE(IF(Q141='Tabelle Tipi-pesi'!P$2,'Tabelle Tipi-pesi'!Q$2,"")&amp;IF(Q141='Tabelle Tipi-pesi'!P$3,'Tabelle Tipi-pesi'!Q$3,"")&amp;IF(Q141='Tabelle Tipi-pesi'!P$4,'Tabelle Tipi-pesi'!Q$4,"")&amp;IF(Q141='Tabelle Tipi-pesi'!P$5,'Tabelle Tipi-pesi'!Q$5,"")&amp;IF(Q141='Tabelle Tipi-pesi'!P$6,'Tabelle Tipi-pesi'!Q$6,"")&amp;IF(Q141='Tabelle Tipi-pesi'!P$7,'Tabelle Tipi-pesi'!Q$7,"")&amp;IF(Q141='Tabelle Tipi-pesi'!P$8,'Tabelle Tipi-pesi'!Q$8,"")&amp;IF(Q141='Tabelle Tipi-pesi'!P$9,'Tabelle Tipi-pesi'!Q$9,"")&amp;IF(Q141='Tabelle Tipi-pesi'!P$10,'Tabelle Tipi-pesi'!Q$10,"")&amp;IF(Q141='Tabelle Tipi-pesi'!P$11,'Tabelle Tipi-pesi'!Q$11,"")&amp;IF(Q141='Tabelle Tipi-pesi'!P$12,'Tabelle Tipi-pesi'!Q$12,"")&amp;IF(Q141='Tabelle Tipi-pesi'!P$13,'Tabelle Tipi-pesi'!Q$13,"")&amp;IF(Q141='Tabelle Tipi-pesi'!P$14,'Tabelle Tipi-pesi'!Q$14,"")&amp;IF(Q141='Tabelle Tipi-pesi'!P$15,'Tabelle Tipi-pesi'!Q$15,"")&amp;IF(Q141='Tabelle Tipi-pesi'!P$16,'Tabelle Tipi-pesi'!Q$16,"")&amp;IF(Q141='Tabelle Tipi-pesi'!P$17,'Tabelle Tipi-pesi'!Q$17,"")&amp;IF(Q141='Tabelle Tipi-pesi'!P$18,'Tabelle Tipi-pesi'!Q$18,"")&amp;IF(Q141='Tabelle Tipi-pesi'!P$19,'Tabelle Tipi-pesi'!Q$19,"")&amp;IF(Q141='Tabelle Tipi-pesi'!P$20,'Tabelle Tipi-pesi'!Q$20,"")&amp;IF(Q141='Tabelle Tipi-pesi'!P$21,'Tabelle Tipi-pesi'!Q$21,"")&amp;IF(Q141='Tabelle Tipi-pesi'!P$22,'Tabelle Tipi-pesi'!Q$22,"")&amp;IF(Q141='Tabelle Tipi-pesi'!P$23,'Tabelle Tipi-pesi'!Q$23,"")))</f>
        <v>30</v>
      </c>
      <c r="S141" s="29" t="s">
        <v>114</v>
      </c>
      <c r="T141" s="30">
        <f>IF(S141="",0,VALUE(IF(S141='Tabelle Tipi-pesi'!R$2,'Tabelle Tipi-pesi'!S$2,"")&amp;IF(S141='Tabelle Tipi-pesi'!R$3,'Tabelle Tipi-pesi'!S$3,"")&amp;IF(S141='Tabelle Tipi-pesi'!R$4,'Tabelle Tipi-pesi'!S$4,"")&amp;IF(S141='Tabelle Tipi-pesi'!R$5,'Tabelle Tipi-pesi'!S$5,"")&amp;IF(S141='Tabelle Tipi-pesi'!R$6,'Tabelle Tipi-pesi'!S$6,"")&amp;IF(S141='Tabelle Tipi-pesi'!R$7,'Tabelle Tipi-pesi'!S$7,"")&amp;IF(S141='Tabelle Tipi-pesi'!R$8,'Tabelle Tipi-pesi'!S$8,"")&amp;IF(S141='Tabelle Tipi-pesi'!R$9,'Tabelle Tipi-pesi'!S$9,"")&amp;IF(S141='Tabelle Tipi-pesi'!R$10,'Tabelle Tipi-pesi'!S$10,"")&amp;IF(S141='Tabelle Tipi-pesi'!R$11,'Tabelle Tipi-pesi'!S$11,"")&amp;IF(S141='Tabelle Tipi-pesi'!R$12,'Tabelle Tipi-pesi'!S$12,"")&amp;IF(S141='Tabelle Tipi-pesi'!R$13,'Tabelle Tipi-pesi'!S$13,"")&amp;IF(S141='Tabelle Tipi-pesi'!R$14,'Tabelle Tipi-pesi'!S$14,"")&amp;IF(S141='Tabelle Tipi-pesi'!R$15,'Tabelle Tipi-pesi'!S$15,"")&amp;IF(S141='Tabelle Tipi-pesi'!R$16,'Tabelle Tipi-pesi'!S$16,"")&amp;IF(S141='Tabelle Tipi-pesi'!R$17,'Tabelle Tipi-pesi'!S$17,"")&amp;IF(S141='Tabelle Tipi-pesi'!R$18,'Tabelle Tipi-pesi'!S$18,"")&amp;IF(S141='Tabelle Tipi-pesi'!R$19,'Tabelle Tipi-pesi'!S$19,"")&amp;IF(S141='Tabelle Tipi-pesi'!R$20,'Tabelle Tipi-pesi'!S$20,"")&amp;IF(S141='Tabelle Tipi-pesi'!R$21,'Tabelle Tipi-pesi'!S$21,"")&amp;IF(S141='Tabelle Tipi-pesi'!R$22,'Tabelle Tipi-pesi'!S$22,"")&amp;IF(S141='Tabelle Tipi-pesi'!R$23,'Tabelle Tipi-pesi'!S$23,"")))</f>
        <v>25</v>
      </c>
      <c r="V141" s="9">
        <f>IF(U141="",0,VALUE(IF(U141='Tabelle Tipi-pesi'!T$2,'Tabelle Tipi-pesi'!U$2,"")&amp;IF(U141='Tabelle Tipi-pesi'!T$3,'Tabelle Tipi-pesi'!U$3,"")&amp;IF(U141='Tabelle Tipi-pesi'!T$4,'Tabelle Tipi-pesi'!U$4,"")&amp;IF(U141='Tabelle Tipi-pesi'!T$5,'Tabelle Tipi-pesi'!U$5,"")&amp;IF(U141='Tabelle Tipi-pesi'!T$6,'Tabelle Tipi-pesi'!U$6,"")&amp;IF(U141='Tabelle Tipi-pesi'!T$7,'Tabelle Tipi-pesi'!U$7,"")&amp;IF(U141='Tabelle Tipi-pesi'!T$8,'Tabelle Tipi-pesi'!U$8,"")&amp;IF(U141='Tabelle Tipi-pesi'!T$9,'Tabelle Tipi-pesi'!U$9,"")&amp;IF(U141='Tabelle Tipi-pesi'!T$10,'Tabelle Tipi-pesi'!U$10,"")&amp;IF(U141='Tabelle Tipi-pesi'!T$11,'Tabelle Tipi-pesi'!U$11,"")&amp;IF(U141='Tabelle Tipi-pesi'!T$12,'Tabelle Tipi-pesi'!U$12,"")&amp;IF(U141='Tabelle Tipi-pesi'!T$13,'Tabelle Tipi-pesi'!U$13,"")&amp;IF(U141='Tabelle Tipi-pesi'!T$14,'Tabelle Tipi-pesi'!U$14,"")&amp;IF(U141='Tabelle Tipi-pesi'!T$15,'Tabelle Tipi-pesi'!U$15,"")&amp;IF(U141='Tabelle Tipi-pesi'!T$16,'Tabelle Tipi-pesi'!U$16,"")&amp;IF(U141='Tabelle Tipi-pesi'!T$17,'Tabelle Tipi-pesi'!U$17,"")&amp;IF(U141='Tabelle Tipi-pesi'!T$18,'Tabelle Tipi-pesi'!U$18,"")&amp;IF(U141='Tabelle Tipi-pesi'!T$19,'Tabelle Tipi-pesi'!U$19,"")&amp;IF(U141='Tabelle Tipi-pesi'!T$20,'Tabelle Tipi-pesi'!U$20,"")&amp;IF(U141='Tabelle Tipi-pesi'!T$21,'Tabelle Tipi-pesi'!U$21,"")&amp;IF(U141='Tabelle Tipi-pesi'!T$22,'Tabelle Tipi-pesi'!U$22,"")&amp;IF(U141='Tabelle Tipi-pesi'!T$23,'Tabelle Tipi-pesi'!U$23,"")))</f>
        <v>0</v>
      </c>
      <c r="W141" s="31"/>
      <c r="X141" s="32">
        <f>IF(W141="",0,VALUE(IF(W141='Tabelle Tipi-pesi'!V$2,'Tabelle Tipi-pesi'!W$2,"")&amp;IF(W141='Tabelle Tipi-pesi'!V$3,'Tabelle Tipi-pesi'!W$3,"")&amp;IF(W141='Tabelle Tipi-pesi'!V$4,'Tabelle Tipi-pesi'!W$4,"")&amp;IF(W141='Tabelle Tipi-pesi'!V$5,'Tabelle Tipi-pesi'!W$5,"")&amp;IF(W141='Tabelle Tipi-pesi'!V$6,'Tabelle Tipi-pesi'!W$6,"")&amp;IF(W141='Tabelle Tipi-pesi'!V$7,'Tabelle Tipi-pesi'!W$7,"")&amp;IF(W141='Tabelle Tipi-pesi'!V$8,'Tabelle Tipi-pesi'!W$8,"")&amp;IF(W141='Tabelle Tipi-pesi'!V$9,'Tabelle Tipi-pesi'!W$9,"")&amp;IF(W141='Tabelle Tipi-pesi'!V$10,'Tabelle Tipi-pesi'!W$10,"")&amp;IF(W141='Tabelle Tipi-pesi'!V$11,'Tabelle Tipi-pesi'!W$11,"")&amp;IF(W141='Tabelle Tipi-pesi'!V$12,'Tabelle Tipi-pesi'!W$12,"")&amp;IF(W141='Tabelle Tipi-pesi'!V$13,'Tabelle Tipi-pesi'!W$13,"")&amp;IF(W141='Tabelle Tipi-pesi'!V$14,'Tabelle Tipi-pesi'!W$14,"")&amp;IF(W141='Tabelle Tipi-pesi'!V$15,'Tabelle Tipi-pesi'!W$15,"")&amp;IF(W141='Tabelle Tipi-pesi'!V$16,'Tabelle Tipi-pesi'!W$16,"")&amp;IF(W141='Tabelle Tipi-pesi'!V$17,'Tabelle Tipi-pesi'!W$17,"")&amp;IF(W141='Tabelle Tipi-pesi'!V$18,'Tabelle Tipi-pesi'!W$18,"")&amp;IF(W141='Tabelle Tipi-pesi'!V$19,'Tabelle Tipi-pesi'!W$19,"")&amp;IF(W141='Tabelle Tipi-pesi'!V$20,'Tabelle Tipi-pesi'!W$20,"")&amp;IF(W141='Tabelle Tipi-pesi'!V$21,'Tabelle Tipi-pesi'!W$21,"")&amp;IF(W141='Tabelle Tipi-pesi'!V$22,'Tabelle Tipi-pesi'!W$22,"")&amp;IF(W141='Tabelle Tipi-pesi'!V$23,'Tabelle Tipi-pesi'!W$23,"")))</f>
        <v>0</v>
      </c>
      <c r="Z141" s="9">
        <f>IF(Y141="",0,VALUE(IF(Y141='Tabelle Tipi-pesi'!X$2,'Tabelle Tipi-pesi'!Y$2,"")&amp;IF(Y141='Tabelle Tipi-pesi'!X$3,'Tabelle Tipi-pesi'!Y$3,"")&amp;IF(Y141='Tabelle Tipi-pesi'!X$4,'Tabelle Tipi-pesi'!Y$4,"")&amp;IF(Y141='Tabelle Tipi-pesi'!X$5,'Tabelle Tipi-pesi'!Y$5,"")&amp;IF(Y141='Tabelle Tipi-pesi'!X$6,'Tabelle Tipi-pesi'!Y$6,"")&amp;IF(Y141='Tabelle Tipi-pesi'!X$7,'Tabelle Tipi-pesi'!Y$7,"")&amp;IF(Y141='Tabelle Tipi-pesi'!X$8,'Tabelle Tipi-pesi'!Y$8,"")&amp;IF(Y141='Tabelle Tipi-pesi'!X$9,'Tabelle Tipi-pesi'!Y$9,"")&amp;IF(Y141='Tabelle Tipi-pesi'!X$10,'Tabelle Tipi-pesi'!Y$10,"")&amp;IF(Y141='Tabelle Tipi-pesi'!X$11,'Tabelle Tipi-pesi'!Y$11,"")&amp;IF(Y141='Tabelle Tipi-pesi'!X$12,'Tabelle Tipi-pesi'!Y$12,"")&amp;IF(Y141='Tabelle Tipi-pesi'!X$13,'Tabelle Tipi-pesi'!Y$13,"")&amp;IF(Y141='Tabelle Tipi-pesi'!X$14,'Tabelle Tipi-pesi'!Y$14,"")&amp;IF(Y141='Tabelle Tipi-pesi'!X$15,'Tabelle Tipi-pesi'!Y$15,"")&amp;IF(Y141='Tabelle Tipi-pesi'!X$16,'Tabelle Tipi-pesi'!Y$16,"")&amp;IF(Y141='Tabelle Tipi-pesi'!X$17,'Tabelle Tipi-pesi'!Y$17,"")&amp;IF(Y141='Tabelle Tipi-pesi'!X$18,'Tabelle Tipi-pesi'!Y$18,"")&amp;IF(Y141='Tabelle Tipi-pesi'!X$19,'Tabelle Tipi-pesi'!Y$19,"")&amp;IF(Y141='Tabelle Tipi-pesi'!X$20,'Tabelle Tipi-pesi'!Y$20,"")&amp;IF(Y141='Tabelle Tipi-pesi'!X$21,'Tabelle Tipi-pesi'!Y$21,"")&amp;IF(Y141='Tabelle Tipi-pesi'!X$22,'Tabelle Tipi-pesi'!Y$22,"")&amp;IF(Y141='Tabelle Tipi-pesi'!X$23,'Tabelle Tipi-pesi'!Y$23,"")))</f>
        <v>0</v>
      </c>
      <c r="AA141" s="36" t="s">
        <v>103</v>
      </c>
      <c r="AB141" s="37">
        <f>IF(AA141="",0,VALUE(IF(AA141='Tabelle Tipi-pesi'!Z$2,'Tabelle Tipi-pesi'!AA$2,"")&amp;IF(AA141='Tabelle Tipi-pesi'!Z$3,'Tabelle Tipi-pesi'!AA$3,"")&amp;IF(AA141='Tabelle Tipi-pesi'!Z$4,'Tabelle Tipi-pesi'!AA$4,"")&amp;IF(AA141='Tabelle Tipi-pesi'!Z$5,'Tabelle Tipi-pesi'!AA$5,"")&amp;IF(AA141='Tabelle Tipi-pesi'!Z$6,'Tabelle Tipi-pesi'!AA$6,"")&amp;IF(AA141='Tabelle Tipi-pesi'!Z$7,'Tabelle Tipi-pesi'!AA$7,"")&amp;IF(AA141='Tabelle Tipi-pesi'!Z$8,'Tabelle Tipi-pesi'!AA$8,"")&amp;IF(AA141='Tabelle Tipi-pesi'!Z$9,'Tabelle Tipi-pesi'!AA$9,"")&amp;IF(AA141='Tabelle Tipi-pesi'!Z$10,'Tabelle Tipi-pesi'!AA$10,"")&amp;IF(AA141='Tabelle Tipi-pesi'!Z$11,'Tabelle Tipi-pesi'!AA$11,"")&amp;IF(AA141='Tabelle Tipi-pesi'!Z$12,'Tabelle Tipi-pesi'!AA$12,"")&amp;IF(AA141='Tabelle Tipi-pesi'!Z$13,'Tabelle Tipi-pesi'!AA$13,"")&amp;IF(AA141='Tabelle Tipi-pesi'!Z$14,'Tabelle Tipi-pesi'!AA$14,"")&amp;IF(AA141='Tabelle Tipi-pesi'!Z$15,'Tabelle Tipi-pesi'!AA$15,"")&amp;IF(AA141='Tabelle Tipi-pesi'!Z$16,'Tabelle Tipi-pesi'!AA$16,"")&amp;IF(AA141='Tabelle Tipi-pesi'!Z$17,'Tabelle Tipi-pesi'!AA$17,"")&amp;IF(AA141='Tabelle Tipi-pesi'!Z$18,'Tabelle Tipi-pesi'!AA$18,"")&amp;IF(AA141='Tabelle Tipi-pesi'!Z$19,'Tabelle Tipi-pesi'!AA$19,"")&amp;IF(AA141='Tabelle Tipi-pesi'!Z$20,'Tabelle Tipi-pesi'!AA$20,"")&amp;IF(AA141='Tabelle Tipi-pesi'!Z$21,'Tabelle Tipi-pesi'!AA$21,"")&amp;IF(AA141='Tabelle Tipi-pesi'!Z$22,'Tabelle Tipi-pesi'!AA$22,"")&amp;IF(AA141='Tabelle Tipi-pesi'!Z$23,'Tabelle Tipi-pesi'!AA$23,"")))</f>
        <v>10</v>
      </c>
      <c r="AD141" s="9">
        <f>IF(AC141="",0,VALUE(IF(AC141='Tabelle Tipi-pesi'!Z$2,'Tabelle Tipi-pesi'!AA$2,"")&amp;IF(AC141='Tabelle Tipi-pesi'!Z$3,'Tabelle Tipi-pesi'!AA$3,"")&amp;IF(AC141='Tabelle Tipi-pesi'!Z$4,'Tabelle Tipi-pesi'!AA$4,"")&amp;IF(AC141='Tabelle Tipi-pesi'!Z$5,'Tabelle Tipi-pesi'!AA$5,"")&amp;IF(AC141='Tabelle Tipi-pesi'!Z$6,'Tabelle Tipi-pesi'!AA$6,"")&amp;IF(AC141='Tabelle Tipi-pesi'!Z$7,'Tabelle Tipi-pesi'!AA$7,"")&amp;IF(AC141='Tabelle Tipi-pesi'!Z$8,'Tabelle Tipi-pesi'!AA$8,"")&amp;IF(AC141='Tabelle Tipi-pesi'!Z$9,'Tabelle Tipi-pesi'!AA$9,"")&amp;IF(AC141='Tabelle Tipi-pesi'!Z$10,'Tabelle Tipi-pesi'!AA$10,"")&amp;IF(AC141='Tabelle Tipi-pesi'!Z$11,'Tabelle Tipi-pesi'!AA$11,"")&amp;IF(AC141='Tabelle Tipi-pesi'!Z$12,'Tabelle Tipi-pesi'!AA$12,"")&amp;IF(AC141='Tabelle Tipi-pesi'!Z$13,'Tabelle Tipi-pesi'!AA$13,"")&amp;IF(AC141='Tabelle Tipi-pesi'!Z$14,'Tabelle Tipi-pesi'!AA$14,"")&amp;IF(AC141='Tabelle Tipi-pesi'!Z$15,'Tabelle Tipi-pesi'!AA$15,"")&amp;IF(AC141='Tabelle Tipi-pesi'!Z$16,'Tabelle Tipi-pesi'!AA$16,"")&amp;IF(AC141='Tabelle Tipi-pesi'!Z$17,'Tabelle Tipi-pesi'!AA$17,"")&amp;IF(AC141='Tabelle Tipi-pesi'!Z$18,'Tabelle Tipi-pesi'!AA$18,"")&amp;IF(AC141='Tabelle Tipi-pesi'!Z$19,'Tabelle Tipi-pesi'!AA$19,"")&amp;IF(AC141='Tabelle Tipi-pesi'!Z$20,'Tabelle Tipi-pesi'!AA$20,"")&amp;IF(AC141='Tabelle Tipi-pesi'!Z$21,'Tabelle Tipi-pesi'!AA$21,"")&amp;IF(AC141='Tabelle Tipi-pesi'!Z$22,'Tabelle Tipi-pesi'!AA$22,"")&amp;IF(AC141='Tabelle Tipi-pesi'!Z$23,'Tabelle Tipi-pesi'!AA$23,"")))</f>
        <v>0</v>
      </c>
      <c r="AE141" s="34" t="s">
        <v>118</v>
      </c>
      <c r="AF141" s="35">
        <f>IF(AE141="",0,VALUE(IF(AE141='Tabelle Tipi-pesi'!AB$2,'Tabelle Tipi-pesi'!AC$2,"")&amp;IF(AE141='Tabelle Tipi-pesi'!AB$3,'Tabelle Tipi-pesi'!AC$3,"")&amp;IF(AE141='Tabelle Tipi-pesi'!AB$4,'Tabelle Tipi-pesi'!AC$4,"")&amp;IF(AE141='Tabelle Tipi-pesi'!AB$5,'Tabelle Tipi-pesi'!AC$5,"")&amp;IF(AE141='Tabelle Tipi-pesi'!AB$6,'Tabelle Tipi-pesi'!AC$6,"")&amp;IF(AE141='Tabelle Tipi-pesi'!AB$7,'Tabelle Tipi-pesi'!AC$7,"")&amp;IF(AE141='Tabelle Tipi-pesi'!AB$8,'Tabelle Tipi-pesi'!AC$8,"")&amp;IF(AE141='Tabelle Tipi-pesi'!AB$9,'Tabelle Tipi-pesi'!AC$9,"")&amp;IF(AE141='Tabelle Tipi-pesi'!AB$10,'Tabelle Tipi-pesi'!AC$10,"")&amp;IF(AE141='Tabelle Tipi-pesi'!AB$11,'Tabelle Tipi-pesi'!AC$11,"")&amp;IF(AE141='Tabelle Tipi-pesi'!AB$12,'Tabelle Tipi-pesi'!AC$12,"")&amp;IF(AE141='Tabelle Tipi-pesi'!AB$13,'Tabelle Tipi-pesi'!AC$13,"")&amp;IF(AE141='Tabelle Tipi-pesi'!AB$14,'Tabelle Tipi-pesi'!AC$14,"")&amp;IF(AE141='Tabelle Tipi-pesi'!AB$15,'Tabelle Tipi-pesi'!AC$15,"")&amp;IF(AD141='Tabelle Tipi-pesi'!AB$16,'Tabelle Tipi-pesi'!AC$16,"")&amp;IF(AE141='Tabelle Tipi-pesi'!AB$17,'Tabelle Tipi-pesi'!AC$17,"")&amp;IF(AE141='Tabelle Tipi-pesi'!AB$18,'Tabelle Tipi-pesi'!AC$18,"")&amp;IF(AE141='Tabelle Tipi-pesi'!AB$19,'Tabelle Tipi-pesi'!AC$19,"")&amp;IF(AE141='Tabelle Tipi-pesi'!AB$20,'Tabelle Tipi-pesi'!AC$20,"")&amp;IF(AE141='Tabelle Tipi-pesi'!AB$21,'Tabelle Tipi-pesi'!AC$21,"")&amp;IF(AE141='Tabelle Tipi-pesi'!AB$22,'Tabelle Tipi-pesi'!AC$22,"")&amp;IF(AE141='Tabelle Tipi-pesi'!AB$23,'Tabelle Tipi-pesi'!AC$23,"")))</f>
        <v>10</v>
      </c>
      <c r="AH141" s="9">
        <f>IF(AG141="",0,VALUE(IF(AG141='Tabelle Tipi-pesi'!AD$2,'Tabelle Tipi-pesi'!AE$2,"")&amp;IF(AG141='Tabelle Tipi-pesi'!AD$3,'Tabelle Tipi-pesi'!AE$3,"")&amp;IF(AG141='Tabelle Tipi-pesi'!AD$4,'Tabelle Tipi-pesi'!AE$4,"")&amp;IF(AG141='Tabelle Tipi-pesi'!AD$5,'Tabelle Tipi-pesi'!AE$5,"")&amp;IF(AG141='Tabelle Tipi-pesi'!AD$6,'Tabelle Tipi-pesi'!AE$6,"")&amp;IF(AG141='Tabelle Tipi-pesi'!AD$7,'Tabelle Tipi-pesi'!AE$7,"")&amp;IF(AG141='Tabelle Tipi-pesi'!AD$8,'Tabelle Tipi-pesi'!AE$8,"")&amp;IF(AG141='Tabelle Tipi-pesi'!AD$9,'Tabelle Tipi-pesi'!AE$9,"")&amp;IF(AG141='Tabelle Tipi-pesi'!AD$10,'Tabelle Tipi-pesi'!AE$10,"")&amp;IF(AG141='Tabelle Tipi-pesi'!AD$11,'Tabelle Tipi-pesi'!AE$11,"")&amp;IF(AG141='Tabelle Tipi-pesi'!AD$12,'Tabelle Tipi-pesi'!AE$12,"")&amp;IF(AG141='Tabelle Tipi-pesi'!AD$13,'Tabelle Tipi-pesi'!AE$13,"")&amp;IF(AG141='Tabelle Tipi-pesi'!AD$14,'Tabelle Tipi-pesi'!AE$14,"")&amp;IF(AG141='Tabelle Tipi-pesi'!AD$15,'Tabelle Tipi-pesi'!AE$15,"")&amp;IF(AF141='Tabelle Tipi-pesi'!AD$16,'Tabelle Tipi-pesi'!AE$16,"")&amp;IF(AG141='Tabelle Tipi-pesi'!AD$17,'Tabelle Tipi-pesi'!AE$17,"")&amp;IF(AG141='Tabelle Tipi-pesi'!AD$18,'Tabelle Tipi-pesi'!AE$18,"")&amp;IF(AG141='Tabelle Tipi-pesi'!AD$19,'Tabelle Tipi-pesi'!AE$19,"")&amp;IF(AG141='Tabelle Tipi-pesi'!AD$20,'Tabelle Tipi-pesi'!AE$20,"")&amp;IF(AG141='Tabelle Tipi-pesi'!AD$21,'Tabelle Tipi-pesi'!AE$21,"")&amp;IF(AG141='Tabelle Tipi-pesi'!AD$22,'Tabelle Tipi-pesi'!AE$22,"")&amp;IF(AG141='Tabelle Tipi-pesi'!AD$23,'Tabelle Tipi-pesi'!AE$23,"")))</f>
        <v>0</v>
      </c>
      <c r="AJ141" s="26">
        <f t="shared" si="14"/>
        <v>1315</v>
      </c>
      <c r="AK141" s="55">
        <v>35</v>
      </c>
      <c r="AL141" s="12">
        <v>8036</v>
      </c>
      <c r="AM141" s="18"/>
      <c r="AN141" s="11">
        <f t="shared" si="15"/>
        <v>11</v>
      </c>
      <c r="AO141" s="11" t="str">
        <f t="shared" si="16"/>
        <v>3</v>
      </c>
      <c r="AP141" s="8">
        <v>750</v>
      </c>
      <c r="AQ141" s="40">
        <f t="shared" si="17"/>
        <v>13.776</v>
      </c>
      <c r="AR141" s="15">
        <f t="shared" si="18"/>
        <v>152.91360000000003</v>
      </c>
      <c r="AS141" s="16">
        <f t="shared" si="19"/>
        <v>116.28410646387835</v>
      </c>
      <c r="AT141" s="15">
        <f t="shared" si="20"/>
        <v>8.5996275020665252</v>
      </c>
      <c r="AU141" s="39"/>
    </row>
    <row r="142" spans="1:47" s="8" customFormat="1" ht="11.25" customHeight="1" x14ac:dyDescent="0.2">
      <c r="A142" s="8">
        <v>138</v>
      </c>
      <c r="B142" s="8">
        <v>4</v>
      </c>
      <c r="C142" s="20" t="s">
        <v>17</v>
      </c>
      <c r="D142" s="21">
        <f>IF(C142="",0,VALUE(IF(C142='Tabelle Tipi-pesi'!B$2,'Tabelle Tipi-pesi'!C$2,"")&amp;IF(C142='Tabelle Tipi-pesi'!B$3,'Tabelle Tipi-pesi'!C$3,"")&amp;IF(C142='Tabelle Tipi-pesi'!B$4,'Tabelle Tipi-pesi'!C$4,"")&amp;IF(C142='Tabelle Tipi-pesi'!B$5,'Tabelle Tipi-pesi'!C$5,"")&amp;IF(C142='Tabelle Tipi-pesi'!B$6,'Tabelle Tipi-pesi'!C$6,"")&amp;IF(C142='Tabelle Tipi-pesi'!B$7,'Tabelle Tipi-pesi'!C$7,"")&amp;IF(C142='Tabelle Tipi-pesi'!B$8,'Tabelle Tipi-pesi'!C$8,"")&amp;IF(C142='Tabelle Tipi-pesi'!B$9,'Tabelle Tipi-pesi'!C$9,"")&amp;IF(C142='Tabelle Tipi-pesi'!B$10,'Tabelle Tipi-pesi'!C$10,"")&amp;IF(C142='Tabelle Tipi-pesi'!B$11,'Tabelle Tipi-pesi'!C$11,"")&amp;IF(C142='Tabelle Tipi-pesi'!B$12,'Tabelle Tipi-pesi'!C$12,"")&amp;IF(C142='Tabelle Tipi-pesi'!B$13,'Tabelle Tipi-pesi'!C$13,"")&amp;IF(C142='Tabelle Tipi-pesi'!B$14,'Tabelle Tipi-pesi'!C$14,"")&amp;IF(C142='Tabelle Tipi-pesi'!B$15,'Tabelle Tipi-pesi'!C$15,"")&amp;IF(C142='Tabelle Tipi-pesi'!B$16,'Tabelle Tipi-pesi'!C$16,"")&amp;IF(C142='Tabelle Tipi-pesi'!B$17,'Tabelle Tipi-pesi'!C$17,"")&amp;IF(C142='Tabelle Tipi-pesi'!B$18,'Tabelle Tipi-pesi'!C$18,"")&amp;IF(C142='Tabelle Tipi-pesi'!B$19,'Tabelle Tipi-pesi'!C$19,"")&amp;IF(C142='Tabelle Tipi-pesi'!B$20,'Tabelle Tipi-pesi'!C$20,"")&amp;IF(C142='Tabelle Tipi-pesi'!B$21,'Tabelle Tipi-pesi'!C$21,"")&amp;IF(C142='Tabelle Tipi-pesi'!B$22,'Tabelle Tipi-pesi'!C$22,"")&amp;IF(C142='Tabelle Tipi-pesi'!B$23,'Tabelle Tipi-pesi'!C$23,"")))</f>
        <v>130</v>
      </c>
      <c r="E142" s="8" t="s">
        <v>31</v>
      </c>
      <c r="F142" s="7">
        <f>IF(E142="",0,VALUE(IF(E142='Tabelle Tipi-pesi'!D$2,'Tabelle Tipi-pesi'!E$2,"")&amp;IF(E142='Tabelle Tipi-pesi'!D$3,'Tabelle Tipi-pesi'!E$3,"")&amp;IF(E142='Tabelle Tipi-pesi'!D$4,'Tabelle Tipi-pesi'!E$4,"")&amp;IF(E142='Tabelle Tipi-pesi'!D$5,'Tabelle Tipi-pesi'!E$5,"")&amp;IF(E142='Tabelle Tipi-pesi'!D$6,'Tabelle Tipi-pesi'!E$6,"")&amp;IF(E142='Tabelle Tipi-pesi'!D$7,'Tabelle Tipi-pesi'!E$7,"")&amp;IF(E142='Tabelle Tipi-pesi'!D$8,'Tabelle Tipi-pesi'!E$8,"")&amp;IF(E142='Tabelle Tipi-pesi'!D$9,'Tabelle Tipi-pesi'!E$9,"")&amp;IF(E142='Tabelle Tipi-pesi'!D$10,'Tabelle Tipi-pesi'!E$10,"")&amp;IF(E142='Tabelle Tipi-pesi'!D$11,'Tabelle Tipi-pesi'!E$11,"")&amp;IF(E142='Tabelle Tipi-pesi'!D$12,'Tabelle Tipi-pesi'!E$12,"")&amp;IF(E142='Tabelle Tipi-pesi'!D$13,'Tabelle Tipi-pesi'!E$13,"")&amp;IF(E142='Tabelle Tipi-pesi'!D$14,'Tabelle Tipi-pesi'!E$14,"")&amp;IF(E142='Tabelle Tipi-pesi'!D$15,'Tabelle Tipi-pesi'!E$15,"")&amp;IF(E142='Tabelle Tipi-pesi'!D$16,'Tabelle Tipi-pesi'!E$16,"")&amp;IF(E142='Tabelle Tipi-pesi'!D$17,'Tabelle Tipi-pesi'!E$17,"")&amp;IF(E142='Tabelle Tipi-pesi'!D$18,'Tabelle Tipi-pesi'!E$18,"")&amp;IF(E142='Tabelle Tipi-pesi'!D$19,'Tabelle Tipi-pesi'!E$19,"")&amp;IF(E142='Tabelle Tipi-pesi'!D$20,'Tabelle Tipi-pesi'!E$20,"")&amp;IF(E142='Tabelle Tipi-pesi'!D$21,'Tabelle Tipi-pesi'!E$21,"")&amp;IF(E142='Tabelle Tipi-pesi'!D$22,'Tabelle Tipi-pesi'!E$22,"")&amp;IF(E142='Tabelle Tipi-pesi'!D$23,'Tabelle Tipi-pesi'!E$23,"")))/4*B142</f>
        <v>80</v>
      </c>
      <c r="G142" s="22" t="s">
        <v>39</v>
      </c>
      <c r="H142" s="23">
        <f>$B142*IF(G142="",0,VALUE(IF(G142='Tabelle Tipi-pesi'!F$2,'Tabelle Tipi-pesi'!G$2,"")&amp;IF(G142='Tabelle Tipi-pesi'!F$3,'Tabelle Tipi-pesi'!G$3,"")&amp;IF(G142='Tabelle Tipi-pesi'!F$4,'Tabelle Tipi-pesi'!G$4,"")&amp;IF(G142='Tabelle Tipi-pesi'!F$5,'Tabelle Tipi-pesi'!G$5,"")&amp;IF(G142='Tabelle Tipi-pesi'!F$6,'Tabelle Tipi-pesi'!G$6,"")&amp;IF(G142='Tabelle Tipi-pesi'!F$7,'Tabelle Tipi-pesi'!G$7,"")&amp;IF(G142='Tabelle Tipi-pesi'!F$8,'Tabelle Tipi-pesi'!G$8,"")&amp;IF(G142='Tabelle Tipi-pesi'!F$9,'Tabelle Tipi-pesi'!G$9,"")&amp;IF(G142='Tabelle Tipi-pesi'!F$10,'Tabelle Tipi-pesi'!G$10,"")&amp;IF(G142='Tabelle Tipi-pesi'!F$11,'Tabelle Tipi-pesi'!G$11,"")&amp;IF(G142='Tabelle Tipi-pesi'!F$12,'Tabelle Tipi-pesi'!G$12,"")&amp;IF(G142='Tabelle Tipi-pesi'!F$13,'Tabelle Tipi-pesi'!G$13,"")&amp;IF(G142='Tabelle Tipi-pesi'!F$14,'Tabelle Tipi-pesi'!G$14,"")&amp;IF(G142='Tabelle Tipi-pesi'!F$15,'Tabelle Tipi-pesi'!G$15,"")&amp;IF(G142='Tabelle Tipi-pesi'!F$16,'Tabelle Tipi-pesi'!G$16,"")&amp;IF(G142='Tabelle Tipi-pesi'!F$17,'Tabelle Tipi-pesi'!G$17,"")&amp;IF(G142='Tabelle Tipi-pesi'!F$18,'Tabelle Tipi-pesi'!G$18,"")&amp;IF(G142='Tabelle Tipi-pesi'!F$19,'Tabelle Tipi-pesi'!G$19,"")&amp;IF(G142='Tabelle Tipi-pesi'!F$20,'Tabelle Tipi-pesi'!G$20,"")&amp;IF(G142='Tabelle Tipi-pesi'!F$21,'Tabelle Tipi-pesi'!G$21,"")&amp;IF(G142='Tabelle Tipi-pesi'!F$22,'Tabelle Tipi-pesi'!G$22,"")&amp;IF(G142='Tabelle Tipi-pesi'!F$23,'Tabelle Tipi-pesi'!G$23,"")))</f>
        <v>120</v>
      </c>
      <c r="I142" s="8" t="s">
        <v>47</v>
      </c>
      <c r="J142" s="9">
        <f>IF(I142="",0,VALUE(IF(I142='Tabelle Tipi-pesi'!H$2,'Tabelle Tipi-pesi'!I$2,"")&amp;IF(I142='Tabelle Tipi-pesi'!H$3,'Tabelle Tipi-pesi'!I$3,"")&amp;IF(I142='Tabelle Tipi-pesi'!H$4,'Tabelle Tipi-pesi'!I$4,"")&amp;IF(I142='Tabelle Tipi-pesi'!H$5,'Tabelle Tipi-pesi'!I$5,"")&amp;IF(I142='Tabelle Tipi-pesi'!H$6,'Tabelle Tipi-pesi'!I$6,"")&amp;IF(I142='Tabelle Tipi-pesi'!H$7,'Tabelle Tipi-pesi'!I$7,"")&amp;IF(I142='Tabelle Tipi-pesi'!H$8,'Tabelle Tipi-pesi'!I$8,"")&amp;IF(I142='Tabelle Tipi-pesi'!H$9,'Tabelle Tipi-pesi'!I$9,"")&amp;IF(I142='Tabelle Tipi-pesi'!H$10,'Tabelle Tipi-pesi'!I$10,"")&amp;IF(I142='Tabelle Tipi-pesi'!H$11,'Tabelle Tipi-pesi'!I$11,"")&amp;IF(I142='Tabelle Tipi-pesi'!H$12,'Tabelle Tipi-pesi'!I$12,"")&amp;IF(I142='Tabelle Tipi-pesi'!H$13,'Tabelle Tipi-pesi'!I$13,"")&amp;IF(I142='Tabelle Tipi-pesi'!H$14,'Tabelle Tipi-pesi'!I$14,"")&amp;IF(I142='Tabelle Tipi-pesi'!H$15,'Tabelle Tipi-pesi'!I$15,"")&amp;IF(I142='Tabelle Tipi-pesi'!H$16,'Tabelle Tipi-pesi'!I$16,"")&amp;IF(I142='Tabelle Tipi-pesi'!H$17,'Tabelle Tipi-pesi'!I$17,"")&amp;IF(I142='Tabelle Tipi-pesi'!H$18,'Tabelle Tipi-pesi'!I$18,"")&amp;IF(I142='Tabelle Tipi-pesi'!H$19,'Tabelle Tipi-pesi'!I$19,"")&amp;IF(I142='Tabelle Tipi-pesi'!H$20,'Tabelle Tipi-pesi'!I$20,"")&amp;IF(I142='Tabelle Tipi-pesi'!H$21,'Tabelle Tipi-pesi'!I$21,"")&amp;IF(I142='Tabelle Tipi-pesi'!H$22,'Tabelle Tipi-pesi'!I$22,"")&amp;IF(I142='Tabelle Tipi-pesi'!H$23,'Tabelle Tipi-pesi'!I$23,"")))</f>
        <v>145</v>
      </c>
      <c r="K142" s="24" t="s">
        <v>50</v>
      </c>
      <c r="L142" s="25">
        <f>IF(K142="",0,VALUE(IF(K142='Tabelle Tipi-pesi'!J$2,'Tabelle Tipi-pesi'!K$2,"")&amp;IF(K142='Tabelle Tipi-pesi'!J$3,'Tabelle Tipi-pesi'!K$3,"")&amp;IF(K142='Tabelle Tipi-pesi'!J$4,'Tabelle Tipi-pesi'!K$4,"")&amp;IF(K142='Tabelle Tipi-pesi'!J$5,'Tabelle Tipi-pesi'!K$5,"")&amp;IF(K142='Tabelle Tipi-pesi'!J$6,'Tabelle Tipi-pesi'!K$6,"")&amp;IF(K142='Tabelle Tipi-pesi'!J$7,'Tabelle Tipi-pesi'!K$7,"")&amp;IF(K142='Tabelle Tipi-pesi'!J$8,'Tabelle Tipi-pesi'!K$8,"")&amp;IF(K142='Tabelle Tipi-pesi'!J$9,'Tabelle Tipi-pesi'!K$9,"")&amp;IF(K142='Tabelle Tipi-pesi'!J$10,'Tabelle Tipi-pesi'!K$10,"")&amp;IF(K142='Tabelle Tipi-pesi'!J$11,'Tabelle Tipi-pesi'!K$11,"")&amp;IF(K142='Tabelle Tipi-pesi'!J$12,'Tabelle Tipi-pesi'!K$12,"")&amp;IF(K142='Tabelle Tipi-pesi'!J$13,'Tabelle Tipi-pesi'!K$13,"")&amp;IF(K142='Tabelle Tipi-pesi'!J$14,'Tabelle Tipi-pesi'!K$14,"")&amp;IF(K142='Tabelle Tipi-pesi'!J$15,'Tabelle Tipi-pesi'!K$15,"")&amp;IF(K142='Tabelle Tipi-pesi'!J$16,'Tabelle Tipi-pesi'!K$16,"")&amp;IF(K142='Tabelle Tipi-pesi'!J$17,'Tabelle Tipi-pesi'!K$17,"")&amp;IF(K142='Tabelle Tipi-pesi'!J$18,'Tabelle Tipi-pesi'!K$18,"")&amp;IF(K142='Tabelle Tipi-pesi'!J$19,'Tabelle Tipi-pesi'!K$19,"")&amp;IF(K142='Tabelle Tipi-pesi'!J$20,'Tabelle Tipi-pesi'!K$20,"")&amp;IF(K142='Tabelle Tipi-pesi'!J$21,'Tabelle Tipi-pesi'!K$21,"")&amp;IF(K142='Tabelle Tipi-pesi'!J$22,'Tabelle Tipi-pesi'!K$22,"")&amp;IF(K142='Tabelle Tipi-pesi'!J$23,'Tabelle Tipi-pesi'!K$23,"")))</f>
        <v>7</v>
      </c>
      <c r="M142" s="8" t="s">
        <v>63</v>
      </c>
      <c r="N142" s="9">
        <f>$B142*IF(M142="",0,VALUE(IF(M142='Tabelle Tipi-pesi'!L$2,'Tabelle Tipi-pesi'!M$2,"")&amp;IF(M142='Tabelle Tipi-pesi'!L$3,'Tabelle Tipi-pesi'!M$3,"")&amp;IF(M142='Tabelle Tipi-pesi'!L$4,'Tabelle Tipi-pesi'!M$4,"")&amp;IF(M142='Tabelle Tipi-pesi'!L$5,'Tabelle Tipi-pesi'!M$5,"")&amp;IF(M142='Tabelle Tipi-pesi'!L$6,'Tabelle Tipi-pesi'!M$6,"")&amp;IF(M142='Tabelle Tipi-pesi'!L$7,'Tabelle Tipi-pesi'!M$7,"")&amp;IF(M142='Tabelle Tipi-pesi'!L$8,'Tabelle Tipi-pesi'!M$8,"")&amp;IF(M142='Tabelle Tipi-pesi'!L$9,'Tabelle Tipi-pesi'!M$9,"")&amp;IF(M142='Tabelle Tipi-pesi'!L$10,'Tabelle Tipi-pesi'!M$10,"")&amp;IF(M142='Tabelle Tipi-pesi'!L$11,'Tabelle Tipi-pesi'!M$11,"")&amp;IF(M142='Tabelle Tipi-pesi'!L$12,'Tabelle Tipi-pesi'!M$12,"")&amp;IF(M142='Tabelle Tipi-pesi'!L$13,'Tabelle Tipi-pesi'!M$13,"")&amp;IF(M142='Tabelle Tipi-pesi'!L$14,'Tabelle Tipi-pesi'!M$14,"")&amp;IF(M142='Tabelle Tipi-pesi'!L$15,'Tabelle Tipi-pesi'!M$15,"")&amp;IF(M142='Tabelle Tipi-pesi'!L$16,'Tabelle Tipi-pesi'!M$16,"")&amp;IF(M142='Tabelle Tipi-pesi'!L$17,'Tabelle Tipi-pesi'!M$17,"")&amp;IF(M142='Tabelle Tipi-pesi'!L$18,'Tabelle Tipi-pesi'!M$18,"")&amp;IF(M142='Tabelle Tipi-pesi'!L$19,'Tabelle Tipi-pesi'!M$19,"")&amp;IF(M142='Tabelle Tipi-pesi'!L$20,'Tabelle Tipi-pesi'!M$20,"")&amp;IF(M142='Tabelle Tipi-pesi'!L$21,'Tabelle Tipi-pesi'!M$21,"")&amp;IF(M142='Tabelle Tipi-pesi'!L$22,'Tabelle Tipi-pesi'!M$22,"")&amp;IF(M142='Tabelle Tipi-pesi'!L$23,'Tabelle Tipi-pesi'!M$23,"")))</f>
        <v>416</v>
      </c>
      <c r="O142" s="27" t="s">
        <v>82</v>
      </c>
      <c r="P142" s="28">
        <f>IF(O142="",0,VALUE(IF(O142='Tabelle Tipi-pesi'!N$2,'Tabelle Tipi-pesi'!O$2,"")&amp;IF(O142='Tabelle Tipi-pesi'!N$3,'Tabelle Tipi-pesi'!O$3,"")&amp;IF(O142='Tabelle Tipi-pesi'!N$4,'Tabelle Tipi-pesi'!O$4,"")&amp;IF(O142='Tabelle Tipi-pesi'!N$5,'Tabelle Tipi-pesi'!O$5,"")&amp;IF(O142='Tabelle Tipi-pesi'!N$6,'Tabelle Tipi-pesi'!O$6,"")&amp;IF(O142='Tabelle Tipi-pesi'!N$7,'Tabelle Tipi-pesi'!O$7,"")&amp;IF(O142='Tabelle Tipi-pesi'!N$8,'Tabelle Tipi-pesi'!O$8,"")&amp;IF(O142='Tabelle Tipi-pesi'!N$9,'Tabelle Tipi-pesi'!O$9,"")&amp;IF(O142='Tabelle Tipi-pesi'!N$10,'Tabelle Tipi-pesi'!O$10,"")&amp;IF(O142='Tabelle Tipi-pesi'!N$11,'Tabelle Tipi-pesi'!O$11,"")&amp;IF(O142='Tabelle Tipi-pesi'!N$12,'Tabelle Tipi-pesi'!O$12,"")&amp;IF(O142='Tabelle Tipi-pesi'!N$13,'Tabelle Tipi-pesi'!O$13,"")&amp;IF(O142='Tabelle Tipi-pesi'!N$14,'Tabelle Tipi-pesi'!O$14,"")&amp;IF(O142='Tabelle Tipi-pesi'!N$15,'Tabelle Tipi-pesi'!O$15,"")&amp;IF(O142='Tabelle Tipi-pesi'!N$16,'Tabelle Tipi-pesi'!O$16,"")&amp;IF(O142='Tabelle Tipi-pesi'!N$17,'Tabelle Tipi-pesi'!O$17,"")&amp;IF(O142='Tabelle Tipi-pesi'!N$18,'Tabelle Tipi-pesi'!O$18,"")&amp;IF(O142='Tabelle Tipi-pesi'!N$19,'Tabelle Tipi-pesi'!O$19,"")&amp;IF(O142='Tabelle Tipi-pesi'!N$20,'Tabelle Tipi-pesi'!O$20,"")&amp;IF(O142='Tabelle Tipi-pesi'!N$21,'Tabelle Tipi-pesi'!O$21,"")&amp;IF(O142='Tabelle Tipi-pesi'!N$22,'Tabelle Tipi-pesi'!O$22,"")&amp;IF(O142='Tabelle Tipi-pesi'!N$23,'Tabelle Tipi-pesi'!O$23,"")))</f>
        <v>580</v>
      </c>
      <c r="Q142" s="8" t="s">
        <v>108</v>
      </c>
      <c r="R142" s="9">
        <f>IF(Q142="",0,VALUE(IF(Q142='Tabelle Tipi-pesi'!P$2,'Tabelle Tipi-pesi'!Q$2,"")&amp;IF(Q142='Tabelle Tipi-pesi'!P$3,'Tabelle Tipi-pesi'!Q$3,"")&amp;IF(Q142='Tabelle Tipi-pesi'!P$4,'Tabelle Tipi-pesi'!Q$4,"")&amp;IF(Q142='Tabelle Tipi-pesi'!P$5,'Tabelle Tipi-pesi'!Q$5,"")&amp;IF(Q142='Tabelle Tipi-pesi'!P$6,'Tabelle Tipi-pesi'!Q$6,"")&amp;IF(Q142='Tabelle Tipi-pesi'!P$7,'Tabelle Tipi-pesi'!Q$7,"")&amp;IF(Q142='Tabelle Tipi-pesi'!P$8,'Tabelle Tipi-pesi'!Q$8,"")&amp;IF(Q142='Tabelle Tipi-pesi'!P$9,'Tabelle Tipi-pesi'!Q$9,"")&amp;IF(Q142='Tabelle Tipi-pesi'!P$10,'Tabelle Tipi-pesi'!Q$10,"")&amp;IF(Q142='Tabelle Tipi-pesi'!P$11,'Tabelle Tipi-pesi'!Q$11,"")&amp;IF(Q142='Tabelle Tipi-pesi'!P$12,'Tabelle Tipi-pesi'!Q$12,"")&amp;IF(Q142='Tabelle Tipi-pesi'!P$13,'Tabelle Tipi-pesi'!Q$13,"")&amp;IF(Q142='Tabelle Tipi-pesi'!P$14,'Tabelle Tipi-pesi'!Q$14,"")&amp;IF(Q142='Tabelle Tipi-pesi'!P$15,'Tabelle Tipi-pesi'!Q$15,"")&amp;IF(Q142='Tabelle Tipi-pesi'!P$16,'Tabelle Tipi-pesi'!Q$16,"")&amp;IF(Q142='Tabelle Tipi-pesi'!P$17,'Tabelle Tipi-pesi'!Q$17,"")&amp;IF(Q142='Tabelle Tipi-pesi'!P$18,'Tabelle Tipi-pesi'!Q$18,"")&amp;IF(Q142='Tabelle Tipi-pesi'!P$19,'Tabelle Tipi-pesi'!Q$19,"")&amp;IF(Q142='Tabelle Tipi-pesi'!P$20,'Tabelle Tipi-pesi'!Q$20,"")&amp;IF(Q142='Tabelle Tipi-pesi'!P$21,'Tabelle Tipi-pesi'!Q$21,"")&amp;IF(Q142='Tabelle Tipi-pesi'!P$22,'Tabelle Tipi-pesi'!Q$22,"")&amp;IF(Q142='Tabelle Tipi-pesi'!P$23,'Tabelle Tipi-pesi'!Q$23,"")))</f>
        <v>30</v>
      </c>
      <c r="S142" s="29" t="s">
        <v>113</v>
      </c>
      <c r="T142" s="30">
        <f>IF(S142="",0,VALUE(IF(S142='Tabelle Tipi-pesi'!R$2,'Tabelle Tipi-pesi'!S$2,"")&amp;IF(S142='Tabelle Tipi-pesi'!R$3,'Tabelle Tipi-pesi'!S$3,"")&amp;IF(S142='Tabelle Tipi-pesi'!R$4,'Tabelle Tipi-pesi'!S$4,"")&amp;IF(S142='Tabelle Tipi-pesi'!R$5,'Tabelle Tipi-pesi'!S$5,"")&amp;IF(S142='Tabelle Tipi-pesi'!R$6,'Tabelle Tipi-pesi'!S$6,"")&amp;IF(S142='Tabelle Tipi-pesi'!R$7,'Tabelle Tipi-pesi'!S$7,"")&amp;IF(S142='Tabelle Tipi-pesi'!R$8,'Tabelle Tipi-pesi'!S$8,"")&amp;IF(S142='Tabelle Tipi-pesi'!R$9,'Tabelle Tipi-pesi'!S$9,"")&amp;IF(S142='Tabelle Tipi-pesi'!R$10,'Tabelle Tipi-pesi'!S$10,"")&amp;IF(S142='Tabelle Tipi-pesi'!R$11,'Tabelle Tipi-pesi'!S$11,"")&amp;IF(S142='Tabelle Tipi-pesi'!R$12,'Tabelle Tipi-pesi'!S$12,"")&amp;IF(S142='Tabelle Tipi-pesi'!R$13,'Tabelle Tipi-pesi'!S$13,"")&amp;IF(S142='Tabelle Tipi-pesi'!R$14,'Tabelle Tipi-pesi'!S$14,"")&amp;IF(S142='Tabelle Tipi-pesi'!R$15,'Tabelle Tipi-pesi'!S$15,"")&amp;IF(S142='Tabelle Tipi-pesi'!R$16,'Tabelle Tipi-pesi'!S$16,"")&amp;IF(S142='Tabelle Tipi-pesi'!R$17,'Tabelle Tipi-pesi'!S$17,"")&amp;IF(S142='Tabelle Tipi-pesi'!R$18,'Tabelle Tipi-pesi'!S$18,"")&amp;IF(S142='Tabelle Tipi-pesi'!R$19,'Tabelle Tipi-pesi'!S$19,"")&amp;IF(S142='Tabelle Tipi-pesi'!R$20,'Tabelle Tipi-pesi'!S$20,"")&amp;IF(S142='Tabelle Tipi-pesi'!R$21,'Tabelle Tipi-pesi'!S$21,"")&amp;IF(S142='Tabelle Tipi-pesi'!R$22,'Tabelle Tipi-pesi'!S$22,"")&amp;IF(S142='Tabelle Tipi-pesi'!R$23,'Tabelle Tipi-pesi'!S$23,"")))</f>
        <v>30</v>
      </c>
      <c r="V142" s="9">
        <f>IF(U142="",0,VALUE(IF(U142='Tabelle Tipi-pesi'!T$2,'Tabelle Tipi-pesi'!U$2,"")&amp;IF(U142='Tabelle Tipi-pesi'!T$3,'Tabelle Tipi-pesi'!U$3,"")&amp;IF(U142='Tabelle Tipi-pesi'!T$4,'Tabelle Tipi-pesi'!U$4,"")&amp;IF(U142='Tabelle Tipi-pesi'!T$5,'Tabelle Tipi-pesi'!U$5,"")&amp;IF(U142='Tabelle Tipi-pesi'!T$6,'Tabelle Tipi-pesi'!U$6,"")&amp;IF(U142='Tabelle Tipi-pesi'!T$7,'Tabelle Tipi-pesi'!U$7,"")&amp;IF(U142='Tabelle Tipi-pesi'!T$8,'Tabelle Tipi-pesi'!U$8,"")&amp;IF(U142='Tabelle Tipi-pesi'!T$9,'Tabelle Tipi-pesi'!U$9,"")&amp;IF(U142='Tabelle Tipi-pesi'!T$10,'Tabelle Tipi-pesi'!U$10,"")&amp;IF(U142='Tabelle Tipi-pesi'!T$11,'Tabelle Tipi-pesi'!U$11,"")&amp;IF(U142='Tabelle Tipi-pesi'!T$12,'Tabelle Tipi-pesi'!U$12,"")&amp;IF(U142='Tabelle Tipi-pesi'!T$13,'Tabelle Tipi-pesi'!U$13,"")&amp;IF(U142='Tabelle Tipi-pesi'!T$14,'Tabelle Tipi-pesi'!U$14,"")&amp;IF(U142='Tabelle Tipi-pesi'!T$15,'Tabelle Tipi-pesi'!U$15,"")&amp;IF(U142='Tabelle Tipi-pesi'!T$16,'Tabelle Tipi-pesi'!U$16,"")&amp;IF(U142='Tabelle Tipi-pesi'!T$17,'Tabelle Tipi-pesi'!U$17,"")&amp;IF(U142='Tabelle Tipi-pesi'!T$18,'Tabelle Tipi-pesi'!U$18,"")&amp;IF(U142='Tabelle Tipi-pesi'!T$19,'Tabelle Tipi-pesi'!U$19,"")&amp;IF(U142='Tabelle Tipi-pesi'!T$20,'Tabelle Tipi-pesi'!U$20,"")&amp;IF(U142='Tabelle Tipi-pesi'!T$21,'Tabelle Tipi-pesi'!U$21,"")&amp;IF(U142='Tabelle Tipi-pesi'!T$22,'Tabelle Tipi-pesi'!U$22,"")&amp;IF(U142='Tabelle Tipi-pesi'!T$23,'Tabelle Tipi-pesi'!U$23,"")))</f>
        <v>0</v>
      </c>
      <c r="W142" s="31"/>
      <c r="X142" s="32">
        <f>IF(W142="",0,VALUE(IF(W142='Tabelle Tipi-pesi'!V$2,'Tabelle Tipi-pesi'!W$2,"")&amp;IF(W142='Tabelle Tipi-pesi'!V$3,'Tabelle Tipi-pesi'!W$3,"")&amp;IF(W142='Tabelle Tipi-pesi'!V$4,'Tabelle Tipi-pesi'!W$4,"")&amp;IF(W142='Tabelle Tipi-pesi'!V$5,'Tabelle Tipi-pesi'!W$5,"")&amp;IF(W142='Tabelle Tipi-pesi'!V$6,'Tabelle Tipi-pesi'!W$6,"")&amp;IF(W142='Tabelle Tipi-pesi'!V$7,'Tabelle Tipi-pesi'!W$7,"")&amp;IF(W142='Tabelle Tipi-pesi'!V$8,'Tabelle Tipi-pesi'!W$8,"")&amp;IF(W142='Tabelle Tipi-pesi'!V$9,'Tabelle Tipi-pesi'!W$9,"")&amp;IF(W142='Tabelle Tipi-pesi'!V$10,'Tabelle Tipi-pesi'!W$10,"")&amp;IF(W142='Tabelle Tipi-pesi'!V$11,'Tabelle Tipi-pesi'!W$11,"")&amp;IF(W142='Tabelle Tipi-pesi'!V$12,'Tabelle Tipi-pesi'!W$12,"")&amp;IF(W142='Tabelle Tipi-pesi'!V$13,'Tabelle Tipi-pesi'!W$13,"")&amp;IF(W142='Tabelle Tipi-pesi'!V$14,'Tabelle Tipi-pesi'!W$14,"")&amp;IF(W142='Tabelle Tipi-pesi'!V$15,'Tabelle Tipi-pesi'!W$15,"")&amp;IF(W142='Tabelle Tipi-pesi'!V$16,'Tabelle Tipi-pesi'!W$16,"")&amp;IF(W142='Tabelle Tipi-pesi'!V$17,'Tabelle Tipi-pesi'!W$17,"")&amp;IF(W142='Tabelle Tipi-pesi'!V$18,'Tabelle Tipi-pesi'!W$18,"")&amp;IF(W142='Tabelle Tipi-pesi'!V$19,'Tabelle Tipi-pesi'!W$19,"")&amp;IF(W142='Tabelle Tipi-pesi'!V$20,'Tabelle Tipi-pesi'!W$20,"")&amp;IF(W142='Tabelle Tipi-pesi'!V$21,'Tabelle Tipi-pesi'!W$21,"")&amp;IF(W142='Tabelle Tipi-pesi'!V$22,'Tabelle Tipi-pesi'!W$22,"")&amp;IF(W142='Tabelle Tipi-pesi'!V$23,'Tabelle Tipi-pesi'!W$23,"")))</f>
        <v>0</v>
      </c>
      <c r="Z142" s="9">
        <f>IF(Y142="",0,VALUE(IF(Y142='Tabelle Tipi-pesi'!X$2,'Tabelle Tipi-pesi'!Y$2,"")&amp;IF(Y142='Tabelle Tipi-pesi'!X$3,'Tabelle Tipi-pesi'!Y$3,"")&amp;IF(Y142='Tabelle Tipi-pesi'!X$4,'Tabelle Tipi-pesi'!Y$4,"")&amp;IF(Y142='Tabelle Tipi-pesi'!X$5,'Tabelle Tipi-pesi'!Y$5,"")&amp;IF(Y142='Tabelle Tipi-pesi'!X$6,'Tabelle Tipi-pesi'!Y$6,"")&amp;IF(Y142='Tabelle Tipi-pesi'!X$7,'Tabelle Tipi-pesi'!Y$7,"")&amp;IF(Y142='Tabelle Tipi-pesi'!X$8,'Tabelle Tipi-pesi'!Y$8,"")&amp;IF(Y142='Tabelle Tipi-pesi'!X$9,'Tabelle Tipi-pesi'!Y$9,"")&amp;IF(Y142='Tabelle Tipi-pesi'!X$10,'Tabelle Tipi-pesi'!Y$10,"")&amp;IF(Y142='Tabelle Tipi-pesi'!X$11,'Tabelle Tipi-pesi'!Y$11,"")&amp;IF(Y142='Tabelle Tipi-pesi'!X$12,'Tabelle Tipi-pesi'!Y$12,"")&amp;IF(Y142='Tabelle Tipi-pesi'!X$13,'Tabelle Tipi-pesi'!Y$13,"")&amp;IF(Y142='Tabelle Tipi-pesi'!X$14,'Tabelle Tipi-pesi'!Y$14,"")&amp;IF(Y142='Tabelle Tipi-pesi'!X$15,'Tabelle Tipi-pesi'!Y$15,"")&amp;IF(Y142='Tabelle Tipi-pesi'!X$16,'Tabelle Tipi-pesi'!Y$16,"")&amp;IF(Y142='Tabelle Tipi-pesi'!X$17,'Tabelle Tipi-pesi'!Y$17,"")&amp;IF(Y142='Tabelle Tipi-pesi'!X$18,'Tabelle Tipi-pesi'!Y$18,"")&amp;IF(Y142='Tabelle Tipi-pesi'!X$19,'Tabelle Tipi-pesi'!Y$19,"")&amp;IF(Y142='Tabelle Tipi-pesi'!X$20,'Tabelle Tipi-pesi'!Y$20,"")&amp;IF(Y142='Tabelle Tipi-pesi'!X$21,'Tabelle Tipi-pesi'!Y$21,"")&amp;IF(Y142='Tabelle Tipi-pesi'!X$22,'Tabelle Tipi-pesi'!Y$22,"")&amp;IF(Y142='Tabelle Tipi-pesi'!X$23,'Tabelle Tipi-pesi'!Y$23,"")))</f>
        <v>0</v>
      </c>
      <c r="AA142" s="36"/>
      <c r="AB142" s="37">
        <f>IF(AA142="",0,VALUE(IF(AA142='Tabelle Tipi-pesi'!Z$2,'Tabelle Tipi-pesi'!AA$2,"")&amp;IF(AA142='Tabelle Tipi-pesi'!Z$3,'Tabelle Tipi-pesi'!AA$3,"")&amp;IF(AA142='Tabelle Tipi-pesi'!Z$4,'Tabelle Tipi-pesi'!AA$4,"")&amp;IF(AA142='Tabelle Tipi-pesi'!Z$5,'Tabelle Tipi-pesi'!AA$5,"")&amp;IF(AA142='Tabelle Tipi-pesi'!Z$6,'Tabelle Tipi-pesi'!AA$6,"")&amp;IF(AA142='Tabelle Tipi-pesi'!Z$7,'Tabelle Tipi-pesi'!AA$7,"")&amp;IF(AA142='Tabelle Tipi-pesi'!Z$8,'Tabelle Tipi-pesi'!AA$8,"")&amp;IF(AA142='Tabelle Tipi-pesi'!Z$9,'Tabelle Tipi-pesi'!AA$9,"")&amp;IF(AA142='Tabelle Tipi-pesi'!Z$10,'Tabelle Tipi-pesi'!AA$10,"")&amp;IF(AA142='Tabelle Tipi-pesi'!Z$11,'Tabelle Tipi-pesi'!AA$11,"")&amp;IF(AA142='Tabelle Tipi-pesi'!Z$12,'Tabelle Tipi-pesi'!AA$12,"")&amp;IF(AA142='Tabelle Tipi-pesi'!Z$13,'Tabelle Tipi-pesi'!AA$13,"")&amp;IF(AA142='Tabelle Tipi-pesi'!Z$14,'Tabelle Tipi-pesi'!AA$14,"")&amp;IF(AA142='Tabelle Tipi-pesi'!Z$15,'Tabelle Tipi-pesi'!AA$15,"")&amp;IF(AA142='Tabelle Tipi-pesi'!Z$16,'Tabelle Tipi-pesi'!AA$16,"")&amp;IF(AA142='Tabelle Tipi-pesi'!Z$17,'Tabelle Tipi-pesi'!AA$17,"")&amp;IF(AA142='Tabelle Tipi-pesi'!Z$18,'Tabelle Tipi-pesi'!AA$18,"")&amp;IF(AA142='Tabelle Tipi-pesi'!Z$19,'Tabelle Tipi-pesi'!AA$19,"")&amp;IF(AA142='Tabelle Tipi-pesi'!Z$20,'Tabelle Tipi-pesi'!AA$20,"")&amp;IF(AA142='Tabelle Tipi-pesi'!Z$21,'Tabelle Tipi-pesi'!AA$21,"")&amp;IF(AA142='Tabelle Tipi-pesi'!Z$22,'Tabelle Tipi-pesi'!AA$22,"")&amp;IF(AA142='Tabelle Tipi-pesi'!Z$23,'Tabelle Tipi-pesi'!AA$23,"")))</f>
        <v>0</v>
      </c>
      <c r="AD142" s="9">
        <f>IF(AC142="",0,VALUE(IF(AC142='Tabelle Tipi-pesi'!Z$2,'Tabelle Tipi-pesi'!AA$2,"")&amp;IF(AC142='Tabelle Tipi-pesi'!Z$3,'Tabelle Tipi-pesi'!AA$3,"")&amp;IF(AC142='Tabelle Tipi-pesi'!Z$4,'Tabelle Tipi-pesi'!AA$4,"")&amp;IF(AC142='Tabelle Tipi-pesi'!Z$5,'Tabelle Tipi-pesi'!AA$5,"")&amp;IF(AC142='Tabelle Tipi-pesi'!Z$6,'Tabelle Tipi-pesi'!AA$6,"")&amp;IF(AC142='Tabelle Tipi-pesi'!Z$7,'Tabelle Tipi-pesi'!AA$7,"")&amp;IF(AC142='Tabelle Tipi-pesi'!Z$8,'Tabelle Tipi-pesi'!AA$8,"")&amp;IF(AC142='Tabelle Tipi-pesi'!Z$9,'Tabelle Tipi-pesi'!AA$9,"")&amp;IF(AC142='Tabelle Tipi-pesi'!Z$10,'Tabelle Tipi-pesi'!AA$10,"")&amp;IF(AC142='Tabelle Tipi-pesi'!Z$11,'Tabelle Tipi-pesi'!AA$11,"")&amp;IF(AC142='Tabelle Tipi-pesi'!Z$12,'Tabelle Tipi-pesi'!AA$12,"")&amp;IF(AC142='Tabelle Tipi-pesi'!Z$13,'Tabelle Tipi-pesi'!AA$13,"")&amp;IF(AC142='Tabelle Tipi-pesi'!Z$14,'Tabelle Tipi-pesi'!AA$14,"")&amp;IF(AC142='Tabelle Tipi-pesi'!Z$15,'Tabelle Tipi-pesi'!AA$15,"")&amp;IF(AC142='Tabelle Tipi-pesi'!Z$16,'Tabelle Tipi-pesi'!AA$16,"")&amp;IF(AC142='Tabelle Tipi-pesi'!Z$17,'Tabelle Tipi-pesi'!AA$17,"")&amp;IF(AC142='Tabelle Tipi-pesi'!Z$18,'Tabelle Tipi-pesi'!AA$18,"")&amp;IF(AC142='Tabelle Tipi-pesi'!Z$19,'Tabelle Tipi-pesi'!AA$19,"")&amp;IF(AC142='Tabelle Tipi-pesi'!Z$20,'Tabelle Tipi-pesi'!AA$20,"")&amp;IF(AC142='Tabelle Tipi-pesi'!Z$21,'Tabelle Tipi-pesi'!AA$21,"")&amp;IF(AC142='Tabelle Tipi-pesi'!Z$22,'Tabelle Tipi-pesi'!AA$22,"")&amp;IF(AC142='Tabelle Tipi-pesi'!Z$23,'Tabelle Tipi-pesi'!AA$23,"")))</f>
        <v>0</v>
      </c>
      <c r="AE142" s="34"/>
      <c r="AF142" s="35">
        <f>IF(AE142="",0,VALUE(IF(AE142='Tabelle Tipi-pesi'!AB$2,'Tabelle Tipi-pesi'!AC$2,"")&amp;IF(AE142='Tabelle Tipi-pesi'!AB$3,'Tabelle Tipi-pesi'!AC$3,"")&amp;IF(AE142='Tabelle Tipi-pesi'!AB$4,'Tabelle Tipi-pesi'!AC$4,"")&amp;IF(AE142='Tabelle Tipi-pesi'!AB$5,'Tabelle Tipi-pesi'!AC$5,"")&amp;IF(AE142='Tabelle Tipi-pesi'!AB$6,'Tabelle Tipi-pesi'!AC$6,"")&amp;IF(AE142='Tabelle Tipi-pesi'!AB$7,'Tabelle Tipi-pesi'!AC$7,"")&amp;IF(AE142='Tabelle Tipi-pesi'!AB$8,'Tabelle Tipi-pesi'!AC$8,"")&amp;IF(AE142='Tabelle Tipi-pesi'!AB$9,'Tabelle Tipi-pesi'!AC$9,"")&amp;IF(AE142='Tabelle Tipi-pesi'!AB$10,'Tabelle Tipi-pesi'!AC$10,"")&amp;IF(AE142='Tabelle Tipi-pesi'!AB$11,'Tabelle Tipi-pesi'!AC$11,"")&amp;IF(AE142='Tabelle Tipi-pesi'!AB$12,'Tabelle Tipi-pesi'!AC$12,"")&amp;IF(AE142='Tabelle Tipi-pesi'!AB$13,'Tabelle Tipi-pesi'!AC$13,"")&amp;IF(AE142='Tabelle Tipi-pesi'!AB$14,'Tabelle Tipi-pesi'!AC$14,"")&amp;IF(AE142='Tabelle Tipi-pesi'!AB$15,'Tabelle Tipi-pesi'!AC$15,"")&amp;IF(AD142='Tabelle Tipi-pesi'!AB$16,'Tabelle Tipi-pesi'!AC$16,"")&amp;IF(AE142='Tabelle Tipi-pesi'!AB$17,'Tabelle Tipi-pesi'!AC$17,"")&amp;IF(AE142='Tabelle Tipi-pesi'!AB$18,'Tabelle Tipi-pesi'!AC$18,"")&amp;IF(AE142='Tabelle Tipi-pesi'!AB$19,'Tabelle Tipi-pesi'!AC$19,"")&amp;IF(AE142='Tabelle Tipi-pesi'!AB$20,'Tabelle Tipi-pesi'!AC$20,"")&amp;IF(AE142='Tabelle Tipi-pesi'!AB$21,'Tabelle Tipi-pesi'!AC$21,"")&amp;IF(AE142='Tabelle Tipi-pesi'!AB$22,'Tabelle Tipi-pesi'!AC$22,"")&amp;IF(AE142='Tabelle Tipi-pesi'!AB$23,'Tabelle Tipi-pesi'!AC$23,"")))</f>
        <v>0</v>
      </c>
      <c r="AH142" s="9">
        <f>IF(AG142="",0,VALUE(IF(AG142='Tabelle Tipi-pesi'!AD$2,'Tabelle Tipi-pesi'!AE$2,"")&amp;IF(AG142='Tabelle Tipi-pesi'!AD$3,'Tabelle Tipi-pesi'!AE$3,"")&amp;IF(AG142='Tabelle Tipi-pesi'!AD$4,'Tabelle Tipi-pesi'!AE$4,"")&amp;IF(AG142='Tabelle Tipi-pesi'!AD$5,'Tabelle Tipi-pesi'!AE$5,"")&amp;IF(AG142='Tabelle Tipi-pesi'!AD$6,'Tabelle Tipi-pesi'!AE$6,"")&amp;IF(AG142='Tabelle Tipi-pesi'!AD$7,'Tabelle Tipi-pesi'!AE$7,"")&amp;IF(AG142='Tabelle Tipi-pesi'!AD$8,'Tabelle Tipi-pesi'!AE$8,"")&amp;IF(AG142='Tabelle Tipi-pesi'!AD$9,'Tabelle Tipi-pesi'!AE$9,"")&amp;IF(AG142='Tabelle Tipi-pesi'!AD$10,'Tabelle Tipi-pesi'!AE$10,"")&amp;IF(AG142='Tabelle Tipi-pesi'!AD$11,'Tabelle Tipi-pesi'!AE$11,"")&amp;IF(AG142='Tabelle Tipi-pesi'!AD$12,'Tabelle Tipi-pesi'!AE$12,"")&amp;IF(AG142='Tabelle Tipi-pesi'!AD$13,'Tabelle Tipi-pesi'!AE$13,"")&amp;IF(AG142='Tabelle Tipi-pesi'!AD$14,'Tabelle Tipi-pesi'!AE$14,"")&amp;IF(AG142='Tabelle Tipi-pesi'!AD$15,'Tabelle Tipi-pesi'!AE$15,"")&amp;IF(AF142='Tabelle Tipi-pesi'!AD$16,'Tabelle Tipi-pesi'!AE$16,"")&amp;IF(AG142='Tabelle Tipi-pesi'!AD$17,'Tabelle Tipi-pesi'!AE$17,"")&amp;IF(AG142='Tabelle Tipi-pesi'!AD$18,'Tabelle Tipi-pesi'!AE$18,"")&amp;IF(AG142='Tabelle Tipi-pesi'!AD$19,'Tabelle Tipi-pesi'!AE$19,"")&amp;IF(AG142='Tabelle Tipi-pesi'!AD$20,'Tabelle Tipi-pesi'!AE$20,"")&amp;IF(AG142='Tabelle Tipi-pesi'!AD$21,'Tabelle Tipi-pesi'!AE$21,"")&amp;IF(AG142='Tabelle Tipi-pesi'!AD$22,'Tabelle Tipi-pesi'!AE$22,"")&amp;IF(AG142='Tabelle Tipi-pesi'!AD$23,'Tabelle Tipi-pesi'!AE$23,"")))</f>
        <v>0</v>
      </c>
      <c r="AJ142" s="26">
        <f t="shared" si="14"/>
        <v>1538</v>
      </c>
      <c r="AK142" s="55">
        <v>41</v>
      </c>
      <c r="AL142" s="12">
        <v>8737</v>
      </c>
      <c r="AM142" s="18"/>
      <c r="AN142" s="11">
        <f t="shared" si="15"/>
        <v>17</v>
      </c>
      <c r="AO142" s="11" t="str">
        <f t="shared" si="16"/>
        <v>3</v>
      </c>
      <c r="AP142" s="8">
        <v>580</v>
      </c>
      <c r="AQ142" s="40">
        <f t="shared" si="17"/>
        <v>12.785853658536585</v>
      </c>
      <c r="AR142" s="15">
        <f t="shared" si="18"/>
        <v>141.92297560975612</v>
      </c>
      <c r="AS142" s="16">
        <f t="shared" si="19"/>
        <v>92.277617431570945</v>
      </c>
      <c r="AT142" s="15">
        <f t="shared" si="20"/>
        <v>10.836864104576131</v>
      </c>
      <c r="AU142" s="39"/>
    </row>
    <row r="143" spans="1:47" s="8" customFormat="1" ht="11.25" customHeight="1" x14ac:dyDescent="0.2">
      <c r="A143" s="8">
        <v>139</v>
      </c>
      <c r="B143" s="8">
        <v>4</v>
      </c>
      <c r="C143" s="20" t="s">
        <v>17</v>
      </c>
      <c r="D143" s="21">
        <f>IF(C143="",0,VALUE(IF(C143='Tabelle Tipi-pesi'!B$2,'Tabelle Tipi-pesi'!C$2,"")&amp;IF(C143='Tabelle Tipi-pesi'!B$3,'Tabelle Tipi-pesi'!C$3,"")&amp;IF(C143='Tabelle Tipi-pesi'!B$4,'Tabelle Tipi-pesi'!C$4,"")&amp;IF(C143='Tabelle Tipi-pesi'!B$5,'Tabelle Tipi-pesi'!C$5,"")&amp;IF(C143='Tabelle Tipi-pesi'!B$6,'Tabelle Tipi-pesi'!C$6,"")&amp;IF(C143='Tabelle Tipi-pesi'!B$7,'Tabelle Tipi-pesi'!C$7,"")&amp;IF(C143='Tabelle Tipi-pesi'!B$8,'Tabelle Tipi-pesi'!C$8,"")&amp;IF(C143='Tabelle Tipi-pesi'!B$9,'Tabelle Tipi-pesi'!C$9,"")&amp;IF(C143='Tabelle Tipi-pesi'!B$10,'Tabelle Tipi-pesi'!C$10,"")&amp;IF(C143='Tabelle Tipi-pesi'!B$11,'Tabelle Tipi-pesi'!C$11,"")&amp;IF(C143='Tabelle Tipi-pesi'!B$12,'Tabelle Tipi-pesi'!C$12,"")&amp;IF(C143='Tabelle Tipi-pesi'!B$13,'Tabelle Tipi-pesi'!C$13,"")&amp;IF(C143='Tabelle Tipi-pesi'!B$14,'Tabelle Tipi-pesi'!C$14,"")&amp;IF(C143='Tabelle Tipi-pesi'!B$15,'Tabelle Tipi-pesi'!C$15,"")&amp;IF(C143='Tabelle Tipi-pesi'!B$16,'Tabelle Tipi-pesi'!C$16,"")&amp;IF(C143='Tabelle Tipi-pesi'!B$17,'Tabelle Tipi-pesi'!C$17,"")&amp;IF(C143='Tabelle Tipi-pesi'!B$18,'Tabelle Tipi-pesi'!C$18,"")&amp;IF(C143='Tabelle Tipi-pesi'!B$19,'Tabelle Tipi-pesi'!C$19,"")&amp;IF(C143='Tabelle Tipi-pesi'!B$20,'Tabelle Tipi-pesi'!C$20,"")&amp;IF(C143='Tabelle Tipi-pesi'!B$21,'Tabelle Tipi-pesi'!C$21,"")&amp;IF(C143='Tabelle Tipi-pesi'!B$22,'Tabelle Tipi-pesi'!C$22,"")&amp;IF(C143='Tabelle Tipi-pesi'!B$23,'Tabelle Tipi-pesi'!C$23,"")))</f>
        <v>130</v>
      </c>
      <c r="E143" s="8" t="s">
        <v>19</v>
      </c>
      <c r="F143" s="7">
        <f>IF(E143="",0,VALUE(IF(E143='Tabelle Tipi-pesi'!D$2,'Tabelle Tipi-pesi'!E$2,"")&amp;IF(E143='Tabelle Tipi-pesi'!D$3,'Tabelle Tipi-pesi'!E$3,"")&amp;IF(E143='Tabelle Tipi-pesi'!D$4,'Tabelle Tipi-pesi'!E$4,"")&amp;IF(E143='Tabelle Tipi-pesi'!D$5,'Tabelle Tipi-pesi'!E$5,"")&amp;IF(E143='Tabelle Tipi-pesi'!D$6,'Tabelle Tipi-pesi'!E$6,"")&amp;IF(E143='Tabelle Tipi-pesi'!D$7,'Tabelle Tipi-pesi'!E$7,"")&amp;IF(E143='Tabelle Tipi-pesi'!D$8,'Tabelle Tipi-pesi'!E$8,"")&amp;IF(E143='Tabelle Tipi-pesi'!D$9,'Tabelle Tipi-pesi'!E$9,"")&amp;IF(E143='Tabelle Tipi-pesi'!D$10,'Tabelle Tipi-pesi'!E$10,"")&amp;IF(E143='Tabelle Tipi-pesi'!D$11,'Tabelle Tipi-pesi'!E$11,"")&amp;IF(E143='Tabelle Tipi-pesi'!D$12,'Tabelle Tipi-pesi'!E$12,"")&amp;IF(E143='Tabelle Tipi-pesi'!D$13,'Tabelle Tipi-pesi'!E$13,"")&amp;IF(E143='Tabelle Tipi-pesi'!D$14,'Tabelle Tipi-pesi'!E$14,"")&amp;IF(E143='Tabelle Tipi-pesi'!D$15,'Tabelle Tipi-pesi'!E$15,"")&amp;IF(E143='Tabelle Tipi-pesi'!D$16,'Tabelle Tipi-pesi'!E$16,"")&amp;IF(E143='Tabelle Tipi-pesi'!D$17,'Tabelle Tipi-pesi'!E$17,"")&amp;IF(E143='Tabelle Tipi-pesi'!D$18,'Tabelle Tipi-pesi'!E$18,"")&amp;IF(E143='Tabelle Tipi-pesi'!D$19,'Tabelle Tipi-pesi'!E$19,"")&amp;IF(E143='Tabelle Tipi-pesi'!D$20,'Tabelle Tipi-pesi'!E$20,"")&amp;IF(E143='Tabelle Tipi-pesi'!D$21,'Tabelle Tipi-pesi'!E$21,"")&amp;IF(E143='Tabelle Tipi-pesi'!D$22,'Tabelle Tipi-pesi'!E$22,"")&amp;IF(E143='Tabelle Tipi-pesi'!D$23,'Tabelle Tipi-pesi'!E$23,"")))/4*B143</f>
        <v>90</v>
      </c>
      <c r="G143" s="22" t="s">
        <v>39</v>
      </c>
      <c r="H143" s="23">
        <f>$B143*IF(G143="",0,VALUE(IF(G143='Tabelle Tipi-pesi'!F$2,'Tabelle Tipi-pesi'!G$2,"")&amp;IF(G143='Tabelle Tipi-pesi'!F$3,'Tabelle Tipi-pesi'!G$3,"")&amp;IF(G143='Tabelle Tipi-pesi'!F$4,'Tabelle Tipi-pesi'!G$4,"")&amp;IF(G143='Tabelle Tipi-pesi'!F$5,'Tabelle Tipi-pesi'!G$5,"")&amp;IF(G143='Tabelle Tipi-pesi'!F$6,'Tabelle Tipi-pesi'!G$6,"")&amp;IF(G143='Tabelle Tipi-pesi'!F$7,'Tabelle Tipi-pesi'!G$7,"")&amp;IF(G143='Tabelle Tipi-pesi'!F$8,'Tabelle Tipi-pesi'!G$8,"")&amp;IF(G143='Tabelle Tipi-pesi'!F$9,'Tabelle Tipi-pesi'!G$9,"")&amp;IF(G143='Tabelle Tipi-pesi'!F$10,'Tabelle Tipi-pesi'!G$10,"")&amp;IF(G143='Tabelle Tipi-pesi'!F$11,'Tabelle Tipi-pesi'!G$11,"")&amp;IF(G143='Tabelle Tipi-pesi'!F$12,'Tabelle Tipi-pesi'!G$12,"")&amp;IF(G143='Tabelle Tipi-pesi'!F$13,'Tabelle Tipi-pesi'!G$13,"")&amp;IF(G143='Tabelle Tipi-pesi'!F$14,'Tabelle Tipi-pesi'!G$14,"")&amp;IF(G143='Tabelle Tipi-pesi'!F$15,'Tabelle Tipi-pesi'!G$15,"")&amp;IF(G143='Tabelle Tipi-pesi'!F$16,'Tabelle Tipi-pesi'!G$16,"")&amp;IF(G143='Tabelle Tipi-pesi'!F$17,'Tabelle Tipi-pesi'!G$17,"")&amp;IF(G143='Tabelle Tipi-pesi'!F$18,'Tabelle Tipi-pesi'!G$18,"")&amp;IF(G143='Tabelle Tipi-pesi'!F$19,'Tabelle Tipi-pesi'!G$19,"")&amp;IF(G143='Tabelle Tipi-pesi'!F$20,'Tabelle Tipi-pesi'!G$20,"")&amp;IF(G143='Tabelle Tipi-pesi'!F$21,'Tabelle Tipi-pesi'!G$21,"")&amp;IF(G143='Tabelle Tipi-pesi'!F$22,'Tabelle Tipi-pesi'!G$22,"")&amp;IF(G143='Tabelle Tipi-pesi'!F$23,'Tabelle Tipi-pesi'!G$23,"")))</f>
        <v>120</v>
      </c>
      <c r="I143" s="8" t="s">
        <v>47</v>
      </c>
      <c r="J143" s="9">
        <f>IF(I143="",0,VALUE(IF(I143='Tabelle Tipi-pesi'!H$2,'Tabelle Tipi-pesi'!I$2,"")&amp;IF(I143='Tabelle Tipi-pesi'!H$3,'Tabelle Tipi-pesi'!I$3,"")&amp;IF(I143='Tabelle Tipi-pesi'!H$4,'Tabelle Tipi-pesi'!I$4,"")&amp;IF(I143='Tabelle Tipi-pesi'!H$5,'Tabelle Tipi-pesi'!I$5,"")&amp;IF(I143='Tabelle Tipi-pesi'!H$6,'Tabelle Tipi-pesi'!I$6,"")&amp;IF(I143='Tabelle Tipi-pesi'!H$7,'Tabelle Tipi-pesi'!I$7,"")&amp;IF(I143='Tabelle Tipi-pesi'!H$8,'Tabelle Tipi-pesi'!I$8,"")&amp;IF(I143='Tabelle Tipi-pesi'!H$9,'Tabelle Tipi-pesi'!I$9,"")&amp;IF(I143='Tabelle Tipi-pesi'!H$10,'Tabelle Tipi-pesi'!I$10,"")&amp;IF(I143='Tabelle Tipi-pesi'!H$11,'Tabelle Tipi-pesi'!I$11,"")&amp;IF(I143='Tabelle Tipi-pesi'!H$12,'Tabelle Tipi-pesi'!I$12,"")&amp;IF(I143='Tabelle Tipi-pesi'!H$13,'Tabelle Tipi-pesi'!I$13,"")&amp;IF(I143='Tabelle Tipi-pesi'!H$14,'Tabelle Tipi-pesi'!I$14,"")&amp;IF(I143='Tabelle Tipi-pesi'!H$15,'Tabelle Tipi-pesi'!I$15,"")&amp;IF(I143='Tabelle Tipi-pesi'!H$16,'Tabelle Tipi-pesi'!I$16,"")&amp;IF(I143='Tabelle Tipi-pesi'!H$17,'Tabelle Tipi-pesi'!I$17,"")&amp;IF(I143='Tabelle Tipi-pesi'!H$18,'Tabelle Tipi-pesi'!I$18,"")&amp;IF(I143='Tabelle Tipi-pesi'!H$19,'Tabelle Tipi-pesi'!I$19,"")&amp;IF(I143='Tabelle Tipi-pesi'!H$20,'Tabelle Tipi-pesi'!I$20,"")&amp;IF(I143='Tabelle Tipi-pesi'!H$21,'Tabelle Tipi-pesi'!I$21,"")&amp;IF(I143='Tabelle Tipi-pesi'!H$22,'Tabelle Tipi-pesi'!I$22,"")&amp;IF(I143='Tabelle Tipi-pesi'!H$23,'Tabelle Tipi-pesi'!I$23,"")))</f>
        <v>145</v>
      </c>
      <c r="K143" s="24" t="s">
        <v>50</v>
      </c>
      <c r="L143" s="25">
        <f>IF(K143="",0,VALUE(IF(K143='Tabelle Tipi-pesi'!J$2,'Tabelle Tipi-pesi'!K$2,"")&amp;IF(K143='Tabelle Tipi-pesi'!J$3,'Tabelle Tipi-pesi'!K$3,"")&amp;IF(K143='Tabelle Tipi-pesi'!J$4,'Tabelle Tipi-pesi'!K$4,"")&amp;IF(K143='Tabelle Tipi-pesi'!J$5,'Tabelle Tipi-pesi'!K$5,"")&amp;IF(K143='Tabelle Tipi-pesi'!J$6,'Tabelle Tipi-pesi'!K$6,"")&amp;IF(K143='Tabelle Tipi-pesi'!J$7,'Tabelle Tipi-pesi'!K$7,"")&amp;IF(K143='Tabelle Tipi-pesi'!J$8,'Tabelle Tipi-pesi'!K$8,"")&amp;IF(K143='Tabelle Tipi-pesi'!J$9,'Tabelle Tipi-pesi'!K$9,"")&amp;IF(K143='Tabelle Tipi-pesi'!J$10,'Tabelle Tipi-pesi'!K$10,"")&amp;IF(K143='Tabelle Tipi-pesi'!J$11,'Tabelle Tipi-pesi'!K$11,"")&amp;IF(K143='Tabelle Tipi-pesi'!J$12,'Tabelle Tipi-pesi'!K$12,"")&amp;IF(K143='Tabelle Tipi-pesi'!J$13,'Tabelle Tipi-pesi'!K$13,"")&amp;IF(K143='Tabelle Tipi-pesi'!J$14,'Tabelle Tipi-pesi'!K$14,"")&amp;IF(K143='Tabelle Tipi-pesi'!J$15,'Tabelle Tipi-pesi'!K$15,"")&amp;IF(K143='Tabelle Tipi-pesi'!J$16,'Tabelle Tipi-pesi'!K$16,"")&amp;IF(K143='Tabelle Tipi-pesi'!J$17,'Tabelle Tipi-pesi'!K$17,"")&amp;IF(K143='Tabelle Tipi-pesi'!J$18,'Tabelle Tipi-pesi'!K$18,"")&amp;IF(K143='Tabelle Tipi-pesi'!J$19,'Tabelle Tipi-pesi'!K$19,"")&amp;IF(K143='Tabelle Tipi-pesi'!J$20,'Tabelle Tipi-pesi'!K$20,"")&amp;IF(K143='Tabelle Tipi-pesi'!J$21,'Tabelle Tipi-pesi'!K$21,"")&amp;IF(K143='Tabelle Tipi-pesi'!J$22,'Tabelle Tipi-pesi'!K$22,"")&amp;IF(K143='Tabelle Tipi-pesi'!J$23,'Tabelle Tipi-pesi'!K$23,"")))</f>
        <v>7</v>
      </c>
      <c r="M143" s="8" t="s">
        <v>63</v>
      </c>
      <c r="N143" s="9">
        <f>$B143*IF(M143="",0,VALUE(IF(M143='Tabelle Tipi-pesi'!L$2,'Tabelle Tipi-pesi'!M$2,"")&amp;IF(M143='Tabelle Tipi-pesi'!L$3,'Tabelle Tipi-pesi'!M$3,"")&amp;IF(M143='Tabelle Tipi-pesi'!L$4,'Tabelle Tipi-pesi'!M$4,"")&amp;IF(M143='Tabelle Tipi-pesi'!L$5,'Tabelle Tipi-pesi'!M$5,"")&amp;IF(M143='Tabelle Tipi-pesi'!L$6,'Tabelle Tipi-pesi'!M$6,"")&amp;IF(M143='Tabelle Tipi-pesi'!L$7,'Tabelle Tipi-pesi'!M$7,"")&amp;IF(M143='Tabelle Tipi-pesi'!L$8,'Tabelle Tipi-pesi'!M$8,"")&amp;IF(M143='Tabelle Tipi-pesi'!L$9,'Tabelle Tipi-pesi'!M$9,"")&amp;IF(M143='Tabelle Tipi-pesi'!L$10,'Tabelle Tipi-pesi'!M$10,"")&amp;IF(M143='Tabelle Tipi-pesi'!L$11,'Tabelle Tipi-pesi'!M$11,"")&amp;IF(M143='Tabelle Tipi-pesi'!L$12,'Tabelle Tipi-pesi'!M$12,"")&amp;IF(M143='Tabelle Tipi-pesi'!L$13,'Tabelle Tipi-pesi'!M$13,"")&amp;IF(M143='Tabelle Tipi-pesi'!L$14,'Tabelle Tipi-pesi'!M$14,"")&amp;IF(M143='Tabelle Tipi-pesi'!L$15,'Tabelle Tipi-pesi'!M$15,"")&amp;IF(M143='Tabelle Tipi-pesi'!L$16,'Tabelle Tipi-pesi'!M$16,"")&amp;IF(M143='Tabelle Tipi-pesi'!L$17,'Tabelle Tipi-pesi'!M$17,"")&amp;IF(M143='Tabelle Tipi-pesi'!L$18,'Tabelle Tipi-pesi'!M$18,"")&amp;IF(M143='Tabelle Tipi-pesi'!L$19,'Tabelle Tipi-pesi'!M$19,"")&amp;IF(M143='Tabelle Tipi-pesi'!L$20,'Tabelle Tipi-pesi'!M$20,"")&amp;IF(M143='Tabelle Tipi-pesi'!L$21,'Tabelle Tipi-pesi'!M$21,"")&amp;IF(M143='Tabelle Tipi-pesi'!L$22,'Tabelle Tipi-pesi'!M$22,"")&amp;IF(M143='Tabelle Tipi-pesi'!L$23,'Tabelle Tipi-pesi'!M$23,"")))</f>
        <v>416</v>
      </c>
      <c r="O143" s="27" t="s">
        <v>82</v>
      </c>
      <c r="P143" s="28">
        <f>IF(O143="",0,VALUE(IF(O143='Tabelle Tipi-pesi'!N$2,'Tabelle Tipi-pesi'!O$2,"")&amp;IF(O143='Tabelle Tipi-pesi'!N$3,'Tabelle Tipi-pesi'!O$3,"")&amp;IF(O143='Tabelle Tipi-pesi'!N$4,'Tabelle Tipi-pesi'!O$4,"")&amp;IF(O143='Tabelle Tipi-pesi'!N$5,'Tabelle Tipi-pesi'!O$5,"")&amp;IF(O143='Tabelle Tipi-pesi'!N$6,'Tabelle Tipi-pesi'!O$6,"")&amp;IF(O143='Tabelle Tipi-pesi'!N$7,'Tabelle Tipi-pesi'!O$7,"")&amp;IF(O143='Tabelle Tipi-pesi'!N$8,'Tabelle Tipi-pesi'!O$8,"")&amp;IF(O143='Tabelle Tipi-pesi'!N$9,'Tabelle Tipi-pesi'!O$9,"")&amp;IF(O143='Tabelle Tipi-pesi'!N$10,'Tabelle Tipi-pesi'!O$10,"")&amp;IF(O143='Tabelle Tipi-pesi'!N$11,'Tabelle Tipi-pesi'!O$11,"")&amp;IF(O143='Tabelle Tipi-pesi'!N$12,'Tabelle Tipi-pesi'!O$12,"")&amp;IF(O143='Tabelle Tipi-pesi'!N$13,'Tabelle Tipi-pesi'!O$13,"")&amp;IF(O143='Tabelle Tipi-pesi'!N$14,'Tabelle Tipi-pesi'!O$14,"")&amp;IF(O143='Tabelle Tipi-pesi'!N$15,'Tabelle Tipi-pesi'!O$15,"")&amp;IF(O143='Tabelle Tipi-pesi'!N$16,'Tabelle Tipi-pesi'!O$16,"")&amp;IF(O143='Tabelle Tipi-pesi'!N$17,'Tabelle Tipi-pesi'!O$17,"")&amp;IF(O143='Tabelle Tipi-pesi'!N$18,'Tabelle Tipi-pesi'!O$18,"")&amp;IF(O143='Tabelle Tipi-pesi'!N$19,'Tabelle Tipi-pesi'!O$19,"")&amp;IF(O143='Tabelle Tipi-pesi'!N$20,'Tabelle Tipi-pesi'!O$20,"")&amp;IF(O143='Tabelle Tipi-pesi'!N$21,'Tabelle Tipi-pesi'!O$21,"")&amp;IF(O143='Tabelle Tipi-pesi'!N$22,'Tabelle Tipi-pesi'!O$22,"")&amp;IF(O143='Tabelle Tipi-pesi'!N$23,'Tabelle Tipi-pesi'!O$23,"")))</f>
        <v>580</v>
      </c>
      <c r="Q143" s="8" t="s">
        <v>109</v>
      </c>
      <c r="R143" s="9">
        <f>IF(Q143="",0,VALUE(IF(Q143='Tabelle Tipi-pesi'!P$2,'Tabelle Tipi-pesi'!Q$2,"")&amp;IF(Q143='Tabelle Tipi-pesi'!P$3,'Tabelle Tipi-pesi'!Q$3,"")&amp;IF(Q143='Tabelle Tipi-pesi'!P$4,'Tabelle Tipi-pesi'!Q$4,"")&amp;IF(Q143='Tabelle Tipi-pesi'!P$5,'Tabelle Tipi-pesi'!Q$5,"")&amp;IF(Q143='Tabelle Tipi-pesi'!P$6,'Tabelle Tipi-pesi'!Q$6,"")&amp;IF(Q143='Tabelle Tipi-pesi'!P$7,'Tabelle Tipi-pesi'!Q$7,"")&amp;IF(Q143='Tabelle Tipi-pesi'!P$8,'Tabelle Tipi-pesi'!Q$8,"")&amp;IF(Q143='Tabelle Tipi-pesi'!P$9,'Tabelle Tipi-pesi'!Q$9,"")&amp;IF(Q143='Tabelle Tipi-pesi'!P$10,'Tabelle Tipi-pesi'!Q$10,"")&amp;IF(Q143='Tabelle Tipi-pesi'!P$11,'Tabelle Tipi-pesi'!Q$11,"")&amp;IF(Q143='Tabelle Tipi-pesi'!P$12,'Tabelle Tipi-pesi'!Q$12,"")&amp;IF(Q143='Tabelle Tipi-pesi'!P$13,'Tabelle Tipi-pesi'!Q$13,"")&amp;IF(Q143='Tabelle Tipi-pesi'!P$14,'Tabelle Tipi-pesi'!Q$14,"")&amp;IF(Q143='Tabelle Tipi-pesi'!P$15,'Tabelle Tipi-pesi'!Q$15,"")&amp;IF(Q143='Tabelle Tipi-pesi'!P$16,'Tabelle Tipi-pesi'!Q$16,"")&amp;IF(Q143='Tabelle Tipi-pesi'!P$17,'Tabelle Tipi-pesi'!Q$17,"")&amp;IF(Q143='Tabelle Tipi-pesi'!P$18,'Tabelle Tipi-pesi'!Q$18,"")&amp;IF(Q143='Tabelle Tipi-pesi'!P$19,'Tabelle Tipi-pesi'!Q$19,"")&amp;IF(Q143='Tabelle Tipi-pesi'!P$20,'Tabelle Tipi-pesi'!Q$20,"")&amp;IF(Q143='Tabelle Tipi-pesi'!P$21,'Tabelle Tipi-pesi'!Q$21,"")&amp;IF(Q143='Tabelle Tipi-pesi'!P$22,'Tabelle Tipi-pesi'!Q$22,"")&amp;IF(Q143='Tabelle Tipi-pesi'!P$23,'Tabelle Tipi-pesi'!Q$23,"")))</f>
        <v>60</v>
      </c>
      <c r="S143" s="29" t="s">
        <v>130</v>
      </c>
      <c r="T143" s="30">
        <f>IF(S143="",0,VALUE(IF(S143='Tabelle Tipi-pesi'!R$2,'Tabelle Tipi-pesi'!S$2,"")&amp;IF(S143='Tabelle Tipi-pesi'!R$3,'Tabelle Tipi-pesi'!S$3,"")&amp;IF(S143='Tabelle Tipi-pesi'!R$4,'Tabelle Tipi-pesi'!S$4,"")&amp;IF(S143='Tabelle Tipi-pesi'!R$5,'Tabelle Tipi-pesi'!S$5,"")&amp;IF(S143='Tabelle Tipi-pesi'!R$6,'Tabelle Tipi-pesi'!S$6,"")&amp;IF(S143='Tabelle Tipi-pesi'!R$7,'Tabelle Tipi-pesi'!S$7,"")&amp;IF(S143='Tabelle Tipi-pesi'!R$8,'Tabelle Tipi-pesi'!S$8,"")&amp;IF(S143='Tabelle Tipi-pesi'!R$9,'Tabelle Tipi-pesi'!S$9,"")&amp;IF(S143='Tabelle Tipi-pesi'!R$10,'Tabelle Tipi-pesi'!S$10,"")&amp;IF(S143='Tabelle Tipi-pesi'!R$11,'Tabelle Tipi-pesi'!S$11,"")&amp;IF(S143='Tabelle Tipi-pesi'!R$12,'Tabelle Tipi-pesi'!S$12,"")&amp;IF(S143='Tabelle Tipi-pesi'!R$13,'Tabelle Tipi-pesi'!S$13,"")&amp;IF(S143='Tabelle Tipi-pesi'!R$14,'Tabelle Tipi-pesi'!S$14,"")&amp;IF(S143='Tabelle Tipi-pesi'!R$15,'Tabelle Tipi-pesi'!S$15,"")&amp;IF(S143='Tabelle Tipi-pesi'!R$16,'Tabelle Tipi-pesi'!S$16,"")&amp;IF(S143='Tabelle Tipi-pesi'!R$17,'Tabelle Tipi-pesi'!S$17,"")&amp;IF(S143='Tabelle Tipi-pesi'!R$18,'Tabelle Tipi-pesi'!S$18,"")&amp;IF(S143='Tabelle Tipi-pesi'!R$19,'Tabelle Tipi-pesi'!S$19,"")&amp;IF(S143='Tabelle Tipi-pesi'!R$20,'Tabelle Tipi-pesi'!S$20,"")&amp;IF(S143='Tabelle Tipi-pesi'!R$21,'Tabelle Tipi-pesi'!S$21,"")&amp;IF(S143='Tabelle Tipi-pesi'!R$22,'Tabelle Tipi-pesi'!S$22,"")&amp;IF(S143='Tabelle Tipi-pesi'!R$23,'Tabelle Tipi-pesi'!S$23,"")))</f>
        <v>15</v>
      </c>
      <c r="V143" s="9">
        <f>IF(U143="",0,VALUE(IF(U143='Tabelle Tipi-pesi'!T$2,'Tabelle Tipi-pesi'!U$2,"")&amp;IF(U143='Tabelle Tipi-pesi'!T$3,'Tabelle Tipi-pesi'!U$3,"")&amp;IF(U143='Tabelle Tipi-pesi'!T$4,'Tabelle Tipi-pesi'!U$4,"")&amp;IF(U143='Tabelle Tipi-pesi'!T$5,'Tabelle Tipi-pesi'!U$5,"")&amp;IF(U143='Tabelle Tipi-pesi'!T$6,'Tabelle Tipi-pesi'!U$6,"")&amp;IF(U143='Tabelle Tipi-pesi'!T$7,'Tabelle Tipi-pesi'!U$7,"")&amp;IF(U143='Tabelle Tipi-pesi'!T$8,'Tabelle Tipi-pesi'!U$8,"")&amp;IF(U143='Tabelle Tipi-pesi'!T$9,'Tabelle Tipi-pesi'!U$9,"")&amp;IF(U143='Tabelle Tipi-pesi'!T$10,'Tabelle Tipi-pesi'!U$10,"")&amp;IF(U143='Tabelle Tipi-pesi'!T$11,'Tabelle Tipi-pesi'!U$11,"")&amp;IF(U143='Tabelle Tipi-pesi'!T$12,'Tabelle Tipi-pesi'!U$12,"")&amp;IF(U143='Tabelle Tipi-pesi'!T$13,'Tabelle Tipi-pesi'!U$13,"")&amp;IF(U143='Tabelle Tipi-pesi'!T$14,'Tabelle Tipi-pesi'!U$14,"")&amp;IF(U143='Tabelle Tipi-pesi'!T$15,'Tabelle Tipi-pesi'!U$15,"")&amp;IF(U143='Tabelle Tipi-pesi'!T$16,'Tabelle Tipi-pesi'!U$16,"")&amp;IF(U143='Tabelle Tipi-pesi'!T$17,'Tabelle Tipi-pesi'!U$17,"")&amp;IF(U143='Tabelle Tipi-pesi'!T$18,'Tabelle Tipi-pesi'!U$18,"")&amp;IF(U143='Tabelle Tipi-pesi'!T$19,'Tabelle Tipi-pesi'!U$19,"")&amp;IF(U143='Tabelle Tipi-pesi'!T$20,'Tabelle Tipi-pesi'!U$20,"")&amp;IF(U143='Tabelle Tipi-pesi'!T$21,'Tabelle Tipi-pesi'!U$21,"")&amp;IF(U143='Tabelle Tipi-pesi'!T$22,'Tabelle Tipi-pesi'!U$22,"")&amp;IF(U143='Tabelle Tipi-pesi'!T$23,'Tabelle Tipi-pesi'!U$23,"")))</f>
        <v>0</v>
      </c>
      <c r="W143" s="31"/>
      <c r="X143" s="32">
        <f>IF(W143="",0,VALUE(IF(W143='Tabelle Tipi-pesi'!V$2,'Tabelle Tipi-pesi'!W$2,"")&amp;IF(W143='Tabelle Tipi-pesi'!V$3,'Tabelle Tipi-pesi'!W$3,"")&amp;IF(W143='Tabelle Tipi-pesi'!V$4,'Tabelle Tipi-pesi'!W$4,"")&amp;IF(W143='Tabelle Tipi-pesi'!V$5,'Tabelle Tipi-pesi'!W$5,"")&amp;IF(W143='Tabelle Tipi-pesi'!V$6,'Tabelle Tipi-pesi'!W$6,"")&amp;IF(W143='Tabelle Tipi-pesi'!V$7,'Tabelle Tipi-pesi'!W$7,"")&amp;IF(W143='Tabelle Tipi-pesi'!V$8,'Tabelle Tipi-pesi'!W$8,"")&amp;IF(W143='Tabelle Tipi-pesi'!V$9,'Tabelle Tipi-pesi'!W$9,"")&amp;IF(W143='Tabelle Tipi-pesi'!V$10,'Tabelle Tipi-pesi'!W$10,"")&amp;IF(W143='Tabelle Tipi-pesi'!V$11,'Tabelle Tipi-pesi'!W$11,"")&amp;IF(W143='Tabelle Tipi-pesi'!V$12,'Tabelle Tipi-pesi'!W$12,"")&amp;IF(W143='Tabelle Tipi-pesi'!V$13,'Tabelle Tipi-pesi'!W$13,"")&amp;IF(W143='Tabelle Tipi-pesi'!V$14,'Tabelle Tipi-pesi'!W$14,"")&amp;IF(W143='Tabelle Tipi-pesi'!V$15,'Tabelle Tipi-pesi'!W$15,"")&amp;IF(W143='Tabelle Tipi-pesi'!V$16,'Tabelle Tipi-pesi'!W$16,"")&amp;IF(W143='Tabelle Tipi-pesi'!V$17,'Tabelle Tipi-pesi'!W$17,"")&amp;IF(W143='Tabelle Tipi-pesi'!V$18,'Tabelle Tipi-pesi'!W$18,"")&amp;IF(W143='Tabelle Tipi-pesi'!V$19,'Tabelle Tipi-pesi'!W$19,"")&amp;IF(W143='Tabelle Tipi-pesi'!V$20,'Tabelle Tipi-pesi'!W$20,"")&amp;IF(W143='Tabelle Tipi-pesi'!V$21,'Tabelle Tipi-pesi'!W$21,"")&amp;IF(W143='Tabelle Tipi-pesi'!V$22,'Tabelle Tipi-pesi'!W$22,"")&amp;IF(W143='Tabelle Tipi-pesi'!V$23,'Tabelle Tipi-pesi'!W$23,"")))</f>
        <v>0</v>
      </c>
      <c r="Z143" s="9">
        <f>IF(Y143="",0,VALUE(IF(Y143='Tabelle Tipi-pesi'!X$2,'Tabelle Tipi-pesi'!Y$2,"")&amp;IF(Y143='Tabelle Tipi-pesi'!X$3,'Tabelle Tipi-pesi'!Y$3,"")&amp;IF(Y143='Tabelle Tipi-pesi'!X$4,'Tabelle Tipi-pesi'!Y$4,"")&amp;IF(Y143='Tabelle Tipi-pesi'!X$5,'Tabelle Tipi-pesi'!Y$5,"")&amp;IF(Y143='Tabelle Tipi-pesi'!X$6,'Tabelle Tipi-pesi'!Y$6,"")&amp;IF(Y143='Tabelle Tipi-pesi'!X$7,'Tabelle Tipi-pesi'!Y$7,"")&amp;IF(Y143='Tabelle Tipi-pesi'!X$8,'Tabelle Tipi-pesi'!Y$8,"")&amp;IF(Y143='Tabelle Tipi-pesi'!X$9,'Tabelle Tipi-pesi'!Y$9,"")&amp;IF(Y143='Tabelle Tipi-pesi'!X$10,'Tabelle Tipi-pesi'!Y$10,"")&amp;IF(Y143='Tabelle Tipi-pesi'!X$11,'Tabelle Tipi-pesi'!Y$11,"")&amp;IF(Y143='Tabelle Tipi-pesi'!X$12,'Tabelle Tipi-pesi'!Y$12,"")&amp;IF(Y143='Tabelle Tipi-pesi'!X$13,'Tabelle Tipi-pesi'!Y$13,"")&amp;IF(Y143='Tabelle Tipi-pesi'!X$14,'Tabelle Tipi-pesi'!Y$14,"")&amp;IF(Y143='Tabelle Tipi-pesi'!X$15,'Tabelle Tipi-pesi'!Y$15,"")&amp;IF(Y143='Tabelle Tipi-pesi'!X$16,'Tabelle Tipi-pesi'!Y$16,"")&amp;IF(Y143='Tabelle Tipi-pesi'!X$17,'Tabelle Tipi-pesi'!Y$17,"")&amp;IF(Y143='Tabelle Tipi-pesi'!X$18,'Tabelle Tipi-pesi'!Y$18,"")&amp;IF(Y143='Tabelle Tipi-pesi'!X$19,'Tabelle Tipi-pesi'!Y$19,"")&amp;IF(Y143='Tabelle Tipi-pesi'!X$20,'Tabelle Tipi-pesi'!Y$20,"")&amp;IF(Y143='Tabelle Tipi-pesi'!X$21,'Tabelle Tipi-pesi'!Y$21,"")&amp;IF(Y143='Tabelle Tipi-pesi'!X$22,'Tabelle Tipi-pesi'!Y$22,"")&amp;IF(Y143='Tabelle Tipi-pesi'!X$23,'Tabelle Tipi-pesi'!Y$23,"")))</f>
        <v>0</v>
      </c>
      <c r="AA143" s="36"/>
      <c r="AB143" s="37">
        <f>IF(AA143="",0,VALUE(IF(AA143='Tabelle Tipi-pesi'!Z$2,'Tabelle Tipi-pesi'!AA$2,"")&amp;IF(AA143='Tabelle Tipi-pesi'!Z$3,'Tabelle Tipi-pesi'!AA$3,"")&amp;IF(AA143='Tabelle Tipi-pesi'!Z$4,'Tabelle Tipi-pesi'!AA$4,"")&amp;IF(AA143='Tabelle Tipi-pesi'!Z$5,'Tabelle Tipi-pesi'!AA$5,"")&amp;IF(AA143='Tabelle Tipi-pesi'!Z$6,'Tabelle Tipi-pesi'!AA$6,"")&amp;IF(AA143='Tabelle Tipi-pesi'!Z$7,'Tabelle Tipi-pesi'!AA$7,"")&amp;IF(AA143='Tabelle Tipi-pesi'!Z$8,'Tabelle Tipi-pesi'!AA$8,"")&amp;IF(AA143='Tabelle Tipi-pesi'!Z$9,'Tabelle Tipi-pesi'!AA$9,"")&amp;IF(AA143='Tabelle Tipi-pesi'!Z$10,'Tabelle Tipi-pesi'!AA$10,"")&amp;IF(AA143='Tabelle Tipi-pesi'!Z$11,'Tabelle Tipi-pesi'!AA$11,"")&amp;IF(AA143='Tabelle Tipi-pesi'!Z$12,'Tabelle Tipi-pesi'!AA$12,"")&amp;IF(AA143='Tabelle Tipi-pesi'!Z$13,'Tabelle Tipi-pesi'!AA$13,"")&amp;IF(AA143='Tabelle Tipi-pesi'!Z$14,'Tabelle Tipi-pesi'!AA$14,"")&amp;IF(AA143='Tabelle Tipi-pesi'!Z$15,'Tabelle Tipi-pesi'!AA$15,"")&amp;IF(AA143='Tabelle Tipi-pesi'!Z$16,'Tabelle Tipi-pesi'!AA$16,"")&amp;IF(AA143='Tabelle Tipi-pesi'!Z$17,'Tabelle Tipi-pesi'!AA$17,"")&amp;IF(AA143='Tabelle Tipi-pesi'!Z$18,'Tabelle Tipi-pesi'!AA$18,"")&amp;IF(AA143='Tabelle Tipi-pesi'!Z$19,'Tabelle Tipi-pesi'!AA$19,"")&amp;IF(AA143='Tabelle Tipi-pesi'!Z$20,'Tabelle Tipi-pesi'!AA$20,"")&amp;IF(AA143='Tabelle Tipi-pesi'!Z$21,'Tabelle Tipi-pesi'!AA$21,"")&amp;IF(AA143='Tabelle Tipi-pesi'!Z$22,'Tabelle Tipi-pesi'!AA$22,"")&amp;IF(AA143='Tabelle Tipi-pesi'!Z$23,'Tabelle Tipi-pesi'!AA$23,"")))</f>
        <v>0</v>
      </c>
      <c r="AD143" s="9">
        <f>IF(AC143="",0,VALUE(IF(AC143='Tabelle Tipi-pesi'!Z$2,'Tabelle Tipi-pesi'!AA$2,"")&amp;IF(AC143='Tabelle Tipi-pesi'!Z$3,'Tabelle Tipi-pesi'!AA$3,"")&amp;IF(AC143='Tabelle Tipi-pesi'!Z$4,'Tabelle Tipi-pesi'!AA$4,"")&amp;IF(AC143='Tabelle Tipi-pesi'!Z$5,'Tabelle Tipi-pesi'!AA$5,"")&amp;IF(AC143='Tabelle Tipi-pesi'!Z$6,'Tabelle Tipi-pesi'!AA$6,"")&amp;IF(AC143='Tabelle Tipi-pesi'!Z$7,'Tabelle Tipi-pesi'!AA$7,"")&amp;IF(AC143='Tabelle Tipi-pesi'!Z$8,'Tabelle Tipi-pesi'!AA$8,"")&amp;IF(AC143='Tabelle Tipi-pesi'!Z$9,'Tabelle Tipi-pesi'!AA$9,"")&amp;IF(AC143='Tabelle Tipi-pesi'!Z$10,'Tabelle Tipi-pesi'!AA$10,"")&amp;IF(AC143='Tabelle Tipi-pesi'!Z$11,'Tabelle Tipi-pesi'!AA$11,"")&amp;IF(AC143='Tabelle Tipi-pesi'!Z$12,'Tabelle Tipi-pesi'!AA$12,"")&amp;IF(AC143='Tabelle Tipi-pesi'!Z$13,'Tabelle Tipi-pesi'!AA$13,"")&amp;IF(AC143='Tabelle Tipi-pesi'!Z$14,'Tabelle Tipi-pesi'!AA$14,"")&amp;IF(AC143='Tabelle Tipi-pesi'!Z$15,'Tabelle Tipi-pesi'!AA$15,"")&amp;IF(AC143='Tabelle Tipi-pesi'!Z$16,'Tabelle Tipi-pesi'!AA$16,"")&amp;IF(AC143='Tabelle Tipi-pesi'!Z$17,'Tabelle Tipi-pesi'!AA$17,"")&amp;IF(AC143='Tabelle Tipi-pesi'!Z$18,'Tabelle Tipi-pesi'!AA$18,"")&amp;IF(AC143='Tabelle Tipi-pesi'!Z$19,'Tabelle Tipi-pesi'!AA$19,"")&amp;IF(AC143='Tabelle Tipi-pesi'!Z$20,'Tabelle Tipi-pesi'!AA$20,"")&amp;IF(AC143='Tabelle Tipi-pesi'!Z$21,'Tabelle Tipi-pesi'!AA$21,"")&amp;IF(AC143='Tabelle Tipi-pesi'!Z$22,'Tabelle Tipi-pesi'!AA$22,"")&amp;IF(AC143='Tabelle Tipi-pesi'!Z$23,'Tabelle Tipi-pesi'!AA$23,"")))</f>
        <v>0</v>
      </c>
      <c r="AE143" s="34"/>
      <c r="AF143" s="35">
        <f>IF(AE143="",0,VALUE(IF(AE143='Tabelle Tipi-pesi'!AB$2,'Tabelle Tipi-pesi'!AC$2,"")&amp;IF(AE143='Tabelle Tipi-pesi'!AB$3,'Tabelle Tipi-pesi'!AC$3,"")&amp;IF(AE143='Tabelle Tipi-pesi'!AB$4,'Tabelle Tipi-pesi'!AC$4,"")&amp;IF(AE143='Tabelle Tipi-pesi'!AB$5,'Tabelle Tipi-pesi'!AC$5,"")&amp;IF(AE143='Tabelle Tipi-pesi'!AB$6,'Tabelle Tipi-pesi'!AC$6,"")&amp;IF(AE143='Tabelle Tipi-pesi'!AB$7,'Tabelle Tipi-pesi'!AC$7,"")&amp;IF(AE143='Tabelle Tipi-pesi'!AB$8,'Tabelle Tipi-pesi'!AC$8,"")&amp;IF(AE143='Tabelle Tipi-pesi'!AB$9,'Tabelle Tipi-pesi'!AC$9,"")&amp;IF(AE143='Tabelle Tipi-pesi'!AB$10,'Tabelle Tipi-pesi'!AC$10,"")&amp;IF(AE143='Tabelle Tipi-pesi'!AB$11,'Tabelle Tipi-pesi'!AC$11,"")&amp;IF(AE143='Tabelle Tipi-pesi'!AB$12,'Tabelle Tipi-pesi'!AC$12,"")&amp;IF(AE143='Tabelle Tipi-pesi'!AB$13,'Tabelle Tipi-pesi'!AC$13,"")&amp;IF(AE143='Tabelle Tipi-pesi'!AB$14,'Tabelle Tipi-pesi'!AC$14,"")&amp;IF(AE143='Tabelle Tipi-pesi'!AB$15,'Tabelle Tipi-pesi'!AC$15,"")&amp;IF(AD143='Tabelle Tipi-pesi'!AB$16,'Tabelle Tipi-pesi'!AC$16,"")&amp;IF(AE143='Tabelle Tipi-pesi'!AB$17,'Tabelle Tipi-pesi'!AC$17,"")&amp;IF(AE143='Tabelle Tipi-pesi'!AB$18,'Tabelle Tipi-pesi'!AC$18,"")&amp;IF(AE143='Tabelle Tipi-pesi'!AB$19,'Tabelle Tipi-pesi'!AC$19,"")&amp;IF(AE143='Tabelle Tipi-pesi'!AB$20,'Tabelle Tipi-pesi'!AC$20,"")&amp;IF(AE143='Tabelle Tipi-pesi'!AB$21,'Tabelle Tipi-pesi'!AC$21,"")&amp;IF(AE143='Tabelle Tipi-pesi'!AB$22,'Tabelle Tipi-pesi'!AC$22,"")&amp;IF(AE143='Tabelle Tipi-pesi'!AB$23,'Tabelle Tipi-pesi'!AC$23,"")))</f>
        <v>0</v>
      </c>
      <c r="AH143" s="9">
        <f>IF(AG143="",0,VALUE(IF(AG143='Tabelle Tipi-pesi'!AD$2,'Tabelle Tipi-pesi'!AE$2,"")&amp;IF(AG143='Tabelle Tipi-pesi'!AD$3,'Tabelle Tipi-pesi'!AE$3,"")&amp;IF(AG143='Tabelle Tipi-pesi'!AD$4,'Tabelle Tipi-pesi'!AE$4,"")&amp;IF(AG143='Tabelle Tipi-pesi'!AD$5,'Tabelle Tipi-pesi'!AE$5,"")&amp;IF(AG143='Tabelle Tipi-pesi'!AD$6,'Tabelle Tipi-pesi'!AE$6,"")&amp;IF(AG143='Tabelle Tipi-pesi'!AD$7,'Tabelle Tipi-pesi'!AE$7,"")&amp;IF(AG143='Tabelle Tipi-pesi'!AD$8,'Tabelle Tipi-pesi'!AE$8,"")&amp;IF(AG143='Tabelle Tipi-pesi'!AD$9,'Tabelle Tipi-pesi'!AE$9,"")&amp;IF(AG143='Tabelle Tipi-pesi'!AD$10,'Tabelle Tipi-pesi'!AE$10,"")&amp;IF(AG143='Tabelle Tipi-pesi'!AD$11,'Tabelle Tipi-pesi'!AE$11,"")&amp;IF(AG143='Tabelle Tipi-pesi'!AD$12,'Tabelle Tipi-pesi'!AE$12,"")&amp;IF(AG143='Tabelle Tipi-pesi'!AD$13,'Tabelle Tipi-pesi'!AE$13,"")&amp;IF(AG143='Tabelle Tipi-pesi'!AD$14,'Tabelle Tipi-pesi'!AE$14,"")&amp;IF(AG143='Tabelle Tipi-pesi'!AD$15,'Tabelle Tipi-pesi'!AE$15,"")&amp;IF(AF143='Tabelle Tipi-pesi'!AD$16,'Tabelle Tipi-pesi'!AE$16,"")&amp;IF(AG143='Tabelle Tipi-pesi'!AD$17,'Tabelle Tipi-pesi'!AE$17,"")&amp;IF(AG143='Tabelle Tipi-pesi'!AD$18,'Tabelle Tipi-pesi'!AE$18,"")&amp;IF(AG143='Tabelle Tipi-pesi'!AD$19,'Tabelle Tipi-pesi'!AE$19,"")&amp;IF(AG143='Tabelle Tipi-pesi'!AD$20,'Tabelle Tipi-pesi'!AE$20,"")&amp;IF(AG143='Tabelle Tipi-pesi'!AD$21,'Tabelle Tipi-pesi'!AE$21,"")&amp;IF(AG143='Tabelle Tipi-pesi'!AD$22,'Tabelle Tipi-pesi'!AE$22,"")&amp;IF(AG143='Tabelle Tipi-pesi'!AD$23,'Tabelle Tipi-pesi'!AE$23,"")))</f>
        <v>0</v>
      </c>
      <c r="AJ143" s="26">
        <f t="shared" si="14"/>
        <v>1563</v>
      </c>
      <c r="AK143" s="55">
        <v>37</v>
      </c>
      <c r="AL143" s="12">
        <v>8853</v>
      </c>
      <c r="AM143" s="18"/>
      <c r="AN143" s="11">
        <f t="shared" si="15"/>
        <v>15</v>
      </c>
      <c r="AO143" s="11" t="str">
        <f t="shared" si="16"/>
        <v>3</v>
      </c>
      <c r="AP143" s="8">
        <v>580</v>
      </c>
      <c r="AQ143" s="40">
        <f t="shared" si="17"/>
        <v>14.356216216216216</v>
      </c>
      <c r="AR143" s="15">
        <f t="shared" si="18"/>
        <v>159.35400000000001</v>
      </c>
      <c r="AS143" s="16">
        <f t="shared" si="19"/>
        <v>101.95393474088291</v>
      </c>
      <c r="AT143" s="15">
        <f t="shared" si="20"/>
        <v>9.8083512180428478</v>
      </c>
      <c r="AU143" s="39"/>
    </row>
    <row r="144" spans="1:47" s="8" customFormat="1" ht="11.25" customHeight="1" x14ac:dyDescent="0.2">
      <c r="A144" s="8">
        <v>140</v>
      </c>
      <c r="B144" s="8">
        <v>4</v>
      </c>
      <c r="C144" s="20" t="s">
        <v>17</v>
      </c>
      <c r="D144" s="21">
        <f>IF(C144="",0,VALUE(IF(C144='Tabelle Tipi-pesi'!B$2,'Tabelle Tipi-pesi'!C$2,"")&amp;IF(C144='Tabelle Tipi-pesi'!B$3,'Tabelle Tipi-pesi'!C$3,"")&amp;IF(C144='Tabelle Tipi-pesi'!B$4,'Tabelle Tipi-pesi'!C$4,"")&amp;IF(C144='Tabelle Tipi-pesi'!B$5,'Tabelle Tipi-pesi'!C$5,"")&amp;IF(C144='Tabelle Tipi-pesi'!B$6,'Tabelle Tipi-pesi'!C$6,"")&amp;IF(C144='Tabelle Tipi-pesi'!B$7,'Tabelle Tipi-pesi'!C$7,"")&amp;IF(C144='Tabelle Tipi-pesi'!B$8,'Tabelle Tipi-pesi'!C$8,"")&amp;IF(C144='Tabelle Tipi-pesi'!B$9,'Tabelle Tipi-pesi'!C$9,"")&amp;IF(C144='Tabelle Tipi-pesi'!B$10,'Tabelle Tipi-pesi'!C$10,"")&amp;IF(C144='Tabelle Tipi-pesi'!B$11,'Tabelle Tipi-pesi'!C$11,"")&amp;IF(C144='Tabelle Tipi-pesi'!B$12,'Tabelle Tipi-pesi'!C$12,"")&amp;IF(C144='Tabelle Tipi-pesi'!B$13,'Tabelle Tipi-pesi'!C$13,"")&amp;IF(C144='Tabelle Tipi-pesi'!B$14,'Tabelle Tipi-pesi'!C$14,"")&amp;IF(C144='Tabelle Tipi-pesi'!B$15,'Tabelle Tipi-pesi'!C$15,"")&amp;IF(C144='Tabelle Tipi-pesi'!B$16,'Tabelle Tipi-pesi'!C$16,"")&amp;IF(C144='Tabelle Tipi-pesi'!B$17,'Tabelle Tipi-pesi'!C$17,"")&amp;IF(C144='Tabelle Tipi-pesi'!B$18,'Tabelle Tipi-pesi'!C$18,"")&amp;IF(C144='Tabelle Tipi-pesi'!B$19,'Tabelle Tipi-pesi'!C$19,"")&amp;IF(C144='Tabelle Tipi-pesi'!B$20,'Tabelle Tipi-pesi'!C$20,"")&amp;IF(C144='Tabelle Tipi-pesi'!B$21,'Tabelle Tipi-pesi'!C$21,"")&amp;IF(C144='Tabelle Tipi-pesi'!B$22,'Tabelle Tipi-pesi'!C$22,"")&amp;IF(C144='Tabelle Tipi-pesi'!B$23,'Tabelle Tipi-pesi'!C$23,"")))</f>
        <v>130</v>
      </c>
      <c r="E144" s="8" t="s">
        <v>29</v>
      </c>
      <c r="F144" s="7">
        <f>IF(E144="",0,VALUE(IF(E144='Tabelle Tipi-pesi'!D$2,'Tabelle Tipi-pesi'!E$2,"")&amp;IF(E144='Tabelle Tipi-pesi'!D$3,'Tabelle Tipi-pesi'!E$3,"")&amp;IF(E144='Tabelle Tipi-pesi'!D$4,'Tabelle Tipi-pesi'!E$4,"")&amp;IF(E144='Tabelle Tipi-pesi'!D$5,'Tabelle Tipi-pesi'!E$5,"")&amp;IF(E144='Tabelle Tipi-pesi'!D$6,'Tabelle Tipi-pesi'!E$6,"")&amp;IF(E144='Tabelle Tipi-pesi'!D$7,'Tabelle Tipi-pesi'!E$7,"")&amp;IF(E144='Tabelle Tipi-pesi'!D$8,'Tabelle Tipi-pesi'!E$8,"")&amp;IF(E144='Tabelle Tipi-pesi'!D$9,'Tabelle Tipi-pesi'!E$9,"")&amp;IF(E144='Tabelle Tipi-pesi'!D$10,'Tabelle Tipi-pesi'!E$10,"")&amp;IF(E144='Tabelle Tipi-pesi'!D$11,'Tabelle Tipi-pesi'!E$11,"")&amp;IF(E144='Tabelle Tipi-pesi'!D$12,'Tabelle Tipi-pesi'!E$12,"")&amp;IF(E144='Tabelle Tipi-pesi'!D$13,'Tabelle Tipi-pesi'!E$13,"")&amp;IF(E144='Tabelle Tipi-pesi'!D$14,'Tabelle Tipi-pesi'!E$14,"")&amp;IF(E144='Tabelle Tipi-pesi'!D$15,'Tabelle Tipi-pesi'!E$15,"")&amp;IF(E144='Tabelle Tipi-pesi'!D$16,'Tabelle Tipi-pesi'!E$16,"")&amp;IF(E144='Tabelle Tipi-pesi'!D$17,'Tabelle Tipi-pesi'!E$17,"")&amp;IF(E144='Tabelle Tipi-pesi'!D$18,'Tabelle Tipi-pesi'!E$18,"")&amp;IF(E144='Tabelle Tipi-pesi'!D$19,'Tabelle Tipi-pesi'!E$19,"")&amp;IF(E144='Tabelle Tipi-pesi'!D$20,'Tabelle Tipi-pesi'!E$20,"")&amp;IF(E144='Tabelle Tipi-pesi'!D$21,'Tabelle Tipi-pesi'!E$21,"")&amp;IF(E144='Tabelle Tipi-pesi'!D$22,'Tabelle Tipi-pesi'!E$22,"")&amp;IF(E144='Tabelle Tipi-pesi'!D$23,'Tabelle Tipi-pesi'!E$23,"")))/4*B144</f>
        <v>80</v>
      </c>
      <c r="G144" s="22" t="s">
        <v>39</v>
      </c>
      <c r="H144" s="23">
        <f>$B144*IF(G144="",0,VALUE(IF(G144='Tabelle Tipi-pesi'!F$2,'Tabelle Tipi-pesi'!G$2,"")&amp;IF(G144='Tabelle Tipi-pesi'!F$3,'Tabelle Tipi-pesi'!G$3,"")&amp;IF(G144='Tabelle Tipi-pesi'!F$4,'Tabelle Tipi-pesi'!G$4,"")&amp;IF(G144='Tabelle Tipi-pesi'!F$5,'Tabelle Tipi-pesi'!G$5,"")&amp;IF(G144='Tabelle Tipi-pesi'!F$6,'Tabelle Tipi-pesi'!G$6,"")&amp;IF(G144='Tabelle Tipi-pesi'!F$7,'Tabelle Tipi-pesi'!G$7,"")&amp;IF(G144='Tabelle Tipi-pesi'!F$8,'Tabelle Tipi-pesi'!G$8,"")&amp;IF(G144='Tabelle Tipi-pesi'!F$9,'Tabelle Tipi-pesi'!G$9,"")&amp;IF(G144='Tabelle Tipi-pesi'!F$10,'Tabelle Tipi-pesi'!G$10,"")&amp;IF(G144='Tabelle Tipi-pesi'!F$11,'Tabelle Tipi-pesi'!G$11,"")&amp;IF(G144='Tabelle Tipi-pesi'!F$12,'Tabelle Tipi-pesi'!G$12,"")&amp;IF(G144='Tabelle Tipi-pesi'!F$13,'Tabelle Tipi-pesi'!G$13,"")&amp;IF(G144='Tabelle Tipi-pesi'!F$14,'Tabelle Tipi-pesi'!G$14,"")&amp;IF(G144='Tabelle Tipi-pesi'!F$15,'Tabelle Tipi-pesi'!G$15,"")&amp;IF(G144='Tabelle Tipi-pesi'!F$16,'Tabelle Tipi-pesi'!G$16,"")&amp;IF(G144='Tabelle Tipi-pesi'!F$17,'Tabelle Tipi-pesi'!G$17,"")&amp;IF(G144='Tabelle Tipi-pesi'!F$18,'Tabelle Tipi-pesi'!G$18,"")&amp;IF(G144='Tabelle Tipi-pesi'!F$19,'Tabelle Tipi-pesi'!G$19,"")&amp;IF(G144='Tabelle Tipi-pesi'!F$20,'Tabelle Tipi-pesi'!G$20,"")&amp;IF(G144='Tabelle Tipi-pesi'!F$21,'Tabelle Tipi-pesi'!G$21,"")&amp;IF(G144='Tabelle Tipi-pesi'!F$22,'Tabelle Tipi-pesi'!G$22,"")&amp;IF(G144='Tabelle Tipi-pesi'!F$23,'Tabelle Tipi-pesi'!G$23,"")))</f>
        <v>120</v>
      </c>
      <c r="I144" s="8" t="s">
        <v>47</v>
      </c>
      <c r="J144" s="9">
        <f>IF(I144="",0,VALUE(IF(I144='Tabelle Tipi-pesi'!H$2,'Tabelle Tipi-pesi'!I$2,"")&amp;IF(I144='Tabelle Tipi-pesi'!H$3,'Tabelle Tipi-pesi'!I$3,"")&amp;IF(I144='Tabelle Tipi-pesi'!H$4,'Tabelle Tipi-pesi'!I$4,"")&amp;IF(I144='Tabelle Tipi-pesi'!H$5,'Tabelle Tipi-pesi'!I$5,"")&amp;IF(I144='Tabelle Tipi-pesi'!H$6,'Tabelle Tipi-pesi'!I$6,"")&amp;IF(I144='Tabelle Tipi-pesi'!H$7,'Tabelle Tipi-pesi'!I$7,"")&amp;IF(I144='Tabelle Tipi-pesi'!H$8,'Tabelle Tipi-pesi'!I$8,"")&amp;IF(I144='Tabelle Tipi-pesi'!H$9,'Tabelle Tipi-pesi'!I$9,"")&amp;IF(I144='Tabelle Tipi-pesi'!H$10,'Tabelle Tipi-pesi'!I$10,"")&amp;IF(I144='Tabelle Tipi-pesi'!H$11,'Tabelle Tipi-pesi'!I$11,"")&amp;IF(I144='Tabelle Tipi-pesi'!H$12,'Tabelle Tipi-pesi'!I$12,"")&amp;IF(I144='Tabelle Tipi-pesi'!H$13,'Tabelle Tipi-pesi'!I$13,"")&amp;IF(I144='Tabelle Tipi-pesi'!H$14,'Tabelle Tipi-pesi'!I$14,"")&amp;IF(I144='Tabelle Tipi-pesi'!H$15,'Tabelle Tipi-pesi'!I$15,"")&amp;IF(I144='Tabelle Tipi-pesi'!H$16,'Tabelle Tipi-pesi'!I$16,"")&amp;IF(I144='Tabelle Tipi-pesi'!H$17,'Tabelle Tipi-pesi'!I$17,"")&amp;IF(I144='Tabelle Tipi-pesi'!H$18,'Tabelle Tipi-pesi'!I$18,"")&amp;IF(I144='Tabelle Tipi-pesi'!H$19,'Tabelle Tipi-pesi'!I$19,"")&amp;IF(I144='Tabelle Tipi-pesi'!H$20,'Tabelle Tipi-pesi'!I$20,"")&amp;IF(I144='Tabelle Tipi-pesi'!H$21,'Tabelle Tipi-pesi'!I$21,"")&amp;IF(I144='Tabelle Tipi-pesi'!H$22,'Tabelle Tipi-pesi'!I$22,"")&amp;IF(I144='Tabelle Tipi-pesi'!H$23,'Tabelle Tipi-pesi'!I$23,"")))</f>
        <v>145</v>
      </c>
      <c r="K144" s="24" t="s">
        <v>50</v>
      </c>
      <c r="L144" s="25">
        <f>IF(K144="",0,VALUE(IF(K144='Tabelle Tipi-pesi'!J$2,'Tabelle Tipi-pesi'!K$2,"")&amp;IF(K144='Tabelle Tipi-pesi'!J$3,'Tabelle Tipi-pesi'!K$3,"")&amp;IF(K144='Tabelle Tipi-pesi'!J$4,'Tabelle Tipi-pesi'!K$4,"")&amp;IF(K144='Tabelle Tipi-pesi'!J$5,'Tabelle Tipi-pesi'!K$5,"")&amp;IF(K144='Tabelle Tipi-pesi'!J$6,'Tabelle Tipi-pesi'!K$6,"")&amp;IF(K144='Tabelle Tipi-pesi'!J$7,'Tabelle Tipi-pesi'!K$7,"")&amp;IF(K144='Tabelle Tipi-pesi'!J$8,'Tabelle Tipi-pesi'!K$8,"")&amp;IF(K144='Tabelle Tipi-pesi'!J$9,'Tabelle Tipi-pesi'!K$9,"")&amp;IF(K144='Tabelle Tipi-pesi'!J$10,'Tabelle Tipi-pesi'!K$10,"")&amp;IF(K144='Tabelle Tipi-pesi'!J$11,'Tabelle Tipi-pesi'!K$11,"")&amp;IF(K144='Tabelle Tipi-pesi'!J$12,'Tabelle Tipi-pesi'!K$12,"")&amp;IF(K144='Tabelle Tipi-pesi'!J$13,'Tabelle Tipi-pesi'!K$13,"")&amp;IF(K144='Tabelle Tipi-pesi'!J$14,'Tabelle Tipi-pesi'!K$14,"")&amp;IF(K144='Tabelle Tipi-pesi'!J$15,'Tabelle Tipi-pesi'!K$15,"")&amp;IF(K144='Tabelle Tipi-pesi'!J$16,'Tabelle Tipi-pesi'!K$16,"")&amp;IF(K144='Tabelle Tipi-pesi'!J$17,'Tabelle Tipi-pesi'!K$17,"")&amp;IF(K144='Tabelle Tipi-pesi'!J$18,'Tabelle Tipi-pesi'!K$18,"")&amp;IF(K144='Tabelle Tipi-pesi'!J$19,'Tabelle Tipi-pesi'!K$19,"")&amp;IF(K144='Tabelle Tipi-pesi'!J$20,'Tabelle Tipi-pesi'!K$20,"")&amp;IF(K144='Tabelle Tipi-pesi'!J$21,'Tabelle Tipi-pesi'!K$21,"")&amp;IF(K144='Tabelle Tipi-pesi'!J$22,'Tabelle Tipi-pesi'!K$22,"")&amp;IF(K144='Tabelle Tipi-pesi'!J$23,'Tabelle Tipi-pesi'!K$23,"")))</f>
        <v>7</v>
      </c>
      <c r="M144" s="8" t="s">
        <v>63</v>
      </c>
      <c r="N144" s="9">
        <f>$B144*IF(M144="",0,VALUE(IF(M144='Tabelle Tipi-pesi'!L$2,'Tabelle Tipi-pesi'!M$2,"")&amp;IF(M144='Tabelle Tipi-pesi'!L$3,'Tabelle Tipi-pesi'!M$3,"")&amp;IF(M144='Tabelle Tipi-pesi'!L$4,'Tabelle Tipi-pesi'!M$4,"")&amp;IF(M144='Tabelle Tipi-pesi'!L$5,'Tabelle Tipi-pesi'!M$5,"")&amp;IF(M144='Tabelle Tipi-pesi'!L$6,'Tabelle Tipi-pesi'!M$6,"")&amp;IF(M144='Tabelle Tipi-pesi'!L$7,'Tabelle Tipi-pesi'!M$7,"")&amp;IF(M144='Tabelle Tipi-pesi'!L$8,'Tabelle Tipi-pesi'!M$8,"")&amp;IF(M144='Tabelle Tipi-pesi'!L$9,'Tabelle Tipi-pesi'!M$9,"")&amp;IF(M144='Tabelle Tipi-pesi'!L$10,'Tabelle Tipi-pesi'!M$10,"")&amp;IF(M144='Tabelle Tipi-pesi'!L$11,'Tabelle Tipi-pesi'!M$11,"")&amp;IF(M144='Tabelle Tipi-pesi'!L$12,'Tabelle Tipi-pesi'!M$12,"")&amp;IF(M144='Tabelle Tipi-pesi'!L$13,'Tabelle Tipi-pesi'!M$13,"")&amp;IF(M144='Tabelle Tipi-pesi'!L$14,'Tabelle Tipi-pesi'!M$14,"")&amp;IF(M144='Tabelle Tipi-pesi'!L$15,'Tabelle Tipi-pesi'!M$15,"")&amp;IF(M144='Tabelle Tipi-pesi'!L$16,'Tabelle Tipi-pesi'!M$16,"")&amp;IF(M144='Tabelle Tipi-pesi'!L$17,'Tabelle Tipi-pesi'!M$17,"")&amp;IF(M144='Tabelle Tipi-pesi'!L$18,'Tabelle Tipi-pesi'!M$18,"")&amp;IF(M144='Tabelle Tipi-pesi'!L$19,'Tabelle Tipi-pesi'!M$19,"")&amp;IF(M144='Tabelle Tipi-pesi'!L$20,'Tabelle Tipi-pesi'!M$20,"")&amp;IF(M144='Tabelle Tipi-pesi'!L$21,'Tabelle Tipi-pesi'!M$21,"")&amp;IF(M144='Tabelle Tipi-pesi'!L$22,'Tabelle Tipi-pesi'!M$22,"")&amp;IF(M144='Tabelle Tipi-pesi'!L$23,'Tabelle Tipi-pesi'!M$23,"")))</f>
        <v>416</v>
      </c>
      <c r="O144" s="27" t="s">
        <v>82</v>
      </c>
      <c r="P144" s="28">
        <f>IF(O144="",0,VALUE(IF(O144='Tabelle Tipi-pesi'!N$2,'Tabelle Tipi-pesi'!O$2,"")&amp;IF(O144='Tabelle Tipi-pesi'!N$3,'Tabelle Tipi-pesi'!O$3,"")&amp;IF(O144='Tabelle Tipi-pesi'!N$4,'Tabelle Tipi-pesi'!O$4,"")&amp;IF(O144='Tabelle Tipi-pesi'!N$5,'Tabelle Tipi-pesi'!O$5,"")&amp;IF(O144='Tabelle Tipi-pesi'!N$6,'Tabelle Tipi-pesi'!O$6,"")&amp;IF(O144='Tabelle Tipi-pesi'!N$7,'Tabelle Tipi-pesi'!O$7,"")&amp;IF(O144='Tabelle Tipi-pesi'!N$8,'Tabelle Tipi-pesi'!O$8,"")&amp;IF(O144='Tabelle Tipi-pesi'!N$9,'Tabelle Tipi-pesi'!O$9,"")&amp;IF(O144='Tabelle Tipi-pesi'!N$10,'Tabelle Tipi-pesi'!O$10,"")&amp;IF(O144='Tabelle Tipi-pesi'!N$11,'Tabelle Tipi-pesi'!O$11,"")&amp;IF(O144='Tabelle Tipi-pesi'!N$12,'Tabelle Tipi-pesi'!O$12,"")&amp;IF(O144='Tabelle Tipi-pesi'!N$13,'Tabelle Tipi-pesi'!O$13,"")&amp;IF(O144='Tabelle Tipi-pesi'!N$14,'Tabelle Tipi-pesi'!O$14,"")&amp;IF(O144='Tabelle Tipi-pesi'!N$15,'Tabelle Tipi-pesi'!O$15,"")&amp;IF(O144='Tabelle Tipi-pesi'!N$16,'Tabelle Tipi-pesi'!O$16,"")&amp;IF(O144='Tabelle Tipi-pesi'!N$17,'Tabelle Tipi-pesi'!O$17,"")&amp;IF(O144='Tabelle Tipi-pesi'!N$18,'Tabelle Tipi-pesi'!O$18,"")&amp;IF(O144='Tabelle Tipi-pesi'!N$19,'Tabelle Tipi-pesi'!O$19,"")&amp;IF(O144='Tabelle Tipi-pesi'!N$20,'Tabelle Tipi-pesi'!O$20,"")&amp;IF(O144='Tabelle Tipi-pesi'!N$21,'Tabelle Tipi-pesi'!O$21,"")&amp;IF(O144='Tabelle Tipi-pesi'!N$22,'Tabelle Tipi-pesi'!O$22,"")&amp;IF(O144='Tabelle Tipi-pesi'!N$23,'Tabelle Tipi-pesi'!O$23,"")))</f>
        <v>580</v>
      </c>
      <c r="Q144" s="8" t="s">
        <v>109</v>
      </c>
      <c r="R144" s="9">
        <f>IF(Q144="",0,VALUE(IF(Q144='Tabelle Tipi-pesi'!P$2,'Tabelle Tipi-pesi'!Q$2,"")&amp;IF(Q144='Tabelle Tipi-pesi'!P$3,'Tabelle Tipi-pesi'!Q$3,"")&amp;IF(Q144='Tabelle Tipi-pesi'!P$4,'Tabelle Tipi-pesi'!Q$4,"")&amp;IF(Q144='Tabelle Tipi-pesi'!P$5,'Tabelle Tipi-pesi'!Q$5,"")&amp;IF(Q144='Tabelle Tipi-pesi'!P$6,'Tabelle Tipi-pesi'!Q$6,"")&amp;IF(Q144='Tabelle Tipi-pesi'!P$7,'Tabelle Tipi-pesi'!Q$7,"")&amp;IF(Q144='Tabelle Tipi-pesi'!P$8,'Tabelle Tipi-pesi'!Q$8,"")&amp;IF(Q144='Tabelle Tipi-pesi'!P$9,'Tabelle Tipi-pesi'!Q$9,"")&amp;IF(Q144='Tabelle Tipi-pesi'!P$10,'Tabelle Tipi-pesi'!Q$10,"")&amp;IF(Q144='Tabelle Tipi-pesi'!P$11,'Tabelle Tipi-pesi'!Q$11,"")&amp;IF(Q144='Tabelle Tipi-pesi'!P$12,'Tabelle Tipi-pesi'!Q$12,"")&amp;IF(Q144='Tabelle Tipi-pesi'!P$13,'Tabelle Tipi-pesi'!Q$13,"")&amp;IF(Q144='Tabelle Tipi-pesi'!P$14,'Tabelle Tipi-pesi'!Q$14,"")&amp;IF(Q144='Tabelle Tipi-pesi'!P$15,'Tabelle Tipi-pesi'!Q$15,"")&amp;IF(Q144='Tabelle Tipi-pesi'!P$16,'Tabelle Tipi-pesi'!Q$16,"")&amp;IF(Q144='Tabelle Tipi-pesi'!P$17,'Tabelle Tipi-pesi'!Q$17,"")&amp;IF(Q144='Tabelle Tipi-pesi'!P$18,'Tabelle Tipi-pesi'!Q$18,"")&amp;IF(Q144='Tabelle Tipi-pesi'!P$19,'Tabelle Tipi-pesi'!Q$19,"")&amp;IF(Q144='Tabelle Tipi-pesi'!P$20,'Tabelle Tipi-pesi'!Q$20,"")&amp;IF(Q144='Tabelle Tipi-pesi'!P$21,'Tabelle Tipi-pesi'!Q$21,"")&amp;IF(Q144='Tabelle Tipi-pesi'!P$22,'Tabelle Tipi-pesi'!Q$22,"")&amp;IF(Q144='Tabelle Tipi-pesi'!P$23,'Tabelle Tipi-pesi'!Q$23,"")))</f>
        <v>60</v>
      </c>
      <c r="S144" s="29" t="s">
        <v>130</v>
      </c>
      <c r="T144" s="30">
        <f>IF(S144="",0,VALUE(IF(S144='Tabelle Tipi-pesi'!R$2,'Tabelle Tipi-pesi'!S$2,"")&amp;IF(S144='Tabelle Tipi-pesi'!R$3,'Tabelle Tipi-pesi'!S$3,"")&amp;IF(S144='Tabelle Tipi-pesi'!R$4,'Tabelle Tipi-pesi'!S$4,"")&amp;IF(S144='Tabelle Tipi-pesi'!R$5,'Tabelle Tipi-pesi'!S$5,"")&amp;IF(S144='Tabelle Tipi-pesi'!R$6,'Tabelle Tipi-pesi'!S$6,"")&amp;IF(S144='Tabelle Tipi-pesi'!R$7,'Tabelle Tipi-pesi'!S$7,"")&amp;IF(S144='Tabelle Tipi-pesi'!R$8,'Tabelle Tipi-pesi'!S$8,"")&amp;IF(S144='Tabelle Tipi-pesi'!R$9,'Tabelle Tipi-pesi'!S$9,"")&amp;IF(S144='Tabelle Tipi-pesi'!R$10,'Tabelle Tipi-pesi'!S$10,"")&amp;IF(S144='Tabelle Tipi-pesi'!R$11,'Tabelle Tipi-pesi'!S$11,"")&amp;IF(S144='Tabelle Tipi-pesi'!R$12,'Tabelle Tipi-pesi'!S$12,"")&amp;IF(S144='Tabelle Tipi-pesi'!R$13,'Tabelle Tipi-pesi'!S$13,"")&amp;IF(S144='Tabelle Tipi-pesi'!R$14,'Tabelle Tipi-pesi'!S$14,"")&amp;IF(S144='Tabelle Tipi-pesi'!R$15,'Tabelle Tipi-pesi'!S$15,"")&amp;IF(S144='Tabelle Tipi-pesi'!R$16,'Tabelle Tipi-pesi'!S$16,"")&amp;IF(S144='Tabelle Tipi-pesi'!R$17,'Tabelle Tipi-pesi'!S$17,"")&amp;IF(S144='Tabelle Tipi-pesi'!R$18,'Tabelle Tipi-pesi'!S$18,"")&amp;IF(S144='Tabelle Tipi-pesi'!R$19,'Tabelle Tipi-pesi'!S$19,"")&amp;IF(S144='Tabelle Tipi-pesi'!R$20,'Tabelle Tipi-pesi'!S$20,"")&amp;IF(S144='Tabelle Tipi-pesi'!R$21,'Tabelle Tipi-pesi'!S$21,"")&amp;IF(S144='Tabelle Tipi-pesi'!R$22,'Tabelle Tipi-pesi'!S$22,"")&amp;IF(S144='Tabelle Tipi-pesi'!R$23,'Tabelle Tipi-pesi'!S$23,"")))</f>
        <v>15</v>
      </c>
      <c r="V144" s="9">
        <f>IF(U144="",0,VALUE(IF(U144='Tabelle Tipi-pesi'!T$2,'Tabelle Tipi-pesi'!U$2,"")&amp;IF(U144='Tabelle Tipi-pesi'!T$3,'Tabelle Tipi-pesi'!U$3,"")&amp;IF(U144='Tabelle Tipi-pesi'!T$4,'Tabelle Tipi-pesi'!U$4,"")&amp;IF(U144='Tabelle Tipi-pesi'!T$5,'Tabelle Tipi-pesi'!U$5,"")&amp;IF(U144='Tabelle Tipi-pesi'!T$6,'Tabelle Tipi-pesi'!U$6,"")&amp;IF(U144='Tabelle Tipi-pesi'!T$7,'Tabelle Tipi-pesi'!U$7,"")&amp;IF(U144='Tabelle Tipi-pesi'!T$8,'Tabelle Tipi-pesi'!U$8,"")&amp;IF(U144='Tabelle Tipi-pesi'!T$9,'Tabelle Tipi-pesi'!U$9,"")&amp;IF(U144='Tabelle Tipi-pesi'!T$10,'Tabelle Tipi-pesi'!U$10,"")&amp;IF(U144='Tabelle Tipi-pesi'!T$11,'Tabelle Tipi-pesi'!U$11,"")&amp;IF(U144='Tabelle Tipi-pesi'!T$12,'Tabelle Tipi-pesi'!U$12,"")&amp;IF(U144='Tabelle Tipi-pesi'!T$13,'Tabelle Tipi-pesi'!U$13,"")&amp;IF(U144='Tabelle Tipi-pesi'!T$14,'Tabelle Tipi-pesi'!U$14,"")&amp;IF(U144='Tabelle Tipi-pesi'!T$15,'Tabelle Tipi-pesi'!U$15,"")&amp;IF(U144='Tabelle Tipi-pesi'!T$16,'Tabelle Tipi-pesi'!U$16,"")&amp;IF(U144='Tabelle Tipi-pesi'!T$17,'Tabelle Tipi-pesi'!U$17,"")&amp;IF(U144='Tabelle Tipi-pesi'!T$18,'Tabelle Tipi-pesi'!U$18,"")&amp;IF(U144='Tabelle Tipi-pesi'!T$19,'Tabelle Tipi-pesi'!U$19,"")&amp;IF(U144='Tabelle Tipi-pesi'!T$20,'Tabelle Tipi-pesi'!U$20,"")&amp;IF(U144='Tabelle Tipi-pesi'!T$21,'Tabelle Tipi-pesi'!U$21,"")&amp;IF(U144='Tabelle Tipi-pesi'!T$22,'Tabelle Tipi-pesi'!U$22,"")&amp;IF(U144='Tabelle Tipi-pesi'!T$23,'Tabelle Tipi-pesi'!U$23,"")))</f>
        <v>0</v>
      </c>
      <c r="W144" s="31"/>
      <c r="X144" s="32">
        <f>IF(W144="",0,VALUE(IF(W144='Tabelle Tipi-pesi'!V$2,'Tabelle Tipi-pesi'!W$2,"")&amp;IF(W144='Tabelle Tipi-pesi'!V$3,'Tabelle Tipi-pesi'!W$3,"")&amp;IF(W144='Tabelle Tipi-pesi'!V$4,'Tabelle Tipi-pesi'!W$4,"")&amp;IF(W144='Tabelle Tipi-pesi'!V$5,'Tabelle Tipi-pesi'!W$5,"")&amp;IF(W144='Tabelle Tipi-pesi'!V$6,'Tabelle Tipi-pesi'!W$6,"")&amp;IF(W144='Tabelle Tipi-pesi'!V$7,'Tabelle Tipi-pesi'!W$7,"")&amp;IF(W144='Tabelle Tipi-pesi'!V$8,'Tabelle Tipi-pesi'!W$8,"")&amp;IF(W144='Tabelle Tipi-pesi'!V$9,'Tabelle Tipi-pesi'!W$9,"")&amp;IF(W144='Tabelle Tipi-pesi'!V$10,'Tabelle Tipi-pesi'!W$10,"")&amp;IF(W144='Tabelle Tipi-pesi'!V$11,'Tabelle Tipi-pesi'!W$11,"")&amp;IF(W144='Tabelle Tipi-pesi'!V$12,'Tabelle Tipi-pesi'!W$12,"")&amp;IF(W144='Tabelle Tipi-pesi'!V$13,'Tabelle Tipi-pesi'!W$13,"")&amp;IF(W144='Tabelle Tipi-pesi'!V$14,'Tabelle Tipi-pesi'!W$14,"")&amp;IF(W144='Tabelle Tipi-pesi'!V$15,'Tabelle Tipi-pesi'!W$15,"")&amp;IF(W144='Tabelle Tipi-pesi'!V$16,'Tabelle Tipi-pesi'!W$16,"")&amp;IF(W144='Tabelle Tipi-pesi'!V$17,'Tabelle Tipi-pesi'!W$17,"")&amp;IF(W144='Tabelle Tipi-pesi'!V$18,'Tabelle Tipi-pesi'!W$18,"")&amp;IF(W144='Tabelle Tipi-pesi'!V$19,'Tabelle Tipi-pesi'!W$19,"")&amp;IF(W144='Tabelle Tipi-pesi'!V$20,'Tabelle Tipi-pesi'!W$20,"")&amp;IF(W144='Tabelle Tipi-pesi'!V$21,'Tabelle Tipi-pesi'!W$21,"")&amp;IF(W144='Tabelle Tipi-pesi'!V$22,'Tabelle Tipi-pesi'!W$22,"")&amp;IF(W144='Tabelle Tipi-pesi'!V$23,'Tabelle Tipi-pesi'!W$23,"")))</f>
        <v>0</v>
      </c>
      <c r="Z144" s="9">
        <f>IF(Y144="",0,VALUE(IF(Y144='Tabelle Tipi-pesi'!X$2,'Tabelle Tipi-pesi'!Y$2,"")&amp;IF(Y144='Tabelle Tipi-pesi'!X$3,'Tabelle Tipi-pesi'!Y$3,"")&amp;IF(Y144='Tabelle Tipi-pesi'!X$4,'Tabelle Tipi-pesi'!Y$4,"")&amp;IF(Y144='Tabelle Tipi-pesi'!X$5,'Tabelle Tipi-pesi'!Y$5,"")&amp;IF(Y144='Tabelle Tipi-pesi'!X$6,'Tabelle Tipi-pesi'!Y$6,"")&amp;IF(Y144='Tabelle Tipi-pesi'!X$7,'Tabelle Tipi-pesi'!Y$7,"")&amp;IF(Y144='Tabelle Tipi-pesi'!X$8,'Tabelle Tipi-pesi'!Y$8,"")&amp;IF(Y144='Tabelle Tipi-pesi'!X$9,'Tabelle Tipi-pesi'!Y$9,"")&amp;IF(Y144='Tabelle Tipi-pesi'!X$10,'Tabelle Tipi-pesi'!Y$10,"")&amp;IF(Y144='Tabelle Tipi-pesi'!X$11,'Tabelle Tipi-pesi'!Y$11,"")&amp;IF(Y144='Tabelle Tipi-pesi'!X$12,'Tabelle Tipi-pesi'!Y$12,"")&amp;IF(Y144='Tabelle Tipi-pesi'!X$13,'Tabelle Tipi-pesi'!Y$13,"")&amp;IF(Y144='Tabelle Tipi-pesi'!X$14,'Tabelle Tipi-pesi'!Y$14,"")&amp;IF(Y144='Tabelle Tipi-pesi'!X$15,'Tabelle Tipi-pesi'!Y$15,"")&amp;IF(Y144='Tabelle Tipi-pesi'!X$16,'Tabelle Tipi-pesi'!Y$16,"")&amp;IF(Y144='Tabelle Tipi-pesi'!X$17,'Tabelle Tipi-pesi'!Y$17,"")&amp;IF(Y144='Tabelle Tipi-pesi'!X$18,'Tabelle Tipi-pesi'!Y$18,"")&amp;IF(Y144='Tabelle Tipi-pesi'!X$19,'Tabelle Tipi-pesi'!Y$19,"")&amp;IF(Y144='Tabelle Tipi-pesi'!X$20,'Tabelle Tipi-pesi'!Y$20,"")&amp;IF(Y144='Tabelle Tipi-pesi'!X$21,'Tabelle Tipi-pesi'!Y$21,"")&amp;IF(Y144='Tabelle Tipi-pesi'!X$22,'Tabelle Tipi-pesi'!Y$22,"")&amp;IF(Y144='Tabelle Tipi-pesi'!X$23,'Tabelle Tipi-pesi'!Y$23,"")))</f>
        <v>0</v>
      </c>
      <c r="AA144" s="36"/>
      <c r="AB144" s="37">
        <f>IF(AA144="",0,VALUE(IF(AA144='Tabelle Tipi-pesi'!Z$2,'Tabelle Tipi-pesi'!AA$2,"")&amp;IF(AA144='Tabelle Tipi-pesi'!Z$3,'Tabelle Tipi-pesi'!AA$3,"")&amp;IF(AA144='Tabelle Tipi-pesi'!Z$4,'Tabelle Tipi-pesi'!AA$4,"")&amp;IF(AA144='Tabelle Tipi-pesi'!Z$5,'Tabelle Tipi-pesi'!AA$5,"")&amp;IF(AA144='Tabelle Tipi-pesi'!Z$6,'Tabelle Tipi-pesi'!AA$6,"")&amp;IF(AA144='Tabelle Tipi-pesi'!Z$7,'Tabelle Tipi-pesi'!AA$7,"")&amp;IF(AA144='Tabelle Tipi-pesi'!Z$8,'Tabelle Tipi-pesi'!AA$8,"")&amp;IF(AA144='Tabelle Tipi-pesi'!Z$9,'Tabelle Tipi-pesi'!AA$9,"")&amp;IF(AA144='Tabelle Tipi-pesi'!Z$10,'Tabelle Tipi-pesi'!AA$10,"")&amp;IF(AA144='Tabelle Tipi-pesi'!Z$11,'Tabelle Tipi-pesi'!AA$11,"")&amp;IF(AA144='Tabelle Tipi-pesi'!Z$12,'Tabelle Tipi-pesi'!AA$12,"")&amp;IF(AA144='Tabelle Tipi-pesi'!Z$13,'Tabelle Tipi-pesi'!AA$13,"")&amp;IF(AA144='Tabelle Tipi-pesi'!Z$14,'Tabelle Tipi-pesi'!AA$14,"")&amp;IF(AA144='Tabelle Tipi-pesi'!Z$15,'Tabelle Tipi-pesi'!AA$15,"")&amp;IF(AA144='Tabelle Tipi-pesi'!Z$16,'Tabelle Tipi-pesi'!AA$16,"")&amp;IF(AA144='Tabelle Tipi-pesi'!Z$17,'Tabelle Tipi-pesi'!AA$17,"")&amp;IF(AA144='Tabelle Tipi-pesi'!Z$18,'Tabelle Tipi-pesi'!AA$18,"")&amp;IF(AA144='Tabelle Tipi-pesi'!Z$19,'Tabelle Tipi-pesi'!AA$19,"")&amp;IF(AA144='Tabelle Tipi-pesi'!Z$20,'Tabelle Tipi-pesi'!AA$20,"")&amp;IF(AA144='Tabelle Tipi-pesi'!Z$21,'Tabelle Tipi-pesi'!AA$21,"")&amp;IF(AA144='Tabelle Tipi-pesi'!Z$22,'Tabelle Tipi-pesi'!AA$22,"")&amp;IF(AA144='Tabelle Tipi-pesi'!Z$23,'Tabelle Tipi-pesi'!AA$23,"")))</f>
        <v>0</v>
      </c>
      <c r="AD144" s="9">
        <f>IF(AC144="",0,VALUE(IF(AC144='Tabelle Tipi-pesi'!Z$2,'Tabelle Tipi-pesi'!AA$2,"")&amp;IF(AC144='Tabelle Tipi-pesi'!Z$3,'Tabelle Tipi-pesi'!AA$3,"")&amp;IF(AC144='Tabelle Tipi-pesi'!Z$4,'Tabelle Tipi-pesi'!AA$4,"")&amp;IF(AC144='Tabelle Tipi-pesi'!Z$5,'Tabelle Tipi-pesi'!AA$5,"")&amp;IF(AC144='Tabelle Tipi-pesi'!Z$6,'Tabelle Tipi-pesi'!AA$6,"")&amp;IF(AC144='Tabelle Tipi-pesi'!Z$7,'Tabelle Tipi-pesi'!AA$7,"")&amp;IF(AC144='Tabelle Tipi-pesi'!Z$8,'Tabelle Tipi-pesi'!AA$8,"")&amp;IF(AC144='Tabelle Tipi-pesi'!Z$9,'Tabelle Tipi-pesi'!AA$9,"")&amp;IF(AC144='Tabelle Tipi-pesi'!Z$10,'Tabelle Tipi-pesi'!AA$10,"")&amp;IF(AC144='Tabelle Tipi-pesi'!Z$11,'Tabelle Tipi-pesi'!AA$11,"")&amp;IF(AC144='Tabelle Tipi-pesi'!Z$12,'Tabelle Tipi-pesi'!AA$12,"")&amp;IF(AC144='Tabelle Tipi-pesi'!Z$13,'Tabelle Tipi-pesi'!AA$13,"")&amp;IF(AC144='Tabelle Tipi-pesi'!Z$14,'Tabelle Tipi-pesi'!AA$14,"")&amp;IF(AC144='Tabelle Tipi-pesi'!Z$15,'Tabelle Tipi-pesi'!AA$15,"")&amp;IF(AC144='Tabelle Tipi-pesi'!Z$16,'Tabelle Tipi-pesi'!AA$16,"")&amp;IF(AC144='Tabelle Tipi-pesi'!Z$17,'Tabelle Tipi-pesi'!AA$17,"")&amp;IF(AC144='Tabelle Tipi-pesi'!Z$18,'Tabelle Tipi-pesi'!AA$18,"")&amp;IF(AC144='Tabelle Tipi-pesi'!Z$19,'Tabelle Tipi-pesi'!AA$19,"")&amp;IF(AC144='Tabelle Tipi-pesi'!Z$20,'Tabelle Tipi-pesi'!AA$20,"")&amp;IF(AC144='Tabelle Tipi-pesi'!Z$21,'Tabelle Tipi-pesi'!AA$21,"")&amp;IF(AC144='Tabelle Tipi-pesi'!Z$22,'Tabelle Tipi-pesi'!AA$22,"")&amp;IF(AC144='Tabelle Tipi-pesi'!Z$23,'Tabelle Tipi-pesi'!AA$23,"")))</f>
        <v>0</v>
      </c>
      <c r="AE144" s="34"/>
      <c r="AF144" s="35">
        <f>IF(AE144="",0,VALUE(IF(AE144='Tabelle Tipi-pesi'!AB$2,'Tabelle Tipi-pesi'!AC$2,"")&amp;IF(AE144='Tabelle Tipi-pesi'!AB$3,'Tabelle Tipi-pesi'!AC$3,"")&amp;IF(AE144='Tabelle Tipi-pesi'!AB$4,'Tabelle Tipi-pesi'!AC$4,"")&amp;IF(AE144='Tabelle Tipi-pesi'!AB$5,'Tabelle Tipi-pesi'!AC$5,"")&amp;IF(AE144='Tabelle Tipi-pesi'!AB$6,'Tabelle Tipi-pesi'!AC$6,"")&amp;IF(AE144='Tabelle Tipi-pesi'!AB$7,'Tabelle Tipi-pesi'!AC$7,"")&amp;IF(AE144='Tabelle Tipi-pesi'!AB$8,'Tabelle Tipi-pesi'!AC$8,"")&amp;IF(AE144='Tabelle Tipi-pesi'!AB$9,'Tabelle Tipi-pesi'!AC$9,"")&amp;IF(AE144='Tabelle Tipi-pesi'!AB$10,'Tabelle Tipi-pesi'!AC$10,"")&amp;IF(AE144='Tabelle Tipi-pesi'!AB$11,'Tabelle Tipi-pesi'!AC$11,"")&amp;IF(AE144='Tabelle Tipi-pesi'!AB$12,'Tabelle Tipi-pesi'!AC$12,"")&amp;IF(AE144='Tabelle Tipi-pesi'!AB$13,'Tabelle Tipi-pesi'!AC$13,"")&amp;IF(AE144='Tabelle Tipi-pesi'!AB$14,'Tabelle Tipi-pesi'!AC$14,"")&amp;IF(AE144='Tabelle Tipi-pesi'!AB$15,'Tabelle Tipi-pesi'!AC$15,"")&amp;IF(AD144='Tabelle Tipi-pesi'!AB$16,'Tabelle Tipi-pesi'!AC$16,"")&amp;IF(AE144='Tabelle Tipi-pesi'!AB$17,'Tabelle Tipi-pesi'!AC$17,"")&amp;IF(AE144='Tabelle Tipi-pesi'!AB$18,'Tabelle Tipi-pesi'!AC$18,"")&amp;IF(AE144='Tabelle Tipi-pesi'!AB$19,'Tabelle Tipi-pesi'!AC$19,"")&amp;IF(AE144='Tabelle Tipi-pesi'!AB$20,'Tabelle Tipi-pesi'!AC$20,"")&amp;IF(AE144='Tabelle Tipi-pesi'!AB$21,'Tabelle Tipi-pesi'!AC$21,"")&amp;IF(AE144='Tabelle Tipi-pesi'!AB$22,'Tabelle Tipi-pesi'!AC$22,"")&amp;IF(AE144='Tabelle Tipi-pesi'!AB$23,'Tabelle Tipi-pesi'!AC$23,"")))</f>
        <v>0</v>
      </c>
      <c r="AH144" s="9">
        <f>IF(AG144="",0,VALUE(IF(AG144='Tabelle Tipi-pesi'!AD$2,'Tabelle Tipi-pesi'!AE$2,"")&amp;IF(AG144='Tabelle Tipi-pesi'!AD$3,'Tabelle Tipi-pesi'!AE$3,"")&amp;IF(AG144='Tabelle Tipi-pesi'!AD$4,'Tabelle Tipi-pesi'!AE$4,"")&amp;IF(AG144='Tabelle Tipi-pesi'!AD$5,'Tabelle Tipi-pesi'!AE$5,"")&amp;IF(AG144='Tabelle Tipi-pesi'!AD$6,'Tabelle Tipi-pesi'!AE$6,"")&amp;IF(AG144='Tabelle Tipi-pesi'!AD$7,'Tabelle Tipi-pesi'!AE$7,"")&amp;IF(AG144='Tabelle Tipi-pesi'!AD$8,'Tabelle Tipi-pesi'!AE$8,"")&amp;IF(AG144='Tabelle Tipi-pesi'!AD$9,'Tabelle Tipi-pesi'!AE$9,"")&amp;IF(AG144='Tabelle Tipi-pesi'!AD$10,'Tabelle Tipi-pesi'!AE$10,"")&amp;IF(AG144='Tabelle Tipi-pesi'!AD$11,'Tabelle Tipi-pesi'!AE$11,"")&amp;IF(AG144='Tabelle Tipi-pesi'!AD$12,'Tabelle Tipi-pesi'!AE$12,"")&amp;IF(AG144='Tabelle Tipi-pesi'!AD$13,'Tabelle Tipi-pesi'!AE$13,"")&amp;IF(AG144='Tabelle Tipi-pesi'!AD$14,'Tabelle Tipi-pesi'!AE$14,"")&amp;IF(AG144='Tabelle Tipi-pesi'!AD$15,'Tabelle Tipi-pesi'!AE$15,"")&amp;IF(AF144='Tabelle Tipi-pesi'!AD$16,'Tabelle Tipi-pesi'!AE$16,"")&amp;IF(AG144='Tabelle Tipi-pesi'!AD$17,'Tabelle Tipi-pesi'!AE$17,"")&amp;IF(AG144='Tabelle Tipi-pesi'!AD$18,'Tabelle Tipi-pesi'!AE$18,"")&amp;IF(AG144='Tabelle Tipi-pesi'!AD$19,'Tabelle Tipi-pesi'!AE$19,"")&amp;IF(AG144='Tabelle Tipi-pesi'!AD$20,'Tabelle Tipi-pesi'!AE$20,"")&amp;IF(AG144='Tabelle Tipi-pesi'!AD$21,'Tabelle Tipi-pesi'!AE$21,"")&amp;IF(AG144='Tabelle Tipi-pesi'!AD$22,'Tabelle Tipi-pesi'!AE$22,"")&amp;IF(AG144='Tabelle Tipi-pesi'!AD$23,'Tabelle Tipi-pesi'!AE$23,"")))</f>
        <v>0</v>
      </c>
      <c r="AJ144" s="26">
        <f t="shared" si="14"/>
        <v>1553</v>
      </c>
      <c r="AK144" s="55">
        <v>45</v>
      </c>
      <c r="AL144" s="12">
        <v>9005</v>
      </c>
      <c r="AM144" s="18"/>
      <c r="AN144" s="11">
        <f t="shared" si="15"/>
        <v>15</v>
      </c>
      <c r="AO144" s="11" t="str">
        <f t="shared" si="16"/>
        <v>3</v>
      </c>
      <c r="AP144" s="8">
        <v>580</v>
      </c>
      <c r="AQ144" s="40">
        <f t="shared" si="17"/>
        <v>12.006666666666666</v>
      </c>
      <c r="AR144" s="15">
        <f t="shared" si="18"/>
        <v>133.274</v>
      </c>
      <c r="AS144" s="16">
        <f t="shared" si="19"/>
        <v>85.817128139085639</v>
      </c>
      <c r="AT144" s="15">
        <f t="shared" si="20"/>
        <v>11.652685445023035</v>
      </c>
      <c r="AU144" s="39"/>
    </row>
    <row r="145" spans="1:47" s="8" customFormat="1" ht="11.25" customHeight="1" x14ac:dyDescent="0.2">
      <c r="A145" s="8">
        <v>141</v>
      </c>
      <c r="B145" s="8">
        <v>4</v>
      </c>
      <c r="C145" s="20" t="s">
        <v>17</v>
      </c>
      <c r="D145" s="21">
        <f>IF(C145="",0,VALUE(IF(C145='Tabelle Tipi-pesi'!B$2,'Tabelle Tipi-pesi'!C$2,"")&amp;IF(C145='Tabelle Tipi-pesi'!B$3,'Tabelle Tipi-pesi'!C$3,"")&amp;IF(C145='Tabelle Tipi-pesi'!B$4,'Tabelle Tipi-pesi'!C$4,"")&amp;IF(C145='Tabelle Tipi-pesi'!B$5,'Tabelle Tipi-pesi'!C$5,"")&amp;IF(C145='Tabelle Tipi-pesi'!B$6,'Tabelle Tipi-pesi'!C$6,"")&amp;IF(C145='Tabelle Tipi-pesi'!B$7,'Tabelle Tipi-pesi'!C$7,"")&amp;IF(C145='Tabelle Tipi-pesi'!B$8,'Tabelle Tipi-pesi'!C$8,"")&amp;IF(C145='Tabelle Tipi-pesi'!B$9,'Tabelle Tipi-pesi'!C$9,"")&amp;IF(C145='Tabelle Tipi-pesi'!B$10,'Tabelle Tipi-pesi'!C$10,"")&amp;IF(C145='Tabelle Tipi-pesi'!B$11,'Tabelle Tipi-pesi'!C$11,"")&amp;IF(C145='Tabelle Tipi-pesi'!B$12,'Tabelle Tipi-pesi'!C$12,"")&amp;IF(C145='Tabelle Tipi-pesi'!B$13,'Tabelle Tipi-pesi'!C$13,"")&amp;IF(C145='Tabelle Tipi-pesi'!B$14,'Tabelle Tipi-pesi'!C$14,"")&amp;IF(C145='Tabelle Tipi-pesi'!B$15,'Tabelle Tipi-pesi'!C$15,"")&amp;IF(C145='Tabelle Tipi-pesi'!B$16,'Tabelle Tipi-pesi'!C$16,"")&amp;IF(C145='Tabelle Tipi-pesi'!B$17,'Tabelle Tipi-pesi'!C$17,"")&amp;IF(C145='Tabelle Tipi-pesi'!B$18,'Tabelle Tipi-pesi'!C$18,"")&amp;IF(C145='Tabelle Tipi-pesi'!B$19,'Tabelle Tipi-pesi'!C$19,"")&amp;IF(C145='Tabelle Tipi-pesi'!B$20,'Tabelle Tipi-pesi'!C$20,"")&amp;IF(C145='Tabelle Tipi-pesi'!B$21,'Tabelle Tipi-pesi'!C$21,"")&amp;IF(C145='Tabelle Tipi-pesi'!B$22,'Tabelle Tipi-pesi'!C$22,"")&amp;IF(C145='Tabelle Tipi-pesi'!B$23,'Tabelle Tipi-pesi'!C$23,"")))</f>
        <v>130</v>
      </c>
      <c r="E145" s="8" t="s">
        <v>29</v>
      </c>
      <c r="F145" s="7">
        <f>IF(E145="",0,VALUE(IF(E145='Tabelle Tipi-pesi'!D$2,'Tabelle Tipi-pesi'!E$2,"")&amp;IF(E145='Tabelle Tipi-pesi'!D$3,'Tabelle Tipi-pesi'!E$3,"")&amp;IF(E145='Tabelle Tipi-pesi'!D$4,'Tabelle Tipi-pesi'!E$4,"")&amp;IF(E145='Tabelle Tipi-pesi'!D$5,'Tabelle Tipi-pesi'!E$5,"")&amp;IF(E145='Tabelle Tipi-pesi'!D$6,'Tabelle Tipi-pesi'!E$6,"")&amp;IF(E145='Tabelle Tipi-pesi'!D$7,'Tabelle Tipi-pesi'!E$7,"")&amp;IF(E145='Tabelle Tipi-pesi'!D$8,'Tabelle Tipi-pesi'!E$8,"")&amp;IF(E145='Tabelle Tipi-pesi'!D$9,'Tabelle Tipi-pesi'!E$9,"")&amp;IF(E145='Tabelle Tipi-pesi'!D$10,'Tabelle Tipi-pesi'!E$10,"")&amp;IF(E145='Tabelle Tipi-pesi'!D$11,'Tabelle Tipi-pesi'!E$11,"")&amp;IF(E145='Tabelle Tipi-pesi'!D$12,'Tabelle Tipi-pesi'!E$12,"")&amp;IF(E145='Tabelle Tipi-pesi'!D$13,'Tabelle Tipi-pesi'!E$13,"")&amp;IF(E145='Tabelle Tipi-pesi'!D$14,'Tabelle Tipi-pesi'!E$14,"")&amp;IF(E145='Tabelle Tipi-pesi'!D$15,'Tabelle Tipi-pesi'!E$15,"")&amp;IF(E145='Tabelle Tipi-pesi'!D$16,'Tabelle Tipi-pesi'!E$16,"")&amp;IF(E145='Tabelle Tipi-pesi'!D$17,'Tabelle Tipi-pesi'!E$17,"")&amp;IF(E145='Tabelle Tipi-pesi'!D$18,'Tabelle Tipi-pesi'!E$18,"")&amp;IF(E145='Tabelle Tipi-pesi'!D$19,'Tabelle Tipi-pesi'!E$19,"")&amp;IF(E145='Tabelle Tipi-pesi'!D$20,'Tabelle Tipi-pesi'!E$20,"")&amp;IF(E145='Tabelle Tipi-pesi'!D$21,'Tabelle Tipi-pesi'!E$21,"")&amp;IF(E145='Tabelle Tipi-pesi'!D$22,'Tabelle Tipi-pesi'!E$22,"")&amp;IF(E145='Tabelle Tipi-pesi'!D$23,'Tabelle Tipi-pesi'!E$23,"")))/4*B145</f>
        <v>80</v>
      </c>
      <c r="G145" s="22" t="s">
        <v>39</v>
      </c>
      <c r="H145" s="23">
        <f>$B145*IF(G145="",0,VALUE(IF(G145='Tabelle Tipi-pesi'!F$2,'Tabelle Tipi-pesi'!G$2,"")&amp;IF(G145='Tabelle Tipi-pesi'!F$3,'Tabelle Tipi-pesi'!G$3,"")&amp;IF(G145='Tabelle Tipi-pesi'!F$4,'Tabelle Tipi-pesi'!G$4,"")&amp;IF(G145='Tabelle Tipi-pesi'!F$5,'Tabelle Tipi-pesi'!G$5,"")&amp;IF(G145='Tabelle Tipi-pesi'!F$6,'Tabelle Tipi-pesi'!G$6,"")&amp;IF(G145='Tabelle Tipi-pesi'!F$7,'Tabelle Tipi-pesi'!G$7,"")&amp;IF(G145='Tabelle Tipi-pesi'!F$8,'Tabelle Tipi-pesi'!G$8,"")&amp;IF(G145='Tabelle Tipi-pesi'!F$9,'Tabelle Tipi-pesi'!G$9,"")&amp;IF(G145='Tabelle Tipi-pesi'!F$10,'Tabelle Tipi-pesi'!G$10,"")&amp;IF(G145='Tabelle Tipi-pesi'!F$11,'Tabelle Tipi-pesi'!G$11,"")&amp;IF(G145='Tabelle Tipi-pesi'!F$12,'Tabelle Tipi-pesi'!G$12,"")&amp;IF(G145='Tabelle Tipi-pesi'!F$13,'Tabelle Tipi-pesi'!G$13,"")&amp;IF(G145='Tabelle Tipi-pesi'!F$14,'Tabelle Tipi-pesi'!G$14,"")&amp;IF(G145='Tabelle Tipi-pesi'!F$15,'Tabelle Tipi-pesi'!G$15,"")&amp;IF(G145='Tabelle Tipi-pesi'!F$16,'Tabelle Tipi-pesi'!G$16,"")&amp;IF(G145='Tabelle Tipi-pesi'!F$17,'Tabelle Tipi-pesi'!G$17,"")&amp;IF(G145='Tabelle Tipi-pesi'!F$18,'Tabelle Tipi-pesi'!G$18,"")&amp;IF(G145='Tabelle Tipi-pesi'!F$19,'Tabelle Tipi-pesi'!G$19,"")&amp;IF(G145='Tabelle Tipi-pesi'!F$20,'Tabelle Tipi-pesi'!G$20,"")&amp;IF(G145='Tabelle Tipi-pesi'!F$21,'Tabelle Tipi-pesi'!G$21,"")&amp;IF(G145='Tabelle Tipi-pesi'!F$22,'Tabelle Tipi-pesi'!G$22,"")&amp;IF(G145='Tabelle Tipi-pesi'!F$23,'Tabelle Tipi-pesi'!G$23,"")))</f>
        <v>120</v>
      </c>
      <c r="I145" s="8" t="s">
        <v>47</v>
      </c>
      <c r="J145" s="9">
        <f>IF(I145="",0,VALUE(IF(I145='Tabelle Tipi-pesi'!H$2,'Tabelle Tipi-pesi'!I$2,"")&amp;IF(I145='Tabelle Tipi-pesi'!H$3,'Tabelle Tipi-pesi'!I$3,"")&amp;IF(I145='Tabelle Tipi-pesi'!H$4,'Tabelle Tipi-pesi'!I$4,"")&amp;IF(I145='Tabelle Tipi-pesi'!H$5,'Tabelle Tipi-pesi'!I$5,"")&amp;IF(I145='Tabelle Tipi-pesi'!H$6,'Tabelle Tipi-pesi'!I$6,"")&amp;IF(I145='Tabelle Tipi-pesi'!H$7,'Tabelle Tipi-pesi'!I$7,"")&amp;IF(I145='Tabelle Tipi-pesi'!H$8,'Tabelle Tipi-pesi'!I$8,"")&amp;IF(I145='Tabelle Tipi-pesi'!H$9,'Tabelle Tipi-pesi'!I$9,"")&amp;IF(I145='Tabelle Tipi-pesi'!H$10,'Tabelle Tipi-pesi'!I$10,"")&amp;IF(I145='Tabelle Tipi-pesi'!H$11,'Tabelle Tipi-pesi'!I$11,"")&amp;IF(I145='Tabelle Tipi-pesi'!H$12,'Tabelle Tipi-pesi'!I$12,"")&amp;IF(I145='Tabelle Tipi-pesi'!H$13,'Tabelle Tipi-pesi'!I$13,"")&amp;IF(I145='Tabelle Tipi-pesi'!H$14,'Tabelle Tipi-pesi'!I$14,"")&amp;IF(I145='Tabelle Tipi-pesi'!H$15,'Tabelle Tipi-pesi'!I$15,"")&amp;IF(I145='Tabelle Tipi-pesi'!H$16,'Tabelle Tipi-pesi'!I$16,"")&amp;IF(I145='Tabelle Tipi-pesi'!H$17,'Tabelle Tipi-pesi'!I$17,"")&amp;IF(I145='Tabelle Tipi-pesi'!H$18,'Tabelle Tipi-pesi'!I$18,"")&amp;IF(I145='Tabelle Tipi-pesi'!H$19,'Tabelle Tipi-pesi'!I$19,"")&amp;IF(I145='Tabelle Tipi-pesi'!H$20,'Tabelle Tipi-pesi'!I$20,"")&amp;IF(I145='Tabelle Tipi-pesi'!H$21,'Tabelle Tipi-pesi'!I$21,"")&amp;IF(I145='Tabelle Tipi-pesi'!H$22,'Tabelle Tipi-pesi'!I$22,"")&amp;IF(I145='Tabelle Tipi-pesi'!H$23,'Tabelle Tipi-pesi'!I$23,"")))</f>
        <v>145</v>
      </c>
      <c r="K145" s="24" t="s">
        <v>50</v>
      </c>
      <c r="L145" s="25">
        <f>IF(K145="",0,VALUE(IF(K145='Tabelle Tipi-pesi'!J$2,'Tabelle Tipi-pesi'!K$2,"")&amp;IF(K145='Tabelle Tipi-pesi'!J$3,'Tabelle Tipi-pesi'!K$3,"")&amp;IF(K145='Tabelle Tipi-pesi'!J$4,'Tabelle Tipi-pesi'!K$4,"")&amp;IF(K145='Tabelle Tipi-pesi'!J$5,'Tabelle Tipi-pesi'!K$5,"")&amp;IF(K145='Tabelle Tipi-pesi'!J$6,'Tabelle Tipi-pesi'!K$6,"")&amp;IF(K145='Tabelle Tipi-pesi'!J$7,'Tabelle Tipi-pesi'!K$7,"")&amp;IF(K145='Tabelle Tipi-pesi'!J$8,'Tabelle Tipi-pesi'!K$8,"")&amp;IF(K145='Tabelle Tipi-pesi'!J$9,'Tabelle Tipi-pesi'!K$9,"")&amp;IF(K145='Tabelle Tipi-pesi'!J$10,'Tabelle Tipi-pesi'!K$10,"")&amp;IF(K145='Tabelle Tipi-pesi'!J$11,'Tabelle Tipi-pesi'!K$11,"")&amp;IF(K145='Tabelle Tipi-pesi'!J$12,'Tabelle Tipi-pesi'!K$12,"")&amp;IF(K145='Tabelle Tipi-pesi'!J$13,'Tabelle Tipi-pesi'!K$13,"")&amp;IF(K145='Tabelle Tipi-pesi'!J$14,'Tabelle Tipi-pesi'!K$14,"")&amp;IF(K145='Tabelle Tipi-pesi'!J$15,'Tabelle Tipi-pesi'!K$15,"")&amp;IF(K145='Tabelle Tipi-pesi'!J$16,'Tabelle Tipi-pesi'!K$16,"")&amp;IF(K145='Tabelle Tipi-pesi'!J$17,'Tabelle Tipi-pesi'!K$17,"")&amp;IF(K145='Tabelle Tipi-pesi'!J$18,'Tabelle Tipi-pesi'!K$18,"")&amp;IF(K145='Tabelle Tipi-pesi'!J$19,'Tabelle Tipi-pesi'!K$19,"")&amp;IF(K145='Tabelle Tipi-pesi'!J$20,'Tabelle Tipi-pesi'!K$20,"")&amp;IF(K145='Tabelle Tipi-pesi'!J$21,'Tabelle Tipi-pesi'!K$21,"")&amp;IF(K145='Tabelle Tipi-pesi'!J$22,'Tabelle Tipi-pesi'!K$22,"")&amp;IF(K145='Tabelle Tipi-pesi'!J$23,'Tabelle Tipi-pesi'!K$23,"")))</f>
        <v>7</v>
      </c>
      <c r="M145" s="8" t="s">
        <v>63</v>
      </c>
      <c r="N145" s="9">
        <f>$B145*IF(M145="",0,VALUE(IF(M145='Tabelle Tipi-pesi'!L$2,'Tabelle Tipi-pesi'!M$2,"")&amp;IF(M145='Tabelle Tipi-pesi'!L$3,'Tabelle Tipi-pesi'!M$3,"")&amp;IF(M145='Tabelle Tipi-pesi'!L$4,'Tabelle Tipi-pesi'!M$4,"")&amp;IF(M145='Tabelle Tipi-pesi'!L$5,'Tabelle Tipi-pesi'!M$5,"")&amp;IF(M145='Tabelle Tipi-pesi'!L$6,'Tabelle Tipi-pesi'!M$6,"")&amp;IF(M145='Tabelle Tipi-pesi'!L$7,'Tabelle Tipi-pesi'!M$7,"")&amp;IF(M145='Tabelle Tipi-pesi'!L$8,'Tabelle Tipi-pesi'!M$8,"")&amp;IF(M145='Tabelle Tipi-pesi'!L$9,'Tabelle Tipi-pesi'!M$9,"")&amp;IF(M145='Tabelle Tipi-pesi'!L$10,'Tabelle Tipi-pesi'!M$10,"")&amp;IF(M145='Tabelle Tipi-pesi'!L$11,'Tabelle Tipi-pesi'!M$11,"")&amp;IF(M145='Tabelle Tipi-pesi'!L$12,'Tabelle Tipi-pesi'!M$12,"")&amp;IF(M145='Tabelle Tipi-pesi'!L$13,'Tabelle Tipi-pesi'!M$13,"")&amp;IF(M145='Tabelle Tipi-pesi'!L$14,'Tabelle Tipi-pesi'!M$14,"")&amp;IF(M145='Tabelle Tipi-pesi'!L$15,'Tabelle Tipi-pesi'!M$15,"")&amp;IF(M145='Tabelle Tipi-pesi'!L$16,'Tabelle Tipi-pesi'!M$16,"")&amp;IF(M145='Tabelle Tipi-pesi'!L$17,'Tabelle Tipi-pesi'!M$17,"")&amp;IF(M145='Tabelle Tipi-pesi'!L$18,'Tabelle Tipi-pesi'!M$18,"")&amp;IF(M145='Tabelle Tipi-pesi'!L$19,'Tabelle Tipi-pesi'!M$19,"")&amp;IF(M145='Tabelle Tipi-pesi'!L$20,'Tabelle Tipi-pesi'!M$20,"")&amp;IF(M145='Tabelle Tipi-pesi'!L$21,'Tabelle Tipi-pesi'!M$21,"")&amp;IF(M145='Tabelle Tipi-pesi'!L$22,'Tabelle Tipi-pesi'!M$22,"")&amp;IF(M145='Tabelle Tipi-pesi'!L$23,'Tabelle Tipi-pesi'!M$23,"")))</f>
        <v>416</v>
      </c>
      <c r="O145" s="27" t="s">
        <v>79</v>
      </c>
      <c r="P145" s="28">
        <f>IF(O145="",0,VALUE(IF(O145='Tabelle Tipi-pesi'!N$2,'Tabelle Tipi-pesi'!O$2,"")&amp;IF(O145='Tabelle Tipi-pesi'!N$3,'Tabelle Tipi-pesi'!O$3,"")&amp;IF(O145='Tabelle Tipi-pesi'!N$4,'Tabelle Tipi-pesi'!O$4,"")&amp;IF(O145='Tabelle Tipi-pesi'!N$5,'Tabelle Tipi-pesi'!O$5,"")&amp;IF(O145='Tabelle Tipi-pesi'!N$6,'Tabelle Tipi-pesi'!O$6,"")&amp;IF(O145='Tabelle Tipi-pesi'!N$7,'Tabelle Tipi-pesi'!O$7,"")&amp;IF(O145='Tabelle Tipi-pesi'!N$8,'Tabelle Tipi-pesi'!O$8,"")&amp;IF(O145='Tabelle Tipi-pesi'!N$9,'Tabelle Tipi-pesi'!O$9,"")&amp;IF(O145='Tabelle Tipi-pesi'!N$10,'Tabelle Tipi-pesi'!O$10,"")&amp;IF(O145='Tabelle Tipi-pesi'!N$11,'Tabelle Tipi-pesi'!O$11,"")&amp;IF(O145='Tabelle Tipi-pesi'!N$12,'Tabelle Tipi-pesi'!O$12,"")&amp;IF(O145='Tabelle Tipi-pesi'!N$13,'Tabelle Tipi-pesi'!O$13,"")&amp;IF(O145='Tabelle Tipi-pesi'!N$14,'Tabelle Tipi-pesi'!O$14,"")&amp;IF(O145='Tabelle Tipi-pesi'!N$15,'Tabelle Tipi-pesi'!O$15,"")&amp;IF(O145='Tabelle Tipi-pesi'!N$16,'Tabelle Tipi-pesi'!O$16,"")&amp;IF(O145='Tabelle Tipi-pesi'!N$17,'Tabelle Tipi-pesi'!O$17,"")&amp;IF(O145='Tabelle Tipi-pesi'!N$18,'Tabelle Tipi-pesi'!O$18,"")&amp;IF(O145='Tabelle Tipi-pesi'!N$19,'Tabelle Tipi-pesi'!O$19,"")&amp;IF(O145='Tabelle Tipi-pesi'!N$20,'Tabelle Tipi-pesi'!O$20,"")&amp;IF(O145='Tabelle Tipi-pesi'!N$21,'Tabelle Tipi-pesi'!O$21,"")&amp;IF(O145='Tabelle Tipi-pesi'!N$22,'Tabelle Tipi-pesi'!O$22,"")&amp;IF(O145='Tabelle Tipi-pesi'!N$23,'Tabelle Tipi-pesi'!O$23,"")))</f>
        <v>780</v>
      </c>
      <c r="Q145" s="8" t="s">
        <v>109</v>
      </c>
      <c r="R145" s="9">
        <f>IF(Q145="",0,VALUE(IF(Q145='Tabelle Tipi-pesi'!P$2,'Tabelle Tipi-pesi'!Q$2,"")&amp;IF(Q145='Tabelle Tipi-pesi'!P$3,'Tabelle Tipi-pesi'!Q$3,"")&amp;IF(Q145='Tabelle Tipi-pesi'!P$4,'Tabelle Tipi-pesi'!Q$4,"")&amp;IF(Q145='Tabelle Tipi-pesi'!P$5,'Tabelle Tipi-pesi'!Q$5,"")&amp;IF(Q145='Tabelle Tipi-pesi'!P$6,'Tabelle Tipi-pesi'!Q$6,"")&amp;IF(Q145='Tabelle Tipi-pesi'!P$7,'Tabelle Tipi-pesi'!Q$7,"")&amp;IF(Q145='Tabelle Tipi-pesi'!P$8,'Tabelle Tipi-pesi'!Q$8,"")&amp;IF(Q145='Tabelle Tipi-pesi'!P$9,'Tabelle Tipi-pesi'!Q$9,"")&amp;IF(Q145='Tabelle Tipi-pesi'!P$10,'Tabelle Tipi-pesi'!Q$10,"")&amp;IF(Q145='Tabelle Tipi-pesi'!P$11,'Tabelle Tipi-pesi'!Q$11,"")&amp;IF(Q145='Tabelle Tipi-pesi'!P$12,'Tabelle Tipi-pesi'!Q$12,"")&amp;IF(Q145='Tabelle Tipi-pesi'!P$13,'Tabelle Tipi-pesi'!Q$13,"")&amp;IF(Q145='Tabelle Tipi-pesi'!P$14,'Tabelle Tipi-pesi'!Q$14,"")&amp;IF(Q145='Tabelle Tipi-pesi'!P$15,'Tabelle Tipi-pesi'!Q$15,"")&amp;IF(Q145='Tabelle Tipi-pesi'!P$16,'Tabelle Tipi-pesi'!Q$16,"")&amp;IF(Q145='Tabelle Tipi-pesi'!P$17,'Tabelle Tipi-pesi'!Q$17,"")&amp;IF(Q145='Tabelle Tipi-pesi'!P$18,'Tabelle Tipi-pesi'!Q$18,"")&amp;IF(Q145='Tabelle Tipi-pesi'!P$19,'Tabelle Tipi-pesi'!Q$19,"")&amp;IF(Q145='Tabelle Tipi-pesi'!P$20,'Tabelle Tipi-pesi'!Q$20,"")&amp;IF(Q145='Tabelle Tipi-pesi'!P$21,'Tabelle Tipi-pesi'!Q$21,"")&amp;IF(Q145='Tabelle Tipi-pesi'!P$22,'Tabelle Tipi-pesi'!Q$22,"")&amp;IF(Q145='Tabelle Tipi-pesi'!P$23,'Tabelle Tipi-pesi'!Q$23,"")))</f>
        <v>60</v>
      </c>
      <c r="S145" s="29" t="s">
        <v>130</v>
      </c>
      <c r="T145" s="30">
        <f>IF(S145="",0,VALUE(IF(S145='Tabelle Tipi-pesi'!R$2,'Tabelle Tipi-pesi'!S$2,"")&amp;IF(S145='Tabelle Tipi-pesi'!R$3,'Tabelle Tipi-pesi'!S$3,"")&amp;IF(S145='Tabelle Tipi-pesi'!R$4,'Tabelle Tipi-pesi'!S$4,"")&amp;IF(S145='Tabelle Tipi-pesi'!R$5,'Tabelle Tipi-pesi'!S$5,"")&amp;IF(S145='Tabelle Tipi-pesi'!R$6,'Tabelle Tipi-pesi'!S$6,"")&amp;IF(S145='Tabelle Tipi-pesi'!R$7,'Tabelle Tipi-pesi'!S$7,"")&amp;IF(S145='Tabelle Tipi-pesi'!R$8,'Tabelle Tipi-pesi'!S$8,"")&amp;IF(S145='Tabelle Tipi-pesi'!R$9,'Tabelle Tipi-pesi'!S$9,"")&amp;IF(S145='Tabelle Tipi-pesi'!R$10,'Tabelle Tipi-pesi'!S$10,"")&amp;IF(S145='Tabelle Tipi-pesi'!R$11,'Tabelle Tipi-pesi'!S$11,"")&amp;IF(S145='Tabelle Tipi-pesi'!R$12,'Tabelle Tipi-pesi'!S$12,"")&amp;IF(S145='Tabelle Tipi-pesi'!R$13,'Tabelle Tipi-pesi'!S$13,"")&amp;IF(S145='Tabelle Tipi-pesi'!R$14,'Tabelle Tipi-pesi'!S$14,"")&amp;IF(S145='Tabelle Tipi-pesi'!R$15,'Tabelle Tipi-pesi'!S$15,"")&amp;IF(S145='Tabelle Tipi-pesi'!R$16,'Tabelle Tipi-pesi'!S$16,"")&amp;IF(S145='Tabelle Tipi-pesi'!R$17,'Tabelle Tipi-pesi'!S$17,"")&amp;IF(S145='Tabelle Tipi-pesi'!R$18,'Tabelle Tipi-pesi'!S$18,"")&amp;IF(S145='Tabelle Tipi-pesi'!R$19,'Tabelle Tipi-pesi'!S$19,"")&amp;IF(S145='Tabelle Tipi-pesi'!R$20,'Tabelle Tipi-pesi'!S$20,"")&amp;IF(S145='Tabelle Tipi-pesi'!R$21,'Tabelle Tipi-pesi'!S$21,"")&amp;IF(S145='Tabelle Tipi-pesi'!R$22,'Tabelle Tipi-pesi'!S$22,"")&amp;IF(S145='Tabelle Tipi-pesi'!R$23,'Tabelle Tipi-pesi'!S$23,"")))</f>
        <v>15</v>
      </c>
      <c r="V145" s="9">
        <f>IF(U145="",0,VALUE(IF(U145='Tabelle Tipi-pesi'!T$2,'Tabelle Tipi-pesi'!U$2,"")&amp;IF(U145='Tabelle Tipi-pesi'!T$3,'Tabelle Tipi-pesi'!U$3,"")&amp;IF(U145='Tabelle Tipi-pesi'!T$4,'Tabelle Tipi-pesi'!U$4,"")&amp;IF(U145='Tabelle Tipi-pesi'!T$5,'Tabelle Tipi-pesi'!U$5,"")&amp;IF(U145='Tabelle Tipi-pesi'!T$6,'Tabelle Tipi-pesi'!U$6,"")&amp;IF(U145='Tabelle Tipi-pesi'!T$7,'Tabelle Tipi-pesi'!U$7,"")&amp;IF(U145='Tabelle Tipi-pesi'!T$8,'Tabelle Tipi-pesi'!U$8,"")&amp;IF(U145='Tabelle Tipi-pesi'!T$9,'Tabelle Tipi-pesi'!U$9,"")&amp;IF(U145='Tabelle Tipi-pesi'!T$10,'Tabelle Tipi-pesi'!U$10,"")&amp;IF(U145='Tabelle Tipi-pesi'!T$11,'Tabelle Tipi-pesi'!U$11,"")&amp;IF(U145='Tabelle Tipi-pesi'!T$12,'Tabelle Tipi-pesi'!U$12,"")&amp;IF(U145='Tabelle Tipi-pesi'!T$13,'Tabelle Tipi-pesi'!U$13,"")&amp;IF(U145='Tabelle Tipi-pesi'!T$14,'Tabelle Tipi-pesi'!U$14,"")&amp;IF(U145='Tabelle Tipi-pesi'!T$15,'Tabelle Tipi-pesi'!U$15,"")&amp;IF(U145='Tabelle Tipi-pesi'!T$16,'Tabelle Tipi-pesi'!U$16,"")&amp;IF(U145='Tabelle Tipi-pesi'!T$17,'Tabelle Tipi-pesi'!U$17,"")&amp;IF(U145='Tabelle Tipi-pesi'!T$18,'Tabelle Tipi-pesi'!U$18,"")&amp;IF(U145='Tabelle Tipi-pesi'!T$19,'Tabelle Tipi-pesi'!U$19,"")&amp;IF(U145='Tabelle Tipi-pesi'!T$20,'Tabelle Tipi-pesi'!U$20,"")&amp;IF(U145='Tabelle Tipi-pesi'!T$21,'Tabelle Tipi-pesi'!U$21,"")&amp;IF(U145='Tabelle Tipi-pesi'!T$22,'Tabelle Tipi-pesi'!U$22,"")&amp;IF(U145='Tabelle Tipi-pesi'!T$23,'Tabelle Tipi-pesi'!U$23,"")))</f>
        <v>0</v>
      </c>
      <c r="W145" s="31"/>
      <c r="X145" s="32">
        <f>IF(W145="",0,VALUE(IF(W145='Tabelle Tipi-pesi'!V$2,'Tabelle Tipi-pesi'!W$2,"")&amp;IF(W145='Tabelle Tipi-pesi'!V$3,'Tabelle Tipi-pesi'!W$3,"")&amp;IF(W145='Tabelle Tipi-pesi'!V$4,'Tabelle Tipi-pesi'!W$4,"")&amp;IF(W145='Tabelle Tipi-pesi'!V$5,'Tabelle Tipi-pesi'!W$5,"")&amp;IF(W145='Tabelle Tipi-pesi'!V$6,'Tabelle Tipi-pesi'!W$6,"")&amp;IF(W145='Tabelle Tipi-pesi'!V$7,'Tabelle Tipi-pesi'!W$7,"")&amp;IF(W145='Tabelle Tipi-pesi'!V$8,'Tabelle Tipi-pesi'!W$8,"")&amp;IF(W145='Tabelle Tipi-pesi'!V$9,'Tabelle Tipi-pesi'!W$9,"")&amp;IF(W145='Tabelle Tipi-pesi'!V$10,'Tabelle Tipi-pesi'!W$10,"")&amp;IF(W145='Tabelle Tipi-pesi'!V$11,'Tabelle Tipi-pesi'!W$11,"")&amp;IF(W145='Tabelle Tipi-pesi'!V$12,'Tabelle Tipi-pesi'!W$12,"")&amp;IF(W145='Tabelle Tipi-pesi'!V$13,'Tabelle Tipi-pesi'!W$13,"")&amp;IF(W145='Tabelle Tipi-pesi'!V$14,'Tabelle Tipi-pesi'!W$14,"")&amp;IF(W145='Tabelle Tipi-pesi'!V$15,'Tabelle Tipi-pesi'!W$15,"")&amp;IF(W145='Tabelle Tipi-pesi'!V$16,'Tabelle Tipi-pesi'!W$16,"")&amp;IF(W145='Tabelle Tipi-pesi'!V$17,'Tabelle Tipi-pesi'!W$17,"")&amp;IF(W145='Tabelle Tipi-pesi'!V$18,'Tabelle Tipi-pesi'!W$18,"")&amp;IF(W145='Tabelle Tipi-pesi'!V$19,'Tabelle Tipi-pesi'!W$19,"")&amp;IF(W145='Tabelle Tipi-pesi'!V$20,'Tabelle Tipi-pesi'!W$20,"")&amp;IF(W145='Tabelle Tipi-pesi'!V$21,'Tabelle Tipi-pesi'!W$21,"")&amp;IF(W145='Tabelle Tipi-pesi'!V$22,'Tabelle Tipi-pesi'!W$22,"")&amp;IF(W145='Tabelle Tipi-pesi'!V$23,'Tabelle Tipi-pesi'!W$23,"")))</f>
        <v>0</v>
      </c>
      <c r="Z145" s="9">
        <f>IF(Y145="",0,VALUE(IF(Y145='Tabelle Tipi-pesi'!X$2,'Tabelle Tipi-pesi'!Y$2,"")&amp;IF(Y145='Tabelle Tipi-pesi'!X$3,'Tabelle Tipi-pesi'!Y$3,"")&amp;IF(Y145='Tabelle Tipi-pesi'!X$4,'Tabelle Tipi-pesi'!Y$4,"")&amp;IF(Y145='Tabelle Tipi-pesi'!X$5,'Tabelle Tipi-pesi'!Y$5,"")&amp;IF(Y145='Tabelle Tipi-pesi'!X$6,'Tabelle Tipi-pesi'!Y$6,"")&amp;IF(Y145='Tabelle Tipi-pesi'!X$7,'Tabelle Tipi-pesi'!Y$7,"")&amp;IF(Y145='Tabelle Tipi-pesi'!X$8,'Tabelle Tipi-pesi'!Y$8,"")&amp;IF(Y145='Tabelle Tipi-pesi'!X$9,'Tabelle Tipi-pesi'!Y$9,"")&amp;IF(Y145='Tabelle Tipi-pesi'!X$10,'Tabelle Tipi-pesi'!Y$10,"")&amp;IF(Y145='Tabelle Tipi-pesi'!X$11,'Tabelle Tipi-pesi'!Y$11,"")&amp;IF(Y145='Tabelle Tipi-pesi'!X$12,'Tabelle Tipi-pesi'!Y$12,"")&amp;IF(Y145='Tabelle Tipi-pesi'!X$13,'Tabelle Tipi-pesi'!Y$13,"")&amp;IF(Y145='Tabelle Tipi-pesi'!X$14,'Tabelle Tipi-pesi'!Y$14,"")&amp;IF(Y145='Tabelle Tipi-pesi'!X$15,'Tabelle Tipi-pesi'!Y$15,"")&amp;IF(Y145='Tabelle Tipi-pesi'!X$16,'Tabelle Tipi-pesi'!Y$16,"")&amp;IF(Y145='Tabelle Tipi-pesi'!X$17,'Tabelle Tipi-pesi'!Y$17,"")&amp;IF(Y145='Tabelle Tipi-pesi'!X$18,'Tabelle Tipi-pesi'!Y$18,"")&amp;IF(Y145='Tabelle Tipi-pesi'!X$19,'Tabelle Tipi-pesi'!Y$19,"")&amp;IF(Y145='Tabelle Tipi-pesi'!X$20,'Tabelle Tipi-pesi'!Y$20,"")&amp;IF(Y145='Tabelle Tipi-pesi'!X$21,'Tabelle Tipi-pesi'!Y$21,"")&amp;IF(Y145='Tabelle Tipi-pesi'!X$22,'Tabelle Tipi-pesi'!Y$22,"")&amp;IF(Y145='Tabelle Tipi-pesi'!X$23,'Tabelle Tipi-pesi'!Y$23,"")))</f>
        <v>0</v>
      </c>
      <c r="AA145" s="36"/>
      <c r="AB145" s="37">
        <f>IF(AA145="",0,VALUE(IF(AA145='Tabelle Tipi-pesi'!Z$2,'Tabelle Tipi-pesi'!AA$2,"")&amp;IF(AA145='Tabelle Tipi-pesi'!Z$3,'Tabelle Tipi-pesi'!AA$3,"")&amp;IF(AA145='Tabelle Tipi-pesi'!Z$4,'Tabelle Tipi-pesi'!AA$4,"")&amp;IF(AA145='Tabelle Tipi-pesi'!Z$5,'Tabelle Tipi-pesi'!AA$5,"")&amp;IF(AA145='Tabelle Tipi-pesi'!Z$6,'Tabelle Tipi-pesi'!AA$6,"")&amp;IF(AA145='Tabelle Tipi-pesi'!Z$7,'Tabelle Tipi-pesi'!AA$7,"")&amp;IF(AA145='Tabelle Tipi-pesi'!Z$8,'Tabelle Tipi-pesi'!AA$8,"")&amp;IF(AA145='Tabelle Tipi-pesi'!Z$9,'Tabelle Tipi-pesi'!AA$9,"")&amp;IF(AA145='Tabelle Tipi-pesi'!Z$10,'Tabelle Tipi-pesi'!AA$10,"")&amp;IF(AA145='Tabelle Tipi-pesi'!Z$11,'Tabelle Tipi-pesi'!AA$11,"")&amp;IF(AA145='Tabelle Tipi-pesi'!Z$12,'Tabelle Tipi-pesi'!AA$12,"")&amp;IF(AA145='Tabelle Tipi-pesi'!Z$13,'Tabelle Tipi-pesi'!AA$13,"")&amp;IF(AA145='Tabelle Tipi-pesi'!Z$14,'Tabelle Tipi-pesi'!AA$14,"")&amp;IF(AA145='Tabelle Tipi-pesi'!Z$15,'Tabelle Tipi-pesi'!AA$15,"")&amp;IF(AA145='Tabelle Tipi-pesi'!Z$16,'Tabelle Tipi-pesi'!AA$16,"")&amp;IF(AA145='Tabelle Tipi-pesi'!Z$17,'Tabelle Tipi-pesi'!AA$17,"")&amp;IF(AA145='Tabelle Tipi-pesi'!Z$18,'Tabelle Tipi-pesi'!AA$18,"")&amp;IF(AA145='Tabelle Tipi-pesi'!Z$19,'Tabelle Tipi-pesi'!AA$19,"")&amp;IF(AA145='Tabelle Tipi-pesi'!Z$20,'Tabelle Tipi-pesi'!AA$20,"")&amp;IF(AA145='Tabelle Tipi-pesi'!Z$21,'Tabelle Tipi-pesi'!AA$21,"")&amp;IF(AA145='Tabelle Tipi-pesi'!Z$22,'Tabelle Tipi-pesi'!AA$22,"")&amp;IF(AA145='Tabelle Tipi-pesi'!Z$23,'Tabelle Tipi-pesi'!AA$23,"")))</f>
        <v>0</v>
      </c>
      <c r="AD145" s="9">
        <f>IF(AC145="",0,VALUE(IF(AC145='Tabelle Tipi-pesi'!Z$2,'Tabelle Tipi-pesi'!AA$2,"")&amp;IF(AC145='Tabelle Tipi-pesi'!Z$3,'Tabelle Tipi-pesi'!AA$3,"")&amp;IF(AC145='Tabelle Tipi-pesi'!Z$4,'Tabelle Tipi-pesi'!AA$4,"")&amp;IF(AC145='Tabelle Tipi-pesi'!Z$5,'Tabelle Tipi-pesi'!AA$5,"")&amp;IF(AC145='Tabelle Tipi-pesi'!Z$6,'Tabelle Tipi-pesi'!AA$6,"")&amp;IF(AC145='Tabelle Tipi-pesi'!Z$7,'Tabelle Tipi-pesi'!AA$7,"")&amp;IF(AC145='Tabelle Tipi-pesi'!Z$8,'Tabelle Tipi-pesi'!AA$8,"")&amp;IF(AC145='Tabelle Tipi-pesi'!Z$9,'Tabelle Tipi-pesi'!AA$9,"")&amp;IF(AC145='Tabelle Tipi-pesi'!Z$10,'Tabelle Tipi-pesi'!AA$10,"")&amp;IF(AC145='Tabelle Tipi-pesi'!Z$11,'Tabelle Tipi-pesi'!AA$11,"")&amp;IF(AC145='Tabelle Tipi-pesi'!Z$12,'Tabelle Tipi-pesi'!AA$12,"")&amp;IF(AC145='Tabelle Tipi-pesi'!Z$13,'Tabelle Tipi-pesi'!AA$13,"")&amp;IF(AC145='Tabelle Tipi-pesi'!Z$14,'Tabelle Tipi-pesi'!AA$14,"")&amp;IF(AC145='Tabelle Tipi-pesi'!Z$15,'Tabelle Tipi-pesi'!AA$15,"")&amp;IF(AC145='Tabelle Tipi-pesi'!Z$16,'Tabelle Tipi-pesi'!AA$16,"")&amp;IF(AC145='Tabelle Tipi-pesi'!Z$17,'Tabelle Tipi-pesi'!AA$17,"")&amp;IF(AC145='Tabelle Tipi-pesi'!Z$18,'Tabelle Tipi-pesi'!AA$18,"")&amp;IF(AC145='Tabelle Tipi-pesi'!Z$19,'Tabelle Tipi-pesi'!AA$19,"")&amp;IF(AC145='Tabelle Tipi-pesi'!Z$20,'Tabelle Tipi-pesi'!AA$20,"")&amp;IF(AC145='Tabelle Tipi-pesi'!Z$21,'Tabelle Tipi-pesi'!AA$21,"")&amp;IF(AC145='Tabelle Tipi-pesi'!Z$22,'Tabelle Tipi-pesi'!AA$22,"")&amp;IF(AC145='Tabelle Tipi-pesi'!Z$23,'Tabelle Tipi-pesi'!AA$23,"")))</f>
        <v>0</v>
      </c>
      <c r="AE145" s="34"/>
      <c r="AF145" s="35">
        <f>IF(AE145="",0,VALUE(IF(AE145='Tabelle Tipi-pesi'!AB$2,'Tabelle Tipi-pesi'!AC$2,"")&amp;IF(AE145='Tabelle Tipi-pesi'!AB$3,'Tabelle Tipi-pesi'!AC$3,"")&amp;IF(AE145='Tabelle Tipi-pesi'!AB$4,'Tabelle Tipi-pesi'!AC$4,"")&amp;IF(AE145='Tabelle Tipi-pesi'!AB$5,'Tabelle Tipi-pesi'!AC$5,"")&amp;IF(AE145='Tabelle Tipi-pesi'!AB$6,'Tabelle Tipi-pesi'!AC$6,"")&amp;IF(AE145='Tabelle Tipi-pesi'!AB$7,'Tabelle Tipi-pesi'!AC$7,"")&amp;IF(AE145='Tabelle Tipi-pesi'!AB$8,'Tabelle Tipi-pesi'!AC$8,"")&amp;IF(AE145='Tabelle Tipi-pesi'!AB$9,'Tabelle Tipi-pesi'!AC$9,"")&amp;IF(AE145='Tabelle Tipi-pesi'!AB$10,'Tabelle Tipi-pesi'!AC$10,"")&amp;IF(AE145='Tabelle Tipi-pesi'!AB$11,'Tabelle Tipi-pesi'!AC$11,"")&amp;IF(AE145='Tabelle Tipi-pesi'!AB$12,'Tabelle Tipi-pesi'!AC$12,"")&amp;IF(AE145='Tabelle Tipi-pesi'!AB$13,'Tabelle Tipi-pesi'!AC$13,"")&amp;IF(AE145='Tabelle Tipi-pesi'!AB$14,'Tabelle Tipi-pesi'!AC$14,"")&amp;IF(AE145='Tabelle Tipi-pesi'!AB$15,'Tabelle Tipi-pesi'!AC$15,"")&amp;IF(AD145='Tabelle Tipi-pesi'!AB$16,'Tabelle Tipi-pesi'!AC$16,"")&amp;IF(AE145='Tabelle Tipi-pesi'!AB$17,'Tabelle Tipi-pesi'!AC$17,"")&amp;IF(AE145='Tabelle Tipi-pesi'!AB$18,'Tabelle Tipi-pesi'!AC$18,"")&amp;IF(AE145='Tabelle Tipi-pesi'!AB$19,'Tabelle Tipi-pesi'!AC$19,"")&amp;IF(AE145='Tabelle Tipi-pesi'!AB$20,'Tabelle Tipi-pesi'!AC$20,"")&amp;IF(AE145='Tabelle Tipi-pesi'!AB$21,'Tabelle Tipi-pesi'!AC$21,"")&amp;IF(AE145='Tabelle Tipi-pesi'!AB$22,'Tabelle Tipi-pesi'!AC$22,"")&amp;IF(AE145='Tabelle Tipi-pesi'!AB$23,'Tabelle Tipi-pesi'!AC$23,"")))</f>
        <v>0</v>
      </c>
      <c r="AH145" s="9">
        <f>IF(AG145="",0,VALUE(IF(AG145='Tabelle Tipi-pesi'!AD$2,'Tabelle Tipi-pesi'!AE$2,"")&amp;IF(AG145='Tabelle Tipi-pesi'!AD$3,'Tabelle Tipi-pesi'!AE$3,"")&amp;IF(AG145='Tabelle Tipi-pesi'!AD$4,'Tabelle Tipi-pesi'!AE$4,"")&amp;IF(AG145='Tabelle Tipi-pesi'!AD$5,'Tabelle Tipi-pesi'!AE$5,"")&amp;IF(AG145='Tabelle Tipi-pesi'!AD$6,'Tabelle Tipi-pesi'!AE$6,"")&amp;IF(AG145='Tabelle Tipi-pesi'!AD$7,'Tabelle Tipi-pesi'!AE$7,"")&amp;IF(AG145='Tabelle Tipi-pesi'!AD$8,'Tabelle Tipi-pesi'!AE$8,"")&amp;IF(AG145='Tabelle Tipi-pesi'!AD$9,'Tabelle Tipi-pesi'!AE$9,"")&amp;IF(AG145='Tabelle Tipi-pesi'!AD$10,'Tabelle Tipi-pesi'!AE$10,"")&amp;IF(AG145='Tabelle Tipi-pesi'!AD$11,'Tabelle Tipi-pesi'!AE$11,"")&amp;IF(AG145='Tabelle Tipi-pesi'!AD$12,'Tabelle Tipi-pesi'!AE$12,"")&amp;IF(AG145='Tabelle Tipi-pesi'!AD$13,'Tabelle Tipi-pesi'!AE$13,"")&amp;IF(AG145='Tabelle Tipi-pesi'!AD$14,'Tabelle Tipi-pesi'!AE$14,"")&amp;IF(AG145='Tabelle Tipi-pesi'!AD$15,'Tabelle Tipi-pesi'!AE$15,"")&amp;IF(AF145='Tabelle Tipi-pesi'!AD$16,'Tabelle Tipi-pesi'!AE$16,"")&amp;IF(AG145='Tabelle Tipi-pesi'!AD$17,'Tabelle Tipi-pesi'!AE$17,"")&amp;IF(AG145='Tabelle Tipi-pesi'!AD$18,'Tabelle Tipi-pesi'!AE$18,"")&amp;IF(AG145='Tabelle Tipi-pesi'!AD$19,'Tabelle Tipi-pesi'!AE$19,"")&amp;IF(AG145='Tabelle Tipi-pesi'!AD$20,'Tabelle Tipi-pesi'!AE$20,"")&amp;IF(AG145='Tabelle Tipi-pesi'!AD$21,'Tabelle Tipi-pesi'!AE$21,"")&amp;IF(AG145='Tabelle Tipi-pesi'!AD$22,'Tabelle Tipi-pesi'!AE$22,"")&amp;IF(AG145='Tabelle Tipi-pesi'!AD$23,'Tabelle Tipi-pesi'!AE$23,"")))</f>
        <v>0</v>
      </c>
      <c r="AJ145" s="26">
        <f t="shared" si="14"/>
        <v>1753</v>
      </c>
      <c r="AK145" s="55">
        <v>20</v>
      </c>
      <c r="AL145" s="12">
        <v>3663</v>
      </c>
      <c r="AM145" s="18"/>
      <c r="AN145" s="11">
        <f t="shared" si="15"/>
        <v>15</v>
      </c>
      <c r="AO145" s="11" t="str">
        <f t="shared" si="16"/>
        <v>4</v>
      </c>
      <c r="AP145" s="8">
        <v>580</v>
      </c>
      <c r="AQ145" s="40">
        <f t="shared" si="17"/>
        <v>10.989000000000001</v>
      </c>
      <c r="AR145" s="15">
        <f t="shared" si="18"/>
        <v>162.63720000000001</v>
      </c>
      <c r="AS145" s="16">
        <f t="shared" si="19"/>
        <v>92.77649743297205</v>
      </c>
      <c r="AT145" s="15">
        <f t="shared" si="20"/>
        <v>10.77859185967294</v>
      </c>
      <c r="AU145" s="39"/>
    </row>
    <row r="146" spans="1:47" s="8" customFormat="1" ht="11.25" customHeight="1" x14ac:dyDescent="0.2">
      <c r="A146" s="8">
        <v>142</v>
      </c>
      <c r="B146" s="8">
        <v>4</v>
      </c>
      <c r="C146" s="20" t="s">
        <v>17</v>
      </c>
      <c r="D146" s="21">
        <f>IF(C146="",0,VALUE(IF(C146='Tabelle Tipi-pesi'!B$2,'Tabelle Tipi-pesi'!C$2,"")&amp;IF(C146='Tabelle Tipi-pesi'!B$3,'Tabelle Tipi-pesi'!C$3,"")&amp;IF(C146='Tabelle Tipi-pesi'!B$4,'Tabelle Tipi-pesi'!C$4,"")&amp;IF(C146='Tabelle Tipi-pesi'!B$5,'Tabelle Tipi-pesi'!C$5,"")&amp;IF(C146='Tabelle Tipi-pesi'!B$6,'Tabelle Tipi-pesi'!C$6,"")&amp;IF(C146='Tabelle Tipi-pesi'!B$7,'Tabelle Tipi-pesi'!C$7,"")&amp;IF(C146='Tabelle Tipi-pesi'!B$8,'Tabelle Tipi-pesi'!C$8,"")&amp;IF(C146='Tabelle Tipi-pesi'!B$9,'Tabelle Tipi-pesi'!C$9,"")&amp;IF(C146='Tabelle Tipi-pesi'!B$10,'Tabelle Tipi-pesi'!C$10,"")&amp;IF(C146='Tabelle Tipi-pesi'!B$11,'Tabelle Tipi-pesi'!C$11,"")&amp;IF(C146='Tabelle Tipi-pesi'!B$12,'Tabelle Tipi-pesi'!C$12,"")&amp;IF(C146='Tabelle Tipi-pesi'!B$13,'Tabelle Tipi-pesi'!C$13,"")&amp;IF(C146='Tabelle Tipi-pesi'!B$14,'Tabelle Tipi-pesi'!C$14,"")&amp;IF(C146='Tabelle Tipi-pesi'!B$15,'Tabelle Tipi-pesi'!C$15,"")&amp;IF(C146='Tabelle Tipi-pesi'!B$16,'Tabelle Tipi-pesi'!C$16,"")&amp;IF(C146='Tabelle Tipi-pesi'!B$17,'Tabelle Tipi-pesi'!C$17,"")&amp;IF(C146='Tabelle Tipi-pesi'!B$18,'Tabelle Tipi-pesi'!C$18,"")&amp;IF(C146='Tabelle Tipi-pesi'!B$19,'Tabelle Tipi-pesi'!C$19,"")&amp;IF(C146='Tabelle Tipi-pesi'!B$20,'Tabelle Tipi-pesi'!C$20,"")&amp;IF(C146='Tabelle Tipi-pesi'!B$21,'Tabelle Tipi-pesi'!C$21,"")&amp;IF(C146='Tabelle Tipi-pesi'!B$22,'Tabelle Tipi-pesi'!C$22,"")&amp;IF(C146='Tabelle Tipi-pesi'!B$23,'Tabelle Tipi-pesi'!C$23,"")))</f>
        <v>130</v>
      </c>
      <c r="E146" s="8" t="s">
        <v>29</v>
      </c>
      <c r="F146" s="7">
        <f>IF(E146="",0,VALUE(IF(E146='Tabelle Tipi-pesi'!D$2,'Tabelle Tipi-pesi'!E$2,"")&amp;IF(E146='Tabelle Tipi-pesi'!D$3,'Tabelle Tipi-pesi'!E$3,"")&amp;IF(E146='Tabelle Tipi-pesi'!D$4,'Tabelle Tipi-pesi'!E$4,"")&amp;IF(E146='Tabelle Tipi-pesi'!D$5,'Tabelle Tipi-pesi'!E$5,"")&amp;IF(E146='Tabelle Tipi-pesi'!D$6,'Tabelle Tipi-pesi'!E$6,"")&amp;IF(E146='Tabelle Tipi-pesi'!D$7,'Tabelle Tipi-pesi'!E$7,"")&amp;IF(E146='Tabelle Tipi-pesi'!D$8,'Tabelle Tipi-pesi'!E$8,"")&amp;IF(E146='Tabelle Tipi-pesi'!D$9,'Tabelle Tipi-pesi'!E$9,"")&amp;IF(E146='Tabelle Tipi-pesi'!D$10,'Tabelle Tipi-pesi'!E$10,"")&amp;IF(E146='Tabelle Tipi-pesi'!D$11,'Tabelle Tipi-pesi'!E$11,"")&amp;IF(E146='Tabelle Tipi-pesi'!D$12,'Tabelle Tipi-pesi'!E$12,"")&amp;IF(E146='Tabelle Tipi-pesi'!D$13,'Tabelle Tipi-pesi'!E$13,"")&amp;IF(E146='Tabelle Tipi-pesi'!D$14,'Tabelle Tipi-pesi'!E$14,"")&amp;IF(E146='Tabelle Tipi-pesi'!D$15,'Tabelle Tipi-pesi'!E$15,"")&amp;IF(E146='Tabelle Tipi-pesi'!D$16,'Tabelle Tipi-pesi'!E$16,"")&amp;IF(E146='Tabelle Tipi-pesi'!D$17,'Tabelle Tipi-pesi'!E$17,"")&amp;IF(E146='Tabelle Tipi-pesi'!D$18,'Tabelle Tipi-pesi'!E$18,"")&amp;IF(E146='Tabelle Tipi-pesi'!D$19,'Tabelle Tipi-pesi'!E$19,"")&amp;IF(E146='Tabelle Tipi-pesi'!D$20,'Tabelle Tipi-pesi'!E$20,"")&amp;IF(E146='Tabelle Tipi-pesi'!D$21,'Tabelle Tipi-pesi'!E$21,"")&amp;IF(E146='Tabelle Tipi-pesi'!D$22,'Tabelle Tipi-pesi'!E$22,"")&amp;IF(E146='Tabelle Tipi-pesi'!D$23,'Tabelle Tipi-pesi'!E$23,"")))/4*B146</f>
        <v>80</v>
      </c>
      <c r="G146" s="22" t="s">
        <v>39</v>
      </c>
      <c r="H146" s="23">
        <f>$B146*IF(G146="",0,VALUE(IF(G146='Tabelle Tipi-pesi'!F$2,'Tabelle Tipi-pesi'!G$2,"")&amp;IF(G146='Tabelle Tipi-pesi'!F$3,'Tabelle Tipi-pesi'!G$3,"")&amp;IF(G146='Tabelle Tipi-pesi'!F$4,'Tabelle Tipi-pesi'!G$4,"")&amp;IF(G146='Tabelle Tipi-pesi'!F$5,'Tabelle Tipi-pesi'!G$5,"")&amp;IF(G146='Tabelle Tipi-pesi'!F$6,'Tabelle Tipi-pesi'!G$6,"")&amp;IF(G146='Tabelle Tipi-pesi'!F$7,'Tabelle Tipi-pesi'!G$7,"")&amp;IF(G146='Tabelle Tipi-pesi'!F$8,'Tabelle Tipi-pesi'!G$8,"")&amp;IF(G146='Tabelle Tipi-pesi'!F$9,'Tabelle Tipi-pesi'!G$9,"")&amp;IF(G146='Tabelle Tipi-pesi'!F$10,'Tabelle Tipi-pesi'!G$10,"")&amp;IF(G146='Tabelle Tipi-pesi'!F$11,'Tabelle Tipi-pesi'!G$11,"")&amp;IF(G146='Tabelle Tipi-pesi'!F$12,'Tabelle Tipi-pesi'!G$12,"")&amp;IF(G146='Tabelle Tipi-pesi'!F$13,'Tabelle Tipi-pesi'!G$13,"")&amp;IF(G146='Tabelle Tipi-pesi'!F$14,'Tabelle Tipi-pesi'!G$14,"")&amp;IF(G146='Tabelle Tipi-pesi'!F$15,'Tabelle Tipi-pesi'!G$15,"")&amp;IF(G146='Tabelle Tipi-pesi'!F$16,'Tabelle Tipi-pesi'!G$16,"")&amp;IF(G146='Tabelle Tipi-pesi'!F$17,'Tabelle Tipi-pesi'!G$17,"")&amp;IF(G146='Tabelle Tipi-pesi'!F$18,'Tabelle Tipi-pesi'!G$18,"")&amp;IF(G146='Tabelle Tipi-pesi'!F$19,'Tabelle Tipi-pesi'!G$19,"")&amp;IF(G146='Tabelle Tipi-pesi'!F$20,'Tabelle Tipi-pesi'!G$20,"")&amp;IF(G146='Tabelle Tipi-pesi'!F$21,'Tabelle Tipi-pesi'!G$21,"")&amp;IF(G146='Tabelle Tipi-pesi'!F$22,'Tabelle Tipi-pesi'!G$22,"")&amp;IF(G146='Tabelle Tipi-pesi'!F$23,'Tabelle Tipi-pesi'!G$23,"")))</f>
        <v>120</v>
      </c>
      <c r="I146" s="8" t="s">
        <v>47</v>
      </c>
      <c r="J146" s="9">
        <f>IF(I146="",0,VALUE(IF(I146='Tabelle Tipi-pesi'!H$2,'Tabelle Tipi-pesi'!I$2,"")&amp;IF(I146='Tabelle Tipi-pesi'!H$3,'Tabelle Tipi-pesi'!I$3,"")&amp;IF(I146='Tabelle Tipi-pesi'!H$4,'Tabelle Tipi-pesi'!I$4,"")&amp;IF(I146='Tabelle Tipi-pesi'!H$5,'Tabelle Tipi-pesi'!I$5,"")&amp;IF(I146='Tabelle Tipi-pesi'!H$6,'Tabelle Tipi-pesi'!I$6,"")&amp;IF(I146='Tabelle Tipi-pesi'!H$7,'Tabelle Tipi-pesi'!I$7,"")&amp;IF(I146='Tabelle Tipi-pesi'!H$8,'Tabelle Tipi-pesi'!I$8,"")&amp;IF(I146='Tabelle Tipi-pesi'!H$9,'Tabelle Tipi-pesi'!I$9,"")&amp;IF(I146='Tabelle Tipi-pesi'!H$10,'Tabelle Tipi-pesi'!I$10,"")&amp;IF(I146='Tabelle Tipi-pesi'!H$11,'Tabelle Tipi-pesi'!I$11,"")&amp;IF(I146='Tabelle Tipi-pesi'!H$12,'Tabelle Tipi-pesi'!I$12,"")&amp;IF(I146='Tabelle Tipi-pesi'!H$13,'Tabelle Tipi-pesi'!I$13,"")&amp;IF(I146='Tabelle Tipi-pesi'!H$14,'Tabelle Tipi-pesi'!I$14,"")&amp;IF(I146='Tabelle Tipi-pesi'!H$15,'Tabelle Tipi-pesi'!I$15,"")&amp;IF(I146='Tabelle Tipi-pesi'!H$16,'Tabelle Tipi-pesi'!I$16,"")&amp;IF(I146='Tabelle Tipi-pesi'!H$17,'Tabelle Tipi-pesi'!I$17,"")&amp;IF(I146='Tabelle Tipi-pesi'!H$18,'Tabelle Tipi-pesi'!I$18,"")&amp;IF(I146='Tabelle Tipi-pesi'!H$19,'Tabelle Tipi-pesi'!I$19,"")&amp;IF(I146='Tabelle Tipi-pesi'!H$20,'Tabelle Tipi-pesi'!I$20,"")&amp;IF(I146='Tabelle Tipi-pesi'!H$21,'Tabelle Tipi-pesi'!I$21,"")&amp;IF(I146='Tabelle Tipi-pesi'!H$22,'Tabelle Tipi-pesi'!I$22,"")&amp;IF(I146='Tabelle Tipi-pesi'!H$23,'Tabelle Tipi-pesi'!I$23,"")))</f>
        <v>145</v>
      </c>
      <c r="K146" s="24" t="s">
        <v>50</v>
      </c>
      <c r="L146" s="25">
        <f>IF(K146="",0,VALUE(IF(K146='Tabelle Tipi-pesi'!J$2,'Tabelle Tipi-pesi'!K$2,"")&amp;IF(K146='Tabelle Tipi-pesi'!J$3,'Tabelle Tipi-pesi'!K$3,"")&amp;IF(K146='Tabelle Tipi-pesi'!J$4,'Tabelle Tipi-pesi'!K$4,"")&amp;IF(K146='Tabelle Tipi-pesi'!J$5,'Tabelle Tipi-pesi'!K$5,"")&amp;IF(K146='Tabelle Tipi-pesi'!J$6,'Tabelle Tipi-pesi'!K$6,"")&amp;IF(K146='Tabelle Tipi-pesi'!J$7,'Tabelle Tipi-pesi'!K$7,"")&amp;IF(K146='Tabelle Tipi-pesi'!J$8,'Tabelle Tipi-pesi'!K$8,"")&amp;IF(K146='Tabelle Tipi-pesi'!J$9,'Tabelle Tipi-pesi'!K$9,"")&amp;IF(K146='Tabelle Tipi-pesi'!J$10,'Tabelle Tipi-pesi'!K$10,"")&amp;IF(K146='Tabelle Tipi-pesi'!J$11,'Tabelle Tipi-pesi'!K$11,"")&amp;IF(K146='Tabelle Tipi-pesi'!J$12,'Tabelle Tipi-pesi'!K$12,"")&amp;IF(K146='Tabelle Tipi-pesi'!J$13,'Tabelle Tipi-pesi'!K$13,"")&amp;IF(K146='Tabelle Tipi-pesi'!J$14,'Tabelle Tipi-pesi'!K$14,"")&amp;IF(K146='Tabelle Tipi-pesi'!J$15,'Tabelle Tipi-pesi'!K$15,"")&amp;IF(K146='Tabelle Tipi-pesi'!J$16,'Tabelle Tipi-pesi'!K$16,"")&amp;IF(K146='Tabelle Tipi-pesi'!J$17,'Tabelle Tipi-pesi'!K$17,"")&amp;IF(K146='Tabelle Tipi-pesi'!J$18,'Tabelle Tipi-pesi'!K$18,"")&amp;IF(K146='Tabelle Tipi-pesi'!J$19,'Tabelle Tipi-pesi'!K$19,"")&amp;IF(K146='Tabelle Tipi-pesi'!J$20,'Tabelle Tipi-pesi'!K$20,"")&amp;IF(K146='Tabelle Tipi-pesi'!J$21,'Tabelle Tipi-pesi'!K$21,"")&amp;IF(K146='Tabelle Tipi-pesi'!J$22,'Tabelle Tipi-pesi'!K$22,"")&amp;IF(K146='Tabelle Tipi-pesi'!J$23,'Tabelle Tipi-pesi'!K$23,"")))</f>
        <v>7</v>
      </c>
      <c r="M146" s="8" t="s">
        <v>63</v>
      </c>
      <c r="N146" s="9">
        <f>$B146*IF(M146="",0,VALUE(IF(M146='Tabelle Tipi-pesi'!L$2,'Tabelle Tipi-pesi'!M$2,"")&amp;IF(M146='Tabelle Tipi-pesi'!L$3,'Tabelle Tipi-pesi'!M$3,"")&amp;IF(M146='Tabelle Tipi-pesi'!L$4,'Tabelle Tipi-pesi'!M$4,"")&amp;IF(M146='Tabelle Tipi-pesi'!L$5,'Tabelle Tipi-pesi'!M$5,"")&amp;IF(M146='Tabelle Tipi-pesi'!L$6,'Tabelle Tipi-pesi'!M$6,"")&amp;IF(M146='Tabelle Tipi-pesi'!L$7,'Tabelle Tipi-pesi'!M$7,"")&amp;IF(M146='Tabelle Tipi-pesi'!L$8,'Tabelle Tipi-pesi'!M$8,"")&amp;IF(M146='Tabelle Tipi-pesi'!L$9,'Tabelle Tipi-pesi'!M$9,"")&amp;IF(M146='Tabelle Tipi-pesi'!L$10,'Tabelle Tipi-pesi'!M$10,"")&amp;IF(M146='Tabelle Tipi-pesi'!L$11,'Tabelle Tipi-pesi'!M$11,"")&amp;IF(M146='Tabelle Tipi-pesi'!L$12,'Tabelle Tipi-pesi'!M$12,"")&amp;IF(M146='Tabelle Tipi-pesi'!L$13,'Tabelle Tipi-pesi'!M$13,"")&amp;IF(M146='Tabelle Tipi-pesi'!L$14,'Tabelle Tipi-pesi'!M$14,"")&amp;IF(M146='Tabelle Tipi-pesi'!L$15,'Tabelle Tipi-pesi'!M$15,"")&amp;IF(M146='Tabelle Tipi-pesi'!L$16,'Tabelle Tipi-pesi'!M$16,"")&amp;IF(M146='Tabelle Tipi-pesi'!L$17,'Tabelle Tipi-pesi'!M$17,"")&amp;IF(M146='Tabelle Tipi-pesi'!L$18,'Tabelle Tipi-pesi'!M$18,"")&amp;IF(M146='Tabelle Tipi-pesi'!L$19,'Tabelle Tipi-pesi'!M$19,"")&amp;IF(M146='Tabelle Tipi-pesi'!L$20,'Tabelle Tipi-pesi'!M$20,"")&amp;IF(M146='Tabelle Tipi-pesi'!L$21,'Tabelle Tipi-pesi'!M$21,"")&amp;IF(M146='Tabelle Tipi-pesi'!L$22,'Tabelle Tipi-pesi'!M$22,"")&amp;IF(M146='Tabelle Tipi-pesi'!L$23,'Tabelle Tipi-pesi'!M$23,"")))</f>
        <v>416</v>
      </c>
      <c r="O146" s="27" t="s">
        <v>79</v>
      </c>
      <c r="P146" s="28">
        <f>IF(O146="",0,VALUE(IF(O146='Tabelle Tipi-pesi'!N$2,'Tabelle Tipi-pesi'!O$2,"")&amp;IF(O146='Tabelle Tipi-pesi'!N$3,'Tabelle Tipi-pesi'!O$3,"")&amp;IF(O146='Tabelle Tipi-pesi'!N$4,'Tabelle Tipi-pesi'!O$4,"")&amp;IF(O146='Tabelle Tipi-pesi'!N$5,'Tabelle Tipi-pesi'!O$5,"")&amp;IF(O146='Tabelle Tipi-pesi'!N$6,'Tabelle Tipi-pesi'!O$6,"")&amp;IF(O146='Tabelle Tipi-pesi'!N$7,'Tabelle Tipi-pesi'!O$7,"")&amp;IF(O146='Tabelle Tipi-pesi'!N$8,'Tabelle Tipi-pesi'!O$8,"")&amp;IF(O146='Tabelle Tipi-pesi'!N$9,'Tabelle Tipi-pesi'!O$9,"")&amp;IF(O146='Tabelle Tipi-pesi'!N$10,'Tabelle Tipi-pesi'!O$10,"")&amp;IF(O146='Tabelle Tipi-pesi'!N$11,'Tabelle Tipi-pesi'!O$11,"")&amp;IF(O146='Tabelle Tipi-pesi'!N$12,'Tabelle Tipi-pesi'!O$12,"")&amp;IF(O146='Tabelle Tipi-pesi'!N$13,'Tabelle Tipi-pesi'!O$13,"")&amp;IF(O146='Tabelle Tipi-pesi'!N$14,'Tabelle Tipi-pesi'!O$14,"")&amp;IF(O146='Tabelle Tipi-pesi'!N$15,'Tabelle Tipi-pesi'!O$15,"")&amp;IF(O146='Tabelle Tipi-pesi'!N$16,'Tabelle Tipi-pesi'!O$16,"")&amp;IF(O146='Tabelle Tipi-pesi'!N$17,'Tabelle Tipi-pesi'!O$17,"")&amp;IF(O146='Tabelle Tipi-pesi'!N$18,'Tabelle Tipi-pesi'!O$18,"")&amp;IF(O146='Tabelle Tipi-pesi'!N$19,'Tabelle Tipi-pesi'!O$19,"")&amp;IF(O146='Tabelle Tipi-pesi'!N$20,'Tabelle Tipi-pesi'!O$20,"")&amp;IF(O146='Tabelle Tipi-pesi'!N$21,'Tabelle Tipi-pesi'!O$21,"")&amp;IF(O146='Tabelle Tipi-pesi'!N$22,'Tabelle Tipi-pesi'!O$22,"")&amp;IF(O146='Tabelle Tipi-pesi'!N$23,'Tabelle Tipi-pesi'!O$23,"")))</f>
        <v>780</v>
      </c>
      <c r="Q146" s="8" t="s">
        <v>109</v>
      </c>
      <c r="R146" s="9">
        <f>IF(Q146="",0,VALUE(IF(Q146='Tabelle Tipi-pesi'!P$2,'Tabelle Tipi-pesi'!Q$2,"")&amp;IF(Q146='Tabelle Tipi-pesi'!P$3,'Tabelle Tipi-pesi'!Q$3,"")&amp;IF(Q146='Tabelle Tipi-pesi'!P$4,'Tabelle Tipi-pesi'!Q$4,"")&amp;IF(Q146='Tabelle Tipi-pesi'!P$5,'Tabelle Tipi-pesi'!Q$5,"")&amp;IF(Q146='Tabelle Tipi-pesi'!P$6,'Tabelle Tipi-pesi'!Q$6,"")&amp;IF(Q146='Tabelle Tipi-pesi'!P$7,'Tabelle Tipi-pesi'!Q$7,"")&amp;IF(Q146='Tabelle Tipi-pesi'!P$8,'Tabelle Tipi-pesi'!Q$8,"")&amp;IF(Q146='Tabelle Tipi-pesi'!P$9,'Tabelle Tipi-pesi'!Q$9,"")&amp;IF(Q146='Tabelle Tipi-pesi'!P$10,'Tabelle Tipi-pesi'!Q$10,"")&amp;IF(Q146='Tabelle Tipi-pesi'!P$11,'Tabelle Tipi-pesi'!Q$11,"")&amp;IF(Q146='Tabelle Tipi-pesi'!P$12,'Tabelle Tipi-pesi'!Q$12,"")&amp;IF(Q146='Tabelle Tipi-pesi'!P$13,'Tabelle Tipi-pesi'!Q$13,"")&amp;IF(Q146='Tabelle Tipi-pesi'!P$14,'Tabelle Tipi-pesi'!Q$14,"")&amp;IF(Q146='Tabelle Tipi-pesi'!P$15,'Tabelle Tipi-pesi'!Q$15,"")&amp;IF(Q146='Tabelle Tipi-pesi'!P$16,'Tabelle Tipi-pesi'!Q$16,"")&amp;IF(Q146='Tabelle Tipi-pesi'!P$17,'Tabelle Tipi-pesi'!Q$17,"")&amp;IF(Q146='Tabelle Tipi-pesi'!P$18,'Tabelle Tipi-pesi'!Q$18,"")&amp;IF(Q146='Tabelle Tipi-pesi'!P$19,'Tabelle Tipi-pesi'!Q$19,"")&amp;IF(Q146='Tabelle Tipi-pesi'!P$20,'Tabelle Tipi-pesi'!Q$20,"")&amp;IF(Q146='Tabelle Tipi-pesi'!P$21,'Tabelle Tipi-pesi'!Q$21,"")&amp;IF(Q146='Tabelle Tipi-pesi'!P$22,'Tabelle Tipi-pesi'!Q$22,"")&amp;IF(Q146='Tabelle Tipi-pesi'!P$23,'Tabelle Tipi-pesi'!Q$23,"")))</f>
        <v>60</v>
      </c>
      <c r="S146" s="29" t="s">
        <v>130</v>
      </c>
      <c r="T146" s="30">
        <f>IF(S146="",0,VALUE(IF(S146='Tabelle Tipi-pesi'!R$2,'Tabelle Tipi-pesi'!S$2,"")&amp;IF(S146='Tabelle Tipi-pesi'!R$3,'Tabelle Tipi-pesi'!S$3,"")&amp;IF(S146='Tabelle Tipi-pesi'!R$4,'Tabelle Tipi-pesi'!S$4,"")&amp;IF(S146='Tabelle Tipi-pesi'!R$5,'Tabelle Tipi-pesi'!S$5,"")&amp;IF(S146='Tabelle Tipi-pesi'!R$6,'Tabelle Tipi-pesi'!S$6,"")&amp;IF(S146='Tabelle Tipi-pesi'!R$7,'Tabelle Tipi-pesi'!S$7,"")&amp;IF(S146='Tabelle Tipi-pesi'!R$8,'Tabelle Tipi-pesi'!S$8,"")&amp;IF(S146='Tabelle Tipi-pesi'!R$9,'Tabelle Tipi-pesi'!S$9,"")&amp;IF(S146='Tabelle Tipi-pesi'!R$10,'Tabelle Tipi-pesi'!S$10,"")&amp;IF(S146='Tabelle Tipi-pesi'!R$11,'Tabelle Tipi-pesi'!S$11,"")&amp;IF(S146='Tabelle Tipi-pesi'!R$12,'Tabelle Tipi-pesi'!S$12,"")&amp;IF(S146='Tabelle Tipi-pesi'!R$13,'Tabelle Tipi-pesi'!S$13,"")&amp;IF(S146='Tabelle Tipi-pesi'!R$14,'Tabelle Tipi-pesi'!S$14,"")&amp;IF(S146='Tabelle Tipi-pesi'!R$15,'Tabelle Tipi-pesi'!S$15,"")&amp;IF(S146='Tabelle Tipi-pesi'!R$16,'Tabelle Tipi-pesi'!S$16,"")&amp;IF(S146='Tabelle Tipi-pesi'!R$17,'Tabelle Tipi-pesi'!S$17,"")&amp;IF(S146='Tabelle Tipi-pesi'!R$18,'Tabelle Tipi-pesi'!S$18,"")&amp;IF(S146='Tabelle Tipi-pesi'!R$19,'Tabelle Tipi-pesi'!S$19,"")&amp;IF(S146='Tabelle Tipi-pesi'!R$20,'Tabelle Tipi-pesi'!S$20,"")&amp;IF(S146='Tabelle Tipi-pesi'!R$21,'Tabelle Tipi-pesi'!S$21,"")&amp;IF(S146='Tabelle Tipi-pesi'!R$22,'Tabelle Tipi-pesi'!S$22,"")&amp;IF(S146='Tabelle Tipi-pesi'!R$23,'Tabelle Tipi-pesi'!S$23,"")))</f>
        <v>15</v>
      </c>
      <c r="V146" s="9">
        <f>IF(U146="",0,VALUE(IF(U146='Tabelle Tipi-pesi'!T$2,'Tabelle Tipi-pesi'!U$2,"")&amp;IF(U146='Tabelle Tipi-pesi'!T$3,'Tabelle Tipi-pesi'!U$3,"")&amp;IF(U146='Tabelle Tipi-pesi'!T$4,'Tabelle Tipi-pesi'!U$4,"")&amp;IF(U146='Tabelle Tipi-pesi'!T$5,'Tabelle Tipi-pesi'!U$5,"")&amp;IF(U146='Tabelle Tipi-pesi'!T$6,'Tabelle Tipi-pesi'!U$6,"")&amp;IF(U146='Tabelle Tipi-pesi'!T$7,'Tabelle Tipi-pesi'!U$7,"")&amp;IF(U146='Tabelle Tipi-pesi'!T$8,'Tabelle Tipi-pesi'!U$8,"")&amp;IF(U146='Tabelle Tipi-pesi'!T$9,'Tabelle Tipi-pesi'!U$9,"")&amp;IF(U146='Tabelle Tipi-pesi'!T$10,'Tabelle Tipi-pesi'!U$10,"")&amp;IF(U146='Tabelle Tipi-pesi'!T$11,'Tabelle Tipi-pesi'!U$11,"")&amp;IF(U146='Tabelle Tipi-pesi'!T$12,'Tabelle Tipi-pesi'!U$12,"")&amp;IF(U146='Tabelle Tipi-pesi'!T$13,'Tabelle Tipi-pesi'!U$13,"")&amp;IF(U146='Tabelle Tipi-pesi'!T$14,'Tabelle Tipi-pesi'!U$14,"")&amp;IF(U146='Tabelle Tipi-pesi'!T$15,'Tabelle Tipi-pesi'!U$15,"")&amp;IF(U146='Tabelle Tipi-pesi'!T$16,'Tabelle Tipi-pesi'!U$16,"")&amp;IF(U146='Tabelle Tipi-pesi'!T$17,'Tabelle Tipi-pesi'!U$17,"")&amp;IF(U146='Tabelle Tipi-pesi'!T$18,'Tabelle Tipi-pesi'!U$18,"")&amp;IF(U146='Tabelle Tipi-pesi'!T$19,'Tabelle Tipi-pesi'!U$19,"")&amp;IF(U146='Tabelle Tipi-pesi'!T$20,'Tabelle Tipi-pesi'!U$20,"")&amp;IF(U146='Tabelle Tipi-pesi'!T$21,'Tabelle Tipi-pesi'!U$21,"")&amp;IF(U146='Tabelle Tipi-pesi'!T$22,'Tabelle Tipi-pesi'!U$22,"")&amp;IF(U146='Tabelle Tipi-pesi'!T$23,'Tabelle Tipi-pesi'!U$23,"")))</f>
        <v>0</v>
      </c>
      <c r="W146" s="31"/>
      <c r="X146" s="32">
        <f>IF(W146="",0,VALUE(IF(W146='Tabelle Tipi-pesi'!V$2,'Tabelle Tipi-pesi'!W$2,"")&amp;IF(W146='Tabelle Tipi-pesi'!V$3,'Tabelle Tipi-pesi'!W$3,"")&amp;IF(W146='Tabelle Tipi-pesi'!V$4,'Tabelle Tipi-pesi'!W$4,"")&amp;IF(W146='Tabelle Tipi-pesi'!V$5,'Tabelle Tipi-pesi'!W$5,"")&amp;IF(W146='Tabelle Tipi-pesi'!V$6,'Tabelle Tipi-pesi'!W$6,"")&amp;IF(W146='Tabelle Tipi-pesi'!V$7,'Tabelle Tipi-pesi'!W$7,"")&amp;IF(W146='Tabelle Tipi-pesi'!V$8,'Tabelle Tipi-pesi'!W$8,"")&amp;IF(W146='Tabelle Tipi-pesi'!V$9,'Tabelle Tipi-pesi'!W$9,"")&amp;IF(W146='Tabelle Tipi-pesi'!V$10,'Tabelle Tipi-pesi'!W$10,"")&amp;IF(W146='Tabelle Tipi-pesi'!V$11,'Tabelle Tipi-pesi'!W$11,"")&amp;IF(W146='Tabelle Tipi-pesi'!V$12,'Tabelle Tipi-pesi'!W$12,"")&amp;IF(W146='Tabelle Tipi-pesi'!V$13,'Tabelle Tipi-pesi'!W$13,"")&amp;IF(W146='Tabelle Tipi-pesi'!V$14,'Tabelle Tipi-pesi'!W$14,"")&amp;IF(W146='Tabelle Tipi-pesi'!V$15,'Tabelle Tipi-pesi'!W$15,"")&amp;IF(W146='Tabelle Tipi-pesi'!V$16,'Tabelle Tipi-pesi'!W$16,"")&amp;IF(W146='Tabelle Tipi-pesi'!V$17,'Tabelle Tipi-pesi'!W$17,"")&amp;IF(W146='Tabelle Tipi-pesi'!V$18,'Tabelle Tipi-pesi'!W$18,"")&amp;IF(W146='Tabelle Tipi-pesi'!V$19,'Tabelle Tipi-pesi'!W$19,"")&amp;IF(W146='Tabelle Tipi-pesi'!V$20,'Tabelle Tipi-pesi'!W$20,"")&amp;IF(W146='Tabelle Tipi-pesi'!V$21,'Tabelle Tipi-pesi'!W$21,"")&amp;IF(W146='Tabelle Tipi-pesi'!V$22,'Tabelle Tipi-pesi'!W$22,"")&amp;IF(W146='Tabelle Tipi-pesi'!V$23,'Tabelle Tipi-pesi'!W$23,"")))</f>
        <v>0</v>
      </c>
      <c r="Z146" s="9">
        <f>IF(Y146="",0,VALUE(IF(Y146='Tabelle Tipi-pesi'!X$2,'Tabelle Tipi-pesi'!Y$2,"")&amp;IF(Y146='Tabelle Tipi-pesi'!X$3,'Tabelle Tipi-pesi'!Y$3,"")&amp;IF(Y146='Tabelle Tipi-pesi'!X$4,'Tabelle Tipi-pesi'!Y$4,"")&amp;IF(Y146='Tabelle Tipi-pesi'!X$5,'Tabelle Tipi-pesi'!Y$5,"")&amp;IF(Y146='Tabelle Tipi-pesi'!X$6,'Tabelle Tipi-pesi'!Y$6,"")&amp;IF(Y146='Tabelle Tipi-pesi'!X$7,'Tabelle Tipi-pesi'!Y$7,"")&amp;IF(Y146='Tabelle Tipi-pesi'!X$8,'Tabelle Tipi-pesi'!Y$8,"")&amp;IF(Y146='Tabelle Tipi-pesi'!X$9,'Tabelle Tipi-pesi'!Y$9,"")&amp;IF(Y146='Tabelle Tipi-pesi'!X$10,'Tabelle Tipi-pesi'!Y$10,"")&amp;IF(Y146='Tabelle Tipi-pesi'!X$11,'Tabelle Tipi-pesi'!Y$11,"")&amp;IF(Y146='Tabelle Tipi-pesi'!X$12,'Tabelle Tipi-pesi'!Y$12,"")&amp;IF(Y146='Tabelle Tipi-pesi'!X$13,'Tabelle Tipi-pesi'!Y$13,"")&amp;IF(Y146='Tabelle Tipi-pesi'!X$14,'Tabelle Tipi-pesi'!Y$14,"")&amp;IF(Y146='Tabelle Tipi-pesi'!X$15,'Tabelle Tipi-pesi'!Y$15,"")&amp;IF(Y146='Tabelle Tipi-pesi'!X$16,'Tabelle Tipi-pesi'!Y$16,"")&amp;IF(Y146='Tabelle Tipi-pesi'!X$17,'Tabelle Tipi-pesi'!Y$17,"")&amp;IF(Y146='Tabelle Tipi-pesi'!X$18,'Tabelle Tipi-pesi'!Y$18,"")&amp;IF(Y146='Tabelle Tipi-pesi'!X$19,'Tabelle Tipi-pesi'!Y$19,"")&amp;IF(Y146='Tabelle Tipi-pesi'!X$20,'Tabelle Tipi-pesi'!Y$20,"")&amp;IF(Y146='Tabelle Tipi-pesi'!X$21,'Tabelle Tipi-pesi'!Y$21,"")&amp;IF(Y146='Tabelle Tipi-pesi'!X$22,'Tabelle Tipi-pesi'!Y$22,"")&amp;IF(Y146='Tabelle Tipi-pesi'!X$23,'Tabelle Tipi-pesi'!Y$23,"")))</f>
        <v>0</v>
      </c>
      <c r="AA146" s="36" t="s">
        <v>103</v>
      </c>
      <c r="AB146" s="37">
        <f>IF(AA146="",0,VALUE(IF(AA146='Tabelle Tipi-pesi'!Z$2,'Tabelle Tipi-pesi'!AA$2,"")&amp;IF(AA146='Tabelle Tipi-pesi'!Z$3,'Tabelle Tipi-pesi'!AA$3,"")&amp;IF(AA146='Tabelle Tipi-pesi'!Z$4,'Tabelle Tipi-pesi'!AA$4,"")&amp;IF(AA146='Tabelle Tipi-pesi'!Z$5,'Tabelle Tipi-pesi'!AA$5,"")&amp;IF(AA146='Tabelle Tipi-pesi'!Z$6,'Tabelle Tipi-pesi'!AA$6,"")&amp;IF(AA146='Tabelle Tipi-pesi'!Z$7,'Tabelle Tipi-pesi'!AA$7,"")&amp;IF(AA146='Tabelle Tipi-pesi'!Z$8,'Tabelle Tipi-pesi'!AA$8,"")&amp;IF(AA146='Tabelle Tipi-pesi'!Z$9,'Tabelle Tipi-pesi'!AA$9,"")&amp;IF(AA146='Tabelle Tipi-pesi'!Z$10,'Tabelle Tipi-pesi'!AA$10,"")&amp;IF(AA146='Tabelle Tipi-pesi'!Z$11,'Tabelle Tipi-pesi'!AA$11,"")&amp;IF(AA146='Tabelle Tipi-pesi'!Z$12,'Tabelle Tipi-pesi'!AA$12,"")&amp;IF(AA146='Tabelle Tipi-pesi'!Z$13,'Tabelle Tipi-pesi'!AA$13,"")&amp;IF(AA146='Tabelle Tipi-pesi'!Z$14,'Tabelle Tipi-pesi'!AA$14,"")&amp;IF(AA146='Tabelle Tipi-pesi'!Z$15,'Tabelle Tipi-pesi'!AA$15,"")&amp;IF(AA146='Tabelle Tipi-pesi'!Z$16,'Tabelle Tipi-pesi'!AA$16,"")&amp;IF(AA146='Tabelle Tipi-pesi'!Z$17,'Tabelle Tipi-pesi'!AA$17,"")&amp;IF(AA146='Tabelle Tipi-pesi'!Z$18,'Tabelle Tipi-pesi'!AA$18,"")&amp;IF(AA146='Tabelle Tipi-pesi'!Z$19,'Tabelle Tipi-pesi'!AA$19,"")&amp;IF(AA146='Tabelle Tipi-pesi'!Z$20,'Tabelle Tipi-pesi'!AA$20,"")&amp;IF(AA146='Tabelle Tipi-pesi'!Z$21,'Tabelle Tipi-pesi'!AA$21,"")&amp;IF(AA146='Tabelle Tipi-pesi'!Z$22,'Tabelle Tipi-pesi'!AA$22,"")&amp;IF(AA146='Tabelle Tipi-pesi'!Z$23,'Tabelle Tipi-pesi'!AA$23,"")))</f>
        <v>10</v>
      </c>
      <c r="AD146" s="9">
        <f>IF(AC146="",0,VALUE(IF(AC146='Tabelle Tipi-pesi'!Z$2,'Tabelle Tipi-pesi'!AA$2,"")&amp;IF(AC146='Tabelle Tipi-pesi'!Z$3,'Tabelle Tipi-pesi'!AA$3,"")&amp;IF(AC146='Tabelle Tipi-pesi'!Z$4,'Tabelle Tipi-pesi'!AA$4,"")&amp;IF(AC146='Tabelle Tipi-pesi'!Z$5,'Tabelle Tipi-pesi'!AA$5,"")&amp;IF(AC146='Tabelle Tipi-pesi'!Z$6,'Tabelle Tipi-pesi'!AA$6,"")&amp;IF(AC146='Tabelle Tipi-pesi'!Z$7,'Tabelle Tipi-pesi'!AA$7,"")&amp;IF(AC146='Tabelle Tipi-pesi'!Z$8,'Tabelle Tipi-pesi'!AA$8,"")&amp;IF(AC146='Tabelle Tipi-pesi'!Z$9,'Tabelle Tipi-pesi'!AA$9,"")&amp;IF(AC146='Tabelle Tipi-pesi'!Z$10,'Tabelle Tipi-pesi'!AA$10,"")&amp;IF(AC146='Tabelle Tipi-pesi'!Z$11,'Tabelle Tipi-pesi'!AA$11,"")&amp;IF(AC146='Tabelle Tipi-pesi'!Z$12,'Tabelle Tipi-pesi'!AA$12,"")&amp;IF(AC146='Tabelle Tipi-pesi'!Z$13,'Tabelle Tipi-pesi'!AA$13,"")&amp;IF(AC146='Tabelle Tipi-pesi'!Z$14,'Tabelle Tipi-pesi'!AA$14,"")&amp;IF(AC146='Tabelle Tipi-pesi'!Z$15,'Tabelle Tipi-pesi'!AA$15,"")&amp;IF(AC146='Tabelle Tipi-pesi'!Z$16,'Tabelle Tipi-pesi'!AA$16,"")&amp;IF(AC146='Tabelle Tipi-pesi'!Z$17,'Tabelle Tipi-pesi'!AA$17,"")&amp;IF(AC146='Tabelle Tipi-pesi'!Z$18,'Tabelle Tipi-pesi'!AA$18,"")&amp;IF(AC146='Tabelle Tipi-pesi'!Z$19,'Tabelle Tipi-pesi'!AA$19,"")&amp;IF(AC146='Tabelle Tipi-pesi'!Z$20,'Tabelle Tipi-pesi'!AA$20,"")&amp;IF(AC146='Tabelle Tipi-pesi'!Z$21,'Tabelle Tipi-pesi'!AA$21,"")&amp;IF(AC146='Tabelle Tipi-pesi'!Z$22,'Tabelle Tipi-pesi'!AA$22,"")&amp;IF(AC146='Tabelle Tipi-pesi'!Z$23,'Tabelle Tipi-pesi'!AA$23,"")))</f>
        <v>0</v>
      </c>
      <c r="AE146" s="34" t="s">
        <v>118</v>
      </c>
      <c r="AF146" s="35">
        <f>IF(AE146="",0,VALUE(IF(AE146='Tabelle Tipi-pesi'!AB$2,'Tabelle Tipi-pesi'!AC$2,"")&amp;IF(AE146='Tabelle Tipi-pesi'!AB$3,'Tabelle Tipi-pesi'!AC$3,"")&amp;IF(AE146='Tabelle Tipi-pesi'!AB$4,'Tabelle Tipi-pesi'!AC$4,"")&amp;IF(AE146='Tabelle Tipi-pesi'!AB$5,'Tabelle Tipi-pesi'!AC$5,"")&amp;IF(AE146='Tabelle Tipi-pesi'!AB$6,'Tabelle Tipi-pesi'!AC$6,"")&amp;IF(AE146='Tabelle Tipi-pesi'!AB$7,'Tabelle Tipi-pesi'!AC$7,"")&amp;IF(AE146='Tabelle Tipi-pesi'!AB$8,'Tabelle Tipi-pesi'!AC$8,"")&amp;IF(AE146='Tabelle Tipi-pesi'!AB$9,'Tabelle Tipi-pesi'!AC$9,"")&amp;IF(AE146='Tabelle Tipi-pesi'!AB$10,'Tabelle Tipi-pesi'!AC$10,"")&amp;IF(AE146='Tabelle Tipi-pesi'!AB$11,'Tabelle Tipi-pesi'!AC$11,"")&amp;IF(AE146='Tabelle Tipi-pesi'!AB$12,'Tabelle Tipi-pesi'!AC$12,"")&amp;IF(AE146='Tabelle Tipi-pesi'!AB$13,'Tabelle Tipi-pesi'!AC$13,"")&amp;IF(AE146='Tabelle Tipi-pesi'!AB$14,'Tabelle Tipi-pesi'!AC$14,"")&amp;IF(AE146='Tabelle Tipi-pesi'!AB$15,'Tabelle Tipi-pesi'!AC$15,"")&amp;IF(AD146='Tabelle Tipi-pesi'!AB$16,'Tabelle Tipi-pesi'!AC$16,"")&amp;IF(AE146='Tabelle Tipi-pesi'!AB$17,'Tabelle Tipi-pesi'!AC$17,"")&amp;IF(AE146='Tabelle Tipi-pesi'!AB$18,'Tabelle Tipi-pesi'!AC$18,"")&amp;IF(AE146='Tabelle Tipi-pesi'!AB$19,'Tabelle Tipi-pesi'!AC$19,"")&amp;IF(AE146='Tabelle Tipi-pesi'!AB$20,'Tabelle Tipi-pesi'!AC$20,"")&amp;IF(AE146='Tabelle Tipi-pesi'!AB$21,'Tabelle Tipi-pesi'!AC$21,"")&amp;IF(AE146='Tabelle Tipi-pesi'!AB$22,'Tabelle Tipi-pesi'!AC$22,"")&amp;IF(AE146='Tabelle Tipi-pesi'!AB$23,'Tabelle Tipi-pesi'!AC$23,"")))</f>
        <v>10</v>
      </c>
      <c r="AH146" s="9">
        <f>IF(AG146="",0,VALUE(IF(AG146='Tabelle Tipi-pesi'!AD$2,'Tabelle Tipi-pesi'!AE$2,"")&amp;IF(AG146='Tabelle Tipi-pesi'!AD$3,'Tabelle Tipi-pesi'!AE$3,"")&amp;IF(AG146='Tabelle Tipi-pesi'!AD$4,'Tabelle Tipi-pesi'!AE$4,"")&amp;IF(AG146='Tabelle Tipi-pesi'!AD$5,'Tabelle Tipi-pesi'!AE$5,"")&amp;IF(AG146='Tabelle Tipi-pesi'!AD$6,'Tabelle Tipi-pesi'!AE$6,"")&amp;IF(AG146='Tabelle Tipi-pesi'!AD$7,'Tabelle Tipi-pesi'!AE$7,"")&amp;IF(AG146='Tabelle Tipi-pesi'!AD$8,'Tabelle Tipi-pesi'!AE$8,"")&amp;IF(AG146='Tabelle Tipi-pesi'!AD$9,'Tabelle Tipi-pesi'!AE$9,"")&amp;IF(AG146='Tabelle Tipi-pesi'!AD$10,'Tabelle Tipi-pesi'!AE$10,"")&amp;IF(AG146='Tabelle Tipi-pesi'!AD$11,'Tabelle Tipi-pesi'!AE$11,"")&amp;IF(AG146='Tabelle Tipi-pesi'!AD$12,'Tabelle Tipi-pesi'!AE$12,"")&amp;IF(AG146='Tabelle Tipi-pesi'!AD$13,'Tabelle Tipi-pesi'!AE$13,"")&amp;IF(AG146='Tabelle Tipi-pesi'!AD$14,'Tabelle Tipi-pesi'!AE$14,"")&amp;IF(AG146='Tabelle Tipi-pesi'!AD$15,'Tabelle Tipi-pesi'!AE$15,"")&amp;IF(AF146='Tabelle Tipi-pesi'!AD$16,'Tabelle Tipi-pesi'!AE$16,"")&amp;IF(AG146='Tabelle Tipi-pesi'!AD$17,'Tabelle Tipi-pesi'!AE$17,"")&amp;IF(AG146='Tabelle Tipi-pesi'!AD$18,'Tabelle Tipi-pesi'!AE$18,"")&amp;IF(AG146='Tabelle Tipi-pesi'!AD$19,'Tabelle Tipi-pesi'!AE$19,"")&amp;IF(AG146='Tabelle Tipi-pesi'!AD$20,'Tabelle Tipi-pesi'!AE$20,"")&amp;IF(AG146='Tabelle Tipi-pesi'!AD$21,'Tabelle Tipi-pesi'!AE$21,"")&amp;IF(AG146='Tabelle Tipi-pesi'!AD$22,'Tabelle Tipi-pesi'!AE$22,"")&amp;IF(AG146='Tabelle Tipi-pesi'!AD$23,'Tabelle Tipi-pesi'!AE$23,"")))</f>
        <v>0</v>
      </c>
      <c r="AJ146" s="26">
        <f t="shared" si="14"/>
        <v>1773</v>
      </c>
      <c r="AK146" s="55">
        <v>49.5</v>
      </c>
      <c r="AL146" s="12">
        <v>9234</v>
      </c>
      <c r="AM146" s="18"/>
      <c r="AN146" s="11">
        <f t="shared" si="15"/>
        <v>15</v>
      </c>
      <c r="AO146" s="11" t="str">
        <f t="shared" si="16"/>
        <v>4</v>
      </c>
      <c r="AP146" s="8">
        <v>580</v>
      </c>
      <c r="AQ146" s="40">
        <f t="shared" si="17"/>
        <v>11.192727272727272</v>
      </c>
      <c r="AR146" s="15">
        <f t="shared" si="18"/>
        <v>165.65236363636362</v>
      </c>
      <c r="AS146" s="16">
        <f t="shared" si="19"/>
        <v>93.430549146285173</v>
      </c>
      <c r="AT146" s="15">
        <f t="shared" si="20"/>
        <v>10.703137347874192</v>
      </c>
      <c r="AU146" s="39"/>
    </row>
    <row r="147" spans="1:47" s="8" customFormat="1" ht="11.25" customHeight="1" x14ac:dyDescent="0.2">
      <c r="A147" s="8">
        <v>143</v>
      </c>
      <c r="B147" s="8">
        <v>4</v>
      </c>
      <c r="C147" s="20" t="s">
        <v>17</v>
      </c>
      <c r="D147" s="21">
        <f>IF(C147="",0,VALUE(IF(C147='Tabelle Tipi-pesi'!B$2,'Tabelle Tipi-pesi'!C$2,"")&amp;IF(C147='Tabelle Tipi-pesi'!B$3,'Tabelle Tipi-pesi'!C$3,"")&amp;IF(C147='Tabelle Tipi-pesi'!B$4,'Tabelle Tipi-pesi'!C$4,"")&amp;IF(C147='Tabelle Tipi-pesi'!B$5,'Tabelle Tipi-pesi'!C$5,"")&amp;IF(C147='Tabelle Tipi-pesi'!B$6,'Tabelle Tipi-pesi'!C$6,"")&amp;IF(C147='Tabelle Tipi-pesi'!B$7,'Tabelle Tipi-pesi'!C$7,"")&amp;IF(C147='Tabelle Tipi-pesi'!B$8,'Tabelle Tipi-pesi'!C$8,"")&amp;IF(C147='Tabelle Tipi-pesi'!B$9,'Tabelle Tipi-pesi'!C$9,"")&amp;IF(C147='Tabelle Tipi-pesi'!B$10,'Tabelle Tipi-pesi'!C$10,"")&amp;IF(C147='Tabelle Tipi-pesi'!B$11,'Tabelle Tipi-pesi'!C$11,"")&amp;IF(C147='Tabelle Tipi-pesi'!B$12,'Tabelle Tipi-pesi'!C$12,"")&amp;IF(C147='Tabelle Tipi-pesi'!B$13,'Tabelle Tipi-pesi'!C$13,"")&amp;IF(C147='Tabelle Tipi-pesi'!B$14,'Tabelle Tipi-pesi'!C$14,"")&amp;IF(C147='Tabelle Tipi-pesi'!B$15,'Tabelle Tipi-pesi'!C$15,"")&amp;IF(C147='Tabelle Tipi-pesi'!B$16,'Tabelle Tipi-pesi'!C$16,"")&amp;IF(C147='Tabelle Tipi-pesi'!B$17,'Tabelle Tipi-pesi'!C$17,"")&amp;IF(C147='Tabelle Tipi-pesi'!B$18,'Tabelle Tipi-pesi'!C$18,"")&amp;IF(C147='Tabelle Tipi-pesi'!B$19,'Tabelle Tipi-pesi'!C$19,"")&amp;IF(C147='Tabelle Tipi-pesi'!B$20,'Tabelle Tipi-pesi'!C$20,"")&amp;IF(C147='Tabelle Tipi-pesi'!B$21,'Tabelle Tipi-pesi'!C$21,"")&amp;IF(C147='Tabelle Tipi-pesi'!B$22,'Tabelle Tipi-pesi'!C$22,"")&amp;IF(C147='Tabelle Tipi-pesi'!B$23,'Tabelle Tipi-pesi'!C$23,"")))</f>
        <v>130</v>
      </c>
      <c r="E147" s="8" t="s">
        <v>32</v>
      </c>
      <c r="F147" s="7">
        <f>IF(E147="",0,VALUE(IF(E147='Tabelle Tipi-pesi'!D$2,'Tabelle Tipi-pesi'!E$2,"")&amp;IF(E147='Tabelle Tipi-pesi'!D$3,'Tabelle Tipi-pesi'!E$3,"")&amp;IF(E147='Tabelle Tipi-pesi'!D$4,'Tabelle Tipi-pesi'!E$4,"")&amp;IF(E147='Tabelle Tipi-pesi'!D$5,'Tabelle Tipi-pesi'!E$5,"")&amp;IF(E147='Tabelle Tipi-pesi'!D$6,'Tabelle Tipi-pesi'!E$6,"")&amp;IF(E147='Tabelle Tipi-pesi'!D$7,'Tabelle Tipi-pesi'!E$7,"")&amp;IF(E147='Tabelle Tipi-pesi'!D$8,'Tabelle Tipi-pesi'!E$8,"")&amp;IF(E147='Tabelle Tipi-pesi'!D$9,'Tabelle Tipi-pesi'!E$9,"")&amp;IF(E147='Tabelle Tipi-pesi'!D$10,'Tabelle Tipi-pesi'!E$10,"")&amp;IF(E147='Tabelle Tipi-pesi'!D$11,'Tabelle Tipi-pesi'!E$11,"")&amp;IF(E147='Tabelle Tipi-pesi'!D$12,'Tabelle Tipi-pesi'!E$12,"")&amp;IF(E147='Tabelle Tipi-pesi'!D$13,'Tabelle Tipi-pesi'!E$13,"")&amp;IF(E147='Tabelle Tipi-pesi'!D$14,'Tabelle Tipi-pesi'!E$14,"")&amp;IF(E147='Tabelle Tipi-pesi'!D$15,'Tabelle Tipi-pesi'!E$15,"")&amp;IF(E147='Tabelle Tipi-pesi'!D$16,'Tabelle Tipi-pesi'!E$16,"")&amp;IF(E147='Tabelle Tipi-pesi'!D$17,'Tabelle Tipi-pesi'!E$17,"")&amp;IF(E147='Tabelle Tipi-pesi'!D$18,'Tabelle Tipi-pesi'!E$18,"")&amp;IF(E147='Tabelle Tipi-pesi'!D$19,'Tabelle Tipi-pesi'!E$19,"")&amp;IF(E147='Tabelle Tipi-pesi'!D$20,'Tabelle Tipi-pesi'!E$20,"")&amp;IF(E147='Tabelle Tipi-pesi'!D$21,'Tabelle Tipi-pesi'!E$21,"")&amp;IF(E147='Tabelle Tipi-pesi'!D$22,'Tabelle Tipi-pesi'!E$22,"")&amp;IF(E147='Tabelle Tipi-pesi'!D$23,'Tabelle Tipi-pesi'!E$23,"")))/4*B147</f>
        <v>100</v>
      </c>
      <c r="G147" s="22" t="s">
        <v>39</v>
      </c>
      <c r="H147" s="23">
        <f>$B147*IF(G147="",0,VALUE(IF(G147='Tabelle Tipi-pesi'!F$2,'Tabelle Tipi-pesi'!G$2,"")&amp;IF(G147='Tabelle Tipi-pesi'!F$3,'Tabelle Tipi-pesi'!G$3,"")&amp;IF(G147='Tabelle Tipi-pesi'!F$4,'Tabelle Tipi-pesi'!G$4,"")&amp;IF(G147='Tabelle Tipi-pesi'!F$5,'Tabelle Tipi-pesi'!G$5,"")&amp;IF(G147='Tabelle Tipi-pesi'!F$6,'Tabelle Tipi-pesi'!G$6,"")&amp;IF(G147='Tabelle Tipi-pesi'!F$7,'Tabelle Tipi-pesi'!G$7,"")&amp;IF(G147='Tabelle Tipi-pesi'!F$8,'Tabelle Tipi-pesi'!G$8,"")&amp;IF(G147='Tabelle Tipi-pesi'!F$9,'Tabelle Tipi-pesi'!G$9,"")&amp;IF(G147='Tabelle Tipi-pesi'!F$10,'Tabelle Tipi-pesi'!G$10,"")&amp;IF(G147='Tabelle Tipi-pesi'!F$11,'Tabelle Tipi-pesi'!G$11,"")&amp;IF(G147='Tabelle Tipi-pesi'!F$12,'Tabelle Tipi-pesi'!G$12,"")&amp;IF(G147='Tabelle Tipi-pesi'!F$13,'Tabelle Tipi-pesi'!G$13,"")&amp;IF(G147='Tabelle Tipi-pesi'!F$14,'Tabelle Tipi-pesi'!G$14,"")&amp;IF(G147='Tabelle Tipi-pesi'!F$15,'Tabelle Tipi-pesi'!G$15,"")&amp;IF(G147='Tabelle Tipi-pesi'!F$16,'Tabelle Tipi-pesi'!G$16,"")&amp;IF(G147='Tabelle Tipi-pesi'!F$17,'Tabelle Tipi-pesi'!G$17,"")&amp;IF(G147='Tabelle Tipi-pesi'!F$18,'Tabelle Tipi-pesi'!G$18,"")&amp;IF(G147='Tabelle Tipi-pesi'!F$19,'Tabelle Tipi-pesi'!G$19,"")&amp;IF(G147='Tabelle Tipi-pesi'!F$20,'Tabelle Tipi-pesi'!G$20,"")&amp;IF(G147='Tabelle Tipi-pesi'!F$21,'Tabelle Tipi-pesi'!G$21,"")&amp;IF(G147='Tabelle Tipi-pesi'!F$22,'Tabelle Tipi-pesi'!G$22,"")&amp;IF(G147='Tabelle Tipi-pesi'!F$23,'Tabelle Tipi-pesi'!G$23,"")))</f>
        <v>120</v>
      </c>
      <c r="I147" s="8" t="s">
        <v>47</v>
      </c>
      <c r="J147" s="9">
        <f>IF(I147="",0,VALUE(IF(I147='Tabelle Tipi-pesi'!H$2,'Tabelle Tipi-pesi'!I$2,"")&amp;IF(I147='Tabelle Tipi-pesi'!H$3,'Tabelle Tipi-pesi'!I$3,"")&amp;IF(I147='Tabelle Tipi-pesi'!H$4,'Tabelle Tipi-pesi'!I$4,"")&amp;IF(I147='Tabelle Tipi-pesi'!H$5,'Tabelle Tipi-pesi'!I$5,"")&amp;IF(I147='Tabelle Tipi-pesi'!H$6,'Tabelle Tipi-pesi'!I$6,"")&amp;IF(I147='Tabelle Tipi-pesi'!H$7,'Tabelle Tipi-pesi'!I$7,"")&amp;IF(I147='Tabelle Tipi-pesi'!H$8,'Tabelle Tipi-pesi'!I$8,"")&amp;IF(I147='Tabelle Tipi-pesi'!H$9,'Tabelle Tipi-pesi'!I$9,"")&amp;IF(I147='Tabelle Tipi-pesi'!H$10,'Tabelle Tipi-pesi'!I$10,"")&amp;IF(I147='Tabelle Tipi-pesi'!H$11,'Tabelle Tipi-pesi'!I$11,"")&amp;IF(I147='Tabelle Tipi-pesi'!H$12,'Tabelle Tipi-pesi'!I$12,"")&amp;IF(I147='Tabelle Tipi-pesi'!H$13,'Tabelle Tipi-pesi'!I$13,"")&amp;IF(I147='Tabelle Tipi-pesi'!H$14,'Tabelle Tipi-pesi'!I$14,"")&amp;IF(I147='Tabelle Tipi-pesi'!H$15,'Tabelle Tipi-pesi'!I$15,"")&amp;IF(I147='Tabelle Tipi-pesi'!H$16,'Tabelle Tipi-pesi'!I$16,"")&amp;IF(I147='Tabelle Tipi-pesi'!H$17,'Tabelle Tipi-pesi'!I$17,"")&amp;IF(I147='Tabelle Tipi-pesi'!H$18,'Tabelle Tipi-pesi'!I$18,"")&amp;IF(I147='Tabelle Tipi-pesi'!H$19,'Tabelle Tipi-pesi'!I$19,"")&amp;IF(I147='Tabelle Tipi-pesi'!H$20,'Tabelle Tipi-pesi'!I$20,"")&amp;IF(I147='Tabelle Tipi-pesi'!H$21,'Tabelle Tipi-pesi'!I$21,"")&amp;IF(I147='Tabelle Tipi-pesi'!H$22,'Tabelle Tipi-pesi'!I$22,"")&amp;IF(I147='Tabelle Tipi-pesi'!H$23,'Tabelle Tipi-pesi'!I$23,"")))</f>
        <v>145</v>
      </c>
      <c r="K147" s="24" t="s">
        <v>50</v>
      </c>
      <c r="L147" s="25">
        <f>IF(K147="",0,VALUE(IF(K147='Tabelle Tipi-pesi'!J$2,'Tabelle Tipi-pesi'!K$2,"")&amp;IF(K147='Tabelle Tipi-pesi'!J$3,'Tabelle Tipi-pesi'!K$3,"")&amp;IF(K147='Tabelle Tipi-pesi'!J$4,'Tabelle Tipi-pesi'!K$4,"")&amp;IF(K147='Tabelle Tipi-pesi'!J$5,'Tabelle Tipi-pesi'!K$5,"")&amp;IF(K147='Tabelle Tipi-pesi'!J$6,'Tabelle Tipi-pesi'!K$6,"")&amp;IF(K147='Tabelle Tipi-pesi'!J$7,'Tabelle Tipi-pesi'!K$7,"")&amp;IF(K147='Tabelle Tipi-pesi'!J$8,'Tabelle Tipi-pesi'!K$8,"")&amp;IF(K147='Tabelle Tipi-pesi'!J$9,'Tabelle Tipi-pesi'!K$9,"")&amp;IF(K147='Tabelle Tipi-pesi'!J$10,'Tabelle Tipi-pesi'!K$10,"")&amp;IF(K147='Tabelle Tipi-pesi'!J$11,'Tabelle Tipi-pesi'!K$11,"")&amp;IF(K147='Tabelle Tipi-pesi'!J$12,'Tabelle Tipi-pesi'!K$12,"")&amp;IF(K147='Tabelle Tipi-pesi'!J$13,'Tabelle Tipi-pesi'!K$13,"")&amp;IF(K147='Tabelle Tipi-pesi'!J$14,'Tabelle Tipi-pesi'!K$14,"")&amp;IF(K147='Tabelle Tipi-pesi'!J$15,'Tabelle Tipi-pesi'!K$15,"")&amp;IF(K147='Tabelle Tipi-pesi'!J$16,'Tabelle Tipi-pesi'!K$16,"")&amp;IF(K147='Tabelle Tipi-pesi'!J$17,'Tabelle Tipi-pesi'!K$17,"")&amp;IF(K147='Tabelle Tipi-pesi'!J$18,'Tabelle Tipi-pesi'!K$18,"")&amp;IF(K147='Tabelle Tipi-pesi'!J$19,'Tabelle Tipi-pesi'!K$19,"")&amp;IF(K147='Tabelle Tipi-pesi'!J$20,'Tabelle Tipi-pesi'!K$20,"")&amp;IF(K147='Tabelle Tipi-pesi'!J$21,'Tabelle Tipi-pesi'!K$21,"")&amp;IF(K147='Tabelle Tipi-pesi'!J$22,'Tabelle Tipi-pesi'!K$22,"")&amp;IF(K147='Tabelle Tipi-pesi'!J$23,'Tabelle Tipi-pesi'!K$23,"")))</f>
        <v>7</v>
      </c>
      <c r="M147" s="8" t="s">
        <v>66</v>
      </c>
      <c r="N147" s="9">
        <f>$B147*IF(M147="",0,VALUE(IF(M147='Tabelle Tipi-pesi'!L$2,'Tabelle Tipi-pesi'!M$2,"")&amp;IF(M147='Tabelle Tipi-pesi'!L$3,'Tabelle Tipi-pesi'!M$3,"")&amp;IF(M147='Tabelle Tipi-pesi'!L$4,'Tabelle Tipi-pesi'!M$4,"")&amp;IF(M147='Tabelle Tipi-pesi'!L$5,'Tabelle Tipi-pesi'!M$5,"")&amp;IF(M147='Tabelle Tipi-pesi'!L$6,'Tabelle Tipi-pesi'!M$6,"")&amp;IF(M147='Tabelle Tipi-pesi'!L$7,'Tabelle Tipi-pesi'!M$7,"")&amp;IF(M147='Tabelle Tipi-pesi'!L$8,'Tabelle Tipi-pesi'!M$8,"")&amp;IF(M147='Tabelle Tipi-pesi'!L$9,'Tabelle Tipi-pesi'!M$9,"")&amp;IF(M147='Tabelle Tipi-pesi'!L$10,'Tabelle Tipi-pesi'!M$10,"")&amp;IF(M147='Tabelle Tipi-pesi'!L$11,'Tabelle Tipi-pesi'!M$11,"")&amp;IF(M147='Tabelle Tipi-pesi'!L$12,'Tabelle Tipi-pesi'!M$12,"")&amp;IF(M147='Tabelle Tipi-pesi'!L$13,'Tabelle Tipi-pesi'!M$13,"")&amp;IF(M147='Tabelle Tipi-pesi'!L$14,'Tabelle Tipi-pesi'!M$14,"")&amp;IF(M147='Tabelle Tipi-pesi'!L$15,'Tabelle Tipi-pesi'!M$15,"")&amp;IF(M147='Tabelle Tipi-pesi'!L$16,'Tabelle Tipi-pesi'!M$16,"")&amp;IF(M147='Tabelle Tipi-pesi'!L$17,'Tabelle Tipi-pesi'!M$17,"")&amp;IF(M147='Tabelle Tipi-pesi'!L$18,'Tabelle Tipi-pesi'!M$18,"")&amp;IF(M147='Tabelle Tipi-pesi'!L$19,'Tabelle Tipi-pesi'!M$19,"")&amp;IF(M147='Tabelle Tipi-pesi'!L$20,'Tabelle Tipi-pesi'!M$20,"")&amp;IF(M147='Tabelle Tipi-pesi'!L$21,'Tabelle Tipi-pesi'!M$21,"")&amp;IF(M147='Tabelle Tipi-pesi'!L$22,'Tabelle Tipi-pesi'!M$22,"")&amp;IF(M147='Tabelle Tipi-pesi'!L$23,'Tabelle Tipi-pesi'!M$23,"")))</f>
        <v>720</v>
      </c>
      <c r="O147" s="27" t="s">
        <v>82</v>
      </c>
      <c r="P147" s="28">
        <f>IF(O147="",0,VALUE(IF(O147='Tabelle Tipi-pesi'!N$2,'Tabelle Tipi-pesi'!O$2,"")&amp;IF(O147='Tabelle Tipi-pesi'!N$3,'Tabelle Tipi-pesi'!O$3,"")&amp;IF(O147='Tabelle Tipi-pesi'!N$4,'Tabelle Tipi-pesi'!O$4,"")&amp;IF(O147='Tabelle Tipi-pesi'!N$5,'Tabelle Tipi-pesi'!O$5,"")&amp;IF(O147='Tabelle Tipi-pesi'!N$6,'Tabelle Tipi-pesi'!O$6,"")&amp;IF(O147='Tabelle Tipi-pesi'!N$7,'Tabelle Tipi-pesi'!O$7,"")&amp;IF(O147='Tabelle Tipi-pesi'!N$8,'Tabelle Tipi-pesi'!O$8,"")&amp;IF(O147='Tabelle Tipi-pesi'!N$9,'Tabelle Tipi-pesi'!O$9,"")&amp;IF(O147='Tabelle Tipi-pesi'!N$10,'Tabelle Tipi-pesi'!O$10,"")&amp;IF(O147='Tabelle Tipi-pesi'!N$11,'Tabelle Tipi-pesi'!O$11,"")&amp;IF(O147='Tabelle Tipi-pesi'!N$12,'Tabelle Tipi-pesi'!O$12,"")&amp;IF(O147='Tabelle Tipi-pesi'!N$13,'Tabelle Tipi-pesi'!O$13,"")&amp;IF(O147='Tabelle Tipi-pesi'!N$14,'Tabelle Tipi-pesi'!O$14,"")&amp;IF(O147='Tabelle Tipi-pesi'!N$15,'Tabelle Tipi-pesi'!O$15,"")&amp;IF(O147='Tabelle Tipi-pesi'!N$16,'Tabelle Tipi-pesi'!O$16,"")&amp;IF(O147='Tabelle Tipi-pesi'!N$17,'Tabelle Tipi-pesi'!O$17,"")&amp;IF(O147='Tabelle Tipi-pesi'!N$18,'Tabelle Tipi-pesi'!O$18,"")&amp;IF(O147='Tabelle Tipi-pesi'!N$19,'Tabelle Tipi-pesi'!O$19,"")&amp;IF(O147='Tabelle Tipi-pesi'!N$20,'Tabelle Tipi-pesi'!O$20,"")&amp;IF(O147='Tabelle Tipi-pesi'!N$21,'Tabelle Tipi-pesi'!O$21,"")&amp;IF(O147='Tabelle Tipi-pesi'!N$22,'Tabelle Tipi-pesi'!O$22,"")&amp;IF(O147='Tabelle Tipi-pesi'!N$23,'Tabelle Tipi-pesi'!O$23,"")))</f>
        <v>580</v>
      </c>
      <c r="Q147" s="8" t="s">
        <v>109</v>
      </c>
      <c r="R147" s="9">
        <f>IF(Q147="",0,VALUE(IF(Q147='Tabelle Tipi-pesi'!P$2,'Tabelle Tipi-pesi'!Q$2,"")&amp;IF(Q147='Tabelle Tipi-pesi'!P$3,'Tabelle Tipi-pesi'!Q$3,"")&amp;IF(Q147='Tabelle Tipi-pesi'!P$4,'Tabelle Tipi-pesi'!Q$4,"")&amp;IF(Q147='Tabelle Tipi-pesi'!P$5,'Tabelle Tipi-pesi'!Q$5,"")&amp;IF(Q147='Tabelle Tipi-pesi'!P$6,'Tabelle Tipi-pesi'!Q$6,"")&amp;IF(Q147='Tabelle Tipi-pesi'!P$7,'Tabelle Tipi-pesi'!Q$7,"")&amp;IF(Q147='Tabelle Tipi-pesi'!P$8,'Tabelle Tipi-pesi'!Q$8,"")&amp;IF(Q147='Tabelle Tipi-pesi'!P$9,'Tabelle Tipi-pesi'!Q$9,"")&amp;IF(Q147='Tabelle Tipi-pesi'!P$10,'Tabelle Tipi-pesi'!Q$10,"")&amp;IF(Q147='Tabelle Tipi-pesi'!P$11,'Tabelle Tipi-pesi'!Q$11,"")&amp;IF(Q147='Tabelle Tipi-pesi'!P$12,'Tabelle Tipi-pesi'!Q$12,"")&amp;IF(Q147='Tabelle Tipi-pesi'!P$13,'Tabelle Tipi-pesi'!Q$13,"")&amp;IF(Q147='Tabelle Tipi-pesi'!P$14,'Tabelle Tipi-pesi'!Q$14,"")&amp;IF(Q147='Tabelle Tipi-pesi'!P$15,'Tabelle Tipi-pesi'!Q$15,"")&amp;IF(Q147='Tabelle Tipi-pesi'!P$16,'Tabelle Tipi-pesi'!Q$16,"")&amp;IF(Q147='Tabelle Tipi-pesi'!P$17,'Tabelle Tipi-pesi'!Q$17,"")&amp;IF(Q147='Tabelle Tipi-pesi'!P$18,'Tabelle Tipi-pesi'!Q$18,"")&amp;IF(Q147='Tabelle Tipi-pesi'!P$19,'Tabelle Tipi-pesi'!Q$19,"")&amp;IF(Q147='Tabelle Tipi-pesi'!P$20,'Tabelle Tipi-pesi'!Q$20,"")&amp;IF(Q147='Tabelle Tipi-pesi'!P$21,'Tabelle Tipi-pesi'!Q$21,"")&amp;IF(Q147='Tabelle Tipi-pesi'!P$22,'Tabelle Tipi-pesi'!Q$22,"")&amp;IF(Q147='Tabelle Tipi-pesi'!P$23,'Tabelle Tipi-pesi'!Q$23,"")))</f>
        <v>60</v>
      </c>
      <c r="S147" s="29" t="s">
        <v>113</v>
      </c>
      <c r="T147" s="30">
        <f>IF(S147="",0,VALUE(IF(S147='Tabelle Tipi-pesi'!R$2,'Tabelle Tipi-pesi'!S$2,"")&amp;IF(S147='Tabelle Tipi-pesi'!R$3,'Tabelle Tipi-pesi'!S$3,"")&amp;IF(S147='Tabelle Tipi-pesi'!R$4,'Tabelle Tipi-pesi'!S$4,"")&amp;IF(S147='Tabelle Tipi-pesi'!R$5,'Tabelle Tipi-pesi'!S$5,"")&amp;IF(S147='Tabelle Tipi-pesi'!R$6,'Tabelle Tipi-pesi'!S$6,"")&amp;IF(S147='Tabelle Tipi-pesi'!R$7,'Tabelle Tipi-pesi'!S$7,"")&amp;IF(S147='Tabelle Tipi-pesi'!R$8,'Tabelle Tipi-pesi'!S$8,"")&amp;IF(S147='Tabelle Tipi-pesi'!R$9,'Tabelle Tipi-pesi'!S$9,"")&amp;IF(S147='Tabelle Tipi-pesi'!R$10,'Tabelle Tipi-pesi'!S$10,"")&amp;IF(S147='Tabelle Tipi-pesi'!R$11,'Tabelle Tipi-pesi'!S$11,"")&amp;IF(S147='Tabelle Tipi-pesi'!R$12,'Tabelle Tipi-pesi'!S$12,"")&amp;IF(S147='Tabelle Tipi-pesi'!R$13,'Tabelle Tipi-pesi'!S$13,"")&amp;IF(S147='Tabelle Tipi-pesi'!R$14,'Tabelle Tipi-pesi'!S$14,"")&amp;IF(S147='Tabelle Tipi-pesi'!R$15,'Tabelle Tipi-pesi'!S$15,"")&amp;IF(S147='Tabelle Tipi-pesi'!R$16,'Tabelle Tipi-pesi'!S$16,"")&amp;IF(S147='Tabelle Tipi-pesi'!R$17,'Tabelle Tipi-pesi'!S$17,"")&amp;IF(S147='Tabelle Tipi-pesi'!R$18,'Tabelle Tipi-pesi'!S$18,"")&amp;IF(S147='Tabelle Tipi-pesi'!R$19,'Tabelle Tipi-pesi'!S$19,"")&amp;IF(S147='Tabelle Tipi-pesi'!R$20,'Tabelle Tipi-pesi'!S$20,"")&amp;IF(S147='Tabelle Tipi-pesi'!R$21,'Tabelle Tipi-pesi'!S$21,"")&amp;IF(S147='Tabelle Tipi-pesi'!R$22,'Tabelle Tipi-pesi'!S$22,"")&amp;IF(S147='Tabelle Tipi-pesi'!R$23,'Tabelle Tipi-pesi'!S$23,"")))</f>
        <v>30</v>
      </c>
      <c r="V147" s="9">
        <f>IF(U147="",0,VALUE(IF(U147='Tabelle Tipi-pesi'!T$2,'Tabelle Tipi-pesi'!U$2,"")&amp;IF(U147='Tabelle Tipi-pesi'!T$3,'Tabelle Tipi-pesi'!U$3,"")&amp;IF(U147='Tabelle Tipi-pesi'!T$4,'Tabelle Tipi-pesi'!U$4,"")&amp;IF(U147='Tabelle Tipi-pesi'!T$5,'Tabelle Tipi-pesi'!U$5,"")&amp;IF(U147='Tabelle Tipi-pesi'!T$6,'Tabelle Tipi-pesi'!U$6,"")&amp;IF(U147='Tabelle Tipi-pesi'!T$7,'Tabelle Tipi-pesi'!U$7,"")&amp;IF(U147='Tabelle Tipi-pesi'!T$8,'Tabelle Tipi-pesi'!U$8,"")&amp;IF(U147='Tabelle Tipi-pesi'!T$9,'Tabelle Tipi-pesi'!U$9,"")&amp;IF(U147='Tabelle Tipi-pesi'!T$10,'Tabelle Tipi-pesi'!U$10,"")&amp;IF(U147='Tabelle Tipi-pesi'!T$11,'Tabelle Tipi-pesi'!U$11,"")&amp;IF(U147='Tabelle Tipi-pesi'!T$12,'Tabelle Tipi-pesi'!U$12,"")&amp;IF(U147='Tabelle Tipi-pesi'!T$13,'Tabelle Tipi-pesi'!U$13,"")&amp;IF(U147='Tabelle Tipi-pesi'!T$14,'Tabelle Tipi-pesi'!U$14,"")&amp;IF(U147='Tabelle Tipi-pesi'!T$15,'Tabelle Tipi-pesi'!U$15,"")&amp;IF(U147='Tabelle Tipi-pesi'!T$16,'Tabelle Tipi-pesi'!U$16,"")&amp;IF(U147='Tabelle Tipi-pesi'!T$17,'Tabelle Tipi-pesi'!U$17,"")&amp;IF(U147='Tabelle Tipi-pesi'!T$18,'Tabelle Tipi-pesi'!U$18,"")&amp;IF(U147='Tabelle Tipi-pesi'!T$19,'Tabelle Tipi-pesi'!U$19,"")&amp;IF(U147='Tabelle Tipi-pesi'!T$20,'Tabelle Tipi-pesi'!U$20,"")&amp;IF(U147='Tabelle Tipi-pesi'!T$21,'Tabelle Tipi-pesi'!U$21,"")&amp;IF(U147='Tabelle Tipi-pesi'!T$22,'Tabelle Tipi-pesi'!U$22,"")&amp;IF(U147='Tabelle Tipi-pesi'!T$23,'Tabelle Tipi-pesi'!U$23,"")))</f>
        <v>0</v>
      </c>
      <c r="W147" s="31" t="s">
        <v>99</v>
      </c>
      <c r="X147" s="32">
        <f>IF(W147="",0,VALUE(IF(W147='Tabelle Tipi-pesi'!V$2,'Tabelle Tipi-pesi'!W$2,"")&amp;IF(W147='Tabelle Tipi-pesi'!V$3,'Tabelle Tipi-pesi'!W$3,"")&amp;IF(W147='Tabelle Tipi-pesi'!V$4,'Tabelle Tipi-pesi'!W$4,"")&amp;IF(W147='Tabelle Tipi-pesi'!V$5,'Tabelle Tipi-pesi'!W$5,"")&amp;IF(W147='Tabelle Tipi-pesi'!V$6,'Tabelle Tipi-pesi'!W$6,"")&amp;IF(W147='Tabelle Tipi-pesi'!V$7,'Tabelle Tipi-pesi'!W$7,"")&amp;IF(W147='Tabelle Tipi-pesi'!V$8,'Tabelle Tipi-pesi'!W$8,"")&amp;IF(W147='Tabelle Tipi-pesi'!V$9,'Tabelle Tipi-pesi'!W$9,"")&amp;IF(W147='Tabelle Tipi-pesi'!V$10,'Tabelle Tipi-pesi'!W$10,"")&amp;IF(W147='Tabelle Tipi-pesi'!V$11,'Tabelle Tipi-pesi'!W$11,"")&amp;IF(W147='Tabelle Tipi-pesi'!V$12,'Tabelle Tipi-pesi'!W$12,"")&amp;IF(W147='Tabelle Tipi-pesi'!V$13,'Tabelle Tipi-pesi'!W$13,"")&amp;IF(W147='Tabelle Tipi-pesi'!V$14,'Tabelle Tipi-pesi'!W$14,"")&amp;IF(W147='Tabelle Tipi-pesi'!V$15,'Tabelle Tipi-pesi'!W$15,"")&amp;IF(W147='Tabelle Tipi-pesi'!V$16,'Tabelle Tipi-pesi'!W$16,"")&amp;IF(W147='Tabelle Tipi-pesi'!V$17,'Tabelle Tipi-pesi'!W$17,"")&amp;IF(W147='Tabelle Tipi-pesi'!V$18,'Tabelle Tipi-pesi'!W$18,"")&amp;IF(W147='Tabelle Tipi-pesi'!V$19,'Tabelle Tipi-pesi'!W$19,"")&amp;IF(W147='Tabelle Tipi-pesi'!V$20,'Tabelle Tipi-pesi'!W$20,"")&amp;IF(W147='Tabelle Tipi-pesi'!V$21,'Tabelle Tipi-pesi'!W$21,"")&amp;IF(W147='Tabelle Tipi-pesi'!V$22,'Tabelle Tipi-pesi'!W$22,"")&amp;IF(W147='Tabelle Tipi-pesi'!V$23,'Tabelle Tipi-pesi'!W$23,"")))</f>
        <v>14</v>
      </c>
      <c r="Z147" s="9">
        <f>IF(Y147="",0,VALUE(IF(Y147='Tabelle Tipi-pesi'!X$2,'Tabelle Tipi-pesi'!Y$2,"")&amp;IF(Y147='Tabelle Tipi-pesi'!X$3,'Tabelle Tipi-pesi'!Y$3,"")&amp;IF(Y147='Tabelle Tipi-pesi'!X$4,'Tabelle Tipi-pesi'!Y$4,"")&amp;IF(Y147='Tabelle Tipi-pesi'!X$5,'Tabelle Tipi-pesi'!Y$5,"")&amp;IF(Y147='Tabelle Tipi-pesi'!X$6,'Tabelle Tipi-pesi'!Y$6,"")&amp;IF(Y147='Tabelle Tipi-pesi'!X$7,'Tabelle Tipi-pesi'!Y$7,"")&amp;IF(Y147='Tabelle Tipi-pesi'!X$8,'Tabelle Tipi-pesi'!Y$8,"")&amp;IF(Y147='Tabelle Tipi-pesi'!X$9,'Tabelle Tipi-pesi'!Y$9,"")&amp;IF(Y147='Tabelle Tipi-pesi'!X$10,'Tabelle Tipi-pesi'!Y$10,"")&amp;IF(Y147='Tabelle Tipi-pesi'!X$11,'Tabelle Tipi-pesi'!Y$11,"")&amp;IF(Y147='Tabelle Tipi-pesi'!X$12,'Tabelle Tipi-pesi'!Y$12,"")&amp;IF(Y147='Tabelle Tipi-pesi'!X$13,'Tabelle Tipi-pesi'!Y$13,"")&amp;IF(Y147='Tabelle Tipi-pesi'!X$14,'Tabelle Tipi-pesi'!Y$14,"")&amp;IF(Y147='Tabelle Tipi-pesi'!X$15,'Tabelle Tipi-pesi'!Y$15,"")&amp;IF(Y147='Tabelle Tipi-pesi'!X$16,'Tabelle Tipi-pesi'!Y$16,"")&amp;IF(Y147='Tabelle Tipi-pesi'!X$17,'Tabelle Tipi-pesi'!Y$17,"")&amp;IF(Y147='Tabelle Tipi-pesi'!X$18,'Tabelle Tipi-pesi'!Y$18,"")&amp;IF(Y147='Tabelle Tipi-pesi'!X$19,'Tabelle Tipi-pesi'!Y$19,"")&amp;IF(Y147='Tabelle Tipi-pesi'!X$20,'Tabelle Tipi-pesi'!Y$20,"")&amp;IF(Y147='Tabelle Tipi-pesi'!X$21,'Tabelle Tipi-pesi'!Y$21,"")&amp;IF(Y147='Tabelle Tipi-pesi'!X$22,'Tabelle Tipi-pesi'!Y$22,"")&amp;IF(Y147='Tabelle Tipi-pesi'!X$23,'Tabelle Tipi-pesi'!Y$23,"")))</f>
        <v>0</v>
      </c>
      <c r="AA147" s="36" t="s">
        <v>103</v>
      </c>
      <c r="AB147" s="37">
        <f>IF(AA147="",0,VALUE(IF(AA147='Tabelle Tipi-pesi'!Z$2,'Tabelle Tipi-pesi'!AA$2,"")&amp;IF(AA147='Tabelle Tipi-pesi'!Z$3,'Tabelle Tipi-pesi'!AA$3,"")&amp;IF(AA147='Tabelle Tipi-pesi'!Z$4,'Tabelle Tipi-pesi'!AA$4,"")&amp;IF(AA147='Tabelle Tipi-pesi'!Z$5,'Tabelle Tipi-pesi'!AA$5,"")&amp;IF(AA147='Tabelle Tipi-pesi'!Z$6,'Tabelle Tipi-pesi'!AA$6,"")&amp;IF(AA147='Tabelle Tipi-pesi'!Z$7,'Tabelle Tipi-pesi'!AA$7,"")&amp;IF(AA147='Tabelle Tipi-pesi'!Z$8,'Tabelle Tipi-pesi'!AA$8,"")&amp;IF(AA147='Tabelle Tipi-pesi'!Z$9,'Tabelle Tipi-pesi'!AA$9,"")&amp;IF(AA147='Tabelle Tipi-pesi'!Z$10,'Tabelle Tipi-pesi'!AA$10,"")&amp;IF(AA147='Tabelle Tipi-pesi'!Z$11,'Tabelle Tipi-pesi'!AA$11,"")&amp;IF(AA147='Tabelle Tipi-pesi'!Z$12,'Tabelle Tipi-pesi'!AA$12,"")&amp;IF(AA147='Tabelle Tipi-pesi'!Z$13,'Tabelle Tipi-pesi'!AA$13,"")&amp;IF(AA147='Tabelle Tipi-pesi'!Z$14,'Tabelle Tipi-pesi'!AA$14,"")&amp;IF(AA147='Tabelle Tipi-pesi'!Z$15,'Tabelle Tipi-pesi'!AA$15,"")&amp;IF(AA147='Tabelle Tipi-pesi'!Z$16,'Tabelle Tipi-pesi'!AA$16,"")&amp;IF(AA147='Tabelle Tipi-pesi'!Z$17,'Tabelle Tipi-pesi'!AA$17,"")&amp;IF(AA147='Tabelle Tipi-pesi'!Z$18,'Tabelle Tipi-pesi'!AA$18,"")&amp;IF(AA147='Tabelle Tipi-pesi'!Z$19,'Tabelle Tipi-pesi'!AA$19,"")&amp;IF(AA147='Tabelle Tipi-pesi'!Z$20,'Tabelle Tipi-pesi'!AA$20,"")&amp;IF(AA147='Tabelle Tipi-pesi'!Z$21,'Tabelle Tipi-pesi'!AA$21,"")&amp;IF(AA147='Tabelle Tipi-pesi'!Z$22,'Tabelle Tipi-pesi'!AA$22,"")&amp;IF(AA147='Tabelle Tipi-pesi'!Z$23,'Tabelle Tipi-pesi'!AA$23,"")))</f>
        <v>10</v>
      </c>
      <c r="AD147" s="9">
        <f>IF(AC147="",0,VALUE(IF(AC147='Tabelle Tipi-pesi'!Z$2,'Tabelle Tipi-pesi'!AA$2,"")&amp;IF(AC147='Tabelle Tipi-pesi'!Z$3,'Tabelle Tipi-pesi'!AA$3,"")&amp;IF(AC147='Tabelle Tipi-pesi'!Z$4,'Tabelle Tipi-pesi'!AA$4,"")&amp;IF(AC147='Tabelle Tipi-pesi'!Z$5,'Tabelle Tipi-pesi'!AA$5,"")&amp;IF(AC147='Tabelle Tipi-pesi'!Z$6,'Tabelle Tipi-pesi'!AA$6,"")&amp;IF(AC147='Tabelle Tipi-pesi'!Z$7,'Tabelle Tipi-pesi'!AA$7,"")&amp;IF(AC147='Tabelle Tipi-pesi'!Z$8,'Tabelle Tipi-pesi'!AA$8,"")&amp;IF(AC147='Tabelle Tipi-pesi'!Z$9,'Tabelle Tipi-pesi'!AA$9,"")&amp;IF(AC147='Tabelle Tipi-pesi'!Z$10,'Tabelle Tipi-pesi'!AA$10,"")&amp;IF(AC147='Tabelle Tipi-pesi'!Z$11,'Tabelle Tipi-pesi'!AA$11,"")&amp;IF(AC147='Tabelle Tipi-pesi'!Z$12,'Tabelle Tipi-pesi'!AA$12,"")&amp;IF(AC147='Tabelle Tipi-pesi'!Z$13,'Tabelle Tipi-pesi'!AA$13,"")&amp;IF(AC147='Tabelle Tipi-pesi'!Z$14,'Tabelle Tipi-pesi'!AA$14,"")&amp;IF(AC147='Tabelle Tipi-pesi'!Z$15,'Tabelle Tipi-pesi'!AA$15,"")&amp;IF(AC147='Tabelle Tipi-pesi'!Z$16,'Tabelle Tipi-pesi'!AA$16,"")&amp;IF(AC147='Tabelle Tipi-pesi'!Z$17,'Tabelle Tipi-pesi'!AA$17,"")&amp;IF(AC147='Tabelle Tipi-pesi'!Z$18,'Tabelle Tipi-pesi'!AA$18,"")&amp;IF(AC147='Tabelle Tipi-pesi'!Z$19,'Tabelle Tipi-pesi'!AA$19,"")&amp;IF(AC147='Tabelle Tipi-pesi'!Z$20,'Tabelle Tipi-pesi'!AA$20,"")&amp;IF(AC147='Tabelle Tipi-pesi'!Z$21,'Tabelle Tipi-pesi'!AA$21,"")&amp;IF(AC147='Tabelle Tipi-pesi'!Z$22,'Tabelle Tipi-pesi'!AA$22,"")&amp;IF(AC147='Tabelle Tipi-pesi'!Z$23,'Tabelle Tipi-pesi'!AA$23,"")))</f>
        <v>0</v>
      </c>
      <c r="AE147" s="34" t="s">
        <v>118</v>
      </c>
      <c r="AF147" s="35">
        <f>IF(AE147="",0,VALUE(IF(AE147='Tabelle Tipi-pesi'!AB$2,'Tabelle Tipi-pesi'!AC$2,"")&amp;IF(AE147='Tabelle Tipi-pesi'!AB$3,'Tabelle Tipi-pesi'!AC$3,"")&amp;IF(AE147='Tabelle Tipi-pesi'!AB$4,'Tabelle Tipi-pesi'!AC$4,"")&amp;IF(AE147='Tabelle Tipi-pesi'!AB$5,'Tabelle Tipi-pesi'!AC$5,"")&amp;IF(AE147='Tabelle Tipi-pesi'!AB$6,'Tabelle Tipi-pesi'!AC$6,"")&amp;IF(AE147='Tabelle Tipi-pesi'!AB$7,'Tabelle Tipi-pesi'!AC$7,"")&amp;IF(AE147='Tabelle Tipi-pesi'!AB$8,'Tabelle Tipi-pesi'!AC$8,"")&amp;IF(AE147='Tabelle Tipi-pesi'!AB$9,'Tabelle Tipi-pesi'!AC$9,"")&amp;IF(AE147='Tabelle Tipi-pesi'!AB$10,'Tabelle Tipi-pesi'!AC$10,"")&amp;IF(AE147='Tabelle Tipi-pesi'!AB$11,'Tabelle Tipi-pesi'!AC$11,"")&amp;IF(AE147='Tabelle Tipi-pesi'!AB$12,'Tabelle Tipi-pesi'!AC$12,"")&amp;IF(AE147='Tabelle Tipi-pesi'!AB$13,'Tabelle Tipi-pesi'!AC$13,"")&amp;IF(AE147='Tabelle Tipi-pesi'!AB$14,'Tabelle Tipi-pesi'!AC$14,"")&amp;IF(AE147='Tabelle Tipi-pesi'!AB$15,'Tabelle Tipi-pesi'!AC$15,"")&amp;IF(AD147='Tabelle Tipi-pesi'!AB$16,'Tabelle Tipi-pesi'!AC$16,"")&amp;IF(AE147='Tabelle Tipi-pesi'!AB$17,'Tabelle Tipi-pesi'!AC$17,"")&amp;IF(AE147='Tabelle Tipi-pesi'!AB$18,'Tabelle Tipi-pesi'!AC$18,"")&amp;IF(AE147='Tabelle Tipi-pesi'!AB$19,'Tabelle Tipi-pesi'!AC$19,"")&amp;IF(AE147='Tabelle Tipi-pesi'!AB$20,'Tabelle Tipi-pesi'!AC$20,"")&amp;IF(AE147='Tabelle Tipi-pesi'!AB$21,'Tabelle Tipi-pesi'!AC$21,"")&amp;IF(AE147='Tabelle Tipi-pesi'!AB$22,'Tabelle Tipi-pesi'!AC$22,"")&amp;IF(AE147='Tabelle Tipi-pesi'!AB$23,'Tabelle Tipi-pesi'!AC$23,"")))</f>
        <v>10</v>
      </c>
      <c r="AH147" s="9">
        <f>IF(AG147="",0,VALUE(IF(AG147='Tabelle Tipi-pesi'!AD$2,'Tabelle Tipi-pesi'!AE$2,"")&amp;IF(AG147='Tabelle Tipi-pesi'!AD$3,'Tabelle Tipi-pesi'!AE$3,"")&amp;IF(AG147='Tabelle Tipi-pesi'!AD$4,'Tabelle Tipi-pesi'!AE$4,"")&amp;IF(AG147='Tabelle Tipi-pesi'!AD$5,'Tabelle Tipi-pesi'!AE$5,"")&amp;IF(AG147='Tabelle Tipi-pesi'!AD$6,'Tabelle Tipi-pesi'!AE$6,"")&amp;IF(AG147='Tabelle Tipi-pesi'!AD$7,'Tabelle Tipi-pesi'!AE$7,"")&amp;IF(AG147='Tabelle Tipi-pesi'!AD$8,'Tabelle Tipi-pesi'!AE$8,"")&amp;IF(AG147='Tabelle Tipi-pesi'!AD$9,'Tabelle Tipi-pesi'!AE$9,"")&amp;IF(AG147='Tabelle Tipi-pesi'!AD$10,'Tabelle Tipi-pesi'!AE$10,"")&amp;IF(AG147='Tabelle Tipi-pesi'!AD$11,'Tabelle Tipi-pesi'!AE$11,"")&amp;IF(AG147='Tabelle Tipi-pesi'!AD$12,'Tabelle Tipi-pesi'!AE$12,"")&amp;IF(AG147='Tabelle Tipi-pesi'!AD$13,'Tabelle Tipi-pesi'!AE$13,"")&amp;IF(AG147='Tabelle Tipi-pesi'!AD$14,'Tabelle Tipi-pesi'!AE$14,"")&amp;IF(AG147='Tabelle Tipi-pesi'!AD$15,'Tabelle Tipi-pesi'!AE$15,"")&amp;IF(AF147='Tabelle Tipi-pesi'!AD$16,'Tabelle Tipi-pesi'!AE$16,"")&amp;IF(AG147='Tabelle Tipi-pesi'!AD$17,'Tabelle Tipi-pesi'!AE$17,"")&amp;IF(AG147='Tabelle Tipi-pesi'!AD$18,'Tabelle Tipi-pesi'!AE$18,"")&amp;IF(AG147='Tabelle Tipi-pesi'!AD$19,'Tabelle Tipi-pesi'!AE$19,"")&amp;IF(AG147='Tabelle Tipi-pesi'!AD$20,'Tabelle Tipi-pesi'!AE$20,"")&amp;IF(AG147='Tabelle Tipi-pesi'!AD$21,'Tabelle Tipi-pesi'!AE$21,"")&amp;IF(AG147='Tabelle Tipi-pesi'!AD$22,'Tabelle Tipi-pesi'!AE$22,"")&amp;IF(AG147='Tabelle Tipi-pesi'!AD$23,'Tabelle Tipi-pesi'!AE$23,"")))</f>
        <v>0</v>
      </c>
      <c r="AJ147" s="26">
        <f t="shared" si="14"/>
        <v>1926</v>
      </c>
      <c r="AK147" s="55">
        <v>30</v>
      </c>
      <c r="AL147" s="12">
        <v>8000</v>
      </c>
      <c r="AM147" s="18"/>
      <c r="AN147" s="11">
        <f t="shared" si="15"/>
        <v>17</v>
      </c>
      <c r="AO147" s="11" t="str">
        <f t="shared" si="16"/>
        <v>3</v>
      </c>
      <c r="AP147" s="8">
        <v>340</v>
      </c>
      <c r="AQ147" s="40">
        <f t="shared" si="17"/>
        <v>16</v>
      </c>
      <c r="AR147" s="15">
        <f t="shared" si="18"/>
        <v>177.60000000000002</v>
      </c>
      <c r="AS147" s="16">
        <f t="shared" si="19"/>
        <v>92.21183800623055</v>
      </c>
      <c r="AT147" s="15">
        <f t="shared" si="20"/>
        <v>10.844594594594593</v>
      </c>
      <c r="AU147" s="39"/>
    </row>
    <row r="148" spans="1:47" s="8" customFormat="1" ht="11.25" customHeight="1" x14ac:dyDescent="0.2">
      <c r="A148" s="8">
        <v>144</v>
      </c>
      <c r="B148" s="8">
        <v>4</v>
      </c>
      <c r="C148" s="20" t="s">
        <v>17</v>
      </c>
      <c r="D148" s="21">
        <f>IF(C148="",0,VALUE(IF(C148='Tabelle Tipi-pesi'!B$2,'Tabelle Tipi-pesi'!C$2,"")&amp;IF(C148='Tabelle Tipi-pesi'!B$3,'Tabelle Tipi-pesi'!C$3,"")&amp;IF(C148='Tabelle Tipi-pesi'!B$4,'Tabelle Tipi-pesi'!C$4,"")&amp;IF(C148='Tabelle Tipi-pesi'!B$5,'Tabelle Tipi-pesi'!C$5,"")&amp;IF(C148='Tabelle Tipi-pesi'!B$6,'Tabelle Tipi-pesi'!C$6,"")&amp;IF(C148='Tabelle Tipi-pesi'!B$7,'Tabelle Tipi-pesi'!C$7,"")&amp;IF(C148='Tabelle Tipi-pesi'!B$8,'Tabelle Tipi-pesi'!C$8,"")&amp;IF(C148='Tabelle Tipi-pesi'!B$9,'Tabelle Tipi-pesi'!C$9,"")&amp;IF(C148='Tabelle Tipi-pesi'!B$10,'Tabelle Tipi-pesi'!C$10,"")&amp;IF(C148='Tabelle Tipi-pesi'!B$11,'Tabelle Tipi-pesi'!C$11,"")&amp;IF(C148='Tabelle Tipi-pesi'!B$12,'Tabelle Tipi-pesi'!C$12,"")&amp;IF(C148='Tabelle Tipi-pesi'!B$13,'Tabelle Tipi-pesi'!C$13,"")&amp;IF(C148='Tabelle Tipi-pesi'!B$14,'Tabelle Tipi-pesi'!C$14,"")&amp;IF(C148='Tabelle Tipi-pesi'!B$15,'Tabelle Tipi-pesi'!C$15,"")&amp;IF(C148='Tabelle Tipi-pesi'!B$16,'Tabelle Tipi-pesi'!C$16,"")&amp;IF(C148='Tabelle Tipi-pesi'!B$17,'Tabelle Tipi-pesi'!C$17,"")&amp;IF(C148='Tabelle Tipi-pesi'!B$18,'Tabelle Tipi-pesi'!C$18,"")&amp;IF(C148='Tabelle Tipi-pesi'!B$19,'Tabelle Tipi-pesi'!C$19,"")&amp;IF(C148='Tabelle Tipi-pesi'!B$20,'Tabelle Tipi-pesi'!C$20,"")&amp;IF(C148='Tabelle Tipi-pesi'!B$21,'Tabelle Tipi-pesi'!C$21,"")&amp;IF(C148='Tabelle Tipi-pesi'!B$22,'Tabelle Tipi-pesi'!C$22,"")&amp;IF(C148='Tabelle Tipi-pesi'!B$23,'Tabelle Tipi-pesi'!C$23,"")))</f>
        <v>130</v>
      </c>
      <c r="E148" s="8" t="s">
        <v>32</v>
      </c>
      <c r="F148" s="7">
        <f>IF(E148="",0,VALUE(IF(E148='Tabelle Tipi-pesi'!D$2,'Tabelle Tipi-pesi'!E$2,"")&amp;IF(E148='Tabelle Tipi-pesi'!D$3,'Tabelle Tipi-pesi'!E$3,"")&amp;IF(E148='Tabelle Tipi-pesi'!D$4,'Tabelle Tipi-pesi'!E$4,"")&amp;IF(E148='Tabelle Tipi-pesi'!D$5,'Tabelle Tipi-pesi'!E$5,"")&amp;IF(E148='Tabelle Tipi-pesi'!D$6,'Tabelle Tipi-pesi'!E$6,"")&amp;IF(E148='Tabelle Tipi-pesi'!D$7,'Tabelle Tipi-pesi'!E$7,"")&amp;IF(E148='Tabelle Tipi-pesi'!D$8,'Tabelle Tipi-pesi'!E$8,"")&amp;IF(E148='Tabelle Tipi-pesi'!D$9,'Tabelle Tipi-pesi'!E$9,"")&amp;IF(E148='Tabelle Tipi-pesi'!D$10,'Tabelle Tipi-pesi'!E$10,"")&amp;IF(E148='Tabelle Tipi-pesi'!D$11,'Tabelle Tipi-pesi'!E$11,"")&amp;IF(E148='Tabelle Tipi-pesi'!D$12,'Tabelle Tipi-pesi'!E$12,"")&amp;IF(E148='Tabelle Tipi-pesi'!D$13,'Tabelle Tipi-pesi'!E$13,"")&amp;IF(E148='Tabelle Tipi-pesi'!D$14,'Tabelle Tipi-pesi'!E$14,"")&amp;IF(E148='Tabelle Tipi-pesi'!D$15,'Tabelle Tipi-pesi'!E$15,"")&amp;IF(E148='Tabelle Tipi-pesi'!D$16,'Tabelle Tipi-pesi'!E$16,"")&amp;IF(E148='Tabelle Tipi-pesi'!D$17,'Tabelle Tipi-pesi'!E$17,"")&amp;IF(E148='Tabelle Tipi-pesi'!D$18,'Tabelle Tipi-pesi'!E$18,"")&amp;IF(E148='Tabelle Tipi-pesi'!D$19,'Tabelle Tipi-pesi'!E$19,"")&amp;IF(E148='Tabelle Tipi-pesi'!D$20,'Tabelle Tipi-pesi'!E$20,"")&amp;IF(E148='Tabelle Tipi-pesi'!D$21,'Tabelle Tipi-pesi'!E$21,"")&amp;IF(E148='Tabelle Tipi-pesi'!D$22,'Tabelle Tipi-pesi'!E$22,"")&amp;IF(E148='Tabelle Tipi-pesi'!D$23,'Tabelle Tipi-pesi'!E$23,"")))/4*B148</f>
        <v>100</v>
      </c>
      <c r="G148" s="22" t="s">
        <v>39</v>
      </c>
      <c r="H148" s="23">
        <f>$B148*IF(G148="",0,VALUE(IF(G148='Tabelle Tipi-pesi'!F$2,'Tabelle Tipi-pesi'!G$2,"")&amp;IF(G148='Tabelle Tipi-pesi'!F$3,'Tabelle Tipi-pesi'!G$3,"")&amp;IF(G148='Tabelle Tipi-pesi'!F$4,'Tabelle Tipi-pesi'!G$4,"")&amp;IF(G148='Tabelle Tipi-pesi'!F$5,'Tabelle Tipi-pesi'!G$5,"")&amp;IF(G148='Tabelle Tipi-pesi'!F$6,'Tabelle Tipi-pesi'!G$6,"")&amp;IF(G148='Tabelle Tipi-pesi'!F$7,'Tabelle Tipi-pesi'!G$7,"")&amp;IF(G148='Tabelle Tipi-pesi'!F$8,'Tabelle Tipi-pesi'!G$8,"")&amp;IF(G148='Tabelle Tipi-pesi'!F$9,'Tabelle Tipi-pesi'!G$9,"")&amp;IF(G148='Tabelle Tipi-pesi'!F$10,'Tabelle Tipi-pesi'!G$10,"")&amp;IF(G148='Tabelle Tipi-pesi'!F$11,'Tabelle Tipi-pesi'!G$11,"")&amp;IF(G148='Tabelle Tipi-pesi'!F$12,'Tabelle Tipi-pesi'!G$12,"")&amp;IF(G148='Tabelle Tipi-pesi'!F$13,'Tabelle Tipi-pesi'!G$13,"")&amp;IF(G148='Tabelle Tipi-pesi'!F$14,'Tabelle Tipi-pesi'!G$14,"")&amp;IF(G148='Tabelle Tipi-pesi'!F$15,'Tabelle Tipi-pesi'!G$15,"")&amp;IF(G148='Tabelle Tipi-pesi'!F$16,'Tabelle Tipi-pesi'!G$16,"")&amp;IF(G148='Tabelle Tipi-pesi'!F$17,'Tabelle Tipi-pesi'!G$17,"")&amp;IF(G148='Tabelle Tipi-pesi'!F$18,'Tabelle Tipi-pesi'!G$18,"")&amp;IF(G148='Tabelle Tipi-pesi'!F$19,'Tabelle Tipi-pesi'!G$19,"")&amp;IF(G148='Tabelle Tipi-pesi'!F$20,'Tabelle Tipi-pesi'!G$20,"")&amp;IF(G148='Tabelle Tipi-pesi'!F$21,'Tabelle Tipi-pesi'!G$21,"")&amp;IF(G148='Tabelle Tipi-pesi'!F$22,'Tabelle Tipi-pesi'!G$22,"")&amp;IF(G148='Tabelle Tipi-pesi'!F$23,'Tabelle Tipi-pesi'!G$23,"")))</f>
        <v>120</v>
      </c>
      <c r="I148" s="8" t="s">
        <v>47</v>
      </c>
      <c r="J148" s="9">
        <f>IF(I148="",0,VALUE(IF(I148='Tabelle Tipi-pesi'!H$2,'Tabelle Tipi-pesi'!I$2,"")&amp;IF(I148='Tabelle Tipi-pesi'!H$3,'Tabelle Tipi-pesi'!I$3,"")&amp;IF(I148='Tabelle Tipi-pesi'!H$4,'Tabelle Tipi-pesi'!I$4,"")&amp;IF(I148='Tabelle Tipi-pesi'!H$5,'Tabelle Tipi-pesi'!I$5,"")&amp;IF(I148='Tabelle Tipi-pesi'!H$6,'Tabelle Tipi-pesi'!I$6,"")&amp;IF(I148='Tabelle Tipi-pesi'!H$7,'Tabelle Tipi-pesi'!I$7,"")&amp;IF(I148='Tabelle Tipi-pesi'!H$8,'Tabelle Tipi-pesi'!I$8,"")&amp;IF(I148='Tabelle Tipi-pesi'!H$9,'Tabelle Tipi-pesi'!I$9,"")&amp;IF(I148='Tabelle Tipi-pesi'!H$10,'Tabelle Tipi-pesi'!I$10,"")&amp;IF(I148='Tabelle Tipi-pesi'!H$11,'Tabelle Tipi-pesi'!I$11,"")&amp;IF(I148='Tabelle Tipi-pesi'!H$12,'Tabelle Tipi-pesi'!I$12,"")&amp;IF(I148='Tabelle Tipi-pesi'!H$13,'Tabelle Tipi-pesi'!I$13,"")&amp;IF(I148='Tabelle Tipi-pesi'!H$14,'Tabelle Tipi-pesi'!I$14,"")&amp;IF(I148='Tabelle Tipi-pesi'!H$15,'Tabelle Tipi-pesi'!I$15,"")&amp;IF(I148='Tabelle Tipi-pesi'!H$16,'Tabelle Tipi-pesi'!I$16,"")&amp;IF(I148='Tabelle Tipi-pesi'!H$17,'Tabelle Tipi-pesi'!I$17,"")&amp;IF(I148='Tabelle Tipi-pesi'!H$18,'Tabelle Tipi-pesi'!I$18,"")&amp;IF(I148='Tabelle Tipi-pesi'!H$19,'Tabelle Tipi-pesi'!I$19,"")&amp;IF(I148='Tabelle Tipi-pesi'!H$20,'Tabelle Tipi-pesi'!I$20,"")&amp;IF(I148='Tabelle Tipi-pesi'!H$21,'Tabelle Tipi-pesi'!I$21,"")&amp;IF(I148='Tabelle Tipi-pesi'!H$22,'Tabelle Tipi-pesi'!I$22,"")&amp;IF(I148='Tabelle Tipi-pesi'!H$23,'Tabelle Tipi-pesi'!I$23,"")))</f>
        <v>145</v>
      </c>
      <c r="K148" s="24" t="s">
        <v>50</v>
      </c>
      <c r="L148" s="25">
        <f>IF(K148="",0,VALUE(IF(K148='Tabelle Tipi-pesi'!J$2,'Tabelle Tipi-pesi'!K$2,"")&amp;IF(K148='Tabelle Tipi-pesi'!J$3,'Tabelle Tipi-pesi'!K$3,"")&amp;IF(K148='Tabelle Tipi-pesi'!J$4,'Tabelle Tipi-pesi'!K$4,"")&amp;IF(K148='Tabelle Tipi-pesi'!J$5,'Tabelle Tipi-pesi'!K$5,"")&amp;IF(K148='Tabelle Tipi-pesi'!J$6,'Tabelle Tipi-pesi'!K$6,"")&amp;IF(K148='Tabelle Tipi-pesi'!J$7,'Tabelle Tipi-pesi'!K$7,"")&amp;IF(K148='Tabelle Tipi-pesi'!J$8,'Tabelle Tipi-pesi'!K$8,"")&amp;IF(K148='Tabelle Tipi-pesi'!J$9,'Tabelle Tipi-pesi'!K$9,"")&amp;IF(K148='Tabelle Tipi-pesi'!J$10,'Tabelle Tipi-pesi'!K$10,"")&amp;IF(K148='Tabelle Tipi-pesi'!J$11,'Tabelle Tipi-pesi'!K$11,"")&amp;IF(K148='Tabelle Tipi-pesi'!J$12,'Tabelle Tipi-pesi'!K$12,"")&amp;IF(K148='Tabelle Tipi-pesi'!J$13,'Tabelle Tipi-pesi'!K$13,"")&amp;IF(K148='Tabelle Tipi-pesi'!J$14,'Tabelle Tipi-pesi'!K$14,"")&amp;IF(K148='Tabelle Tipi-pesi'!J$15,'Tabelle Tipi-pesi'!K$15,"")&amp;IF(K148='Tabelle Tipi-pesi'!J$16,'Tabelle Tipi-pesi'!K$16,"")&amp;IF(K148='Tabelle Tipi-pesi'!J$17,'Tabelle Tipi-pesi'!K$17,"")&amp;IF(K148='Tabelle Tipi-pesi'!J$18,'Tabelle Tipi-pesi'!K$18,"")&amp;IF(K148='Tabelle Tipi-pesi'!J$19,'Tabelle Tipi-pesi'!K$19,"")&amp;IF(K148='Tabelle Tipi-pesi'!J$20,'Tabelle Tipi-pesi'!K$20,"")&amp;IF(K148='Tabelle Tipi-pesi'!J$21,'Tabelle Tipi-pesi'!K$21,"")&amp;IF(K148='Tabelle Tipi-pesi'!J$22,'Tabelle Tipi-pesi'!K$22,"")&amp;IF(K148='Tabelle Tipi-pesi'!J$23,'Tabelle Tipi-pesi'!K$23,"")))</f>
        <v>7</v>
      </c>
      <c r="M148" s="8" t="s">
        <v>66</v>
      </c>
      <c r="N148" s="9">
        <f>$B148*IF(M148="",0,VALUE(IF(M148='Tabelle Tipi-pesi'!L$2,'Tabelle Tipi-pesi'!M$2,"")&amp;IF(M148='Tabelle Tipi-pesi'!L$3,'Tabelle Tipi-pesi'!M$3,"")&amp;IF(M148='Tabelle Tipi-pesi'!L$4,'Tabelle Tipi-pesi'!M$4,"")&amp;IF(M148='Tabelle Tipi-pesi'!L$5,'Tabelle Tipi-pesi'!M$5,"")&amp;IF(M148='Tabelle Tipi-pesi'!L$6,'Tabelle Tipi-pesi'!M$6,"")&amp;IF(M148='Tabelle Tipi-pesi'!L$7,'Tabelle Tipi-pesi'!M$7,"")&amp;IF(M148='Tabelle Tipi-pesi'!L$8,'Tabelle Tipi-pesi'!M$8,"")&amp;IF(M148='Tabelle Tipi-pesi'!L$9,'Tabelle Tipi-pesi'!M$9,"")&amp;IF(M148='Tabelle Tipi-pesi'!L$10,'Tabelle Tipi-pesi'!M$10,"")&amp;IF(M148='Tabelle Tipi-pesi'!L$11,'Tabelle Tipi-pesi'!M$11,"")&amp;IF(M148='Tabelle Tipi-pesi'!L$12,'Tabelle Tipi-pesi'!M$12,"")&amp;IF(M148='Tabelle Tipi-pesi'!L$13,'Tabelle Tipi-pesi'!M$13,"")&amp;IF(M148='Tabelle Tipi-pesi'!L$14,'Tabelle Tipi-pesi'!M$14,"")&amp;IF(M148='Tabelle Tipi-pesi'!L$15,'Tabelle Tipi-pesi'!M$15,"")&amp;IF(M148='Tabelle Tipi-pesi'!L$16,'Tabelle Tipi-pesi'!M$16,"")&amp;IF(M148='Tabelle Tipi-pesi'!L$17,'Tabelle Tipi-pesi'!M$17,"")&amp;IF(M148='Tabelle Tipi-pesi'!L$18,'Tabelle Tipi-pesi'!M$18,"")&amp;IF(M148='Tabelle Tipi-pesi'!L$19,'Tabelle Tipi-pesi'!M$19,"")&amp;IF(M148='Tabelle Tipi-pesi'!L$20,'Tabelle Tipi-pesi'!M$20,"")&amp;IF(M148='Tabelle Tipi-pesi'!L$21,'Tabelle Tipi-pesi'!M$21,"")&amp;IF(M148='Tabelle Tipi-pesi'!L$22,'Tabelle Tipi-pesi'!M$22,"")&amp;IF(M148='Tabelle Tipi-pesi'!L$23,'Tabelle Tipi-pesi'!M$23,"")))</f>
        <v>720</v>
      </c>
      <c r="O148" s="27" t="s">
        <v>79</v>
      </c>
      <c r="P148" s="28">
        <f>IF(O148="",0,VALUE(IF(O148='Tabelle Tipi-pesi'!N$2,'Tabelle Tipi-pesi'!O$2,"")&amp;IF(O148='Tabelle Tipi-pesi'!N$3,'Tabelle Tipi-pesi'!O$3,"")&amp;IF(O148='Tabelle Tipi-pesi'!N$4,'Tabelle Tipi-pesi'!O$4,"")&amp;IF(O148='Tabelle Tipi-pesi'!N$5,'Tabelle Tipi-pesi'!O$5,"")&amp;IF(O148='Tabelle Tipi-pesi'!N$6,'Tabelle Tipi-pesi'!O$6,"")&amp;IF(O148='Tabelle Tipi-pesi'!N$7,'Tabelle Tipi-pesi'!O$7,"")&amp;IF(O148='Tabelle Tipi-pesi'!N$8,'Tabelle Tipi-pesi'!O$8,"")&amp;IF(O148='Tabelle Tipi-pesi'!N$9,'Tabelle Tipi-pesi'!O$9,"")&amp;IF(O148='Tabelle Tipi-pesi'!N$10,'Tabelle Tipi-pesi'!O$10,"")&amp;IF(O148='Tabelle Tipi-pesi'!N$11,'Tabelle Tipi-pesi'!O$11,"")&amp;IF(O148='Tabelle Tipi-pesi'!N$12,'Tabelle Tipi-pesi'!O$12,"")&amp;IF(O148='Tabelle Tipi-pesi'!N$13,'Tabelle Tipi-pesi'!O$13,"")&amp;IF(O148='Tabelle Tipi-pesi'!N$14,'Tabelle Tipi-pesi'!O$14,"")&amp;IF(O148='Tabelle Tipi-pesi'!N$15,'Tabelle Tipi-pesi'!O$15,"")&amp;IF(O148='Tabelle Tipi-pesi'!N$16,'Tabelle Tipi-pesi'!O$16,"")&amp;IF(O148='Tabelle Tipi-pesi'!N$17,'Tabelle Tipi-pesi'!O$17,"")&amp;IF(O148='Tabelle Tipi-pesi'!N$18,'Tabelle Tipi-pesi'!O$18,"")&amp;IF(O148='Tabelle Tipi-pesi'!N$19,'Tabelle Tipi-pesi'!O$19,"")&amp;IF(O148='Tabelle Tipi-pesi'!N$20,'Tabelle Tipi-pesi'!O$20,"")&amp;IF(O148='Tabelle Tipi-pesi'!N$21,'Tabelle Tipi-pesi'!O$21,"")&amp;IF(O148='Tabelle Tipi-pesi'!N$22,'Tabelle Tipi-pesi'!O$22,"")&amp;IF(O148='Tabelle Tipi-pesi'!N$23,'Tabelle Tipi-pesi'!O$23,"")))</f>
        <v>780</v>
      </c>
      <c r="Q148" s="8" t="s">
        <v>109</v>
      </c>
      <c r="R148" s="9">
        <f>IF(Q148="",0,VALUE(IF(Q148='Tabelle Tipi-pesi'!P$2,'Tabelle Tipi-pesi'!Q$2,"")&amp;IF(Q148='Tabelle Tipi-pesi'!P$3,'Tabelle Tipi-pesi'!Q$3,"")&amp;IF(Q148='Tabelle Tipi-pesi'!P$4,'Tabelle Tipi-pesi'!Q$4,"")&amp;IF(Q148='Tabelle Tipi-pesi'!P$5,'Tabelle Tipi-pesi'!Q$5,"")&amp;IF(Q148='Tabelle Tipi-pesi'!P$6,'Tabelle Tipi-pesi'!Q$6,"")&amp;IF(Q148='Tabelle Tipi-pesi'!P$7,'Tabelle Tipi-pesi'!Q$7,"")&amp;IF(Q148='Tabelle Tipi-pesi'!P$8,'Tabelle Tipi-pesi'!Q$8,"")&amp;IF(Q148='Tabelle Tipi-pesi'!P$9,'Tabelle Tipi-pesi'!Q$9,"")&amp;IF(Q148='Tabelle Tipi-pesi'!P$10,'Tabelle Tipi-pesi'!Q$10,"")&amp;IF(Q148='Tabelle Tipi-pesi'!P$11,'Tabelle Tipi-pesi'!Q$11,"")&amp;IF(Q148='Tabelle Tipi-pesi'!P$12,'Tabelle Tipi-pesi'!Q$12,"")&amp;IF(Q148='Tabelle Tipi-pesi'!P$13,'Tabelle Tipi-pesi'!Q$13,"")&amp;IF(Q148='Tabelle Tipi-pesi'!P$14,'Tabelle Tipi-pesi'!Q$14,"")&amp;IF(Q148='Tabelle Tipi-pesi'!P$15,'Tabelle Tipi-pesi'!Q$15,"")&amp;IF(Q148='Tabelle Tipi-pesi'!P$16,'Tabelle Tipi-pesi'!Q$16,"")&amp;IF(Q148='Tabelle Tipi-pesi'!P$17,'Tabelle Tipi-pesi'!Q$17,"")&amp;IF(Q148='Tabelle Tipi-pesi'!P$18,'Tabelle Tipi-pesi'!Q$18,"")&amp;IF(Q148='Tabelle Tipi-pesi'!P$19,'Tabelle Tipi-pesi'!Q$19,"")&amp;IF(Q148='Tabelle Tipi-pesi'!P$20,'Tabelle Tipi-pesi'!Q$20,"")&amp;IF(Q148='Tabelle Tipi-pesi'!P$21,'Tabelle Tipi-pesi'!Q$21,"")&amp;IF(Q148='Tabelle Tipi-pesi'!P$22,'Tabelle Tipi-pesi'!Q$22,"")&amp;IF(Q148='Tabelle Tipi-pesi'!P$23,'Tabelle Tipi-pesi'!Q$23,"")))</f>
        <v>60</v>
      </c>
      <c r="S148" s="29" t="s">
        <v>113</v>
      </c>
      <c r="T148" s="30">
        <f>IF(S148="",0,VALUE(IF(S148='Tabelle Tipi-pesi'!R$2,'Tabelle Tipi-pesi'!S$2,"")&amp;IF(S148='Tabelle Tipi-pesi'!R$3,'Tabelle Tipi-pesi'!S$3,"")&amp;IF(S148='Tabelle Tipi-pesi'!R$4,'Tabelle Tipi-pesi'!S$4,"")&amp;IF(S148='Tabelle Tipi-pesi'!R$5,'Tabelle Tipi-pesi'!S$5,"")&amp;IF(S148='Tabelle Tipi-pesi'!R$6,'Tabelle Tipi-pesi'!S$6,"")&amp;IF(S148='Tabelle Tipi-pesi'!R$7,'Tabelle Tipi-pesi'!S$7,"")&amp;IF(S148='Tabelle Tipi-pesi'!R$8,'Tabelle Tipi-pesi'!S$8,"")&amp;IF(S148='Tabelle Tipi-pesi'!R$9,'Tabelle Tipi-pesi'!S$9,"")&amp;IF(S148='Tabelle Tipi-pesi'!R$10,'Tabelle Tipi-pesi'!S$10,"")&amp;IF(S148='Tabelle Tipi-pesi'!R$11,'Tabelle Tipi-pesi'!S$11,"")&amp;IF(S148='Tabelle Tipi-pesi'!R$12,'Tabelle Tipi-pesi'!S$12,"")&amp;IF(S148='Tabelle Tipi-pesi'!R$13,'Tabelle Tipi-pesi'!S$13,"")&amp;IF(S148='Tabelle Tipi-pesi'!R$14,'Tabelle Tipi-pesi'!S$14,"")&amp;IF(S148='Tabelle Tipi-pesi'!R$15,'Tabelle Tipi-pesi'!S$15,"")&amp;IF(S148='Tabelle Tipi-pesi'!R$16,'Tabelle Tipi-pesi'!S$16,"")&amp;IF(S148='Tabelle Tipi-pesi'!R$17,'Tabelle Tipi-pesi'!S$17,"")&amp;IF(S148='Tabelle Tipi-pesi'!R$18,'Tabelle Tipi-pesi'!S$18,"")&amp;IF(S148='Tabelle Tipi-pesi'!R$19,'Tabelle Tipi-pesi'!S$19,"")&amp;IF(S148='Tabelle Tipi-pesi'!R$20,'Tabelle Tipi-pesi'!S$20,"")&amp;IF(S148='Tabelle Tipi-pesi'!R$21,'Tabelle Tipi-pesi'!S$21,"")&amp;IF(S148='Tabelle Tipi-pesi'!R$22,'Tabelle Tipi-pesi'!S$22,"")&amp;IF(S148='Tabelle Tipi-pesi'!R$23,'Tabelle Tipi-pesi'!S$23,"")))</f>
        <v>30</v>
      </c>
      <c r="V148" s="9">
        <f>IF(U148="",0,VALUE(IF(U148='Tabelle Tipi-pesi'!T$2,'Tabelle Tipi-pesi'!U$2,"")&amp;IF(U148='Tabelle Tipi-pesi'!T$3,'Tabelle Tipi-pesi'!U$3,"")&amp;IF(U148='Tabelle Tipi-pesi'!T$4,'Tabelle Tipi-pesi'!U$4,"")&amp;IF(U148='Tabelle Tipi-pesi'!T$5,'Tabelle Tipi-pesi'!U$5,"")&amp;IF(U148='Tabelle Tipi-pesi'!T$6,'Tabelle Tipi-pesi'!U$6,"")&amp;IF(U148='Tabelle Tipi-pesi'!T$7,'Tabelle Tipi-pesi'!U$7,"")&amp;IF(U148='Tabelle Tipi-pesi'!T$8,'Tabelle Tipi-pesi'!U$8,"")&amp;IF(U148='Tabelle Tipi-pesi'!T$9,'Tabelle Tipi-pesi'!U$9,"")&amp;IF(U148='Tabelle Tipi-pesi'!T$10,'Tabelle Tipi-pesi'!U$10,"")&amp;IF(U148='Tabelle Tipi-pesi'!T$11,'Tabelle Tipi-pesi'!U$11,"")&amp;IF(U148='Tabelle Tipi-pesi'!T$12,'Tabelle Tipi-pesi'!U$12,"")&amp;IF(U148='Tabelle Tipi-pesi'!T$13,'Tabelle Tipi-pesi'!U$13,"")&amp;IF(U148='Tabelle Tipi-pesi'!T$14,'Tabelle Tipi-pesi'!U$14,"")&amp;IF(U148='Tabelle Tipi-pesi'!T$15,'Tabelle Tipi-pesi'!U$15,"")&amp;IF(U148='Tabelle Tipi-pesi'!T$16,'Tabelle Tipi-pesi'!U$16,"")&amp;IF(U148='Tabelle Tipi-pesi'!T$17,'Tabelle Tipi-pesi'!U$17,"")&amp;IF(U148='Tabelle Tipi-pesi'!T$18,'Tabelle Tipi-pesi'!U$18,"")&amp;IF(U148='Tabelle Tipi-pesi'!T$19,'Tabelle Tipi-pesi'!U$19,"")&amp;IF(U148='Tabelle Tipi-pesi'!T$20,'Tabelle Tipi-pesi'!U$20,"")&amp;IF(U148='Tabelle Tipi-pesi'!T$21,'Tabelle Tipi-pesi'!U$21,"")&amp;IF(U148='Tabelle Tipi-pesi'!T$22,'Tabelle Tipi-pesi'!U$22,"")&amp;IF(U148='Tabelle Tipi-pesi'!T$23,'Tabelle Tipi-pesi'!U$23,"")))</f>
        <v>0</v>
      </c>
      <c r="W148" s="31" t="s">
        <v>99</v>
      </c>
      <c r="X148" s="32">
        <f>IF(W148="",0,VALUE(IF(W148='Tabelle Tipi-pesi'!V$2,'Tabelle Tipi-pesi'!W$2,"")&amp;IF(W148='Tabelle Tipi-pesi'!V$3,'Tabelle Tipi-pesi'!W$3,"")&amp;IF(W148='Tabelle Tipi-pesi'!V$4,'Tabelle Tipi-pesi'!W$4,"")&amp;IF(W148='Tabelle Tipi-pesi'!V$5,'Tabelle Tipi-pesi'!W$5,"")&amp;IF(W148='Tabelle Tipi-pesi'!V$6,'Tabelle Tipi-pesi'!W$6,"")&amp;IF(W148='Tabelle Tipi-pesi'!V$7,'Tabelle Tipi-pesi'!W$7,"")&amp;IF(W148='Tabelle Tipi-pesi'!V$8,'Tabelle Tipi-pesi'!W$8,"")&amp;IF(W148='Tabelle Tipi-pesi'!V$9,'Tabelle Tipi-pesi'!W$9,"")&amp;IF(W148='Tabelle Tipi-pesi'!V$10,'Tabelle Tipi-pesi'!W$10,"")&amp;IF(W148='Tabelle Tipi-pesi'!V$11,'Tabelle Tipi-pesi'!W$11,"")&amp;IF(W148='Tabelle Tipi-pesi'!V$12,'Tabelle Tipi-pesi'!W$12,"")&amp;IF(W148='Tabelle Tipi-pesi'!V$13,'Tabelle Tipi-pesi'!W$13,"")&amp;IF(W148='Tabelle Tipi-pesi'!V$14,'Tabelle Tipi-pesi'!W$14,"")&amp;IF(W148='Tabelle Tipi-pesi'!V$15,'Tabelle Tipi-pesi'!W$15,"")&amp;IF(W148='Tabelle Tipi-pesi'!V$16,'Tabelle Tipi-pesi'!W$16,"")&amp;IF(W148='Tabelle Tipi-pesi'!V$17,'Tabelle Tipi-pesi'!W$17,"")&amp;IF(W148='Tabelle Tipi-pesi'!V$18,'Tabelle Tipi-pesi'!W$18,"")&amp;IF(W148='Tabelle Tipi-pesi'!V$19,'Tabelle Tipi-pesi'!W$19,"")&amp;IF(W148='Tabelle Tipi-pesi'!V$20,'Tabelle Tipi-pesi'!W$20,"")&amp;IF(W148='Tabelle Tipi-pesi'!V$21,'Tabelle Tipi-pesi'!W$21,"")&amp;IF(W148='Tabelle Tipi-pesi'!V$22,'Tabelle Tipi-pesi'!W$22,"")&amp;IF(W148='Tabelle Tipi-pesi'!V$23,'Tabelle Tipi-pesi'!W$23,"")))</f>
        <v>14</v>
      </c>
      <c r="Z148" s="9">
        <f>IF(Y148="",0,VALUE(IF(Y148='Tabelle Tipi-pesi'!X$2,'Tabelle Tipi-pesi'!Y$2,"")&amp;IF(Y148='Tabelle Tipi-pesi'!X$3,'Tabelle Tipi-pesi'!Y$3,"")&amp;IF(Y148='Tabelle Tipi-pesi'!X$4,'Tabelle Tipi-pesi'!Y$4,"")&amp;IF(Y148='Tabelle Tipi-pesi'!X$5,'Tabelle Tipi-pesi'!Y$5,"")&amp;IF(Y148='Tabelle Tipi-pesi'!X$6,'Tabelle Tipi-pesi'!Y$6,"")&amp;IF(Y148='Tabelle Tipi-pesi'!X$7,'Tabelle Tipi-pesi'!Y$7,"")&amp;IF(Y148='Tabelle Tipi-pesi'!X$8,'Tabelle Tipi-pesi'!Y$8,"")&amp;IF(Y148='Tabelle Tipi-pesi'!X$9,'Tabelle Tipi-pesi'!Y$9,"")&amp;IF(Y148='Tabelle Tipi-pesi'!X$10,'Tabelle Tipi-pesi'!Y$10,"")&amp;IF(Y148='Tabelle Tipi-pesi'!X$11,'Tabelle Tipi-pesi'!Y$11,"")&amp;IF(Y148='Tabelle Tipi-pesi'!X$12,'Tabelle Tipi-pesi'!Y$12,"")&amp;IF(Y148='Tabelle Tipi-pesi'!X$13,'Tabelle Tipi-pesi'!Y$13,"")&amp;IF(Y148='Tabelle Tipi-pesi'!X$14,'Tabelle Tipi-pesi'!Y$14,"")&amp;IF(Y148='Tabelle Tipi-pesi'!X$15,'Tabelle Tipi-pesi'!Y$15,"")&amp;IF(Y148='Tabelle Tipi-pesi'!X$16,'Tabelle Tipi-pesi'!Y$16,"")&amp;IF(Y148='Tabelle Tipi-pesi'!X$17,'Tabelle Tipi-pesi'!Y$17,"")&amp;IF(Y148='Tabelle Tipi-pesi'!X$18,'Tabelle Tipi-pesi'!Y$18,"")&amp;IF(Y148='Tabelle Tipi-pesi'!X$19,'Tabelle Tipi-pesi'!Y$19,"")&amp;IF(Y148='Tabelle Tipi-pesi'!X$20,'Tabelle Tipi-pesi'!Y$20,"")&amp;IF(Y148='Tabelle Tipi-pesi'!X$21,'Tabelle Tipi-pesi'!Y$21,"")&amp;IF(Y148='Tabelle Tipi-pesi'!X$22,'Tabelle Tipi-pesi'!Y$22,"")&amp;IF(Y148='Tabelle Tipi-pesi'!X$23,'Tabelle Tipi-pesi'!Y$23,"")))</f>
        <v>0</v>
      </c>
      <c r="AA148" s="36" t="s">
        <v>103</v>
      </c>
      <c r="AB148" s="37">
        <f>IF(AA148="",0,VALUE(IF(AA148='Tabelle Tipi-pesi'!Z$2,'Tabelle Tipi-pesi'!AA$2,"")&amp;IF(AA148='Tabelle Tipi-pesi'!Z$3,'Tabelle Tipi-pesi'!AA$3,"")&amp;IF(AA148='Tabelle Tipi-pesi'!Z$4,'Tabelle Tipi-pesi'!AA$4,"")&amp;IF(AA148='Tabelle Tipi-pesi'!Z$5,'Tabelle Tipi-pesi'!AA$5,"")&amp;IF(AA148='Tabelle Tipi-pesi'!Z$6,'Tabelle Tipi-pesi'!AA$6,"")&amp;IF(AA148='Tabelle Tipi-pesi'!Z$7,'Tabelle Tipi-pesi'!AA$7,"")&amp;IF(AA148='Tabelle Tipi-pesi'!Z$8,'Tabelle Tipi-pesi'!AA$8,"")&amp;IF(AA148='Tabelle Tipi-pesi'!Z$9,'Tabelle Tipi-pesi'!AA$9,"")&amp;IF(AA148='Tabelle Tipi-pesi'!Z$10,'Tabelle Tipi-pesi'!AA$10,"")&amp;IF(AA148='Tabelle Tipi-pesi'!Z$11,'Tabelle Tipi-pesi'!AA$11,"")&amp;IF(AA148='Tabelle Tipi-pesi'!Z$12,'Tabelle Tipi-pesi'!AA$12,"")&amp;IF(AA148='Tabelle Tipi-pesi'!Z$13,'Tabelle Tipi-pesi'!AA$13,"")&amp;IF(AA148='Tabelle Tipi-pesi'!Z$14,'Tabelle Tipi-pesi'!AA$14,"")&amp;IF(AA148='Tabelle Tipi-pesi'!Z$15,'Tabelle Tipi-pesi'!AA$15,"")&amp;IF(AA148='Tabelle Tipi-pesi'!Z$16,'Tabelle Tipi-pesi'!AA$16,"")&amp;IF(AA148='Tabelle Tipi-pesi'!Z$17,'Tabelle Tipi-pesi'!AA$17,"")&amp;IF(AA148='Tabelle Tipi-pesi'!Z$18,'Tabelle Tipi-pesi'!AA$18,"")&amp;IF(AA148='Tabelle Tipi-pesi'!Z$19,'Tabelle Tipi-pesi'!AA$19,"")&amp;IF(AA148='Tabelle Tipi-pesi'!Z$20,'Tabelle Tipi-pesi'!AA$20,"")&amp;IF(AA148='Tabelle Tipi-pesi'!Z$21,'Tabelle Tipi-pesi'!AA$21,"")&amp;IF(AA148='Tabelle Tipi-pesi'!Z$22,'Tabelle Tipi-pesi'!AA$22,"")&amp;IF(AA148='Tabelle Tipi-pesi'!Z$23,'Tabelle Tipi-pesi'!AA$23,"")))</f>
        <v>10</v>
      </c>
      <c r="AD148" s="9">
        <f>IF(AC148="",0,VALUE(IF(AC148='Tabelle Tipi-pesi'!Z$2,'Tabelle Tipi-pesi'!AA$2,"")&amp;IF(AC148='Tabelle Tipi-pesi'!Z$3,'Tabelle Tipi-pesi'!AA$3,"")&amp;IF(AC148='Tabelle Tipi-pesi'!Z$4,'Tabelle Tipi-pesi'!AA$4,"")&amp;IF(AC148='Tabelle Tipi-pesi'!Z$5,'Tabelle Tipi-pesi'!AA$5,"")&amp;IF(AC148='Tabelle Tipi-pesi'!Z$6,'Tabelle Tipi-pesi'!AA$6,"")&amp;IF(AC148='Tabelle Tipi-pesi'!Z$7,'Tabelle Tipi-pesi'!AA$7,"")&amp;IF(AC148='Tabelle Tipi-pesi'!Z$8,'Tabelle Tipi-pesi'!AA$8,"")&amp;IF(AC148='Tabelle Tipi-pesi'!Z$9,'Tabelle Tipi-pesi'!AA$9,"")&amp;IF(AC148='Tabelle Tipi-pesi'!Z$10,'Tabelle Tipi-pesi'!AA$10,"")&amp;IF(AC148='Tabelle Tipi-pesi'!Z$11,'Tabelle Tipi-pesi'!AA$11,"")&amp;IF(AC148='Tabelle Tipi-pesi'!Z$12,'Tabelle Tipi-pesi'!AA$12,"")&amp;IF(AC148='Tabelle Tipi-pesi'!Z$13,'Tabelle Tipi-pesi'!AA$13,"")&amp;IF(AC148='Tabelle Tipi-pesi'!Z$14,'Tabelle Tipi-pesi'!AA$14,"")&amp;IF(AC148='Tabelle Tipi-pesi'!Z$15,'Tabelle Tipi-pesi'!AA$15,"")&amp;IF(AC148='Tabelle Tipi-pesi'!Z$16,'Tabelle Tipi-pesi'!AA$16,"")&amp;IF(AC148='Tabelle Tipi-pesi'!Z$17,'Tabelle Tipi-pesi'!AA$17,"")&amp;IF(AC148='Tabelle Tipi-pesi'!Z$18,'Tabelle Tipi-pesi'!AA$18,"")&amp;IF(AC148='Tabelle Tipi-pesi'!Z$19,'Tabelle Tipi-pesi'!AA$19,"")&amp;IF(AC148='Tabelle Tipi-pesi'!Z$20,'Tabelle Tipi-pesi'!AA$20,"")&amp;IF(AC148='Tabelle Tipi-pesi'!Z$21,'Tabelle Tipi-pesi'!AA$21,"")&amp;IF(AC148='Tabelle Tipi-pesi'!Z$22,'Tabelle Tipi-pesi'!AA$22,"")&amp;IF(AC148='Tabelle Tipi-pesi'!Z$23,'Tabelle Tipi-pesi'!AA$23,"")))</f>
        <v>0</v>
      </c>
      <c r="AE148" s="34" t="s">
        <v>116</v>
      </c>
      <c r="AF148" s="35">
        <f>IF(AE148="",0,VALUE(IF(AE148='Tabelle Tipi-pesi'!AB$2,'Tabelle Tipi-pesi'!AC$2,"")&amp;IF(AE148='Tabelle Tipi-pesi'!AB$3,'Tabelle Tipi-pesi'!AC$3,"")&amp;IF(AE148='Tabelle Tipi-pesi'!AB$4,'Tabelle Tipi-pesi'!AC$4,"")&amp;IF(AE148='Tabelle Tipi-pesi'!AB$5,'Tabelle Tipi-pesi'!AC$5,"")&amp;IF(AE148='Tabelle Tipi-pesi'!AB$6,'Tabelle Tipi-pesi'!AC$6,"")&amp;IF(AE148='Tabelle Tipi-pesi'!AB$7,'Tabelle Tipi-pesi'!AC$7,"")&amp;IF(AE148='Tabelle Tipi-pesi'!AB$8,'Tabelle Tipi-pesi'!AC$8,"")&amp;IF(AE148='Tabelle Tipi-pesi'!AB$9,'Tabelle Tipi-pesi'!AC$9,"")&amp;IF(AE148='Tabelle Tipi-pesi'!AB$10,'Tabelle Tipi-pesi'!AC$10,"")&amp;IF(AE148='Tabelle Tipi-pesi'!AB$11,'Tabelle Tipi-pesi'!AC$11,"")&amp;IF(AE148='Tabelle Tipi-pesi'!AB$12,'Tabelle Tipi-pesi'!AC$12,"")&amp;IF(AE148='Tabelle Tipi-pesi'!AB$13,'Tabelle Tipi-pesi'!AC$13,"")&amp;IF(AE148='Tabelle Tipi-pesi'!AB$14,'Tabelle Tipi-pesi'!AC$14,"")&amp;IF(AE148='Tabelle Tipi-pesi'!AB$15,'Tabelle Tipi-pesi'!AC$15,"")&amp;IF(AD148='Tabelle Tipi-pesi'!AB$16,'Tabelle Tipi-pesi'!AC$16,"")&amp;IF(AE148='Tabelle Tipi-pesi'!AB$17,'Tabelle Tipi-pesi'!AC$17,"")&amp;IF(AE148='Tabelle Tipi-pesi'!AB$18,'Tabelle Tipi-pesi'!AC$18,"")&amp;IF(AE148='Tabelle Tipi-pesi'!AB$19,'Tabelle Tipi-pesi'!AC$19,"")&amp;IF(AE148='Tabelle Tipi-pesi'!AB$20,'Tabelle Tipi-pesi'!AC$20,"")&amp;IF(AE148='Tabelle Tipi-pesi'!AB$21,'Tabelle Tipi-pesi'!AC$21,"")&amp;IF(AE148='Tabelle Tipi-pesi'!AB$22,'Tabelle Tipi-pesi'!AC$22,"")&amp;IF(AE148='Tabelle Tipi-pesi'!AB$23,'Tabelle Tipi-pesi'!AC$23,"")))</f>
        <v>20</v>
      </c>
      <c r="AH148" s="9">
        <f>IF(AG148="",0,VALUE(IF(AG148='Tabelle Tipi-pesi'!AD$2,'Tabelle Tipi-pesi'!AE$2,"")&amp;IF(AG148='Tabelle Tipi-pesi'!AD$3,'Tabelle Tipi-pesi'!AE$3,"")&amp;IF(AG148='Tabelle Tipi-pesi'!AD$4,'Tabelle Tipi-pesi'!AE$4,"")&amp;IF(AG148='Tabelle Tipi-pesi'!AD$5,'Tabelle Tipi-pesi'!AE$5,"")&amp;IF(AG148='Tabelle Tipi-pesi'!AD$6,'Tabelle Tipi-pesi'!AE$6,"")&amp;IF(AG148='Tabelle Tipi-pesi'!AD$7,'Tabelle Tipi-pesi'!AE$7,"")&amp;IF(AG148='Tabelle Tipi-pesi'!AD$8,'Tabelle Tipi-pesi'!AE$8,"")&amp;IF(AG148='Tabelle Tipi-pesi'!AD$9,'Tabelle Tipi-pesi'!AE$9,"")&amp;IF(AG148='Tabelle Tipi-pesi'!AD$10,'Tabelle Tipi-pesi'!AE$10,"")&amp;IF(AG148='Tabelle Tipi-pesi'!AD$11,'Tabelle Tipi-pesi'!AE$11,"")&amp;IF(AG148='Tabelle Tipi-pesi'!AD$12,'Tabelle Tipi-pesi'!AE$12,"")&amp;IF(AG148='Tabelle Tipi-pesi'!AD$13,'Tabelle Tipi-pesi'!AE$13,"")&amp;IF(AG148='Tabelle Tipi-pesi'!AD$14,'Tabelle Tipi-pesi'!AE$14,"")&amp;IF(AG148='Tabelle Tipi-pesi'!AD$15,'Tabelle Tipi-pesi'!AE$15,"")&amp;IF(AF148='Tabelle Tipi-pesi'!AD$16,'Tabelle Tipi-pesi'!AE$16,"")&amp;IF(AG148='Tabelle Tipi-pesi'!AD$17,'Tabelle Tipi-pesi'!AE$17,"")&amp;IF(AG148='Tabelle Tipi-pesi'!AD$18,'Tabelle Tipi-pesi'!AE$18,"")&amp;IF(AG148='Tabelle Tipi-pesi'!AD$19,'Tabelle Tipi-pesi'!AE$19,"")&amp;IF(AG148='Tabelle Tipi-pesi'!AD$20,'Tabelle Tipi-pesi'!AE$20,"")&amp;IF(AG148='Tabelle Tipi-pesi'!AD$21,'Tabelle Tipi-pesi'!AE$21,"")&amp;IF(AG148='Tabelle Tipi-pesi'!AD$22,'Tabelle Tipi-pesi'!AE$22,"")&amp;IF(AG148='Tabelle Tipi-pesi'!AD$23,'Tabelle Tipi-pesi'!AE$23,"")))</f>
        <v>0</v>
      </c>
      <c r="AJ148" s="26">
        <f t="shared" si="14"/>
        <v>2136</v>
      </c>
      <c r="AK148" s="55">
        <v>15</v>
      </c>
      <c r="AL148" s="12">
        <v>3169</v>
      </c>
      <c r="AM148" s="18"/>
      <c r="AN148" s="11">
        <f t="shared" si="15"/>
        <v>17</v>
      </c>
      <c r="AO148" s="11" t="str">
        <f t="shared" si="16"/>
        <v>4</v>
      </c>
      <c r="AP148" s="8">
        <v>340</v>
      </c>
      <c r="AQ148" s="40">
        <f t="shared" si="17"/>
        <v>12.676</v>
      </c>
      <c r="AR148" s="15">
        <f t="shared" si="18"/>
        <v>187.60480000000001</v>
      </c>
      <c r="AS148" s="16">
        <f t="shared" si="19"/>
        <v>87.829962546816475</v>
      </c>
      <c r="AT148" s="15">
        <f t="shared" si="20"/>
        <v>11.385636188413089</v>
      </c>
      <c r="AU148" s="39"/>
    </row>
    <row r="149" spans="1:47" s="8" customFormat="1" ht="11.25" customHeight="1" x14ac:dyDescent="0.2">
      <c r="A149" s="8">
        <v>145</v>
      </c>
      <c r="B149" s="8">
        <v>4</v>
      </c>
      <c r="C149" s="20" t="s">
        <v>17</v>
      </c>
      <c r="D149" s="21">
        <f>IF(C149="",0,VALUE(IF(C149='Tabelle Tipi-pesi'!B$2,'Tabelle Tipi-pesi'!C$2,"")&amp;IF(C149='Tabelle Tipi-pesi'!B$3,'Tabelle Tipi-pesi'!C$3,"")&amp;IF(C149='Tabelle Tipi-pesi'!B$4,'Tabelle Tipi-pesi'!C$4,"")&amp;IF(C149='Tabelle Tipi-pesi'!B$5,'Tabelle Tipi-pesi'!C$5,"")&amp;IF(C149='Tabelle Tipi-pesi'!B$6,'Tabelle Tipi-pesi'!C$6,"")&amp;IF(C149='Tabelle Tipi-pesi'!B$7,'Tabelle Tipi-pesi'!C$7,"")&amp;IF(C149='Tabelle Tipi-pesi'!B$8,'Tabelle Tipi-pesi'!C$8,"")&amp;IF(C149='Tabelle Tipi-pesi'!B$9,'Tabelle Tipi-pesi'!C$9,"")&amp;IF(C149='Tabelle Tipi-pesi'!B$10,'Tabelle Tipi-pesi'!C$10,"")&amp;IF(C149='Tabelle Tipi-pesi'!B$11,'Tabelle Tipi-pesi'!C$11,"")&amp;IF(C149='Tabelle Tipi-pesi'!B$12,'Tabelle Tipi-pesi'!C$12,"")&amp;IF(C149='Tabelle Tipi-pesi'!B$13,'Tabelle Tipi-pesi'!C$13,"")&amp;IF(C149='Tabelle Tipi-pesi'!B$14,'Tabelle Tipi-pesi'!C$14,"")&amp;IF(C149='Tabelle Tipi-pesi'!B$15,'Tabelle Tipi-pesi'!C$15,"")&amp;IF(C149='Tabelle Tipi-pesi'!B$16,'Tabelle Tipi-pesi'!C$16,"")&amp;IF(C149='Tabelle Tipi-pesi'!B$17,'Tabelle Tipi-pesi'!C$17,"")&amp;IF(C149='Tabelle Tipi-pesi'!B$18,'Tabelle Tipi-pesi'!C$18,"")&amp;IF(C149='Tabelle Tipi-pesi'!B$19,'Tabelle Tipi-pesi'!C$19,"")&amp;IF(C149='Tabelle Tipi-pesi'!B$20,'Tabelle Tipi-pesi'!C$20,"")&amp;IF(C149='Tabelle Tipi-pesi'!B$21,'Tabelle Tipi-pesi'!C$21,"")&amp;IF(C149='Tabelle Tipi-pesi'!B$22,'Tabelle Tipi-pesi'!C$22,"")&amp;IF(C149='Tabelle Tipi-pesi'!B$23,'Tabelle Tipi-pesi'!C$23,"")))</f>
        <v>130</v>
      </c>
      <c r="E149" s="8" t="s">
        <v>32</v>
      </c>
      <c r="F149" s="7">
        <f>IF(E149="",0,VALUE(IF(E149='Tabelle Tipi-pesi'!D$2,'Tabelle Tipi-pesi'!E$2,"")&amp;IF(E149='Tabelle Tipi-pesi'!D$3,'Tabelle Tipi-pesi'!E$3,"")&amp;IF(E149='Tabelle Tipi-pesi'!D$4,'Tabelle Tipi-pesi'!E$4,"")&amp;IF(E149='Tabelle Tipi-pesi'!D$5,'Tabelle Tipi-pesi'!E$5,"")&amp;IF(E149='Tabelle Tipi-pesi'!D$6,'Tabelle Tipi-pesi'!E$6,"")&amp;IF(E149='Tabelle Tipi-pesi'!D$7,'Tabelle Tipi-pesi'!E$7,"")&amp;IF(E149='Tabelle Tipi-pesi'!D$8,'Tabelle Tipi-pesi'!E$8,"")&amp;IF(E149='Tabelle Tipi-pesi'!D$9,'Tabelle Tipi-pesi'!E$9,"")&amp;IF(E149='Tabelle Tipi-pesi'!D$10,'Tabelle Tipi-pesi'!E$10,"")&amp;IF(E149='Tabelle Tipi-pesi'!D$11,'Tabelle Tipi-pesi'!E$11,"")&amp;IF(E149='Tabelle Tipi-pesi'!D$12,'Tabelle Tipi-pesi'!E$12,"")&amp;IF(E149='Tabelle Tipi-pesi'!D$13,'Tabelle Tipi-pesi'!E$13,"")&amp;IF(E149='Tabelle Tipi-pesi'!D$14,'Tabelle Tipi-pesi'!E$14,"")&amp;IF(E149='Tabelle Tipi-pesi'!D$15,'Tabelle Tipi-pesi'!E$15,"")&amp;IF(E149='Tabelle Tipi-pesi'!D$16,'Tabelle Tipi-pesi'!E$16,"")&amp;IF(E149='Tabelle Tipi-pesi'!D$17,'Tabelle Tipi-pesi'!E$17,"")&amp;IF(E149='Tabelle Tipi-pesi'!D$18,'Tabelle Tipi-pesi'!E$18,"")&amp;IF(E149='Tabelle Tipi-pesi'!D$19,'Tabelle Tipi-pesi'!E$19,"")&amp;IF(E149='Tabelle Tipi-pesi'!D$20,'Tabelle Tipi-pesi'!E$20,"")&amp;IF(E149='Tabelle Tipi-pesi'!D$21,'Tabelle Tipi-pesi'!E$21,"")&amp;IF(E149='Tabelle Tipi-pesi'!D$22,'Tabelle Tipi-pesi'!E$22,"")&amp;IF(E149='Tabelle Tipi-pesi'!D$23,'Tabelle Tipi-pesi'!E$23,"")))/4*B149</f>
        <v>100</v>
      </c>
      <c r="G149" s="22" t="s">
        <v>39</v>
      </c>
      <c r="H149" s="23">
        <f>$B149*IF(G149="",0,VALUE(IF(G149='Tabelle Tipi-pesi'!F$2,'Tabelle Tipi-pesi'!G$2,"")&amp;IF(G149='Tabelle Tipi-pesi'!F$3,'Tabelle Tipi-pesi'!G$3,"")&amp;IF(G149='Tabelle Tipi-pesi'!F$4,'Tabelle Tipi-pesi'!G$4,"")&amp;IF(G149='Tabelle Tipi-pesi'!F$5,'Tabelle Tipi-pesi'!G$5,"")&amp;IF(G149='Tabelle Tipi-pesi'!F$6,'Tabelle Tipi-pesi'!G$6,"")&amp;IF(G149='Tabelle Tipi-pesi'!F$7,'Tabelle Tipi-pesi'!G$7,"")&amp;IF(G149='Tabelle Tipi-pesi'!F$8,'Tabelle Tipi-pesi'!G$8,"")&amp;IF(G149='Tabelle Tipi-pesi'!F$9,'Tabelle Tipi-pesi'!G$9,"")&amp;IF(G149='Tabelle Tipi-pesi'!F$10,'Tabelle Tipi-pesi'!G$10,"")&amp;IF(G149='Tabelle Tipi-pesi'!F$11,'Tabelle Tipi-pesi'!G$11,"")&amp;IF(G149='Tabelle Tipi-pesi'!F$12,'Tabelle Tipi-pesi'!G$12,"")&amp;IF(G149='Tabelle Tipi-pesi'!F$13,'Tabelle Tipi-pesi'!G$13,"")&amp;IF(G149='Tabelle Tipi-pesi'!F$14,'Tabelle Tipi-pesi'!G$14,"")&amp;IF(G149='Tabelle Tipi-pesi'!F$15,'Tabelle Tipi-pesi'!G$15,"")&amp;IF(G149='Tabelle Tipi-pesi'!F$16,'Tabelle Tipi-pesi'!G$16,"")&amp;IF(G149='Tabelle Tipi-pesi'!F$17,'Tabelle Tipi-pesi'!G$17,"")&amp;IF(G149='Tabelle Tipi-pesi'!F$18,'Tabelle Tipi-pesi'!G$18,"")&amp;IF(G149='Tabelle Tipi-pesi'!F$19,'Tabelle Tipi-pesi'!G$19,"")&amp;IF(G149='Tabelle Tipi-pesi'!F$20,'Tabelle Tipi-pesi'!G$20,"")&amp;IF(G149='Tabelle Tipi-pesi'!F$21,'Tabelle Tipi-pesi'!G$21,"")&amp;IF(G149='Tabelle Tipi-pesi'!F$22,'Tabelle Tipi-pesi'!G$22,"")&amp;IF(G149='Tabelle Tipi-pesi'!F$23,'Tabelle Tipi-pesi'!G$23,"")))</f>
        <v>120</v>
      </c>
      <c r="I149" s="8" t="s">
        <v>47</v>
      </c>
      <c r="J149" s="9">
        <f>IF(I149="",0,VALUE(IF(I149='Tabelle Tipi-pesi'!H$2,'Tabelle Tipi-pesi'!I$2,"")&amp;IF(I149='Tabelle Tipi-pesi'!H$3,'Tabelle Tipi-pesi'!I$3,"")&amp;IF(I149='Tabelle Tipi-pesi'!H$4,'Tabelle Tipi-pesi'!I$4,"")&amp;IF(I149='Tabelle Tipi-pesi'!H$5,'Tabelle Tipi-pesi'!I$5,"")&amp;IF(I149='Tabelle Tipi-pesi'!H$6,'Tabelle Tipi-pesi'!I$6,"")&amp;IF(I149='Tabelle Tipi-pesi'!H$7,'Tabelle Tipi-pesi'!I$7,"")&amp;IF(I149='Tabelle Tipi-pesi'!H$8,'Tabelle Tipi-pesi'!I$8,"")&amp;IF(I149='Tabelle Tipi-pesi'!H$9,'Tabelle Tipi-pesi'!I$9,"")&amp;IF(I149='Tabelle Tipi-pesi'!H$10,'Tabelle Tipi-pesi'!I$10,"")&amp;IF(I149='Tabelle Tipi-pesi'!H$11,'Tabelle Tipi-pesi'!I$11,"")&amp;IF(I149='Tabelle Tipi-pesi'!H$12,'Tabelle Tipi-pesi'!I$12,"")&amp;IF(I149='Tabelle Tipi-pesi'!H$13,'Tabelle Tipi-pesi'!I$13,"")&amp;IF(I149='Tabelle Tipi-pesi'!H$14,'Tabelle Tipi-pesi'!I$14,"")&amp;IF(I149='Tabelle Tipi-pesi'!H$15,'Tabelle Tipi-pesi'!I$15,"")&amp;IF(I149='Tabelle Tipi-pesi'!H$16,'Tabelle Tipi-pesi'!I$16,"")&amp;IF(I149='Tabelle Tipi-pesi'!H$17,'Tabelle Tipi-pesi'!I$17,"")&amp;IF(I149='Tabelle Tipi-pesi'!H$18,'Tabelle Tipi-pesi'!I$18,"")&amp;IF(I149='Tabelle Tipi-pesi'!H$19,'Tabelle Tipi-pesi'!I$19,"")&amp;IF(I149='Tabelle Tipi-pesi'!H$20,'Tabelle Tipi-pesi'!I$20,"")&amp;IF(I149='Tabelle Tipi-pesi'!H$21,'Tabelle Tipi-pesi'!I$21,"")&amp;IF(I149='Tabelle Tipi-pesi'!H$22,'Tabelle Tipi-pesi'!I$22,"")&amp;IF(I149='Tabelle Tipi-pesi'!H$23,'Tabelle Tipi-pesi'!I$23,"")))</f>
        <v>145</v>
      </c>
      <c r="K149" s="24" t="s">
        <v>50</v>
      </c>
      <c r="L149" s="25">
        <f>IF(K149="",0,VALUE(IF(K149='Tabelle Tipi-pesi'!J$2,'Tabelle Tipi-pesi'!K$2,"")&amp;IF(K149='Tabelle Tipi-pesi'!J$3,'Tabelle Tipi-pesi'!K$3,"")&amp;IF(K149='Tabelle Tipi-pesi'!J$4,'Tabelle Tipi-pesi'!K$4,"")&amp;IF(K149='Tabelle Tipi-pesi'!J$5,'Tabelle Tipi-pesi'!K$5,"")&amp;IF(K149='Tabelle Tipi-pesi'!J$6,'Tabelle Tipi-pesi'!K$6,"")&amp;IF(K149='Tabelle Tipi-pesi'!J$7,'Tabelle Tipi-pesi'!K$7,"")&amp;IF(K149='Tabelle Tipi-pesi'!J$8,'Tabelle Tipi-pesi'!K$8,"")&amp;IF(K149='Tabelle Tipi-pesi'!J$9,'Tabelle Tipi-pesi'!K$9,"")&amp;IF(K149='Tabelle Tipi-pesi'!J$10,'Tabelle Tipi-pesi'!K$10,"")&amp;IF(K149='Tabelle Tipi-pesi'!J$11,'Tabelle Tipi-pesi'!K$11,"")&amp;IF(K149='Tabelle Tipi-pesi'!J$12,'Tabelle Tipi-pesi'!K$12,"")&amp;IF(K149='Tabelle Tipi-pesi'!J$13,'Tabelle Tipi-pesi'!K$13,"")&amp;IF(K149='Tabelle Tipi-pesi'!J$14,'Tabelle Tipi-pesi'!K$14,"")&amp;IF(K149='Tabelle Tipi-pesi'!J$15,'Tabelle Tipi-pesi'!K$15,"")&amp;IF(K149='Tabelle Tipi-pesi'!J$16,'Tabelle Tipi-pesi'!K$16,"")&amp;IF(K149='Tabelle Tipi-pesi'!J$17,'Tabelle Tipi-pesi'!K$17,"")&amp;IF(K149='Tabelle Tipi-pesi'!J$18,'Tabelle Tipi-pesi'!K$18,"")&amp;IF(K149='Tabelle Tipi-pesi'!J$19,'Tabelle Tipi-pesi'!K$19,"")&amp;IF(K149='Tabelle Tipi-pesi'!J$20,'Tabelle Tipi-pesi'!K$20,"")&amp;IF(K149='Tabelle Tipi-pesi'!J$21,'Tabelle Tipi-pesi'!K$21,"")&amp;IF(K149='Tabelle Tipi-pesi'!J$22,'Tabelle Tipi-pesi'!K$22,"")&amp;IF(K149='Tabelle Tipi-pesi'!J$23,'Tabelle Tipi-pesi'!K$23,"")))</f>
        <v>7</v>
      </c>
      <c r="M149" s="8" t="s">
        <v>66</v>
      </c>
      <c r="N149" s="9">
        <f>$B149*IF(M149="",0,VALUE(IF(M149='Tabelle Tipi-pesi'!L$2,'Tabelle Tipi-pesi'!M$2,"")&amp;IF(M149='Tabelle Tipi-pesi'!L$3,'Tabelle Tipi-pesi'!M$3,"")&amp;IF(M149='Tabelle Tipi-pesi'!L$4,'Tabelle Tipi-pesi'!M$4,"")&amp;IF(M149='Tabelle Tipi-pesi'!L$5,'Tabelle Tipi-pesi'!M$5,"")&amp;IF(M149='Tabelle Tipi-pesi'!L$6,'Tabelle Tipi-pesi'!M$6,"")&amp;IF(M149='Tabelle Tipi-pesi'!L$7,'Tabelle Tipi-pesi'!M$7,"")&amp;IF(M149='Tabelle Tipi-pesi'!L$8,'Tabelle Tipi-pesi'!M$8,"")&amp;IF(M149='Tabelle Tipi-pesi'!L$9,'Tabelle Tipi-pesi'!M$9,"")&amp;IF(M149='Tabelle Tipi-pesi'!L$10,'Tabelle Tipi-pesi'!M$10,"")&amp;IF(M149='Tabelle Tipi-pesi'!L$11,'Tabelle Tipi-pesi'!M$11,"")&amp;IF(M149='Tabelle Tipi-pesi'!L$12,'Tabelle Tipi-pesi'!M$12,"")&amp;IF(M149='Tabelle Tipi-pesi'!L$13,'Tabelle Tipi-pesi'!M$13,"")&amp;IF(M149='Tabelle Tipi-pesi'!L$14,'Tabelle Tipi-pesi'!M$14,"")&amp;IF(M149='Tabelle Tipi-pesi'!L$15,'Tabelle Tipi-pesi'!M$15,"")&amp;IF(M149='Tabelle Tipi-pesi'!L$16,'Tabelle Tipi-pesi'!M$16,"")&amp;IF(M149='Tabelle Tipi-pesi'!L$17,'Tabelle Tipi-pesi'!M$17,"")&amp;IF(M149='Tabelle Tipi-pesi'!L$18,'Tabelle Tipi-pesi'!M$18,"")&amp;IF(M149='Tabelle Tipi-pesi'!L$19,'Tabelle Tipi-pesi'!M$19,"")&amp;IF(M149='Tabelle Tipi-pesi'!L$20,'Tabelle Tipi-pesi'!M$20,"")&amp;IF(M149='Tabelle Tipi-pesi'!L$21,'Tabelle Tipi-pesi'!M$21,"")&amp;IF(M149='Tabelle Tipi-pesi'!L$22,'Tabelle Tipi-pesi'!M$22,"")&amp;IF(M149='Tabelle Tipi-pesi'!L$23,'Tabelle Tipi-pesi'!M$23,"")))</f>
        <v>720</v>
      </c>
      <c r="O149" s="27" t="s">
        <v>79</v>
      </c>
      <c r="P149" s="28">
        <f>IF(O149="",0,VALUE(IF(O149='Tabelle Tipi-pesi'!N$2,'Tabelle Tipi-pesi'!O$2,"")&amp;IF(O149='Tabelle Tipi-pesi'!N$3,'Tabelle Tipi-pesi'!O$3,"")&amp;IF(O149='Tabelle Tipi-pesi'!N$4,'Tabelle Tipi-pesi'!O$4,"")&amp;IF(O149='Tabelle Tipi-pesi'!N$5,'Tabelle Tipi-pesi'!O$5,"")&amp;IF(O149='Tabelle Tipi-pesi'!N$6,'Tabelle Tipi-pesi'!O$6,"")&amp;IF(O149='Tabelle Tipi-pesi'!N$7,'Tabelle Tipi-pesi'!O$7,"")&amp;IF(O149='Tabelle Tipi-pesi'!N$8,'Tabelle Tipi-pesi'!O$8,"")&amp;IF(O149='Tabelle Tipi-pesi'!N$9,'Tabelle Tipi-pesi'!O$9,"")&amp;IF(O149='Tabelle Tipi-pesi'!N$10,'Tabelle Tipi-pesi'!O$10,"")&amp;IF(O149='Tabelle Tipi-pesi'!N$11,'Tabelle Tipi-pesi'!O$11,"")&amp;IF(O149='Tabelle Tipi-pesi'!N$12,'Tabelle Tipi-pesi'!O$12,"")&amp;IF(O149='Tabelle Tipi-pesi'!N$13,'Tabelle Tipi-pesi'!O$13,"")&amp;IF(O149='Tabelle Tipi-pesi'!N$14,'Tabelle Tipi-pesi'!O$14,"")&amp;IF(O149='Tabelle Tipi-pesi'!N$15,'Tabelle Tipi-pesi'!O$15,"")&amp;IF(O149='Tabelle Tipi-pesi'!N$16,'Tabelle Tipi-pesi'!O$16,"")&amp;IF(O149='Tabelle Tipi-pesi'!N$17,'Tabelle Tipi-pesi'!O$17,"")&amp;IF(O149='Tabelle Tipi-pesi'!N$18,'Tabelle Tipi-pesi'!O$18,"")&amp;IF(O149='Tabelle Tipi-pesi'!N$19,'Tabelle Tipi-pesi'!O$19,"")&amp;IF(O149='Tabelle Tipi-pesi'!N$20,'Tabelle Tipi-pesi'!O$20,"")&amp;IF(O149='Tabelle Tipi-pesi'!N$21,'Tabelle Tipi-pesi'!O$21,"")&amp;IF(O149='Tabelle Tipi-pesi'!N$22,'Tabelle Tipi-pesi'!O$22,"")&amp;IF(O149='Tabelle Tipi-pesi'!N$23,'Tabelle Tipi-pesi'!O$23,"")))</f>
        <v>780</v>
      </c>
      <c r="Q149" s="8" t="s">
        <v>109</v>
      </c>
      <c r="R149" s="9">
        <f>IF(Q149="",0,VALUE(IF(Q149='Tabelle Tipi-pesi'!P$2,'Tabelle Tipi-pesi'!Q$2,"")&amp;IF(Q149='Tabelle Tipi-pesi'!P$3,'Tabelle Tipi-pesi'!Q$3,"")&amp;IF(Q149='Tabelle Tipi-pesi'!P$4,'Tabelle Tipi-pesi'!Q$4,"")&amp;IF(Q149='Tabelle Tipi-pesi'!P$5,'Tabelle Tipi-pesi'!Q$5,"")&amp;IF(Q149='Tabelle Tipi-pesi'!P$6,'Tabelle Tipi-pesi'!Q$6,"")&amp;IF(Q149='Tabelle Tipi-pesi'!P$7,'Tabelle Tipi-pesi'!Q$7,"")&amp;IF(Q149='Tabelle Tipi-pesi'!P$8,'Tabelle Tipi-pesi'!Q$8,"")&amp;IF(Q149='Tabelle Tipi-pesi'!P$9,'Tabelle Tipi-pesi'!Q$9,"")&amp;IF(Q149='Tabelle Tipi-pesi'!P$10,'Tabelle Tipi-pesi'!Q$10,"")&amp;IF(Q149='Tabelle Tipi-pesi'!P$11,'Tabelle Tipi-pesi'!Q$11,"")&amp;IF(Q149='Tabelle Tipi-pesi'!P$12,'Tabelle Tipi-pesi'!Q$12,"")&amp;IF(Q149='Tabelle Tipi-pesi'!P$13,'Tabelle Tipi-pesi'!Q$13,"")&amp;IF(Q149='Tabelle Tipi-pesi'!P$14,'Tabelle Tipi-pesi'!Q$14,"")&amp;IF(Q149='Tabelle Tipi-pesi'!P$15,'Tabelle Tipi-pesi'!Q$15,"")&amp;IF(Q149='Tabelle Tipi-pesi'!P$16,'Tabelle Tipi-pesi'!Q$16,"")&amp;IF(Q149='Tabelle Tipi-pesi'!P$17,'Tabelle Tipi-pesi'!Q$17,"")&amp;IF(Q149='Tabelle Tipi-pesi'!P$18,'Tabelle Tipi-pesi'!Q$18,"")&amp;IF(Q149='Tabelle Tipi-pesi'!P$19,'Tabelle Tipi-pesi'!Q$19,"")&amp;IF(Q149='Tabelle Tipi-pesi'!P$20,'Tabelle Tipi-pesi'!Q$20,"")&amp;IF(Q149='Tabelle Tipi-pesi'!P$21,'Tabelle Tipi-pesi'!Q$21,"")&amp;IF(Q149='Tabelle Tipi-pesi'!P$22,'Tabelle Tipi-pesi'!Q$22,"")&amp;IF(Q149='Tabelle Tipi-pesi'!P$23,'Tabelle Tipi-pesi'!Q$23,"")))</f>
        <v>60</v>
      </c>
      <c r="S149" s="29" t="s">
        <v>113</v>
      </c>
      <c r="T149" s="30">
        <f>IF(S149="",0,VALUE(IF(S149='Tabelle Tipi-pesi'!R$2,'Tabelle Tipi-pesi'!S$2,"")&amp;IF(S149='Tabelle Tipi-pesi'!R$3,'Tabelle Tipi-pesi'!S$3,"")&amp;IF(S149='Tabelle Tipi-pesi'!R$4,'Tabelle Tipi-pesi'!S$4,"")&amp;IF(S149='Tabelle Tipi-pesi'!R$5,'Tabelle Tipi-pesi'!S$5,"")&amp;IF(S149='Tabelle Tipi-pesi'!R$6,'Tabelle Tipi-pesi'!S$6,"")&amp;IF(S149='Tabelle Tipi-pesi'!R$7,'Tabelle Tipi-pesi'!S$7,"")&amp;IF(S149='Tabelle Tipi-pesi'!R$8,'Tabelle Tipi-pesi'!S$8,"")&amp;IF(S149='Tabelle Tipi-pesi'!R$9,'Tabelle Tipi-pesi'!S$9,"")&amp;IF(S149='Tabelle Tipi-pesi'!R$10,'Tabelle Tipi-pesi'!S$10,"")&amp;IF(S149='Tabelle Tipi-pesi'!R$11,'Tabelle Tipi-pesi'!S$11,"")&amp;IF(S149='Tabelle Tipi-pesi'!R$12,'Tabelle Tipi-pesi'!S$12,"")&amp;IF(S149='Tabelle Tipi-pesi'!R$13,'Tabelle Tipi-pesi'!S$13,"")&amp;IF(S149='Tabelle Tipi-pesi'!R$14,'Tabelle Tipi-pesi'!S$14,"")&amp;IF(S149='Tabelle Tipi-pesi'!R$15,'Tabelle Tipi-pesi'!S$15,"")&amp;IF(S149='Tabelle Tipi-pesi'!R$16,'Tabelle Tipi-pesi'!S$16,"")&amp;IF(S149='Tabelle Tipi-pesi'!R$17,'Tabelle Tipi-pesi'!S$17,"")&amp;IF(S149='Tabelle Tipi-pesi'!R$18,'Tabelle Tipi-pesi'!S$18,"")&amp;IF(S149='Tabelle Tipi-pesi'!R$19,'Tabelle Tipi-pesi'!S$19,"")&amp;IF(S149='Tabelle Tipi-pesi'!R$20,'Tabelle Tipi-pesi'!S$20,"")&amp;IF(S149='Tabelle Tipi-pesi'!R$21,'Tabelle Tipi-pesi'!S$21,"")&amp;IF(S149='Tabelle Tipi-pesi'!R$22,'Tabelle Tipi-pesi'!S$22,"")&amp;IF(S149='Tabelle Tipi-pesi'!R$23,'Tabelle Tipi-pesi'!S$23,"")))</f>
        <v>30</v>
      </c>
      <c r="V149" s="9">
        <f>IF(U149="",0,VALUE(IF(U149='Tabelle Tipi-pesi'!T$2,'Tabelle Tipi-pesi'!U$2,"")&amp;IF(U149='Tabelle Tipi-pesi'!T$3,'Tabelle Tipi-pesi'!U$3,"")&amp;IF(U149='Tabelle Tipi-pesi'!T$4,'Tabelle Tipi-pesi'!U$4,"")&amp;IF(U149='Tabelle Tipi-pesi'!T$5,'Tabelle Tipi-pesi'!U$5,"")&amp;IF(U149='Tabelle Tipi-pesi'!T$6,'Tabelle Tipi-pesi'!U$6,"")&amp;IF(U149='Tabelle Tipi-pesi'!T$7,'Tabelle Tipi-pesi'!U$7,"")&amp;IF(U149='Tabelle Tipi-pesi'!T$8,'Tabelle Tipi-pesi'!U$8,"")&amp;IF(U149='Tabelle Tipi-pesi'!T$9,'Tabelle Tipi-pesi'!U$9,"")&amp;IF(U149='Tabelle Tipi-pesi'!T$10,'Tabelle Tipi-pesi'!U$10,"")&amp;IF(U149='Tabelle Tipi-pesi'!T$11,'Tabelle Tipi-pesi'!U$11,"")&amp;IF(U149='Tabelle Tipi-pesi'!T$12,'Tabelle Tipi-pesi'!U$12,"")&amp;IF(U149='Tabelle Tipi-pesi'!T$13,'Tabelle Tipi-pesi'!U$13,"")&amp;IF(U149='Tabelle Tipi-pesi'!T$14,'Tabelle Tipi-pesi'!U$14,"")&amp;IF(U149='Tabelle Tipi-pesi'!T$15,'Tabelle Tipi-pesi'!U$15,"")&amp;IF(U149='Tabelle Tipi-pesi'!T$16,'Tabelle Tipi-pesi'!U$16,"")&amp;IF(U149='Tabelle Tipi-pesi'!T$17,'Tabelle Tipi-pesi'!U$17,"")&amp;IF(U149='Tabelle Tipi-pesi'!T$18,'Tabelle Tipi-pesi'!U$18,"")&amp;IF(U149='Tabelle Tipi-pesi'!T$19,'Tabelle Tipi-pesi'!U$19,"")&amp;IF(U149='Tabelle Tipi-pesi'!T$20,'Tabelle Tipi-pesi'!U$20,"")&amp;IF(U149='Tabelle Tipi-pesi'!T$21,'Tabelle Tipi-pesi'!U$21,"")&amp;IF(U149='Tabelle Tipi-pesi'!T$22,'Tabelle Tipi-pesi'!U$22,"")&amp;IF(U149='Tabelle Tipi-pesi'!T$23,'Tabelle Tipi-pesi'!U$23,"")))</f>
        <v>0</v>
      </c>
      <c r="W149" s="31" t="s">
        <v>99</v>
      </c>
      <c r="X149" s="32">
        <f>IF(W149="",0,VALUE(IF(W149='Tabelle Tipi-pesi'!V$2,'Tabelle Tipi-pesi'!W$2,"")&amp;IF(W149='Tabelle Tipi-pesi'!V$3,'Tabelle Tipi-pesi'!W$3,"")&amp;IF(W149='Tabelle Tipi-pesi'!V$4,'Tabelle Tipi-pesi'!W$4,"")&amp;IF(W149='Tabelle Tipi-pesi'!V$5,'Tabelle Tipi-pesi'!W$5,"")&amp;IF(W149='Tabelle Tipi-pesi'!V$6,'Tabelle Tipi-pesi'!W$6,"")&amp;IF(W149='Tabelle Tipi-pesi'!V$7,'Tabelle Tipi-pesi'!W$7,"")&amp;IF(W149='Tabelle Tipi-pesi'!V$8,'Tabelle Tipi-pesi'!W$8,"")&amp;IF(W149='Tabelle Tipi-pesi'!V$9,'Tabelle Tipi-pesi'!W$9,"")&amp;IF(W149='Tabelle Tipi-pesi'!V$10,'Tabelle Tipi-pesi'!W$10,"")&amp;IF(W149='Tabelle Tipi-pesi'!V$11,'Tabelle Tipi-pesi'!W$11,"")&amp;IF(W149='Tabelle Tipi-pesi'!V$12,'Tabelle Tipi-pesi'!W$12,"")&amp;IF(W149='Tabelle Tipi-pesi'!V$13,'Tabelle Tipi-pesi'!W$13,"")&amp;IF(W149='Tabelle Tipi-pesi'!V$14,'Tabelle Tipi-pesi'!W$14,"")&amp;IF(W149='Tabelle Tipi-pesi'!V$15,'Tabelle Tipi-pesi'!W$15,"")&amp;IF(W149='Tabelle Tipi-pesi'!V$16,'Tabelle Tipi-pesi'!W$16,"")&amp;IF(W149='Tabelle Tipi-pesi'!V$17,'Tabelle Tipi-pesi'!W$17,"")&amp;IF(W149='Tabelle Tipi-pesi'!V$18,'Tabelle Tipi-pesi'!W$18,"")&amp;IF(W149='Tabelle Tipi-pesi'!V$19,'Tabelle Tipi-pesi'!W$19,"")&amp;IF(W149='Tabelle Tipi-pesi'!V$20,'Tabelle Tipi-pesi'!W$20,"")&amp;IF(W149='Tabelle Tipi-pesi'!V$21,'Tabelle Tipi-pesi'!W$21,"")&amp;IF(W149='Tabelle Tipi-pesi'!V$22,'Tabelle Tipi-pesi'!W$22,"")&amp;IF(W149='Tabelle Tipi-pesi'!V$23,'Tabelle Tipi-pesi'!W$23,"")))</f>
        <v>14</v>
      </c>
      <c r="Z149" s="9">
        <f>IF(Y149="",0,VALUE(IF(Y149='Tabelle Tipi-pesi'!X$2,'Tabelle Tipi-pesi'!Y$2,"")&amp;IF(Y149='Tabelle Tipi-pesi'!X$3,'Tabelle Tipi-pesi'!Y$3,"")&amp;IF(Y149='Tabelle Tipi-pesi'!X$4,'Tabelle Tipi-pesi'!Y$4,"")&amp;IF(Y149='Tabelle Tipi-pesi'!X$5,'Tabelle Tipi-pesi'!Y$5,"")&amp;IF(Y149='Tabelle Tipi-pesi'!X$6,'Tabelle Tipi-pesi'!Y$6,"")&amp;IF(Y149='Tabelle Tipi-pesi'!X$7,'Tabelle Tipi-pesi'!Y$7,"")&amp;IF(Y149='Tabelle Tipi-pesi'!X$8,'Tabelle Tipi-pesi'!Y$8,"")&amp;IF(Y149='Tabelle Tipi-pesi'!X$9,'Tabelle Tipi-pesi'!Y$9,"")&amp;IF(Y149='Tabelle Tipi-pesi'!X$10,'Tabelle Tipi-pesi'!Y$10,"")&amp;IF(Y149='Tabelle Tipi-pesi'!X$11,'Tabelle Tipi-pesi'!Y$11,"")&amp;IF(Y149='Tabelle Tipi-pesi'!X$12,'Tabelle Tipi-pesi'!Y$12,"")&amp;IF(Y149='Tabelle Tipi-pesi'!X$13,'Tabelle Tipi-pesi'!Y$13,"")&amp;IF(Y149='Tabelle Tipi-pesi'!X$14,'Tabelle Tipi-pesi'!Y$14,"")&amp;IF(Y149='Tabelle Tipi-pesi'!X$15,'Tabelle Tipi-pesi'!Y$15,"")&amp;IF(Y149='Tabelle Tipi-pesi'!X$16,'Tabelle Tipi-pesi'!Y$16,"")&amp;IF(Y149='Tabelle Tipi-pesi'!X$17,'Tabelle Tipi-pesi'!Y$17,"")&amp;IF(Y149='Tabelle Tipi-pesi'!X$18,'Tabelle Tipi-pesi'!Y$18,"")&amp;IF(Y149='Tabelle Tipi-pesi'!X$19,'Tabelle Tipi-pesi'!Y$19,"")&amp;IF(Y149='Tabelle Tipi-pesi'!X$20,'Tabelle Tipi-pesi'!Y$20,"")&amp;IF(Y149='Tabelle Tipi-pesi'!X$21,'Tabelle Tipi-pesi'!Y$21,"")&amp;IF(Y149='Tabelle Tipi-pesi'!X$22,'Tabelle Tipi-pesi'!Y$22,"")&amp;IF(Y149='Tabelle Tipi-pesi'!X$23,'Tabelle Tipi-pesi'!Y$23,"")))</f>
        <v>0</v>
      </c>
      <c r="AA149" s="36" t="s">
        <v>103</v>
      </c>
      <c r="AB149" s="37">
        <f>IF(AA149="",0,VALUE(IF(AA149='Tabelle Tipi-pesi'!Z$2,'Tabelle Tipi-pesi'!AA$2,"")&amp;IF(AA149='Tabelle Tipi-pesi'!Z$3,'Tabelle Tipi-pesi'!AA$3,"")&amp;IF(AA149='Tabelle Tipi-pesi'!Z$4,'Tabelle Tipi-pesi'!AA$4,"")&amp;IF(AA149='Tabelle Tipi-pesi'!Z$5,'Tabelle Tipi-pesi'!AA$5,"")&amp;IF(AA149='Tabelle Tipi-pesi'!Z$6,'Tabelle Tipi-pesi'!AA$6,"")&amp;IF(AA149='Tabelle Tipi-pesi'!Z$7,'Tabelle Tipi-pesi'!AA$7,"")&amp;IF(AA149='Tabelle Tipi-pesi'!Z$8,'Tabelle Tipi-pesi'!AA$8,"")&amp;IF(AA149='Tabelle Tipi-pesi'!Z$9,'Tabelle Tipi-pesi'!AA$9,"")&amp;IF(AA149='Tabelle Tipi-pesi'!Z$10,'Tabelle Tipi-pesi'!AA$10,"")&amp;IF(AA149='Tabelle Tipi-pesi'!Z$11,'Tabelle Tipi-pesi'!AA$11,"")&amp;IF(AA149='Tabelle Tipi-pesi'!Z$12,'Tabelle Tipi-pesi'!AA$12,"")&amp;IF(AA149='Tabelle Tipi-pesi'!Z$13,'Tabelle Tipi-pesi'!AA$13,"")&amp;IF(AA149='Tabelle Tipi-pesi'!Z$14,'Tabelle Tipi-pesi'!AA$14,"")&amp;IF(AA149='Tabelle Tipi-pesi'!Z$15,'Tabelle Tipi-pesi'!AA$15,"")&amp;IF(AA149='Tabelle Tipi-pesi'!Z$16,'Tabelle Tipi-pesi'!AA$16,"")&amp;IF(AA149='Tabelle Tipi-pesi'!Z$17,'Tabelle Tipi-pesi'!AA$17,"")&amp;IF(AA149='Tabelle Tipi-pesi'!Z$18,'Tabelle Tipi-pesi'!AA$18,"")&amp;IF(AA149='Tabelle Tipi-pesi'!Z$19,'Tabelle Tipi-pesi'!AA$19,"")&amp;IF(AA149='Tabelle Tipi-pesi'!Z$20,'Tabelle Tipi-pesi'!AA$20,"")&amp;IF(AA149='Tabelle Tipi-pesi'!Z$21,'Tabelle Tipi-pesi'!AA$21,"")&amp;IF(AA149='Tabelle Tipi-pesi'!Z$22,'Tabelle Tipi-pesi'!AA$22,"")&amp;IF(AA149='Tabelle Tipi-pesi'!Z$23,'Tabelle Tipi-pesi'!AA$23,"")))</f>
        <v>10</v>
      </c>
      <c r="AD149" s="9">
        <f>IF(AC149="",0,VALUE(IF(AC149='Tabelle Tipi-pesi'!Z$2,'Tabelle Tipi-pesi'!AA$2,"")&amp;IF(AC149='Tabelle Tipi-pesi'!Z$3,'Tabelle Tipi-pesi'!AA$3,"")&amp;IF(AC149='Tabelle Tipi-pesi'!Z$4,'Tabelle Tipi-pesi'!AA$4,"")&amp;IF(AC149='Tabelle Tipi-pesi'!Z$5,'Tabelle Tipi-pesi'!AA$5,"")&amp;IF(AC149='Tabelle Tipi-pesi'!Z$6,'Tabelle Tipi-pesi'!AA$6,"")&amp;IF(AC149='Tabelle Tipi-pesi'!Z$7,'Tabelle Tipi-pesi'!AA$7,"")&amp;IF(AC149='Tabelle Tipi-pesi'!Z$8,'Tabelle Tipi-pesi'!AA$8,"")&amp;IF(AC149='Tabelle Tipi-pesi'!Z$9,'Tabelle Tipi-pesi'!AA$9,"")&amp;IF(AC149='Tabelle Tipi-pesi'!Z$10,'Tabelle Tipi-pesi'!AA$10,"")&amp;IF(AC149='Tabelle Tipi-pesi'!Z$11,'Tabelle Tipi-pesi'!AA$11,"")&amp;IF(AC149='Tabelle Tipi-pesi'!Z$12,'Tabelle Tipi-pesi'!AA$12,"")&amp;IF(AC149='Tabelle Tipi-pesi'!Z$13,'Tabelle Tipi-pesi'!AA$13,"")&amp;IF(AC149='Tabelle Tipi-pesi'!Z$14,'Tabelle Tipi-pesi'!AA$14,"")&amp;IF(AC149='Tabelle Tipi-pesi'!Z$15,'Tabelle Tipi-pesi'!AA$15,"")&amp;IF(AC149='Tabelle Tipi-pesi'!Z$16,'Tabelle Tipi-pesi'!AA$16,"")&amp;IF(AC149='Tabelle Tipi-pesi'!Z$17,'Tabelle Tipi-pesi'!AA$17,"")&amp;IF(AC149='Tabelle Tipi-pesi'!Z$18,'Tabelle Tipi-pesi'!AA$18,"")&amp;IF(AC149='Tabelle Tipi-pesi'!Z$19,'Tabelle Tipi-pesi'!AA$19,"")&amp;IF(AC149='Tabelle Tipi-pesi'!Z$20,'Tabelle Tipi-pesi'!AA$20,"")&amp;IF(AC149='Tabelle Tipi-pesi'!Z$21,'Tabelle Tipi-pesi'!AA$21,"")&amp;IF(AC149='Tabelle Tipi-pesi'!Z$22,'Tabelle Tipi-pesi'!AA$22,"")&amp;IF(AC149='Tabelle Tipi-pesi'!Z$23,'Tabelle Tipi-pesi'!AA$23,"")))</f>
        <v>0</v>
      </c>
      <c r="AE149" s="34" t="s">
        <v>116</v>
      </c>
      <c r="AF149" s="35">
        <f>IF(AE149="",0,VALUE(IF(AE149='Tabelle Tipi-pesi'!AB$2,'Tabelle Tipi-pesi'!AC$2,"")&amp;IF(AE149='Tabelle Tipi-pesi'!AB$3,'Tabelle Tipi-pesi'!AC$3,"")&amp;IF(AE149='Tabelle Tipi-pesi'!AB$4,'Tabelle Tipi-pesi'!AC$4,"")&amp;IF(AE149='Tabelle Tipi-pesi'!AB$5,'Tabelle Tipi-pesi'!AC$5,"")&amp;IF(AE149='Tabelle Tipi-pesi'!AB$6,'Tabelle Tipi-pesi'!AC$6,"")&amp;IF(AE149='Tabelle Tipi-pesi'!AB$7,'Tabelle Tipi-pesi'!AC$7,"")&amp;IF(AE149='Tabelle Tipi-pesi'!AB$8,'Tabelle Tipi-pesi'!AC$8,"")&amp;IF(AE149='Tabelle Tipi-pesi'!AB$9,'Tabelle Tipi-pesi'!AC$9,"")&amp;IF(AE149='Tabelle Tipi-pesi'!AB$10,'Tabelle Tipi-pesi'!AC$10,"")&amp;IF(AE149='Tabelle Tipi-pesi'!AB$11,'Tabelle Tipi-pesi'!AC$11,"")&amp;IF(AE149='Tabelle Tipi-pesi'!AB$12,'Tabelle Tipi-pesi'!AC$12,"")&amp;IF(AE149='Tabelle Tipi-pesi'!AB$13,'Tabelle Tipi-pesi'!AC$13,"")&amp;IF(AE149='Tabelle Tipi-pesi'!AB$14,'Tabelle Tipi-pesi'!AC$14,"")&amp;IF(AE149='Tabelle Tipi-pesi'!AB$15,'Tabelle Tipi-pesi'!AC$15,"")&amp;IF(AD149='Tabelle Tipi-pesi'!AB$16,'Tabelle Tipi-pesi'!AC$16,"")&amp;IF(AE149='Tabelle Tipi-pesi'!AB$17,'Tabelle Tipi-pesi'!AC$17,"")&amp;IF(AE149='Tabelle Tipi-pesi'!AB$18,'Tabelle Tipi-pesi'!AC$18,"")&amp;IF(AE149='Tabelle Tipi-pesi'!AB$19,'Tabelle Tipi-pesi'!AC$19,"")&amp;IF(AE149='Tabelle Tipi-pesi'!AB$20,'Tabelle Tipi-pesi'!AC$20,"")&amp;IF(AE149='Tabelle Tipi-pesi'!AB$21,'Tabelle Tipi-pesi'!AC$21,"")&amp;IF(AE149='Tabelle Tipi-pesi'!AB$22,'Tabelle Tipi-pesi'!AC$22,"")&amp;IF(AE149='Tabelle Tipi-pesi'!AB$23,'Tabelle Tipi-pesi'!AC$23,"")))</f>
        <v>20</v>
      </c>
      <c r="AH149" s="9">
        <f>IF(AG149="",0,VALUE(IF(AG149='Tabelle Tipi-pesi'!AD$2,'Tabelle Tipi-pesi'!AE$2,"")&amp;IF(AG149='Tabelle Tipi-pesi'!AD$3,'Tabelle Tipi-pesi'!AE$3,"")&amp;IF(AG149='Tabelle Tipi-pesi'!AD$4,'Tabelle Tipi-pesi'!AE$4,"")&amp;IF(AG149='Tabelle Tipi-pesi'!AD$5,'Tabelle Tipi-pesi'!AE$5,"")&amp;IF(AG149='Tabelle Tipi-pesi'!AD$6,'Tabelle Tipi-pesi'!AE$6,"")&amp;IF(AG149='Tabelle Tipi-pesi'!AD$7,'Tabelle Tipi-pesi'!AE$7,"")&amp;IF(AG149='Tabelle Tipi-pesi'!AD$8,'Tabelle Tipi-pesi'!AE$8,"")&amp;IF(AG149='Tabelle Tipi-pesi'!AD$9,'Tabelle Tipi-pesi'!AE$9,"")&amp;IF(AG149='Tabelle Tipi-pesi'!AD$10,'Tabelle Tipi-pesi'!AE$10,"")&amp;IF(AG149='Tabelle Tipi-pesi'!AD$11,'Tabelle Tipi-pesi'!AE$11,"")&amp;IF(AG149='Tabelle Tipi-pesi'!AD$12,'Tabelle Tipi-pesi'!AE$12,"")&amp;IF(AG149='Tabelle Tipi-pesi'!AD$13,'Tabelle Tipi-pesi'!AE$13,"")&amp;IF(AG149='Tabelle Tipi-pesi'!AD$14,'Tabelle Tipi-pesi'!AE$14,"")&amp;IF(AG149='Tabelle Tipi-pesi'!AD$15,'Tabelle Tipi-pesi'!AE$15,"")&amp;IF(AF149='Tabelle Tipi-pesi'!AD$16,'Tabelle Tipi-pesi'!AE$16,"")&amp;IF(AG149='Tabelle Tipi-pesi'!AD$17,'Tabelle Tipi-pesi'!AE$17,"")&amp;IF(AG149='Tabelle Tipi-pesi'!AD$18,'Tabelle Tipi-pesi'!AE$18,"")&amp;IF(AG149='Tabelle Tipi-pesi'!AD$19,'Tabelle Tipi-pesi'!AE$19,"")&amp;IF(AG149='Tabelle Tipi-pesi'!AD$20,'Tabelle Tipi-pesi'!AE$20,"")&amp;IF(AG149='Tabelle Tipi-pesi'!AD$21,'Tabelle Tipi-pesi'!AE$21,"")&amp;IF(AG149='Tabelle Tipi-pesi'!AD$22,'Tabelle Tipi-pesi'!AE$22,"")&amp;IF(AG149='Tabelle Tipi-pesi'!AD$23,'Tabelle Tipi-pesi'!AE$23,"")))</f>
        <v>0</v>
      </c>
      <c r="AJ149" s="26">
        <f t="shared" si="14"/>
        <v>2136</v>
      </c>
      <c r="AK149" s="55">
        <v>43</v>
      </c>
      <c r="AL149" s="12">
        <v>9180</v>
      </c>
      <c r="AM149" s="18"/>
      <c r="AN149" s="11">
        <f t="shared" si="15"/>
        <v>17</v>
      </c>
      <c r="AO149" s="11" t="str">
        <f t="shared" si="16"/>
        <v>4</v>
      </c>
      <c r="AP149" s="8">
        <v>340</v>
      </c>
      <c r="AQ149" s="40">
        <f t="shared" si="17"/>
        <v>12.809302325581395</v>
      </c>
      <c r="AR149" s="15">
        <f t="shared" si="18"/>
        <v>189.57767441860466</v>
      </c>
      <c r="AS149" s="16">
        <f t="shared" si="19"/>
        <v>88.75359289260517</v>
      </c>
      <c r="AT149" s="15">
        <f t="shared" si="20"/>
        <v>11.267149502443619</v>
      </c>
      <c r="AU149" s="39"/>
    </row>
    <row r="150" spans="1:47" s="8" customFormat="1" ht="11.25" customHeight="1" x14ac:dyDescent="0.2">
      <c r="A150" s="8">
        <v>146</v>
      </c>
      <c r="B150" s="8">
        <v>4</v>
      </c>
      <c r="C150" s="20" t="s">
        <v>17</v>
      </c>
      <c r="D150" s="21">
        <f>IF(C150="",0,VALUE(IF(C150='Tabelle Tipi-pesi'!B$2,'Tabelle Tipi-pesi'!C$2,"")&amp;IF(C150='Tabelle Tipi-pesi'!B$3,'Tabelle Tipi-pesi'!C$3,"")&amp;IF(C150='Tabelle Tipi-pesi'!B$4,'Tabelle Tipi-pesi'!C$4,"")&amp;IF(C150='Tabelle Tipi-pesi'!B$5,'Tabelle Tipi-pesi'!C$5,"")&amp;IF(C150='Tabelle Tipi-pesi'!B$6,'Tabelle Tipi-pesi'!C$6,"")&amp;IF(C150='Tabelle Tipi-pesi'!B$7,'Tabelle Tipi-pesi'!C$7,"")&amp;IF(C150='Tabelle Tipi-pesi'!B$8,'Tabelle Tipi-pesi'!C$8,"")&amp;IF(C150='Tabelle Tipi-pesi'!B$9,'Tabelle Tipi-pesi'!C$9,"")&amp;IF(C150='Tabelle Tipi-pesi'!B$10,'Tabelle Tipi-pesi'!C$10,"")&amp;IF(C150='Tabelle Tipi-pesi'!B$11,'Tabelle Tipi-pesi'!C$11,"")&amp;IF(C150='Tabelle Tipi-pesi'!B$12,'Tabelle Tipi-pesi'!C$12,"")&amp;IF(C150='Tabelle Tipi-pesi'!B$13,'Tabelle Tipi-pesi'!C$13,"")&amp;IF(C150='Tabelle Tipi-pesi'!B$14,'Tabelle Tipi-pesi'!C$14,"")&amp;IF(C150='Tabelle Tipi-pesi'!B$15,'Tabelle Tipi-pesi'!C$15,"")&amp;IF(C150='Tabelle Tipi-pesi'!B$16,'Tabelle Tipi-pesi'!C$16,"")&amp;IF(C150='Tabelle Tipi-pesi'!B$17,'Tabelle Tipi-pesi'!C$17,"")&amp;IF(C150='Tabelle Tipi-pesi'!B$18,'Tabelle Tipi-pesi'!C$18,"")&amp;IF(C150='Tabelle Tipi-pesi'!B$19,'Tabelle Tipi-pesi'!C$19,"")&amp;IF(C150='Tabelle Tipi-pesi'!B$20,'Tabelle Tipi-pesi'!C$20,"")&amp;IF(C150='Tabelle Tipi-pesi'!B$21,'Tabelle Tipi-pesi'!C$21,"")&amp;IF(C150='Tabelle Tipi-pesi'!B$22,'Tabelle Tipi-pesi'!C$22,"")&amp;IF(C150='Tabelle Tipi-pesi'!B$23,'Tabelle Tipi-pesi'!C$23,"")))</f>
        <v>130</v>
      </c>
      <c r="E150" s="8" t="s">
        <v>34</v>
      </c>
      <c r="F150" s="7">
        <f>IF(E150="",0,VALUE(IF(E150='Tabelle Tipi-pesi'!D$2,'Tabelle Tipi-pesi'!E$2,"")&amp;IF(E150='Tabelle Tipi-pesi'!D$3,'Tabelle Tipi-pesi'!E$3,"")&amp;IF(E150='Tabelle Tipi-pesi'!D$4,'Tabelle Tipi-pesi'!E$4,"")&amp;IF(E150='Tabelle Tipi-pesi'!D$5,'Tabelle Tipi-pesi'!E$5,"")&amp;IF(E150='Tabelle Tipi-pesi'!D$6,'Tabelle Tipi-pesi'!E$6,"")&amp;IF(E150='Tabelle Tipi-pesi'!D$7,'Tabelle Tipi-pesi'!E$7,"")&amp;IF(E150='Tabelle Tipi-pesi'!D$8,'Tabelle Tipi-pesi'!E$8,"")&amp;IF(E150='Tabelle Tipi-pesi'!D$9,'Tabelle Tipi-pesi'!E$9,"")&amp;IF(E150='Tabelle Tipi-pesi'!D$10,'Tabelle Tipi-pesi'!E$10,"")&amp;IF(E150='Tabelle Tipi-pesi'!D$11,'Tabelle Tipi-pesi'!E$11,"")&amp;IF(E150='Tabelle Tipi-pesi'!D$12,'Tabelle Tipi-pesi'!E$12,"")&amp;IF(E150='Tabelle Tipi-pesi'!D$13,'Tabelle Tipi-pesi'!E$13,"")&amp;IF(E150='Tabelle Tipi-pesi'!D$14,'Tabelle Tipi-pesi'!E$14,"")&amp;IF(E150='Tabelle Tipi-pesi'!D$15,'Tabelle Tipi-pesi'!E$15,"")&amp;IF(E150='Tabelle Tipi-pesi'!D$16,'Tabelle Tipi-pesi'!E$16,"")&amp;IF(E150='Tabelle Tipi-pesi'!D$17,'Tabelle Tipi-pesi'!E$17,"")&amp;IF(E150='Tabelle Tipi-pesi'!D$18,'Tabelle Tipi-pesi'!E$18,"")&amp;IF(E150='Tabelle Tipi-pesi'!D$19,'Tabelle Tipi-pesi'!E$19,"")&amp;IF(E150='Tabelle Tipi-pesi'!D$20,'Tabelle Tipi-pesi'!E$20,"")&amp;IF(E150='Tabelle Tipi-pesi'!D$21,'Tabelle Tipi-pesi'!E$21,"")&amp;IF(E150='Tabelle Tipi-pesi'!D$22,'Tabelle Tipi-pesi'!E$22,"")&amp;IF(E150='Tabelle Tipi-pesi'!D$23,'Tabelle Tipi-pesi'!E$23,"")))/4*B150</f>
        <v>130</v>
      </c>
      <c r="G150" s="22" t="s">
        <v>39</v>
      </c>
      <c r="H150" s="23">
        <f>$B150*IF(G150="",0,VALUE(IF(G150='Tabelle Tipi-pesi'!F$2,'Tabelle Tipi-pesi'!G$2,"")&amp;IF(G150='Tabelle Tipi-pesi'!F$3,'Tabelle Tipi-pesi'!G$3,"")&amp;IF(G150='Tabelle Tipi-pesi'!F$4,'Tabelle Tipi-pesi'!G$4,"")&amp;IF(G150='Tabelle Tipi-pesi'!F$5,'Tabelle Tipi-pesi'!G$5,"")&amp;IF(G150='Tabelle Tipi-pesi'!F$6,'Tabelle Tipi-pesi'!G$6,"")&amp;IF(G150='Tabelle Tipi-pesi'!F$7,'Tabelle Tipi-pesi'!G$7,"")&amp;IF(G150='Tabelle Tipi-pesi'!F$8,'Tabelle Tipi-pesi'!G$8,"")&amp;IF(G150='Tabelle Tipi-pesi'!F$9,'Tabelle Tipi-pesi'!G$9,"")&amp;IF(G150='Tabelle Tipi-pesi'!F$10,'Tabelle Tipi-pesi'!G$10,"")&amp;IF(G150='Tabelle Tipi-pesi'!F$11,'Tabelle Tipi-pesi'!G$11,"")&amp;IF(G150='Tabelle Tipi-pesi'!F$12,'Tabelle Tipi-pesi'!G$12,"")&amp;IF(G150='Tabelle Tipi-pesi'!F$13,'Tabelle Tipi-pesi'!G$13,"")&amp;IF(G150='Tabelle Tipi-pesi'!F$14,'Tabelle Tipi-pesi'!G$14,"")&amp;IF(G150='Tabelle Tipi-pesi'!F$15,'Tabelle Tipi-pesi'!G$15,"")&amp;IF(G150='Tabelle Tipi-pesi'!F$16,'Tabelle Tipi-pesi'!G$16,"")&amp;IF(G150='Tabelle Tipi-pesi'!F$17,'Tabelle Tipi-pesi'!G$17,"")&amp;IF(G150='Tabelle Tipi-pesi'!F$18,'Tabelle Tipi-pesi'!G$18,"")&amp;IF(G150='Tabelle Tipi-pesi'!F$19,'Tabelle Tipi-pesi'!G$19,"")&amp;IF(G150='Tabelle Tipi-pesi'!F$20,'Tabelle Tipi-pesi'!G$20,"")&amp;IF(G150='Tabelle Tipi-pesi'!F$21,'Tabelle Tipi-pesi'!G$21,"")&amp;IF(G150='Tabelle Tipi-pesi'!F$22,'Tabelle Tipi-pesi'!G$22,"")&amp;IF(G150='Tabelle Tipi-pesi'!F$23,'Tabelle Tipi-pesi'!G$23,"")))</f>
        <v>120</v>
      </c>
      <c r="I150" s="8" t="s">
        <v>47</v>
      </c>
      <c r="J150" s="9">
        <f>IF(I150="",0,VALUE(IF(I150='Tabelle Tipi-pesi'!H$2,'Tabelle Tipi-pesi'!I$2,"")&amp;IF(I150='Tabelle Tipi-pesi'!H$3,'Tabelle Tipi-pesi'!I$3,"")&amp;IF(I150='Tabelle Tipi-pesi'!H$4,'Tabelle Tipi-pesi'!I$4,"")&amp;IF(I150='Tabelle Tipi-pesi'!H$5,'Tabelle Tipi-pesi'!I$5,"")&amp;IF(I150='Tabelle Tipi-pesi'!H$6,'Tabelle Tipi-pesi'!I$6,"")&amp;IF(I150='Tabelle Tipi-pesi'!H$7,'Tabelle Tipi-pesi'!I$7,"")&amp;IF(I150='Tabelle Tipi-pesi'!H$8,'Tabelle Tipi-pesi'!I$8,"")&amp;IF(I150='Tabelle Tipi-pesi'!H$9,'Tabelle Tipi-pesi'!I$9,"")&amp;IF(I150='Tabelle Tipi-pesi'!H$10,'Tabelle Tipi-pesi'!I$10,"")&amp;IF(I150='Tabelle Tipi-pesi'!H$11,'Tabelle Tipi-pesi'!I$11,"")&amp;IF(I150='Tabelle Tipi-pesi'!H$12,'Tabelle Tipi-pesi'!I$12,"")&amp;IF(I150='Tabelle Tipi-pesi'!H$13,'Tabelle Tipi-pesi'!I$13,"")&amp;IF(I150='Tabelle Tipi-pesi'!H$14,'Tabelle Tipi-pesi'!I$14,"")&amp;IF(I150='Tabelle Tipi-pesi'!H$15,'Tabelle Tipi-pesi'!I$15,"")&amp;IF(I150='Tabelle Tipi-pesi'!H$16,'Tabelle Tipi-pesi'!I$16,"")&amp;IF(I150='Tabelle Tipi-pesi'!H$17,'Tabelle Tipi-pesi'!I$17,"")&amp;IF(I150='Tabelle Tipi-pesi'!H$18,'Tabelle Tipi-pesi'!I$18,"")&amp;IF(I150='Tabelle Tipi-pesi'!H$19,'Tabelle Tipi-pesi'!I$19,"")&amp;IF(I150='Tabelle Tipi-pesi'!H$20,'Tabelle Tipi-pesi'!I$20,"")&amp;IF(I150='Tabelle Tipi-pesi'!H$21,'Tabelle Tipi-pesi'!I$21,"")&amp;IF(I150='Tabelle Tipi-pesi'!H$22,'Tabelle Tipi-pesi'!I$22,"")&amp;IF(I150='Tabelle Tipi-pesi'!H$23,'Tabelle Tipi-pesi'!I$23,"")))</f>
        <v>145</v>
      </c>
      <c r="K150" s="24" t="s">
        <v>50</v>
      </c>
      <c r="L150" s="25">
        <f>IF(K150="",0,VALUE(IF(K150='Tabelle Tipi-pesi'!J$2,'Tabelle Tipi-pesi'!K$2,"")&amp;IF(K150='Tabelle Tipi-pesi'!J$3,'Tabelle Tipi-pesi'!K$3,"")&amp;IF(K150='Tabelle Tipi-pesi'!J$4,'Tabelle Tipi-pesi'!K$4,"")&amp;IF(K150='Tabelle Tipi-pesi'!J$5,'Tabelle Tipi-pesi'!K$5,"")&amp;IF(K150='Tabelle Tipi-pesi'!J$6,'Tabelle Tipi-pesi'!K$6,"")&amp;IF(K150='Tabelle Tipi-pesi'!J$7,'Tabelle Tipi-pesi'!K$7,"")&amp;IF(K150='Tabelle Tipi-pesi'!J$8,'Tabelle Tipi-pesi'!K$8,"")&amp;IF(K150='Tabelle Tipi-pesi'!J$9,'Tabelle Tipi-pesi'!K$9,"")&amp;IF(K150='Tabelle Tipi-pesi'!J$10,'Tabelle Tipi-pesi'!K$10,"")&amp;IF(K150='Tabelle Tipi-pesi'!J$11,'Tabelle Tipi-pesi'!K$11,"")&amp;IF(K150='Tabelle Tipi-pesi'!J$12,'Tabelle Tipi-pesi'!K$12,"")&amp;IF(K150='Tabelle Tipi-pesi'!J$13,'Tabelle Tipi-pesi'!K$13,"")&amp;IF(K150='Tabelle Tipi-pesi'!J$14,'Tabelle Tipi-pesi'!K$14,"")&amp;IF(K150='Tabelle Tipi-pesi'!J$15,'Tabelle Tipi-pesi'!K$15,"")&amp;IF(K150='Tabelle Tipi-pesi'!J$16,'Tabelle Tipi-pesi'!K$16,"")&amp;IF(K150='Tabelle Tipi-pesi'!J$17,'Tabelle Tipi-pesi'!K$17,"")&amp;IF(K150='Tabelle Tipi-pesi'!J$18,'Tabelle Tipi-pesi'!K$18,"")&amp;IF(K150='Tabelle Tipi-pesi'!J$19,'Tabelle Tipi-pesi'!K$19,"")&amp;IF(K150='Tabelle Tipi-pesi'!J$20,'Tabelle Tipi-pesi'!K$20,"")&amp;IF(K150='Tabelle Tipi-pesi'!J$21,'Tabelle Tipi-pesi'!K$21,"")&amp;IF(K150='Tabelle Tipi-pesi'!J$22,'Tabelle Tipi-pesi'!K$22,"")&amp;IF(K150='Tabelle Tipi-pesi'!J$23,'Tabelle Tipi-pesi'!K$23,"")))</f>
        <v>7</v>
      </c>
      <c r="M150" s="8" t="s">
        <v>66</v>
      </c>
      <c r="N150" s="9">
        <f>$B150*IF(M150="",0,VALUE(IF(M150='Tabelle Tipi-pesi'!L$2,'Tabelle Tipi-pesi'!M$2,"")&amp;IF(M150='Tabelle Tipi-pesi'!L$3,'Tabelle Tipi-pesi'!M$3,"")&amp;IF(M150='Tabelle Tipi-pesi'!L$4,'Tabelle Tipi-pesi'!M$4,"")&amp;IF(M150='Tabelle Tipi-pesi'!L$5,'Tabelle Tipi-pesi'!M$5,"")&amp;IF(M150='Tabelle Tipi-pesi'!L$6,'Tabelle Tipi-pesi'!M$6,"")&amp;IF(M150='Tabelle Tipi-pesi'!L$7,'Tabelle Tipi-pesi'!M$7,"")&amp;IF(M150='Tabelle Tipi-pesi'!L$8,'Tabelle Tipi-pesi'!M$8,"")&amp;IF(M150='Tabelle Tipi-pesi'!L$9,'Tabelle Tipi-pesi'!M$9,"")&amp;IF(M150='Tabelle Tipi-pesi'!L$10,'Tabelle Tipi-pesi'!M$10,"")&amp;IF(M150='Tabelle Tipi-pesi'!L$11,'Tabelle Tipi-pesi'!M$11,"")&amp;IF(M150='Tabelle Tipi-pesi'!L$12,'Tabelle Tipi-pesi'!M$12,"")&amp;IF(M150='Tabelle Tipi-pesi'!L$13,'Tabelle Tipi-pesi'!M$13,"")&amp;IF(M150='Tabelle Tipi-pesi'!L$14,'Tabelle Tipi-pesi'!M$14,"")&amp;IF(M150='Tabelle Tipi-pesi'!L$15,'Tabelle Tipi-pesi'!M$15,"")&amp;IF(M150='Tabelle Tipi-pesi'!L$16,'Tabelle Tipi-pesi'!M$16,"")&amp;IF(M150='Tabelle Tipi-pesi'!L$17,'Tabelle Tipi-pesi'!M$17,"")&amp;IF(M150='Tabelle Tipi-pesi'!L$18,'Tabelle Tipi-pesi'!M$18,"")&amp;IF(M150='Tabelle Tipi-pesi'!L$19,'Tabelle Tipi-pesi'!M$19,"")&amp;IF(M150='Tabelle Tipi-pesi'!L$20,'Tabelle Tipi-pesi'!M$20,"")&amp;IF(M150='Tabelle Tipi-pesi'!L$21,'Tabelle Tipi-pesi'!M$21,"")&amp;IF(M150='Tabelle Tipi-pesi'!L$22,'Tabelle Tipi-pesi'!M$22,"")&amp;IF(M150='Tabelle Tipi-pesi'!L$23,'Tabelle Tipi-pesi'!M$23,"")))</f>
        <v>720</v>
      </c>
      <c r="O150" s="27" t="s">
        <v>82</v>
      </c>
      <c r="P150" s="28">
        <f>IF(O150="",0,VALUE(IF(O150='Tabelle Tipi-pesi'!N$2,'Tabelle Tipi-pesi'!O$2,"")&amp;IF(O150='Tabelle Tipi-pesi'!N$3,'Tabelle Tipi-pesi'!O$3,"")&amp;IF(O150='Tabelle Tipi-pesi'!N$4,'Tabelle Tipi-pesi'!O$4,"")&amp;IF(O150='Tabelle Tipi-pesi'!N$5,'Tabelle Tipi-pesi'!O$5,"")&amp;IF(O150='Tabelle Tipi-pesi'!N$6,'Tabelle Tipi-pesi'!O$6,"")&amp;IF(O150='Tabelle Tipi-pesi'!N$7,'Tabelle Tipi-pesi'!O$7,"")&amp;IF(O150='Tabelle Tipi-pesi'!N$8,'Tabelle Tipi-pesi'!O$8,"")&amp;IF(O150='Tabelle Tipi-pesi'!N$9,'Tabelle Tipi-pesi'!O$9,"")&amp;IF(O150='Tabelle Tipi-pesi'!N$10,'Tabelle Tipi-pesi'!O$10,"")&amp;IF(O150='Tabelle Tipi-pesi'!N$11,'Tabelle Tipi-pesi'!O$11,"")&amp;IF(O150='Tabelle Tipi-pesi'!N$12,'Tabelle Tipi-pesi'!O$12,"")&amp;IF(O150='Tabelle Tipi-pesi'!N$13,'Tabelle Tipi-pesi'!O$13,"")&amp;IF(O150='Tabelle Tipi-pesi'!N$14,'Tabelle Tipi-pesi'!O$14,"")&amp;IF(O150='Tabelle Tipi-pesi'!N$15,'Tabelle Tipi-pesi'!O$15,"")&amp;IF(O150='Tabelle Tipi-pesi'!N$16,'Tabelle Tipi-pesi'!O$16,"")&amp;IF(O150='Tabelle Tipi-pesi'!N$17,'Tabelle Tipi-pesi'!O$17,"")&amp;IF(O150='Tabelle Tipi-pesi'!N$18,'Tabelle Tipi-pesi'!O$18,"")&amp;IF(O150='Tabelle Tipi-pesi'!N$19,'Tabelle Tipi-pesi'!O$19,"")&amp;IF(O150='Tabelle Tipi-pesi'!N$20,'Tabelle Tipi-pesi'!O$20,"")&amp;IF(O150='Tabelle Tipi-pesi'!N$21,'Tabelle Tipi-pesi'!O$21,"")&amp;IF(O150='Tabelle Tipi-pesi'!N$22,'Tabelle Tipi-pesi'!O$22,"")&amp;IF(O150='Tabelle Tipi-pesi'!N$23,'Tabelle Tipi-pesi'!O$23,"")))</f>
        <v>580</v>
      </c>
      <c r="Q150" s="8" t="s">
        <v>109</v>
      </c>
      <c r="R150" s="9">
        <f>IF(Q150="",0,VALUE(IF(Q150='Tabelle Tipi-pesi'!P$2,'Tabelle Tipi-pesi'!Q$2,"")&amp;IF(Q150='Tabelle Tipi-pesi'!P$3,'Tabelle Tipi-pesi'!Q$3,"")&amp;IF(Q150='Tabelle Tipi-pesi'!P$4,'Tabelle Tipi-pesi'!Q$4,"")&amp;IF(Q150='Tabelle Tipi-pesi'!P$5,'Tabelle Tipi-pesi'!Q$5,"")&amp;IF(Q150='Tabelle Tipi-pesi'!P$6,'Tabelle Tipi-pesi'!Q$6,"")&amp;IF(Q150='Tabelle Tipi-pesi'!P$7,'Tabelle Tipi-pesi'!Q$7,"")&amp;IF(Q150='Tabelle Tipi-pesi'!P$8,'Tabelle Tipi-pesi'!Q$8,"")&amp;IF(Q150='Tabelle Tipi-pesi'!P$9,'Tabelle Tipi-pesi'!Q$9,"")&amp;IF(Q150='Tabelle Tipi-pesi'!P$10,'Tabelle Tipi-pesi'!Q$10,"")&amp;IF(Q150='Tabelle Tipi-pesi'!P$11,'Tabelle Tipi-pesi'!Q$11,"")&amp;IF(Q150='Tabelle Tipi-pesi'!P$12,'Tabelle Tipi-pesi'!Q$12,"")&amp;IF(Q150='Tabelle Tipi-pesi'!P$13,'Tabelle Tipi-pesi'!Q$13,"")&amp;IF(Q150='Tabelle Tipi-pesi'!P$14,'Tabelle Tipi-pesi'!Q$14,"")&amp;IF(Q150='Tabelle Tipi-pesi'!P$15,'Tabelle Tipi-pesi'!Q$15,"")&amp;IF(Q150='Tabelle Tipi-pesi'!P$16,'Tabelle Tipi-pesi'!Q$16,"")&amp;IF(Q150='Tabelle Tipi-pesi'!P$17,'Tabelle Tipi-pesi'!Q$17,"")&amp;IF(Q150='Tabelle Tipi-pesi'!P$18,'Tabelle Tipi-pesi'!Q$18,"")&amp;IF(Q150='Tabelle Tipi-pesi'!P$19,'Tabelle Tipi-pesi'!Q$19,"")&amp;IF(Q150='Tabelle Tipi-pesi'!P$20,'Tabelle Tipi-pesi'!Q$20,"")&amp;IF(Q150='Tabelle Tipi-pesi'!P$21,'Tabelle Tipi-pesi'!Q$21,"")&amp;IF(Q150='Tabelle Tipi-pesi'!P$22,'Tabelle Tipi-pesi'!Q$22,"")&amp;IF(Q150='Tabelle Tipi-pesi'!P$23,'Tabelle Tipi-pesi'!Q$23,"")))</f>
        <v>60</v>
      </c>
      <c r="S150" s="29"/>
      <c r="T150" s="30">
        <f>IF(S150="",0,VALUE(IF(S150='Tabelle Tipi-pesi'!R$2,'Tabelle Tipi-pesi'!S$2,"")&amp;IF(S150='Tabelle Tipi-pesi'!R$3,'Tabelle Tipi-pesi'!S$3,"")&amp;IF(S150='Tabelle Tipi-pesi'!R$4,'Tabelle Tipi-pesi'!S$4,"")&amp;IF(S150='Tabelle Tipi-pesi'!R$5,'Tabelle Tipi-pesi'!S$5,"")&amp;IF(S150='Tabelle Tipi-pesi'!R$6,'Tabelle Tipi-pesi'!S$6,"")&amp;IF(S150='Tabelle Tipi-pesi'!R$7,'Tabelle Tipi-pesi'!S$7,"")&amp;IF(S150='Tabelle Tipi-pesi'!R$8,'Tabelle Tipi-pesi'!S$8,"")&amp;IF(S150='Tabelle Tipi-pesi'!R$9,'Tabelle Tipi-pesi'!S$9,"")&amp;IF(S150='Tabelle Tipi-pesi'!R$10,'Tabelle Tipi-pesi'!S$10,"")&amp;IF(S150='Tabelle Tipi-pesi'!R$11,'Tabelle Tipi-pesi'!S$11,"")&amp;IF(S150='Tabelle Tipi-pesi'!R$12,'Tabelle Tipi-pesi'!S$12,"")&amp;IF(S150='Tabelle Tipi-pesi'!R$13,'Tabelle Tipi-pesi'!S$13,"")&amp;IF(S150='Tabelle Tipi-pesi'!R$14,'Tabelle Tipi-pesi'!S$14,"")&amp;IF(S150='Tabelle Tipi-pesi'!R$15,'Tabelle Tipi-pesi'!S$15,"")&amp;IF(S150='Tabelle Tipi-pesi'!R$16,'Tabelle Tipi-pesi'!S$16,"")&amp;IF(S150='Tabelle Tipi-pesi'!R$17,'Tabelle Tipi-pesi'!S$17,"")&amp;IF(S150='Tabelle Tipi-pesi'!R$18,'Tabelle Tipi-pesi'!S$18,"")&amp;IF(S150='Tabelle Tipi-pesi'!R$19,'Tabelle Tipi-pesi'!S$19,"")&amp;IF(S150='Tabelle Tipi-pesi'!R$20,'Tabelle Tipi-pesi'!S$20,"")&amp;IF(S150='Tabelle Tipi-pesi'!R$21,'Tabelle Tipi-pesi'!S$21,"")&amp;IF(S150='Tabelle Tipi-pesi'!R$22,'Tabelle Tipi-pesi'!S$22,"")&amp;IF(S150='Tabelle Tipi-pesi'!R$23,'Tabelle Tipi-pesi'!S$23,"")))</f>
        <v>0</v>
      </c>
      <c r="V150" s="9">
        <f>IF(U150="",0,VALUE(IF(U150='Tabelle Tipi-pesi'!T$2,'Tabelle Tipi-pesi'!U$2,"")&amp;IF(U150='Tabelle Tipi-pesi'!T$3,'Tabelle Tipi-pesi'!U$3,"")&amp;IF(U150='Tabelle Tipi-pesi'!T$4,'Tabelle Tipi-pesi'!U$4,"")&amp;IF(U150='Tabelle Tipi-pesi'!T$5,'Tabelle Tipi-pesi'!U$5,"")&amp;IF(U150='Tabelle Tipi-pesi'!T$6,'Tabelle Tipi-pesi'!U$6,"")&amp;IF(U150='Tabelle Tipi-pesi'!T$7,'Tabelle Tipi-pesi'!U$7,"")&amp;IF(U150='Tabelle Tipi-pesi'!T$8,'Tabelle Tipi-pesi'!U$8,"")&amp;IF(U150='Tabelle Tipi-pesi'!T$9,'Tabelle Tipi-pesi'!U$9,"")&amp;IF(U150='Tabelle Tipi-pesi'!T$10,'Tabelle Tipi-pesi'!U$10,"")&amp;IF(U150='Tabelle Tipi-pesi'!T$11,'Tabelle Tipi-pesi'!U$11,"")&amp;IF(U150='Tabelle Tipi-pesi'!T$12,'Tabelle Tipi-pesi'!U$12,"")&amp;IF(U150='Tabelle Tipi-pesi'!T$13,'Tabelle Tipi-pesi'!U$13,"")&amp;IF(U150='Tabelle Tipi-pesi'!T$14,'Tabelle Tipi-pesi'!U$14,"")&amp;IF(U150='Tabelle Tipi-pesi'!T$15,'Tabelle Tipi-pesi'!U$15,"")&amp;IF(U150='Tabelle Tipi-pesi'!T$16,'Tabelle Tipi-pesi'!U$16,"")&amp;IF(U150='Tabelle Tipi-pesi'!T$17,'Tabelle Tipi-pesi'!U$17,"")&amp;IF(U150='Tabelle Tipi-pesi'!T$18,'Tabelle Tipi-pesi'!U$18,"")&amp;IF(U150='Tabelle Tipi-pesi'!T$19,'Tabelle Tipi-pesi'!U$19,"")&amp;IF(U150='Tabelle Tipi-pesi'!T$20,'Tabelle Tipi-pesi'!U$20,"")&amp;IF(U150='Tabelle Tipi-pesi'!T$21,'Tabelle Tipi-pesi'!U$21,"")&amp;IF(U150='Tabelle Tipi-pesi'!T$22,'Tabelle Tipi-pesi'!U$22,"")&amp;IF(U150='Tabelle Tipi-pesi'!T$23,'Tabelle Tipi-pesi'!U$23,"")))</f>
        <v>0</v>
      </c>
      <c r="W150" s="31"/>
      <c r="X150" s="32">
        <f>IF(W150="",0,VALUE(IF(W150='Tabelle Tipi-pesi'!V$2,'Tabelle Tipi-pesi'!W$2,"")&amp;IF(W150='Tabelle Tipi-pesi'!V$3,'Tabelle Tipi-pesi'!W$3,"")&amp;IF(W150='Tabelle Tipi-pesi'!V$4,'Tabelle Tipi-pesi'!W$4,"")&amp;IF(W150='Tabelle Tipi-pesi'!V$5,'Tabelle Tipi-pesi'!W$5,"")&amp;IF(W150='Tabelle Tipi-pesi'!V$6,'Tabelle Tipi-pesi'!W$6,"")&amp;IF(W150='Tabelle Tipi-pesi'!V$7,'Tabelle Tipi-pesi'!W$7,"")&amp;IF(W150='Tabelle Tipi-pesi'!V$8,'Tabelle Tipi-pesi'!W$8,"")&amp;IF(W150='Tabelle Tipi-pesi'!V$9,'Tabelle Tipi-pesi'!W$9,"")&amp;IF(W150='Tabelle Tipi-pesi'!V$10,'Tabelle Tipi-pesi'!W$10,"")&amp;IF(W150='Tabelle Tipi-pesi'!V$11,'Tabelle Tipi-pesi'!W$11,"")&amp;IF(W150='Tabelle Tipi-pesi'!V$12,'Tabelle Tipi-pesi'!W$12,"")&amp;IF(W150='Tabelle Tipi-pesi'!V$13,'Tabelle Tipi-pesi'!W$13,"")&amp;IF(W150='Tabelle Tipi-pesi'!V$14,'Tabelle Tipi-pesi'!W$14,"")&amp;IF(W150='Tabelle Tipi-pesi'!V$15,'Tabelle Tipi-pesi'!W$15,"")&amp;IF(W150='Tabelle Tipi-pesi'!V$16,'Tabelle Tipi-pesi'!W$16,"")&amp;IF(W150='Tabelle Tipi-pesi'!V$17,'Tabelle Tipi-pesi'!W$17,"")&amp;IF(W150='Tabelle Tipi-pesi'!V$18,'Tabelle Tipi-pesi'!W$18,"")&amp;IF(W150='Tabelle Tipi-pesi'!V$19,'Tabelle Tipi-pesi'!W$19,"")&amp;IF(W150='Tabelle Tipi-pesi'!V$20,'Tabelle Tipi-pesi'!W$20,"")&amp;IF(W150='Tabelle Tipi-pesi'!V$21,'Tabelle Tipi-pesi'!W$21,"")&amp;IF(W150='Tabelle Tipi-pesi'!V$22,'Tabelle Tipi-pesi'!W$22,"")&amp;IF(W150='Tabelle Tipi-pesi'!V$23,'Tabelle Tipi-pesi'!W$23,"")))</f>
        <v>0</v>
      </c>
      <c r="Z150" s="9">
        <f>IF(Y150="",0,VALUE(IF(Y150='Tabelle Tipi-pesi'!X$2,'Tabelle Tipi-pesi'!Y$2,"")&amp;IF(Y150='Tabelle Tipi-pesi'!X$3,'Tabelle Tipi-pesi'!Y$3,"")&amp;IF(Y150='Tabelle Tipi-pesi'!X$4,'Tabelle Tipi-pesi'!Y$4,"")&amp;IF(Y150='Tabelle Tipi-pesi'!X$5,'Tabelle Tipi-pesi'!Y$5,"")&amp;IF(Y150='Tabelle Tipi-pesi'!X$6,'Tabelle Tipi-pesi'!Y$6,"")&amp;IF(Y150='Tabelle Tipi-pesi'!X$7,'Tabelle Tipi-pesi'!Y$7,"")&amp;IF(Y150='Tabelle Tipi-pesi'!X$8,'Tabelle Tipi-pesi'!Y$8,"")&amp;IF(Y150='Tabelle Tipi-pesi'!X$9,'Tabelle Tipi-pesi'!Y$9,"")&amp;IF(Y150='Tabelle Tipi-pesi'!X$10,'Tabelle Tipi-pesi'!Y$10,"")&amp;IF(Y150='Tabelle Tipi-pesi'!X$11,'Tabelle Tipi-pesi'!Y$11,"")&amp;IF(Y150='Tabelle Tipi-pesi'!X$12,'Tabelle Tipi-pesi'!Y$12,"")&amp;IF(Y150='Tabelle Tipi-pesi'!X$13,'Tabelle Tipi-pesi'!Y$13,"")&amp;IF(Y150='Tabelle Tipi-pesi'!X$14,'Tabelle Tipi-pesi'!Y$14,"")&amp;IF(Y150='Tabelle Tipi-pesi'!X$15,'Tabelle Tipi-pesi'!Y$15,"")&amp;IF(Y150='Tabelle Tipi-pesi'!X$16,'Tabelle Tipi-pesi'!Y$16,"")&amp;IF(Y150='Tabelle Tipi-pesi'!X$17,'Tabelle Tipi-pesi'!Y$17,"")&amp;IF(Y150='Tabelle Tipi-pesi'!X$18,'Tabelle Tipi-pesi'!Y$18,"")&amp;IF(Y150='Tabelle Tipi-pesi'!X$19,'Tabelle Tipi-pesi'!Y$19,"")&amp;IF(Y150='Tabelle Tipi-pesi'!X$20,'Tabelle Tipi-pesi'!Y$20,"")&amp;IF(Y150='Tabelle Tipi-pesi'!X$21,'Tabelle Tipi-pesi'!Y$21,"")&amp;IF(Y150='Tabelle Tipi-pesi'!X$22,'Tabelle Tipi-pesi'!Y$22,"")&amp;IF(Y150='Tabelle Tipi-pesi'!X$23,'Tabelle Tipi-pesi'!Y$23,"")))</f>
        <v>0</v>
      </c>
      <c r="AA150" s="36" t="s">
        <v>103</v>
      </c>
      <c r="AB150" s="37">
        <f>IF(AA150="",0,VALUE(IF(AA150='Tabelle Tipi-pesi'!Z$2,'Tabelle Tipi-pesi'!AA$2,"")&amp;IF(AA150='Tabelle Tipi-pesi'!Z$3,'Tabelle Tipi-pesi'!AA$3,"")&amp;IF(AA150='Tabelle Tipi-pesi'!Z$4,'Tabelle Tipi-pesi'!AA$4,"")&amp;IF(AA150='Tabelle Tipi-pesi'!Z$5,'Tabelle Tipi-pesi'!AA$5,"")&amp;IF(AA150='Tabelle Tipi-pesi'!Z$6,'Tabelle Tipi-pesi'!AA$6,"")&amp;IF(AA150='Tabelle Tipi-pesi'!Z$7,'Tabelle Tipi-pesi'!AA$7,"")&amp;IF(AA150='Tabelle Tipi-pesi'!Z$8,'Tabelle Tipi-pesi'!AA$8,"")&amp;IF(AA150='Tabelle Tipi-pesi'!Z$9,'Tabelle Tipi-pesi'!AA$9,"")&amp;IF(AA150='Tabelle Tipi-pesi'!Z$10,'Tabelle Tipi-pesi'!AA$10,"")&amp;IF(AA150='Tabelle Tipi-pesi'!Z$11,'Tabelle Tipi-pesi'!AA$11,"")&amp;IF(AA150='Tabelle Tipi-pesi'!Z$12,'Tabelle Tipi-pesi'!AA$12,"")&amp;IF(AA150='Tabelle Tipi-pesi'!Z$13,'Tabelle Tipi-pesi'!AA$13,"")&amp;IF(AA150='Tabelle Tipi-pesi'!Z$14,'Tabelle Tipi-pesi'!AA$14,"")&amp;IF(AA150='Tabelle Tipi-pesi'!Z$15,'Tabelle Tipi-pesi'!AA$15,"")&amp;IF(AA150='Tabelle Tipi-pesi'!Z$16,'Tabelle Tipi-pesi'!AA$16,"")&amp;IF(AA150='Tabelle Tipi-pesi'!Z$17,'Tabelle Tipi-pesi'!AA$17,"")&amp;IF(AA150='Tabelle Tipi-pesi'!Z$18,'Tabelle Tipi-pesi'!AA$18,"")&amp;IF(AA150='Tabelle Tipi-pesi'!Z$19,'Tabelle Tipi-pesi'!AA$19,"")&amp;IF(AA150='Tabelle Tipi-pesi'!Z$20,'Tabelle Tipi-pesi'!AA$20,"")&amp;IF(AA150='Tabelle Tipi-pesi'!Z$21,'Tabelle Tipi-pesi'!AA$21,"")&amp;IF(AA150='Tabelle Tipi-pesi'!Z$22,'Tabelle Tipi-pesi'!AA$22,"")&amp;IF(AA150='Tabelle Tipi-pesi'!Z$23,'Tabelle Tipi-pesi'!AA$23,"")))</f>
        <v>10</v>
      </c>
      <c r="AD150" s="9">
        <f>IF(AC150="",0,VALUE(IF(AC150='Tabelle Tipi-pesi'!Z$2,'Tabelle Tipi-pesi'!AA$2,"")&amp;IF(AC150='Tabelle Tipi-pesi'!Z$3,'Tabelle Tipi-pesi'!AA$3,"")&amp;IF(AC150='Tabelle Tipi-pesi'!Z$4,'Tabelle Tipi-pesi'!AA$4,"")&amp;IF(AC150='Tabelle Tipi-pesi'!Z$5,'Tabelle Tipi-pesi'!AA$5,"")&amp;IF(AC150='Tabelle Tipi-pesi'!Z$6,'Tabelle Tipi-pesi'!AA$6,"")&amp;IF(AC150='Tabelle Tipi-pesi'!Z$7,'Tabelle Tipi-pesi'!AA$7,"")&amp;IF(AC150='Tabelle Tipi-pesi'!Z$8,'Tabelle Tipi-pesi'!AA$8,"")&amp;IF(AC150='Tabelle Tipi-pesi'!Z$9,'Tabelle Tipi-pesi'!AA$9,"")&amp;IF(AC150='Tabelle Tipi-pesi'!Z$10,'Tabelle Tipi-pesi'!AA$10,"")&amp;IF(AC150='Tabelle Tipi-pesi'!Z$11,'Tabelle Tipi-pesi'!AA$11,"")&amp;IF(AC150='Tabelle Tipi-pesi'!Z$12,'Tabelle Tipi-pesi'!AA$12,"")&amp;IF(AC150='Tabelle Tipi-pesi'!Z$13,'Tabelle Tipi-pesi'!AA$13,"")&amp;IF(AC150='Tabelle Tipi-pesi'!Z$14,'Tabelle Tipi-pesi'!AA$14,"")&amp;IF(AC150='Tabelle Tipi-pesi'!Z$15,'Tabelle Tipi-pesi'!AA$15,"")&amp;IF(AC150='Tabelle Tipi-pesi'!Z$16,'Tabelle Tipi-pesi'!AA$16,"")&amp;IF(AC150='Tabelle Tipi-pesi'!Z$17,'Tabelle Tipi-pesi'!AA$17,"")&amp;IF(AC150='Tabelle Tipi-pesi'!Z$18,'Tabelle Tipi-pesi'!AA$18,"")&amp;IF(AC150='Tabelle Tipi-pesi'!Z$19,'Tabelle Tipi-pesi'!AA$19,"")&amp;IF(AC150='Tabelle Tipi-pesi'!Z$20,'Tabelle Tipi-pesi'!AA$20,"")&amp;IF(AC150='Tabelle Tipi-pesi'!Z$21,'Tabelle Tipi-pesi'!AA$21,"")&amp;IF(AC150='Tabelle Tipi-pesi'!Z$22,'Tabelle Tipi-pesi'!AA$22,"")&amp;IF(AC150='Tabelle Tipi-pesi'!Z$23,'Tabelle Tipi-pesi'!AA$23,"")))</f>
        <v>0</v>
      </c>
      <c r="AE150" s="34" t="s">
        <v>116</v>
      </c>
      <c r="AF150" s="35">
        <f>IF(AE150="",0,VALUE(IF(AE150='Tabelle Tipi-pesi'!AB$2,'Tabelle Tipi-pesi'!AC$2,"")&amp;IF(AE150='Tabelle Tipi-pesi'!AB$3,'Tabelle Tipi-pesi'!AC$3,"")&amp;IF(AE150='Tabelle Tipi-pesi'!AB$4,'Tabelle Tipi-pesi'!AC$4,"")&amp;IF(AE150='Tabelle Tipi-pesi'!AB$5,'Tabelle Tipi-pesi'!AC$5,"")&amp;IF(AE150='Tabelle Tipi-pesi'!AB$6,'Tabelle Tipi-pesi'!AC$6,"")&amp;IF(AE150='Tabelle Tipi-pesi'!AB$7,'Tabelle Tipi-pesi'!AC$7,"")&amp;IF(AE150='Tabelle Tipi-pesi'!AB$8,'Tabelle Tipi-pesi'!AC$8,"")&amp;IF(AE150='Tabelle Tipi-pesi'!AB$9,'Tabelle Tipi-pesi'!AC$9,"")&amp;IF(AE150='Tabelle Tipi-pesi'!AB$10,'Tabelle Tipi-pesi'!AC$10,"")&amp;IF(AE150='Tabelle Tipi-pesi'!AB$11,'Tabelle Tipi-pesi'!AC$11,"")&amp;IF(AE150='Tabelle Tipi-pesi'!AB$12,'Tabelle Tipi-pesi'!AC$12,"")&amp;IF(AE150='Tabelle Tipi-pesi'!AB$13,'Tabelle Tipi-pesi'!AC$13,"")&amp;IF(AE150='Tabelle Tipi-pesi'!AB$14,'Tabelle Tipi-pesi'!AC$14,"")&amp;IF(AE150='Tabelle Tipi-pesi'!AB$15,'Tabelle Tipi-pesi'!AC$15,"")&amp;IF(AD150='Tabelle Tipi-pesi'!AB$16,'Tabelle Tipi-pesi'!AC$16,"")&amp;IF(AE150='Tabelle Tipi-pesi'!AB$17,'Tabelle Tipi-pesi'!AC$17,"")&amp;IF(AE150='Tabelle Tipi-pesi'!AB$18,'Tabelle Tipi-pesi'!AC$18,"")&amp;IF(AE150='Tabelle Tipi-pesi'!AB$19,'Tabelle Tipi-pesi'!AC$19,"")&amp;IF(AE150='Tabelle Tipi-pesi'!AB$20,'Tabelle Tipi-pesi'!AC$20,"")&amp;IF(AE150='Tabelle Tipi-pesi'!AB$21,'Tabelle Tipi-pesi'!AC$21,"")&amp;IF(AE150='Tabelle Tipi-pesi'!AB$22,'Tabelle Tipi-pesi'!AC$22,"")&amp;IF(AE150='Tabelle Tipi-pesi'!AB$23,'Tabelle Tipi-pesi'!AC$23,"")))</f>
        <v>20</v>
      </c>
      <c r="AH150" s="9">
        <f>IF(AG150="",0,VALUE(IF(AG150='Tabelle Tipi-pesi'!AD$2,'Tabelle Tipi-pesi'!AE$2,"")&amp;IF(AG150='Tabelle Tipi-pesi'!AD$3,'Tabelle Tipi-pesi'!AE$3,"")&amp;IF(AG150='Tabelle Tipi-pesi'!AD$4,'Tabelle Tipi-pesi'!AE$4,"")&amp;IF(AG150='Tabelle Tipi-pesi'!AD$5,'Tabelle Tipi-pesi'!AE$5,"")&amp;IF(AG150='Tabelle Tipi-pesi'!AD$6,'Tabelle Tipi-pesi'!AE$6,"")&amp;IF(AG150='Tabelle Tipi-pesi'!AD$7,'Tabelle Tipi-pesi'!AE$7,"")&amp;IF(AG150='Tabelle Tipi-pesi'!AD$8,'Tabelle Tipi-pesi'!AE$8,"")&amp;IF(AG150='Tabelle Tipi-pesi'!AD$9,'Tabelle Tipi-pesi'!AE$9,"")&amp;IF(AG150='Tabelle Tipi-pesi'!AD$10,'Tabelle Tipi-pesi'!AE$10,"")&amp;IF(AG150='Tabelle Tipi-pesi'!AD$11,'Tabelle Tipi-pesi'!AE$11,"")&amp;IF(AG150='Tabelle Tipi-pesi'!AD$12,'Tabelle Tipi-pesi'!AE$12,"")&amp;IF(AG150='Tabelle Tipi-pesi'!AD$13,'Tabelle Tipi-pesi'!AE$13,"")&amp;IF(AG150='Tabelle Tipi-pesi'!AD$14,'Tabelle Tipi-pesi'!AE$14,"")&amp;IF(AG150='Tabelle Tipi-pesi'!AD$15,'Tabelle Tipi-pesi'!AE$15,"")&amp;IF(AF150='Tabelle Tipi-pesi'!AD$16,'Tabelle Tipi-pesi'!AE$16,"")&amp;IF(AG150='Tabelle Tipi-pesi'!AD$17,'Tabelle Tipi-pesi'!AE$17,"")&amp;IF(AG150='Tabelle Tipi-pesi'!AD$18,'Tabelle Tipi-pesi'!AE$18,"")&amp;IF(AG150='Tabelle Tipi-pesi'!AD$19,'Tabelle Tipi-pesi'!AE$19,"")&amp;IF(AG150='Tabelle Tipi-pesi'!AD$20,'Tabelle Tipi-pesi'!AE$20,"")&amp;IF(AG150='Tabelle Tipi-pesi'!AD$21,'Tabelle Tipi-pesi'!AE$21,"")&amp;IF(AG150='Tabelle Tipi-pesi'!AD$22,'Tabelle Tipi-pesi'!AE$22,"")&amp;IF(AG150='Tabelle Tipi-pesi'!AD$23,'Tabelle Tipi-pesi'!AE$23,"")))</f>
        <v>0</v>
      </c>
      <c r="AJ150" s="26">
        <f t="shared" si="14"/>
        <v>1922</v>
      </c>
      <c r="AK150" s="55">
        <v>40</v>
      </c>
      <c r="AL150" s="12">
        <v>9143</v>
      </c>
      <c r="AM150" s="18"/>
      <c r="AN150" s="11">
        <f t="shared" si="15"/>
        <v>18</v>
      </c>
      <c r="AO150" s="11" t="str">
        <f t="shared" si="16"/>
        <v>3</v>
      </c>
      <c r="AP150" s="8">
        <v>340</v>
      </c>
      <c r="AQ150" s="40">
        <f t="shared" si="17"/>
        <v>13.714499999999999</v>
      </c>
      <c r="AR150" s="15">
        <f t="shared" si="18"/>
        <v>152.23094999999998</v>
      </c>
      <c r="AS150" s="16">
        <f t="shared" si="19"/>
        <v>79.204448491155034</v>
      </c>
      <c r="AT150" s="15">
        <f t="shared" si="20"/>
        <v>12.625553476477682</v>
      </c>
      <c r="AU150" s="39"/>
    </row>
    <row r="151" spans="1:47" s="8" customFormat="1" ht="11.25" customHeight="1" x14ac:dyDescent="0.2">
      <c r="A151" s="8">
        <v>147</v>
      </c>
      <c r="B151" s="8">
        <v>4</v>
      </c>
      <c r="C151" s="20" t="s">
        <v>17</v>
      </c>
      <c r="D151" s="21">
        <f>IF(C151="",0,VALUE(IF(C151='Tabelle Tipi-pesi'!B$2,'Tabelle Tipi-pesi'!C$2,"")&amp;IF(C151='Tabelle Tipi-pesi'!B$3,'Tabelle Tipi-pesi'!C$3,"")&amp;IF(C151='Tabelle Tipi-pesi'!B$4,'Tabelle Tipi-pesi'!C$4,"")&amp;IF(C151='Tabelle Tipi-pesi'!B$5,'Tabelle Tipi-pesi'!C$5,"")&amp;IF(C151='Tabelle Tipi-pesi'!B$6,'Tabelle Tipi-pesi'!C$6,"")&amp;IF(C151='Tabelle Tipi-pesi'!B$7,'Tabelle Tipi-pesi'!C$7,"")&amp;IF(C151='Tabelle Tipi-pesi'!B$8,'Tabelle Tipi-pesi'!C$8,"")&amp;IF(C151='Tabelle Tipi-pesi'!B$9,'Tabelle Tipi-pesi'!C$9,"")&amp;IF(C151='Tabelle Tipi-pesi'!B$10,'Tabelle Tipi-pesi'!C$10,"")&amp;IF(C151='Tabelle Tipi-pesi'!B$11,'Tabelle Tipi-pesi'!C$11,"")&amp;IF(C151='Tabelle Tipi-pesi'!B$12,'Tabelle Tipi-pesi'!C$12,"")&amp;IF(C151='Tabelle Tipi-pesi'!B$13,'Tabelle Tipi-pesi'!C$13,"")&amp;IF(C151='Tabelle Tipi-pesi'!B$14,'Tabelle Tipi-pesi'!C$14,"")&amp;IF(C151='Tabelle Tipi-pesi'!B$15,'Tabelle Tipi-pesi'!C$15,"")&amp;IF(C151='Tabelle Tipi-pesi'!B$16,'Tabelle Tipi-pesi'!C$16,"")&amp;IF(C151='Tabelle Tipi-pesi'!B$17,'Tabelle Tipi-pesi'!C$17,"")&amp;IF(C151='Tabelle Tipi-pesi'!B$18,'Tabelle Tipi-pesi'!C$18,"")&amp;IF(C151='Tabelle Tipi-pesi'!B$19,'Tabelle Tipi-pesi'!C$19,"")&amp;IF(C151='Tabelle Tipi-pesi'!B$20,'Tabelle Tipi-pesi'!C$20,"")&amp;IF(C151='Tabelle Tipi-pesi'!B$21,'Tabelle Tipi-pesi'!C$21,"")&amp;IF(C151='Tabelle Tipi-pesi'!B$22,'Tabelle Tipi-pesi'!C$22,"")&amp;IF(C151='Tabelle Tipi-pesi'!B$23,'Tabelle Tipi-pesi'!C$23,"")))</f>
        <v>130</v>
      </c>
      <c r="E151" s="8" t="s">
        <v>34</v>
      </c>
      <c r="F151" s="7">
        <f>IF(E151="",0,VALUE(IF(E151='Tabelle Tipi-pesi'!D$2,'Tabelle Tipi-pesi'!E$2,"")&amp;IF(E151='Tabelle Tipi-pesi'!D$3,'Tabelle Tipi-pesi'!E$3,"")&amp;IF(E151='Tabelle Tipi-pesi'!D$4,'Tabelle Tipi-pesi'!E$4,"")&amp;IF(E151='Tabelle Tipi-pesi'!D$5,'Tabelle Tipi-pesi'!E$5,"")&amp;IF(E151='Tabelle Tipi-pesi'!D$6,'Tabelle Tipi-pesi'!E$6,"")&amp;IF(E151='Tabelle Tipi-pesi'!D$7,'Tabelle Tipi-pesi'!E$7,"")&amp;IF(E151='Tabelle Tipi-pesi'!D$8,'Tabelle Tipi-pesi'!E$8,"")&amp;IF(E151='Tabelle Tipi-pesi'!D$9,'Tabelle Tipi-pesi'!E$9,"")&amp;IF(E151='Tabelle Tipi-pesi'!D$10,'Tabelle Tipi-pesi'!E$10,"")&amp;IF(E151='Tabelle Tipi-pesi'!D$11,'Tabelle Tipi-pesi'!E$11,"")&amp;IF(E151='Tabelle Tipi-pesi'!D$12,'Tabelle Tipi-pesi'!E$12,"")&amp;IF(E151='Tabelle Tipi-pesi'!D$13,'Tabelle Tipi-pesi'!E$13,"")&amp;IF(E151='Tabelle Tipi-pesi'!D$14,'Tabelle Tipi-pesi'!E$14,"")&amp;IF(E151='Tabelle Tipi-pesi'!D$15,'Tabelle Tipi-pesi'!E$15,"")&amp;IF(E151='Tabelle Tipi-pesi'!D$16,'Tabelle Tipi-pesi'!E$16,"")&amp;IF(E151='Tabelle Tipi-pesi'!D$17,'Tabelle Tipi-pesi'!E$17,"")&amp;IF(E151='Tabelle Tipi-pesi'!D$18,'Tabelle Tipi-pesi'!E$18,"")&amp;IF(E151='Tabelle Tipi-pesi'!D$19,'Tabelle Tipi-pesi'!E$19,"")&amp;IF(E151='Tabelle Tipi-pesi'!D$20,'Tabelle Tipi-pesi'!E$20,"")&amp;IF(E151='Tabelle Tipi-pesi'!D$21,'Tabelle Tipi-pesi'!E$21,"")&amp;IF(E151='Tabelle Tipi-pesi'!D$22,'Tabelle Tipi-pesi'!E$22,"")&amp;IF(E151='Tabelle Tipi-pesi'!D$23,'Tabelle Tipi-pesi'!E$23,"")))/4*B151</f>
        <v>130</v>
      </c>
      <c r="G151" s="22" t="s">
        <v>39</v>
      </c>
      <c r="H151" s="23">
        <f>$B151*IF(G151="",0,VALUE(IF(G151='Tabelle Tipi-pesi'!F$2,'Tabelle Tipi-pesi'!G$2,"")&amp;IF(G151='Tabelle Tipi-pesi'!F$3,'Tabelle Tipi-pesi'!G$3,"")&amp;IF(G151='Tabelle Tipi-pesi'!F$4,'Tabelle Tipi-pesi'!G$4,"")&amp;IF(G151='Tabelle Tipi-pesi'!F$5,'Tabelle Tipi-pesi'!G$5,"")&amp;IF(G151='Tabelle Tipi-pesi'!F$6,'Tabelle Tipi-pesi'!G$6,"")&amp;IF(G151='Tabelle Tipi-pesi'!F$7,'Tabelle Tipi-pesi'!G$7,"")&amp;IF(G151='Tabelle Tipi-pesi'!F$8,'Tabelle Tipi-pesi'!G$8,"")&amp;IF(G151='Tabelle Tipi-pesi'!F$9,'Tabelle Tipi-pesi'!G$9,"")&amp;IF(G151='Tabelle Tipi-pesi'!F$10,'Tabelle Tipi-pesi'!G$10,"")&amp;IF(G151='Tabelle Tipi-pesi'!F$11,'Tabelle Tipi-pesi'!G$11,"")&amp;IF(G151='Tabelle Tipi-pesi'!F$12,'Tabelle Tipi-pesi'!G$12,"")&amp;IF(G151='Tabelle Tipi-pesi'!F$13,'Tabelle Tipi-pesi'!G$13,"")&amp;IF(G151='Tabelle Tipi-pesi'!F$14,'Tabelle Tipi-pesi'!G$14,"")&amp;IF(G151='Tabelle Tipi-pesi'!F$15,'Tabelle Tipi-pesi'!G$15,"")&amp;IF(G151='Tabelle Tipi-pesi'!F$16,'Tabelle Tipi-pesi'!G$16,"")&amp;IF(G151='Tabelle Tipi-pesi'!F$17,'Tabelle Tipi-pesi'!G$17,"")&amp;IF(G151='Tabelle Tipi-pesi'!F$18,'Tabelle Tipi-pesi'!G$18,"")&amp;IF(G151='Tabelle Tipi-pesi'!F$19,'Tabelle Tipi-pesi'!G$19,"")&amp;IF(G151='Tabelle Tipi-pesi'!F$20,'Tabelle Tipi-pesi'!G$20,"")&amp;IF(G151='Tabelle Tipi-pesi'!F$21,'Tabelle Tipi-pesi'!G$21,"")&amp;IF(G151='Tabelle Tipi-pesi'!F$22,'Tabelle Tipi-pesi'!G$22,"")&amp;IF(G151='Tabelle Tipi-pesi'!F$23,'Tabelle Tipi-pesi'!G$23,"")))</f>
        <v>120</v>
      </c>
      <c r="I151" s="8" t="s">
        <v>47</v>
      </c>
      <c r="J151" s="9">
        <f>IF(I151="",0,VALUE(IF(I151='Tabelle Tipi-pesi'!H$2,'Tabelle Tipi-pesi'!I$2,"")&amp;IF(I151='Tabelle Tipi-pesi'!H$3,'Tabelle Tipi-pesi'!I$3,"")&amp;IF(I151='Tabelle Tipi-pesi'!H$4,'Tabelle Tipi-pesi'!I$4,"")&amp;IF(I151='Tabelle Tipi-pesi'!H$5,'Tabelle Tipi-pesi'!I$5,"")&amp;IF(I151='Tabelle Tipi-pesi'!H$6,'Tabelle Tipi-pesi'!I$6,"")&amp;IF(I151='Tabelle Tipi-pesi'!H$7,'Tabelle Tipi-pesi'!I$7,"")&amp;IF(I151='Tabelle Tipi-pesi'!H$8,'Tabelle Tipi-pesi'!I$8,"")&amp;IF(I151='Tabelle Tipi-pesi'!H$9,'Tabelle Tipi-pesi'!I$9,"")&amp;IF(I151='Tabelle Tipi-pesi'!H$10,'Tabelle Tipi-pesi'!I$10,"")&amp;IF(I151='Tabelle Tipi-pesi'!H$11,'Tabelle Tipi-pesi'!I$11,"")&amp;IF(I151='Tabelle Tipi-pesi'!H$12,'Tabelle Tipi-pesi'!I$12,"")&amp;IF(I151='Tabelle Tipi-pesi'!H$13,'Tabelle Tipi-pesi'!I$13,"")&amp;IF(I151='Tabelle Tipi-pesi'!H$14,'Tabelle Tipi-pesi'!I$14,"")&amp;IF(I151='Tabelle Tipi-pesi'!H$15,'Tabelle Tipi-pesi'!I$15,"")&amp;IF(I151='Tabelle Tipi-pesi'!H$16,'Tabelle Tipi-pesi'!I$16,"")&amp;IF(I151='Tabelle Tipi-pesi'!H$17,'Tabelle Tipi-pesi'!I$17,"")&amp;IF(I151='Tabelle Tipi-pesi'!H$18,'Tabelle Tipi-pesi'!I$18,"")&amp;IF(I151='Tabelle Tipi-pesi'!H$19,'Tabelle Tipi-pesi'!I$19,"")&amp;IF(I151='Tabelle Tipi-pesi'!H$20,'Tabelle Tipi-pesi'!I$20,"")&amp;IF(I151='Tabelle Tipi-pesi'!H$21,'Tabelle Tipi-pesi'!I$21,"")&amp;IF(I151='Tabelle Tipi-pesi'!H$22,'Tabelle Tipi-pesi'!I$22,"")&amp;IF(I151='Tabelle Tipi-pesi'!H$23,'Tabelle Tipi-pesi'!I$23,"")))</f>
        <v>145</v>
      </c>
      <c r="K151" s="24" t="s">
        <v>50</v>
      </c>
      <c r="L151" s="25">
        <f>IF(K151="",0,VALUE(IF(K151='Tabelle Tipi-pesi'!J$2,'Tabelle Tipi-pesi'!K$2,"")&amp;IF(K151='Tabelle Tipi-pesi'!J$3,'Tabelle Tipi-pesi'!K$3,"")&amp;IF(K151='Tabelle Tipi-pesi'!J$4,'Tabelle Tipi-pesi'!K$4,"")&amp;IF(K151='Tabelle Tipi-pesi'!J$5,'Tabelle Tipi-pesi'!K$5,"")&amp;IF(K151='Tabelle Tipi-pesi'!J$6,'Tabelle Tipi-pesi'!K$6,"")&amp;IF(K151='Tabelle Tipi-pesi'!J$7,'Tabelle Tipi-pesi'!K$7,"")&amp;IF(K151='Tabelle Tipi-pesi'!J$8,'Tabelle Tipi-pesi'!K$8,"")&amp;IF(K151='Tabelle Tipi-pesi'!J$9,'Tabelle Tipi-pesi'!K$9,"")&amp;IF(K151='Tabelle Tipi-pesi'!J$10,'Tabelle Tipi-pesi'!K$10,"")&amp;IF(K151='Tabelle Tipi-pesi'!J$11,'Tabelle Tipi-pesi'!K$11,"")&amp;IF(K151='Tabelle Tipi-pesi'!J$12,'Tabelle Tipi-pesi'!K$12,"")&amp;IF(K151='Tabelle Tipi-pesi'!J$13,'Tabelle Tipi-pesi'!K$13,"")&amp;IF(K151='Tabelle Tipi-pesi'!J$14,'Tabelle Tipi-pesi'!K$14,"")&amp;IF(K151='Tabelle Tipi-pesi'!J$15,'Tabelle Tipi-pesi'!K$15,"")&amp;IF(K151='Tabelle Tipi-pesi'!J$16,'Tabelle Tipi-pesi'!K$16,"")&amp;IF(K151='Tabelle Tipi-pesi'!J$17,'Tabelle Tipi-pesi'!K$17,"")&amp;IF(K151='Tabelle Tipi-pesi'!J$18,'Tabelle Tipi-pesi'!K$18,"")&amp;IF(K151='Tabelle Tipi-pesi'!J$19,'Tabelle Tipi-pesi'!K$19,"")&amp;IF(K151='Tabelle Tipi-pesi'!J$20,'Tabelle Tipi-pesi'!K$20,"")&amp;IF(K151='Tabelle Tipi-pesi'!J$21,'Tabelle Tipi-pesi'!K$21,"")&amp;IF(K151='Tabelle Tipi-pesi'!J$22,'Tabelle Tipi-pesi'!K$22,"")&amp;IF(K151='Tabelle Tipi-pesi'!J$23,'Tabelle Tipi-pesi'!K$23,"")))</f>
        <v>7</v>
      </c>
      <c r="M151" s="8" t="s">
        <v>66</v>
      </c>
      <c r="N151" s="9">
        <f>$B151*IF(M151="",0,VALUE(IF(M151='Tabelle Tipi-pesi'!L$2,'Tabelle Tipi-pesi'!M$2,"")&amp;IF(M151='Tabelle Tipi-pesi'!L$3,'Tabelle Tipi-pesi'!M$3,"")&amp;IF(M151='Tabelle Tipi-pesi'!L$4,'Tabelle Tipi-pesi'!M$4,"")&amp;IF(M151='Tabelle Tipi-pesi'!L$5,'Tabelle Tipi-pesi'!M$5,"")&amp;IF(M151='Tabelle Tipi-pesi'!L$6,'Tabelle Tipi-pesi'!M$6,"")&amp;IF(M151='Tabelle Tipi-pesi'!L$7,'Tabelle Tipi-pesi'!M$7,"")&amp;IF(M151='Tabelle Tipi-pesi'!L$8,'Tabelle Tipi-pesi'!M$8,"")&amp;IF(M151='Tabelle Tipi-pesi'!L$9,'Tabelle Tipi-pesi'!M$9,"")&amp;IF(M151='Tabelle Tipi-pesi'!L$10,'Tabelle Tipi-pesi'!M$10,"")&amp;IF(M151='Tabelle Tipi-pesi'!L$11,'Tabelle Tipi-pesi'!M$11,"")&amp;IF(M151='Tabelle Tipi-pesi'!L$12,'Tabelle Tipi-pesi'!M$12,"")&amp;IF(M151='Tabelle Tipi-pesi'!L$13,'Tabelle Tipi-pesi'!M$13,"")&amp;IF(M151='Tabelle Tipi-pesi'!L$14,'Tabelle Tipi-pesi'!M$14,"")&amp;IF(M151='Tabelle Tipi-pesi'!L$15,'Tabelle Tipi-pesi'!M$15,"")&amp;IF(M151='Tabelle Tipi-pesi'!L$16,'Tabelle Tipi-pesi'!M$16,"")&amp;IF(M151='Tabelle Tipi-pesi'!L$17,'Tabelle Tipi-pesi'!M$17,"")&amp;IF(M151='Tabelle Tipi-pesi'!L$18,'Tabelle Tipi-pesi'!M$18,"")&amp;IF(M151='Tabelle Tipi-pesi'!L$19,'Tabelle Tipi-pesi'!M$19,"")&amp;IF(M151='Tabelle Tipi-pesi'!L$20,'Tabelle Tipi-pesi'!M$20,"")&amp;IF(M151='Tabelle Tipi-pesi'!L$21,'Tabelle Tipi-pesi'!M$21,"")&amp;IF(M151='Tabelle Tipi-pesi'!L$22,'Tabelle Tipi-pesi'!M$22,"")&amp;IF(M151='Tabelle Tipi-pesi'!L$23,'Tabelle Tipi-pesi'!M$23,"")))</f>
        <v>720</v>
      </c>
      <c r="O151" s="27" t="s">
        <v>79</v>
      </c>
      <c r="P151" s="28">
        <f>IF(O151="",0,VALUE(IF(O151='Tabelle Tipi-pesi'!N$2,'Tabelle Tipi-pesi'!O$2,"")&amp;IF(O151='Tabelle Tipi-pesi'!N$3,'Tabelle Tipi-pesi'!O$3,"")&amp;IF(O151='Tabelle Tipi-pesi'!N$4,'Tabelle Tipi-pesi'!O$4,"")&amp;IF(O151='Tabelle Tipi-pesi'!N$5,'Tabelle Tipi-pesi'!O$5,"")&amp;IF(O151='Tabelle Tipi-pesi'!N$6,'Tabelle Tipi-pesi'!O$6,"")&amp;IF(O151='Tabelle Tipi-pesi'!N$7,'Tabelle Tipi-pesi'!O$7,"")&amp;IF(O151='Tabelle Tipi-pesi'!N$8,'Tabelle Tipi-pesi'!O$8,"")&amp;IF(O151='Tabelle Tipi-pesi'!N$9,'Tabelle Tipi-pesi'!O$9,"")&amp;IF(O151='Tabelle Tipi-pesi'!N$10,'Tabelle Tipi-pesi'!O$10,"")&amp;IF(O151='Tabelle Tipi-pesi'!N$11,'Tabelle Tipi-pesi'!O$11,"")&amp;IF(O151='Tabelle Tipi-pesi'!N$12,'Tabelle Tipi-pesi'!O$12,"")&amp;IF(O151='Tabelle Tipi-pesi'!N$13,'Tabelle Tipi-pesi'!O$13,"")&amp;IF(O151='Tabelle Tipi-pesi'!N$14,'Tabelle Tipi-pesi'!O$14,"")&amp;IF(O151='Tabelle Tipi-pesi'!N$15,'Tabelle Tipi-pesi'!O$15,"")&amp;IF(O151='Tabelle Tipi-pesi'!N$16,'Tabelle Tipi-pesi'!O$16,"")&amp;IF(O151='Tabelle Tipi-pesi'!N$17,'Tabelle Tipi-pesi'!O$17,"")&amp;IF(O151='Tabelle Tipi-pesi'!N$18,'Tabelle Tipi-pesi'!O$18,"")&amp;IF(O151='Tabelle Tipi-pesi'!N$19,'Tabelle Tipi-pesi'!O$19,"")&amp;IF(O151='Tabelle Tipi-pesi'!N$20,'Tabelle Tipi-pesi'!O$20,"")&amp;IF(O151='Tabelle Tipi-pesi'!N$21,'Tabelle Tipi-pesi'!O$21,"")&amp;IF(O151='Tabelle Tipi-pesi'!N$22,'Tabelle Tipi-pesi'!O$22,"")&amp;IF(O151='Tabelle Tipi-pesi'!N$23,'Tabelle Tipi-pesi'!O$23,"")))</f>
        <v>780</v>
      </c>
      <c r="Q151" s="8" t="s">
        <v>109</v>
      </c>
      <c r="R151" s="9">
        <f>IF(Q151="",0,VALUE(IF(Q151='Tabelle Tipi-pesi'!P$2,'Tabelle Tipi-pesi'!Q$2,"")&amp;IF(Q151='Tabelle Tipi-pesi'!P$3,'Tabelle Tipi-pesi'!Q$3,"")&amp;IF(Q151='Tabelle Tipi-pesi'!P$4,'Tabelle Tipi-pesi'!Q$4,"")&amp;IF(Q151='Tabelle Tipi-pesi'!P$5,'Tabelle Tipi-pesi'!Q$5,"")&amp;IF(Q151='Tabelle Tipi-pesi'!P$6,'Tabelle Tipi-pesi'!Q$6,"")&amp;IF(Q151='Tabelle Tipi-pesi'!P$7,'Tabelle Tipi-pesi'!Q$7,"")&amp;IF(Q151='Tabelle Tipi-pesi'!P$8,'Tabelle Tipi-pesi'!Q$8,"")&amp;IF(Q151='Tabelle Tipi-pesi'!P$9,'Tabelle Tipi-pesi'!Q$9,"")&amp;IF(Q151='Tabelle Tipi-pesi'!P$10,'Tabelle Tipi-pesi'!Q$10,"")&amp;IF(Q151='Tabelle Tipi-pesi'!P$11,'Tabelle Tipi-pesi'!Q$11,"")&amp;IF(Q151='Tabelle Tipi-pesi'!P$12,'Tabelle Tipi-pesi'!Q$12,"")&amp;IF(Q151='Tabelle Tipi-pesi'!P$13,'Tabelle Tipi-pesi'!Q$13,"")&amp;IF(Q151='Tabelle Tipi-pesi'!P$14,'Tabelle Tipi-pesi'!Q$14,"")&amp;IF(Q151='Tabelle Tipi-pesi'!P$15,'Tabelle Tipi-pesi'!Q$15,"")&amp;IF(Q151='Tabelle Tipi-pesi'!P$16,'Tabelle Tipi-pesi'!Q$16,"")&amp;IF(Q151='Tabelle Tipi-pesi'!P$17,'Tabelle Tipi-pesi'!Q$17,"")&amp;IF(Q151='Tabelle Tipi-pesi'!P$18,'Tabelle Tipi-pesi'!Q$18,"")&amp;IF(Q151='Tabelle Tipi-pesi'!P$19,'Tabelle Tipi-pesi'!Q$19,"")&amp;IF(Q151='Tabelle Tipi-pesi'!P$20,'Tabelle Tipi-pesi'!Q$20,"")&amp;IF(Q151='Tabelle Tipi-pesi'!P$21,'Tabelle Tipi-pesi'!Q$21,"")&amp;IF(Q151='Tabelle Tipi-pesi'!P$22,'Tabelle Tipi-pesi'!Q$22,"")&amp;IF(Q151='Tabelle Tipi-pesi'!P$23,'Tabelle Tipi-pesi'!Q$23,"")))</f>
        <v>60</v>
      </c>
      <c r="S151" s="29"/>
      <c r="T151" s="30">
        <f>IF(S151="",0,VALUE(IF(S151='Tabelle Tipi-pesi'!R$2,'Tabelle Tipi-pesi'!S$2,"")&amp;IF(S151='Tabelle Tipi-pesi'!R$3,'Tabelle Tipi-pesi'!S$3,"")&amp;IF(S151='Tabelle Tipi-pesi'!R$4,'Tabelle Tipi-pesi'!S$4,"")&amp;IF(S151='Tabelle Tipi-pesi'!R$5,'Tabelle Tipi-pesi'!S$5,"")&amp;IF(S151='Tabelle Tipi-pesi'!R$6,'Tabelle Tipi-pesi'!S$6,"")&amp;IF(S151='Tabelle Tipi-pesi'!R$7,'Tabelle Tipi-pesi'!S$7,"")&amp;IF(S151='Tabelle Tipi-pesi'!R$8,'Tabelle Tipi-pesi'!S$8,"")&amp;IF(S151='Tabelle Tipi-pesi'!R$9,'Tabelle Tipi-pesi'!S$9,"")&amp;IF(S151='Tabelle Tipi-pesi'!R$10,'Tabelle Tipi-pesi'!S$10,"")&amp;IF(S151='Tabelle Tipi-pesi'!R$11,'Tabelle Tipi-pesi'!S$11,"")&amp;IF(S151='Tabelle Tipi-pesi'!R$12,'Tabelle Tipi-pesi'!S$12,"")&amp;IF(S151='Tabelle Tipi-pesi'!R$13,'Tabelle Tipi-pesi'!S$13,"")&amp;IF(S151='Tabelle Tipi-pesi'!R$14,'Tabelle Tipi-pesi'!S$14,"")&amp;IF(S151='Tabelle Tipi-pesi'!R$15,'Tabelle Tipi-pesi'!S$15,"")&amp;IF(S151='Tabelle Tipi-pesi'!R$16,'Tabelle Tipi-pesi'!S$16,"")&amp;IF(S151='Tabelle Tipi-pesi'!R$17,'Tabelle Tipi-pesi'!S$17,"")&amp;IF(S151='Tabelle Tipi-pesi'!R$18,'Tabelle Tipi-pesi'!S$18,"")&amp;IF(S151='Tabelle Tipi-pesi'!R$19,'Tabelle Tipi-pesi'!S$19,"")&amp;IF(S151='Tabelle Tipi-pesi'!R$20,'Tabelle Tipi-pesi'!S$20,"")&amp;IF(S151='Tabelle Tipi-pesi'!R$21,'Tabelle Tipi-pesi'!S$21,"")&amp;IF(S151='Tabelle Tipi-pesi'!R$22,'Tabelle Tipi-pesi'!S$22,"")&amp;IF(S151='Tabelle Tipi-pesi'!R$23,'Tabelle Tipi-pesi'!S$23,"")))</f>
        <v>0</v>
      </c>
      <c r="V151" s="9">
        <f>IF(U151="",0,VALUE(IF(U151='Tabelle Tipi-pesi'!T$2,'Tabelle Tipi-pesi'!U$2,"")&amp;IF(U151='Tabelle Tipi-pesi'!T$3,'Tabelle Tipi-pesi'!U$3,"")&amp;IF(U151='Tabelle Tipi-pesi'!T$4,'Tabelle Tipi-pesi'!U$4,"")&amp;IF(U151='Tabelle Tipi-pesi'!T$5,'Tabelle Tipi-pesi'!U$5,"")&amp;IF(U151='Tabelle Tipi-pesi'!T$6,'Tabelle Tipi-pesi'!U$6,"")&amp;IF(U151='Tabelle Tipi-pesi'!T$7,'Tabelle Tipi-pesi'!U$7,"")&amp;IF(U151='Tabelle Tipi-pesi'!T$8,'Tabelle Tipi-pesi'!U$8,"")&amp;IF(U151='Tabelle Tipi-pesi'!T$9,'Tabelle Tipi-pesi'!U$9,"")&amp;IF(U151='Tabelle Tipi-pesi'!T$10,'Tabelle Tipi-pesi'!U$10,"")&amp;IF(U151='Tabelle Tipi-pesi'!T$11,'Tabelle Tipi-pesi'!U$11,"")&amp;IF(U151='Tabelle Tipi-pesi'!T$12,'Tabelle Tipi-pesi'!U$12,"")&amp;IF(U151='Tabelle Tipi-pesi'!T$13,'Tabelle Tipi-pesi'!U$13,"")&amp;IF(U151='Tabelle Tipi-pesi'!T$14,'Tabelle Tipi-pesi'!U$14,"")&amp;IF(U151='Tabelle Tipi-pesi'!T$15,'Tabelle Tipi-pesi'!U$15,"")&amp;IF(U151='Tabelle Tipi-pesi'!T$16,'Tabelle Tipi-pesi'!U$16,"")&amp;IF(U151='Tabelle Tipi-pesi'!T$17,'Tabelle Tipi-pesi'!U$17,"")&amp;IF(U151='Tabelle Tipi-pesi'!T$18,'Tabelle Tipi-pesi'!U$18,"")&amp;IF(U151='Tabelle Tipi-pesi'!T$19,'Tabelle Tipi-pesi'!U$19,"")&amp;IF(U151='Tabelle Tipi-pesi'!T$20,'Tabelle Tipi-pesi'!U$20,"")&amp;IF(U151='Tabelle Tipi-pesi'!T$21,'Tabelle Tipi-pesi'!U$21,"")&amp;IF(U151='Tabelle Tipi-pesi'!T$22,'Tabelle Tipi-pesi'!U$22,"")&amp;IF(U151='Tabelle Tipi-pesi'!T$23,'Tabelle Tipi-pesi'!U$23,"")))</f>
        <v>0</v>
      </c>
      <c r="W151" s="31"/>
      <c r="X151" s="32">
        <f>IF(W151="",0,VALUE(IF(W151='Tabelle Tipi-pesi'!V$2,'Tabelle Tipi-pesi'!W$2,"")&amp;IF(W151='Tabelle Tipi-pesi'!V$3,'Tabelle Tipi-pesi'!W$3,"")&amp;IF(W151='Tabelle Tipi-pesi'!V$4,'Tabelle Tipi-pesi'!W$4,"")&amp;IF(W151='Tabelle Tipi-pesi'!V$5,'Tabelle Tipi-pesi'!W$5,"")&amp;IF(W151='Tabelle Tipi-pesi'!V$6,'Tabelle Tipi-pesi'!W$6,"")&amp;IF(W151='Tabelle Tipi-pesi'!V$7,'Tabelle Tipi-pesi'!W$7,"")&amp;IF(W151='Tabelle Tipi-pesi'!V$8,'Tabelle Tipi-pesi'!W$8,"")&amp;IF(W151='Tabelle Tipi-pesi'!V$9,'Tabelle Tipi-pesi'!W$9,"")&amp;IF(W151='Tabelle Tipi-pesi'!V$10,'Tabelle Tipi-pesi'!W$10,"")&amp;IF(W151='Tabelle Tipi-pesi'!V$11,'Tabelle Tipi-pesi'!W$11,"")&amp;IF(W151='Tabelle Tipi-pesi'!V$12,'Tabelle Tipi-pesi'!W$12,"")&amp;IF(W151='Tabelle Tipi-pesi'!V$13,'Tabelle Tipi-pesi'!W$13,"")&amp;IF(W151='Tabelle Tipi-pesi'!V$14,'Tabelle Tipi-pesi'!W$14,"")&amp;IF(W151='Tabelle Tipi-pesi'!V$15,'Tabelle Tipi-pesi'!W$15,"")&amp;IF(W151='Tabelle Tipi-pesi'!V$16,'Tabelle Tipi-pesi'!W$16,"")&amp;IF(W151='Tabelle Tipi-pesi'!V$17,'Tabelle Tipi-pesi'!W$17,"")&amp;IF(W151='Tabelle Tipi-pesi'!V$18,'Tabelle Tipi-pesi'!W$18,"")&amp;IF(W151='Tabelle Tipi-pesi'!V$19,'Tabelle Tipi-pesi'!W$19,"")&amp;IF(W151='Tabelle Tipi-pesi'!V$20,'Tabelle Tipi-pesi'!W$20,"")&amp;IF(W151='Tabelle Tipi-pesi'!V$21,'Tabelle Tipi-pesi'!W$21,"")&amp;IF(W151='Tabelle Tipi-pesi'!V$22,'Tabelle Tipi-pesi'!W$22,"")&amp;IF(W151='Tabelle Tipi-pesi'!V$23,'Tabelle Tipi-pesi'!W$23,"")))</f>
        <v>0</v>
      </c>
      <c r="Z151" s="9">
        <f>IF(Y151="",0,VALUE(IF(Y151='Tabelle Tipi-pesi'!X$2,'Tabelle Tipi-pesi'!Y$2,"")&amp;IF(Y151='Tabelle Tipi-pesi'!X$3,'Tabelle Tipi-pesi'!Y$3,"")&amp;IF(Y151='Tabelle Tipi-pesi'!X$4,'Tabelle Tipi-pesi'!Y$4,"")&amp;IF(Y151='Tabelle Tipi-pesi'!X$5,'Tabelle Tipi-pesi'!Y$5,"")&amp;IF(Y151='Tabelle Tipi-pesi'!X$6,'Tabelle Tipi-pesi'!Y$6,"")&amp;IF(Y151='Tabelle Tipi-pesi'!X$7,'Tabelle Tipi-pesi'!Y$7,"")&amp;IF(Y151='Tabelle Tipi-pesi'!X$8,'Tabelle Tipi-pesi'!Y$8,"")&amp;IF(Y151='Tabelle Tipi-pesi'!X$9,'Tabelle Tipi-pesi'!Y$9,"")&amp;IF(Y151='Tabelle Tipi-pesi'!X$10,'Tabelle Tipi-pesi'!Y$10,"")&amp;IF(Y151='Tabelle Tipi-pesi'!X$11,'Tabelle Tipi-pesi'!Y$11,"")&amp;IF(Y151='Tabelle Tipi-pesi'!X$12,'Tabelle Tipi-pesi'!Y$12,"")&amp;IF(Y151='Tabelle Tipi-pesi'!X$13,'Tabelle Tipi-pesi'!Y$13,"")&amp;IF(Y151='Tabelle Tipi-pesi'!X$14,'Tabelle Tipi-pesi'!Y$14,"")&amp;IF(Y151='Tabelle Tipi-pesi'!X$15,'Tabelle Tipi-pesi'!Y$15,"")&amp;IF(Y151='Tabelle Tipi-pesi'!X$16,'Tabelle Tipi-pesi'!Y$16,"")&amp;IF(Y151='Tabelle Tipi-pesi'!X$17,'Tabelle Tipi-pesi'!Y$17,"")&amp;IF(Y151='Tabelle Tipi-pesi'!X$18,'Tabelle Tipi-pesi'!Y$18,"")&amp;IF(Y151='Tabelle Tipi-pesi'!X$19,'Tabelle Tipi-pesi'!Y$19,"")&amp;IF(Y151='Tabelle Tipi-pesi'!X$20,'Tabelle Tipi-pesi'!Y$20,"")&amp;IF(Y151='Tabelle Tipi-pesi'!X$21,'Tabelle Tipi-pesi'!Y$21,"")&amp;IF(Y151='Tabelle Tipi-pesi'!X$22,'Tabelle Tipi-pesi'!Y$22,"")&amp;IF(Y151='Tabelle Tipi-pesi'!X$23,'Tabelle Tipi-pesi'!Y$23,"")))</f>
        <v>0</v>
      </c>
      <c r="AA151" s="36" t="s">
        <v>103</v>
      </c>
      <c r="AB151" s="37">
        <f>IF(AA151="",0,VALUE(IF(AA151='Tabelle Tipi-pesi'!Z$2,'Tabelle Tipi-pesi'!AA$2,"")&amp;IF(AA151='Tabelle Tipi-pesi'!Z$3,'Tabelle Tipi-pesi'!AA$3,"")&amp;IF(AA151='Tabelle Tipi-pesi'!Z$4,'Tabelle Tipi-pesi'!AA$4,"")&amp;IF(AA151='Tabelle Tipi-pesi'!Z$5,'Tabelle Tipi-pesi'!AA$5,"")&amp;IF(AA151='Tabelle Tipi-pesi'!Z$6,'Tabelle Tipi-pesi'!AA$6,"")&amp;IF(AA151='Tabelle Tipi-pesi'!Z$7,'Tabelle Tipi-pesi'!AA$7,"")&amp;IF(AA151='Tabelle Tipi-pesi'!Z$8,'Tabelle Tipi-pesi'!AA$8,"")&amp;IF(AA151='Tabelle Tipi-pesi'!Z$9,'Tabelle Tipi-pesi'!AA$9,"")&amp;IF(AA151='Tabelle Tipi-pesi'!Z$10,'Tabelle Tipi-pesi'!AA$10,"")&amp;IF(AA151='Tabelle Tipi-pesi'!Z$11,'Tabelle Tipi-pesi'!AA$11,"")&amp;IF(AA151='Tabelle Tipi-pesi'!Z$12,'Tabelle Tipi-pesi'!AA$12,"")&amp;IF(AA151='Tabelle Tipi-pesi'!Z$13,'Tabelle Tipi-pesi'!AA$13,"")&amp;IF(AA151='Tabelle Tipi-pesi'!Z$14,'Tabelle Tipi-pesi'!AA$14,"")&amp;IF(AA151='Tabelle Tipi-pesi'!Z$15,'Tabelle Tipi-pesi'!AA$15,"")&amp;IF(AA151='Tabelle Tipi-pesi'!Z$16,'Tabelle Tipi-pesi'!AA$16,"")&amp;IF(AA151='Tabelle Tipi-pesi'!Z$17,'Tabelle Tipi-pesi'!AA$17,"")&amp;IF(AA151='Tabelle Tipi-pesi'!Z$18,'Tabelle Tipi-pesi'!AA$18,"")&amp;IF(AA151='Tabelle Tipi-pesi'!Z$19,'Tabelle Tipi-pesi'!AA$19,"")&amp;IF(AA151='Tabelle Tipi-pesi'!Z$20,'Tabelle Tipi-pesi'!AA$20,"")&amp;IF(AA151='Tabelle Tipi-pesi'!Z$21,'Tabelle Tipi-pesi'!AA$21,"")&amp;IF(AA151='Tabelle Tipi-pesi'!Z$22,'Tabelle Tipi-pesi'!AA$22,"")&amp;IF(AA151='Tabelle Tipi-pesi'!Z$23,'Tabelle Tipi-pesi'!AA$23,"")))</f>
        <v>10</v>
      </c>
      <c r="AD151" s="9">
        <f>IF(AC151="",0,VALUE(IF(AC151='Tabelle Tipi-pesi'!Z$2,'Tabelle Tipi-pesi'!AA$2,"")&amp;IF(AC151='Tabelle Tipi-pesi'!Z$3,'Tabelle Tipi-pesi'!AA$3,"")&amp;IF(AC151='Tabelle Tipi-pesi'!Z$4,'Tabelle Tipi-pesi'!AA$4,"")&amp;IF(AC151='Tabelle Tipi-pesi'!Z$5,'Tabelle Tipi-pesi'!AA$5,"")&amp;IF(AC151='Tabelle Tipi-pesi'!Z$6,'Tabelle Tipi-pesi'!AA$6,"")&amp;IF(AC151='Tabelle Tipi-pesi'!Z$7,'Tabelle Tipi-pesi'!AA$7,"")&amp;IF(AC151='Tabelle Tipi-pesi'!Z$8,'Tabelle Tipi-pesi'!AA$8,"")&amp;IF(AC151='Tabelle Tipi-pesi'!Z$9,'Tabelle Tipi-pesi'!AA$9,"")&amp;IF(AC151='Tabelle Tipi-pesi'!Z$10,'Tabelle Tipi-pesi'!AA$10,"")&amp;IF(AC151='Tabelle Tipi-pesi'!Z$11,'Tabelle Tipi-pesi'!AA$11,"")&amp;IF(AC151='Tabelle Tipi-pesi'!Z$12,'Tabelle Tipi-pesi'!AA$12,"")&amp;IF(AC151='Tabelle Tipi-pesi'!Z$13,'Tabelle Tipi-pesi'!AA$13,"")&amp;IF(AC151='Tabelle Tipi-pesi'!Z$14,'Tabelle Tipi-pesi'!AA$14,"")&amp;IF(AC151='Tabelle Tipi-pesi'!Z$15,'Tabelle Tipi-pesi'!AA$15,"")&amp;IF(AC151='Tabelle Tipi-pesi'!Z$16,'Tabelle Tipi-pesi'!AA$16,"")&amp;IF(AC151='Tabelle Tipi-pesi'!Z$17,'Tabelle Tipi-pesi'!AA$17,"")&amp;IF(AC151='Tabelle Tipi-pesi'!Z$18,'Tabelle Tipi-pesi'!AA$18,"")&amp;IF(AC151='Tabelle Tipi-pesi'!Z$19,'Tabelle Tipi-pesi'!AA$19,"")&amp;IF(AC151='Tabelle Tipi-pesi'!Z$20,'Tabelle Tipi-pesi'!AA$20,"")&amp;IF(AC151='Tabelle Tipi-pesi'!Z$21,'Tabelle Tipi-pesi'!AA$21,"")&amp;IF(AC151='Tabelle Tipi-pesi'!Z$22,'Tabelle Tipi-pesi'!AA$22,"")&amp;IF(AC151='Tabelle Tipi-pesi'!Z$23,'Tabelle Tipi-pesi'!AA$23,"")))</f>
        <v>0</v>
      </c>
      <c r="AE151" s="34" t="s">
        <v>116</v>
      </c>
      <c r="AF151" s="35">
        <f>IF(AE151="",0,VALUE(IF(AE151='Tabelle Tipi-pesi'!AB$2,'Tabelle Tipi-pesi'!AC$2,"")&amp;IF(AE151='Tabelle Tipi-pesi'!AB$3,'Tabelle Tipi-pesi'!AC$3,"")&amp;IF(AE151='Tabelle Tipi-pesi'!AB$4,'Tabelle Tipi-pesi'!AC$4,"")&amp;IF(AE151='Tabelle Tipi-pesi'!AB$5,'Tabelle Tipi-pesi'!AC$5,"")&amp;IF(AE151='Tabelle Tipi-pesi'!AB$6,'Tabelle Tipi-pesi'!AC$6,"")&amp;IF(AE151='Tabelle Tipi-pesi'!AB$7,'Tabelle Tipi-pesi'!AC$7,"")&amp;IF(AE151='Tabelle Tipi-pesi'!AB$8,'Tabelle Tipi-pesi'!AC$8,"")&amp;IF(AE151='Tabelle Tipi-pesi'!AB$9,'Tabelle Tipi-pesi'!AC$9,"")&amp;IF(AE151='Tabelle Tipi-pesi'!AB$10,'Tabelle Tipi-pesi'!AC$10,"")&amp;IF(AE151='Tabelle Tipi-pesi'!AB$11,'Tabelle Tipi-pesi'!AC$11,"")&amp;IF(AE151='Tabelle Tipi-pesi'!AB$12,'Tabelle Tipi-pesi'!AC$12,"")&amp;IF(AE151='Tabelle Tipi-pesi'!AB$13,'Tabelle Tipi-pesi'!AC$13,"")&amp;IF(AE151='Tabelle Tipi-pesi'!AB$14,'Tabelle Tipi-pesi'!AC$14,"")&amp;IF(AE151='Tabelle Tipi-pesi'!AB$15,'Tabelle Tipi-pesi'!AC$15,"")&amp;IF(AD151='Tabelle Tipi-pesi'!AB$16,'Tabelle Tipi-pesi'!AC$16,"")&amp;IF(AE151='Tabelle Tipi-pesi'!AB$17,'Tabelle Tipi-pesi'!AC$17,"")&amp;IF(AE151='Tabelle Tipi-pesi'!AB$18,'Tabelle Tipi-pesi'!AC$18,"")&amp;IF(AE151='Tabelle Tipi-pesi'!AB$19,'Tabelle Tipi-pesi'!AC$19,"")&amp;IF(AE151='Tabelle Tipi-pesi'!AB$20,'Tabelle Tipi-pesi'!AC$20,"")&amp;IF(AE151='Tabelle Tipi-pesi'!AB$21,'Tabelle Tipi-pesi'!AC$21,"")&amp;IF(AE151='Tabelle Tipi-pesi'!AB$22,'Tabelle Tipi-pesi'!AC$22,"")&amp;IF(AE151='Tabelle Tipi-pesi'!AB$23,'Tabelle Tipi-pesi'!AC$23,"")))</f>
        <v>20</v>
      </c>
      <c r="AH151" s="9">
        <f>IF(AG151="",0,VALUE(IF(AG151='Tabelle Tipi-pesi'!AD$2,'Tabelle Tipi-pesi'!AE$2,"")&amp;IF(AG151='Tabelle Tipi-pesi'!AD$3,'Tabelle Tipi-pesi'!AE$3,"")&amp;IF(AG151='Tabelle Tipi-pesi'!AD$4,'Tabelle Tipi-pesi'!AE$4,"")&amp;IF(AG151='Tabelle Tipi-pesi'!AD$5,'Tabelle Tipi-pesi'!AE$5,"")&amp;IF(AG151='Tabelle Tipi-pesi'!AD$6,'Tabelle Tipi-pesi'!AE$6,"")&amp;IF(AG151='Tabelle Tipi-pesi'!AD$7,'Tabelle Tipi-pesi'!AE$7,"")&amp;IF(AG151='Tabelle Tipi-pesi'!AD$8,'Tabelle Tipi-pesi'!AE$8,"")&amp;IF(AG151='Tabelle Tipi-pesi'!AD$9,'Tabelle Tipi-pesi'!AE$9,"")&amp;IF(AG151='Tabelle Tipi-pesi'!AD$10,'Tabelle Tipi-pesi'!AE$10,"")&amp;IF(AG151='Tabelle Tipi-pesi'!AD$11,'Tabelle Tipi-pesi'!AE$11,"")&amp;IF(AG151='Tabelle Tipi-pesi'!AD$12,'Tabelle Tipi-pesi'!AE$12,"")&amp;IF(AG151='Tabelle Tipi-pesi'!AD$13,'Tabelle Tipi-pesi'!AE$13,"")&amp;IF(AG151='Tabelle Tipi-pesi'!AD$14,'Tabelle Tipi-pesi'!AE$14,"")&amp;IF(AG151='Tabelle Tipi-pesi'!AD$15,'Tabelle Tipi-pesi'!AE$15,"")&amp;IF(AF151='Tabelle Tipi-pesi'!AD$16,'Tabelle Tipi-pesi'!AE$16,"")&amp;IF(AG151='Tabelle Tipi-pesi'!AD$17,'Tabelle Tipi-pesi'!AE$17,"")&amp;IF(AG151='Tabelle Tipi-pesi'!AD$18,'Tabelle Tipi-pesi'!AE$18,"")&amp;IF(AG151='Tabelle Tipi-pesi'!AD$19,'Tabelle Tipi-pesi'!AE$19,"")&amp;IF(AG151='Tabelle Tipi-pesi'!AD$20,'Tabelle Tipi-pesi'!AE$20,"")&amp;IF(AG151='Tabelle Tipi-pesi'!AD$21,'Tabelle Tipi-pesi'!AE$21,"")&amp;IF(AG151='Tabelle Tipi-pesi'!AD$22,'Tabelle Tipi-pesi'!AE$22,"")&amp;IF(AG151='Tabelle Tipi-pesi'!AD$23,'Tabelle Tipi-pesi'!AE$23,"")))</f>
        <v>0</v>
      </c>
      <c r="AJ151" s="26">
        <f t="shared" si="14"/>
        <v>2122</v>
      </c>
      <c r="AK151" s="55">
        <v>41.3</v>
      </c>
      <c r="AL151" s="12">
        <v>8950</v>
      </c>
      <c r="AM151" s="18"/>
      <c r="AN151" s="11">
        <f t="shared" si="15"/>
        <v>18</v>
      </c>
      <c r="AO151" s="11" t="str">
        <f t="shared" si="16"/>
        <v>4</v>
      </c>
      <c r="AP151" s="8">
        <v>340</v>
      </c>
      <c r="AQ151" s="40">
        <f t="shared" si="17"/>
        <v>13.002421307506054</v>
      </c>
      <c r="AR151" s="15">
        <f t="shared" si="18"/>
        <v>192.43583535108962</v>
      </c>
      <c r="AS151" s="16">
        <f t="shared" si="19"/>
        <v>90.686067554707648</v>
      </c>
      <c r="AT151" s="15">
        <f t="shared" si="20"/>
        <v>11.02705219185666</v>
      </c>
      <c r="AU151" s="39"/>
    </row>
    <row r="152" spans="1:47" s="8" customFormat="1" ht="11.25" customHeight="1" x14ac:dyDescent="0.2">
      <c r="A152" s="8">
        <v>148</v>
      </c>
      <c r="B152" s="8">
        <v>4</v>
      </c>
      <c r="C152" s="20" t="s">
        <v>17</v>
      </c>
      <c r="D152" s="21">
        <f>IF(C152="",0,VALUE(IF(C152='Tabelle Tipi-pesi'!B$2,'Tabelle Tipi-pesi'!C$2,"")&amp;IF(C152='Tabelle Tipi-pesi'!B$3,'Tabelle Tipi-pesi'!C$3,"")&amp;IF(C152='Tabelle Tipi-pesi'!B$4,'Tabelle Tipi-pesi'!C$4,"")&amp;IF(C152='Tabelle Tipi-pesi'!B$5,'Tabelle Tipi-pesi'!C$5,"")&amp;IF(C152='Tabelle Tipi-pesi'!B$6,'Tabelle Tipi-pesi'!C$6,"")&amp;IF(C152='Tabelle Tipi-pesi'!B$7,'Tabelle Tipi-pesi'!C$7,"")&amp;IF(C152='Tabelle Tipi-pesi'!B$8,'Tabelle Tipi-pesi'!C$8,"")&amp;IF(C152='Tabelle Tipi-pesi'!B$9,'Tabelle Tipi-pesi'!C$9,"")&amp;IF(C152='Tabelle Tipi-pesi'!B$10,'Tabelle Tipi-pesi'!C$10,"")&amp;IF(C152='Tabelle Tipi-pesi'!B$11,'Tabelle Tipi-pesi'!C$11,"")&amp;IF(C152='Tabelle Tipi-pesi'!B$12,'Tabelle Tipi-pesi'!C$12,"")&amp;IF(C152='Tabelle Tipi-pesi'!B$13,'Tabelle Tipi-pesi'!C$13,"")&amp;IF(C152='Tabelle Tipi-pesi'!B$14,'Tabelle Tipi-pesi'!C$14,"")&amp;IF(C152='Tabelle Tipi-pesi'!B$15,'Tabelle Tipi-pesi'!C$15,"")&amp;IF(C152='Tabelle Tipi-pesi'!B$16,'Tabelle Tipi-pesi'!C$16,"")&amp;IF(C152='Tabelle Tipi-pesi'!B$17,'Tabelle Tipi-pesi'!C$17,"")&amp;IF(C152='Tabelle Tipi-pesi'!B$18,'Tabelle Tipi-pesi'!C$18,"")&amp;IF(C152='Tabelle Tipi-pesi'!B$19,'Tabelle Tipi-pesi'!C$19,"")&amp;IF(C152='Tabelle Tipi-pesi'!B$20,'Tabelle Tipi-pesi'!C$20,"")&amp;IF(C152='Tabelle Tipi-pesi'!B$21,'Tabelle Tipi-pesi'!C$21,"")&amp;IF(C152='Tabelle Tipi-pesi'!B$22,'Tabelle Tipi-pesi'!C$22,"")&amp;IF(C152='Tabelle Tipi-pesi'!B$23,'Tabelle Tipi-pesi'!C$23,"")))</f>
        <v>130</v>
      </c>
      <c r="E152" s="8" t="s">
        <v>31</v>
      </c>
      <c r="F152" s="7">
        <f>IF(E152="",0,VALUE(IF(E152='Tabelle Tipi-pesi'!D$2,'Tabelle Tipi-pesi'!E$2,"")&amp;IF(E152='Tabelle Tipi-pesi'!D$3,'Tabelle Tipi-pesi'!E$3,"")&amp;IF(E152='Tabelle Tipi-pesi'!D$4,'Tabelle Tipi-pesi'!E$4,"")&amp;IF(E152='Tabelle Tipi-pesi'!D$5,'Tabelle Tipi-pesi'!E$5,"")&amp;IF(E152='Tabelle Tipi-pesi'!D$6,'Tabelle Tipi-pesi'!E$6,"")&amp;IF(E152='Tabelle Tipi-pesi'!D$7,'Tabelle Tipi-pesi'!E$7,"")&amp;IF(E152='Tabelle Tipi-pesi'!D$8,'Tabelle Tipi-pesi'!E$8,"")&amp;IF(E152='Tabelle Tipi-pesi'!D$9,'Tabelle Tipi-pesi'!E$9,"")&amp;IF(E152='Tabelle Tipi-pesi'!D$10,'Tabelle Tipi-pesi'!E$10,"")&amp;IF(E152='Tabelle Tipi-pesi'!D$11,'Tabelle Tipi-pesi'!E$11,"")&amp;IF(E152='Tabelle Tipi-pesi'!D$12,'Tabelle Tipi-pesi'!E$12,"")&amp;IF(E152='Tabelle Tipi-pesi'!D$13,'Tabelle Tipi-pesi'!E$13,"")&amp;IF(E152='Tabelle Tipi-pesi'!D$14,'Tabelle Tipi-pesi'!E$14,"")&amp;IF(E152='Tabelle Tipi-pesi'!D$15,'Tabelle Tipi-pesi'!E$15,"")&amp;IF(E152='Tabelle Tipi-pesi'!D$16,'Tabelle Tipi-pesi'!E$16,"")&amp;IF(E152='Tabelle Tipi-pesi'!D$17,'Tabelle Tipi-pesi'!E$17,"")&amp;IF(E152='Tabelle Tipi-pesi'!D$18,'Tabelle Tipi-pesi'!E$18,"")&amp;IF(E152='Tabelle Tipi-pesi'!D$19,'Tabelle Tipi-pesi'!E$19,"")&amp;IF(E152='Tabelle Tipi-pesi'!D$20,'Tabelle Tipi-pesi'!E$20,"")&amp;IF(E152='Tabelle Tipi-pesi'!D$21,'Tabelle Tipi-pesi'!E$21,"")&amp;IF(E152='Tabelle Tipi-pesi'!D$22,'Tabelle Tipi-pesi'!E$22,"")&amp;IF(E152='Tabelle Tipi-pesi'!D$23,'Tabelle Tipi-pesi'!E$23,"")))/4*B152</f>
        <v>80</v>
      </c>
      <c r="G152" s="22" t="s">
        <v>39</v>
      </c>
      <c r="H152" s="23">
        <f>$B152*IF(G152="",0,VALUE(IF(G152='Tabelle Tipi-pesi'!F$2,'Tabelle Tipi-pesi'!G$2,"")&amp;IF(G152='Tabelle Tipi-pesi'!F$3,'Tabelle Tipi-pesi'!G$3,"")&amp;IF(G152='Tabelle Tipi-pesi'!F$4,'Tabelle Tipi-pesi'!G$4,"")&amp;IF(G152='Tabelle Tipi-pesi'!F$5,'Tabelle Tipi-pesi'!G$5,"")&amp;IF(G152='Tabelle Tipi-pesi'!F$6,'Tabelle Tipi-pesi'!G$6,"")&amp;IF(G152='Tabelle Tipi-pesi'!F$7,'Tabelle Tipi-pesi'!G$7,"")&amp;IF(G152='Tabelle Tipi-pesi'!F$8,'Tabelle Tipi-pesi'!G$8,"")&amp;IF(G152='Tabelle Tipi-pesi'!F$9,'Tabelle Tipi-pesi'!G$9,"")&amp;IF(G152='Tabelle Tipi-pesi'!F$10,'Tabelle Tipi-pesi'!G$10,"")&amp;IF(G152='Tabelle Tipi-pesi'!F$11,'Tabelle Tipi-pesi'!G$11,"")&amp;IF(G152='Tabelle Tipi-pesi'!F$12,'Tabelle Tipi-pesi'!G$12,"")&amp;IF(G152='Tabelle Tipi-pesi'!F$13,'Tabelle Tipi-pesi'!G$13,"")&amp;IF(G152='Tabelle Tipi-pesi'!F$14,'Tabelle Tipi-pesi'!G$14,"")&amp;IF(G152='Tabelle Tipi-pesi'!F$15,'Tabelle Tipi-pesi'!G$15,"")&amp;IF(G152='Tabelle Tipi-pesi'!F$16,'Tabelle Tipi-pesi'!G$16,"")&amp;IF(G152='Tabelle Tipi-pesi'!F$17,'Tabelle Tipi-pesi'!G$17,"")&amp;IF(G152='Tabelle Tipi-pesi'!F$18,'Tabelle Tipi-pesi'!G$18,"")&amp;IF(G152='Tabelle Tipi-pesi'!F$19,'Tabelle Tipi-pesi'!G$19,"")&amp;IF(G152='Tabelle Tipi-pesi'!F$20,'Tabelle Tipi-pesi'!G$20,"")&amp;IF(G152='Tabelle Tipi-pesi'!F$21,'Tabelle Tipi-pesi'!G$21,"")&amp;IF(G152='Tabelle Tipi-pesi'!F$22,'Tabelle Tipi-pesi'!G$22,"")&amp;IF(G152='Tabelle Tipi-pesi'!F$23,'Tabelle Tipi-pesi'!G$23,"")))</f>
        <v>120</v>
      </c>
      <c r="I152" s="8" t="s">
        <v>47</v>
      </c>
      <c r="J152" s="9">
        <f>IF(I152="",0,VALUE(IF(I152='Tabelle Tipi-pesi'!H$2,'Tabelle Tipi-pesi'!I$2,"")&amp;IF(I152='Tabelle Tipi-pesi'!H$3,'Tabelle Tipi-pesi'!I$3,"")&amp;IF(I152='Tabelle Tipi-pesi'!H$4,'Tabelle Tipi-pesi'!I$4,"")&amp;IF(I152='Tabelle Tipi-pesi'!H$5,'Tabelle Tipi-pesi'!I$5,"")&amp;IF(I152='Tabelle Tipi-pesi'!H$6,'Tabelle Tipi-pesi'!I$6,"")&amp;IF(I152='Tabelle Tipi-pesi'!H$7,'Tabelle Tipi-pesi'!I$7,"")&amp;IF(I152='Tabelle Tipi-pesi'!H$8,'Tabelle Tipi-pesi'!I$8,"")&amp;IF(I152='Tabelle Tipi-pesi'!H$9,'Tabelle Tipi-pesi'!I$9,"")&amp;IF(I152='Tabelle Tipi-pesi'!H$10,'Tabelle Tipi-pesi'!I$10,"")&amp;IF(I152='Tabelle Tipi-pesi'!H$11,'Tabelle Tipi-pesi'!I$11,"")&amp;IF(I152='Tabelle Tipi-pesi'!H$12,'Tabelle Tipi-pesi'!I$12,"")&amp;IF(I152='Tabelle Tipi-pesi'!H$13,'Tabelle Tipi-pesi'!I$13,"")&amp;IF(I152='Tabelle Tipi-pesi'!H$14,'Tabelle Tipi-pesi'!I$14,"")&amp;IF(I152='Tabelle Tipi-pesi'!H$15,'Tabelle Tipi-pesi'!I$15,"")&amp;IF(I152='Tabelle Tipi-pesi'!H$16,'Tabelle Tipi-pesi'!I$16,"")&amp;IF(I152='Tabelle Tipi-pesi'!H$17,'Tabelle Tipi-pesi'!I$17,"")&amp;IF(I152='Tabelle Tipi-pesi'!H$18,'Tabelle Tipi-pesi'!I$18,"")&amp;IF(I152='Tabelle Tipi-pesi'!H$19,'Tabelle Tipi-pesi'!I$19,"")&amp;IF(I152='Tabelle Tipi-pesi'!H$20,'Tabelle Tipi-pesi'!I$20,"")&amp;IF(I152='Tabelle Tipi-pesi'!H$21,'Tabelle Tipi-pesi'!I$21,"")&amp;IF(I152='Tabelle Tipi-pesi'!H$22,'Tabelle Tipi-pesi'!I$22,"")&amp;IF(I152='Tabelle Tipi-pesi'!H$23,'Tabelle Tipi-pesi'!I$23,"")))</f>
        <v>145</v>
      </c>
      <c r="K152" s="24" t="s">
        <v>50</v>
      </c>
      <c r="L152" s="25">
        <f>IF(K152="",0,VALUE(IF(K152='Tabelle Tipi-pesi'!J$2,'Tabelle Tipi-pesi'!K$2,"")&amp;IF(K152='Tabelle Tipi-pesi'!J$3,'Tabelle Tipi-pesi'!K$3,"")&amp;IF(K152='Tabelle Tipi-pesi'!J$4,'Tabelle Tipi-pesi'!K$4,"")&amp;IF(K152='Tabelle Tipi-pesi'!J$5,'Tabelle Tipi-pesi'!K$5,"")&amp;IF(K152='Tabelle Tipi-pesi'!J$6,'Tabelle Tipi-pesi'!K$6,"")&amp;IF(K152='Tabelle Tipi-pesi'!J$7,'Tabelle Tipi-pesi'!K$7,"")&amp;IF(K152='Tabelle Tipi-pesi'!J$8,'Tabelle Tipi-pesi'!K$8,"")&amp;IF(K152='Tabelle Tipi-pesi'!J$9,'Tabelle Tipi-pesi'!K$9,"")&amp;IF(K152='Tabelle Tipi-pesi'!J$10,'Tabelle Tipi-pesi'!K$10,"")&amp;IF(K152='Tabelle Tipi-pesi'!J$11,'Tabelle Tipi-pesi'!K$11,"")&amp;IF(K152='Tabelle Tipi-pesi'!J$12,'Tabelle Tipi-pesi'!K$12,"")&amp;IF(K152='Tabelle Tipi-pesi'!J$13,'Tabelle Tipi-pesi'!K$13,"")&amp;IF(K152='Tabelle Tipi-pesi'!J$14,'Tabelle Tipi-pesi'!K$14,"")&amp;IF(K152='Tabelle Tipi-pesi'!J$15,'Tabelle Tipi-pesi'!K$15,"")&amp;IF(K152='Tabelle Tipi-pesi'!J$16,'Tabelle Tipi-pesi'!K$16,"")&amp;IF(K152='Tabelle Tipi-pesi'!J$17,'Tabelle Tipi-pesi'!K$17,"")&amp;IF(K152='Tabelle Tipi-pesi'!J$18,'Tabelle Tipi-pesi'!K$18,"")&amp;IF(K152='Tabelle Tipi-pesi'!J$19,'Tabelle Tipi-pesi'!K$19,"")&amp;IF(K152='Tabelle Tipi-pesi'!J$20,'Tabelle Tipi-pesi'!K$20,"")&amp;IF(K152='Tabelle Tipi-pesi'!J$21,'Tabelle Tipi-pesi'!K$21,"")&amp;IF(K152='Tabelle Tipi-pesi'!J$22,'Tabelle Tipi-pesi'!K$22,"")&amp;IF(K152='Tabelle Tipi-pesi'!J$23,'Tabelle Tipi-pesi'!K$23,"")))</f>
        <v>7</v>
      </c>
      <c r="M152" s="8" t="s">
        <v>66</v>
      </c>
      <c r="N152" s="9">
        <f>$B152*IF(M152="",0,VALUE(IF(M152='Tabelle Tipi-pesi'!L$2,'Tabelle Tipi-pesi'!M$2,"")&amp;IF(M152='Tabelle Tipi-pesi'!L$3,'Tabelle Tipi-pesi'!M$3,"")&amp;IF(M152='Tabelle Tipi-pesi'!L$4,'Tabelle Tipi-pesi'!M$4,"")&amp;IF(M152='Tabelle Tipi-pesi'!L$5,'Tabelle Tipi-pesi'!M$5,"")&amp;IF(M152='Tabelle Tipi-pesi'!L$6,'Tabelle Tipi-pesi'!M$6,"")&amp;IF(M152='Tabelle Tipi-pesi'!L$7,'Tabelle Tipi-pesi'!M$7,"")&amp;IF(M152='Tabelle Tipi-pesi'!L$8,'Tabelle Tipi-pesi'!M$8,"")&amp;IF(M152='Tabelle Tipi-pesi'!L$9,'Tabelle Tipi-pesi'!M$9,"")&amp;IF(M152='Tabelle Tipi-pesi'!L$10,'Tabelle Tipi-pesi'!M$10,"")&amp;IF(M152='Tabelle Tipi-pesi'!L$11,'Tabelle Tipi-pesi'!M$11,"")&amp;IF(M152='Tabelle Tipi-pesi'!L$12,'Tabelle Tipi-pesi'!M$12,"")&amp;IF(M152='Tabelle Tipi-pesi'!L$13,'Tabelle Tipi-pesi'!M$13,"")&amp;IF(M152='Tabelle Tipi-pesi'!L$14,'Tabelle Tipi-pesi'!M$14,"")&amp;IF(M152='Tabelle Tipi-pesi'!L$15,'Tabelle Tipi-pesi'!M$15,"")&amp;IF(M152='Tabelle Tipi-pesi'!L$16,'Tabelle Tipi-pesi'!M$16,"")&amp;IF(M152='Tabelle Tipi-pesi'!L$17,'Tabelle Tipi-pesi'!M$17,"")&amp;IF(M152='Tabelle Tipi-pesi'!L$18,'Tabelle Tipi-pesi'!M$18,"")&amp;IF(M152='Tabelle Tipi-pesi'!L$19,'Tabelle Tipi-pesi'!M$19,"")&amp;IF(M152='Tabelle Tipi-pesi'!L$20,'Tabelle Tipi-pesi'!M$20,"")&amp;IF(M152='Tabelle Tipi-pesi'!L$21,'Tabelle Tipi-pesi'!M$21,"")&amp;IF(M152='Tabelle Tipi-pesi'!L$22,'Tabelle Tipi-pesi'!M$22,"")&amp;IF(M152='Tabelle Tipi-pesi'!L$23,'Tabelle Tipi-pesi'!M$23,"")))</f>
        <v>720</v>
      </c>
      <c r="O152" s="27" t="s">
        <v>82</v>
      </c>
      <c r="P152" s="28">
        <f>IF(O152="",0,VALUE(IF(O152='Tabelle Tipi-pesi'!N$2,'Tabelle Tipi-pesi'!O$2,"")&amp;IF(O152='Tabelle Tipi-pesi'!N$3,'Tabelle Tipi-pesi'!O$3,"")&amp;IF(O152='Tabelle Tipi-pesi'!N$4,'Tabelle Tipi-pesi'!O$4,"")&amp;IF(O152='Tabelle Tipi-pesi'!N$5,'Tabelle Tipi-pesi'!O$5,"")&amp;IF(O152='Tabelle Tipi-pesi'!N$6,'Tabelle Tipi-pesi'!O$6,"")&amp;IF(O152='Tabelle Tipi-pesi'!N$7,'Tabelle Tipi-pesi'!O$7,"")&amp;IF(O152='Tabelle Tipi-pesi'!N$8,'Tabelle Tipi-pesi'!O$8,"")&amp;IF(O152='Tabelle Tipi-pesi'!N$9,'Tabelle Tipi-pesi'!O$9,"")&amp;IF(O152='Tabelle Tipi-pesi'!N$10,'Tabelle Tipi-pesi'!O$10,"")&amp;IF(O152='Tabelle Tipi-pesi'!N$11,'Tabelle Tipi-pesi'!O$11,"")&amp;IF(O152='Tabelle Tipi-pesi'!N$12,'Tabelle Tipi-pesi'!O$12,"")&amp;IF(O152='Tabelle Tipi-pesi'!N$13,'Tabelle Tipi-pesi'!O$13,"")&amp;IF(O152='Tabelle Tipi-pesi'!N$14,'Tabelle Tipi-pesi'!O$14,"")&amp;IF(O152='Tabelle Tipi-pesi'!N$15,'Tabelle Tipi-pesi'!O$15,"")&amp;IF(O152='Tabelle Tipi-pesi'!N$16,'Tabelle Tipi-pesi'!O$16,"")&amp;IF(O152='Tabelle Tipi-pesi'!N$17,'Tabelle Tipi-pesi'!O$17,"")&amp;IF(O152='Tabelle Tipi-pesi'!N$18,'Tabelle Tipi-pesi'!O$18,"")&amp;IF(O152='Tabelle Tipi-pesi'!N$19,'Tabelle Tipi-pesi'!O$19,"")&amp;IF(O152='Tabelle Tipi-pesi'!N$20,'Tabelle Tipi-pesi'!O$20,"")&amp;IF(O152='Tabelle Tipi-pesi'!N$21,'Tabelle Tipi-pesi'!O$21,"")&amp;IF(O152='Tabelle Tipi-pesi'!N$22,'Tabelle Tipi-pesi'!O$22,"")&amp;IF(O152='Tabelle Tipi-pesi'!N$23,'Tabelle Tipi-pesi'!O$23,"")))</f>
        <v>580</v>
      </c>
      <c r="Q152" s="8" t="s">
        <v>109</v>
      </c>
      <c r="R152" s="9">
        <f>IF(Q152="",0,VALUE(IF(Q152='Tabelle Tipi-pesi'!P$2,'Tabelle Tipi-pesi'!Q$2,"")&amp;IF(Q152='Tabelle Tipi-pesi'!P$3,'Tabelle Tipi-pesi'!Q$3,"")&amp;IF(Q152='Tabelle Tipi-pesi'!P$4,'Tabelle Tipi-pesi'!Q$4,"")&amp;IF(Q152='Tabelle Tipi-pesi'!P$5,'Tabelle Tipi-pesi'!Q$5,"")&amp;IF(Q152='Tabelle Tipi-pesi'!P$6,'Tabelle Tipi-pesi'!Q$6,"")&amp;IF(Q152='Tabelle Tipi-pesi'!P$7,'Tabelle Tipi-pesi'!Q$7,"")&amp;IF(Q152='Tabelle Tipi-pesi'!P$8,'Tabelle Tipi-pesi'!Q$8,"")&amp;IF(Q152='Tabelle Tipi-pesi'!P$9,'Tabelle Tipi-pesi'!Q$9,"")&amp;IF(Q152='Tabelle Tipi-pesi'!P$10,'Tabelle Tipi-pesi'!Q$10,"")&amp;IF(Q152='Tabelle Tipi-pesi'!P$11,'Tabelle Tipi-pesi'!Q$11,"")&amp;IF(Q152='Tabelle Tipi-pesi'!P$12,'Tabelle Tipi-pesi'!Q$12,"")&amp;IF(Q152='Tabelle Tipi-pesi'!P$13,'Tabelle Tipi-pesi'!Q$13,"")&amp;IF(Q152='Tabelle Tipi-pesi'!P$14,'Tabelle Tipi-pesi'!Q$14,"")&amp;IF(Q152='Tabelle Tipi-pesi'!P$15,'Tabelle Tipi-pesi'!Q$15,"")&amp;IF(Q152='Tabelle Tipi-pesi'!P$16,'Tabelle Tipi-pesi'!Q$16,"")&amp;IF(Q152='Tabelle Tipi-pesi'!P$17,'Tabelle Tipi-pesi'!Q$17,"")&amp;IF(Q152='Tabelle Tipi-pesi'!P$18,'Tabelle Tipi-pesi'!Q$18,"")&amp;IF(Q152='Tabelle Tipi-pesi'!P$19,'Tabelle Tipi-pesi'!Q$19,"")&amp;IF(Q152='Tabelle Tipi-pesi'!P$20,'Tabelle Tipi-pesi'!Q$20,"")&amp;IF(Q152='Tabelle Tipi-pesi'!P$21,'Tabelle Tipi-pesi'!Q$21,"")&amp;IF(Q152='Tabelle Tipi-pesi'!P$22,'Tabelle Tipi-pesi'!Q$22,"")&amp;IF(Q152='Tabelle Tipi-pesi'!P$23,'Tabelle Tipi-pesi'!Q$23,"")))</f>
        <v>60</v>
      </c>
      <c r="S152" s="29" t="s">
        <v>131</v>
      </c>
      <c r="T152" s="30">
        <f>IF(S152="",0,VALUE(IF(S152='Tabelle Tipi-pesi'!R$2,'Tabelle Tipi-pesi'!S$2,"")&amp;IF(S152='Tabelle Tipi-pesi'!R$3,'Tabelle Tipi-pesi'!S$3,"")&amp;IF(S152='Tabelle Tipi-pesi'!R$4,'Tabelle Tipi-pesi'!S$4,"")&amp;IF(S152='Tabelle Tipi-pesi'!R$5,'Tabelle Tipi-pesi'!S$5,"")&amp;IF(S152='Tabelle Tipi-pesi'!R$6,'Tabelle Tipi-pesi'!S$6,"")&amp;IF(S152='Tabelle Tipi-pesi'!R$7,'Tabelle Tipi-pesi'!S$7,"")&amp;IF(S152='Tabelle Tipi-pesi'!R$8,'Tabelle Tipi-pesi'!S$8,"")&amp;IF(S152='Tabelle Tipi-pesi'!R$9,'Tabelle Tipi-pesi'!S$9,"")&amp;IF(S152='Tabelle Tipi-pesi'!R$10,'Tabelle Tipi-pesi'!S$10,"")&amp;IF(S152='Tabelle Tipi-pesi'!R$11,'Tabelle Tipi-pesi'!S$11,"")&amp;IF(S152='Tabelle Tipi-pesi'!R$12,'Tabelle Tipi-pesi'!S$12,"")&amp;IF(S152='Tabelle Tipi-pesi'!R$13,'Tabelle Tipi-pesi'!S$13,"")&amp;IF(S152='Tabelle Tipi-pesi'!R$14,'Tabelle Tipi-pesi'!S$14,"")&amp;IF(S152='Tabelle Tipi-pesi'!R$15,'Tabelle Tipi-pesi'!S$15,"")&amp;IF(S152='Tabelle Tipi-pesi'!R$16,'Tabelle Tipi-pesi'!S$16,"")&amp;IF(S152='Tabelle Tipi-pesi'!R$17,'Tabelle Tipi-pesi'!S$17,"")&amp;IF(S152='Tabelle Tipi-pesi'!R$18,'Tabelle Tipi-pesi'!S$18,"")&amp;IF(S152='Tabelle Tipi-pesi'!R$19,'Tabelle Tipi-pesi'!S$19,"")&amp;IF(S152='Tabelle Tipi-pesi'!R$20,'Tabelle Tipi-pesi'!S$20,"")&amp;IF(S152='Tabelle Tipi-pesi'!R$21,'Tabelle Tipi-pesi'!S$21,"")&amp;IF(S152='Tabelle Tipi-pesi'!R$22,'Tabelle Tipi-pesi'!S$22,"")&amp;IF(S152='Tabelle Tipi-pesi'!R$23,'Tabelle Tipi-pesi'!S$23,"")))</f>
        <v>10</v>
      </c>
      <c r="V152" s="9">
        <f>IF(U152="",0,VALUE(IF(U152='Tabelle Tipi-pesi'!T$2,'Tabelle Tipi-pesi'!U$2,"")&amp;IF(U152='Tabelle Tipi-pesi'!T$3,'Tabelle Tipi-pesi'!U$3,"")&amp;IF(U152='Tabelle Tipi-pesi'!T$4,'Tabelle Tipi-pesi'!U$4,"")&amp;IF(U152='Tabelle Tipi-pesi'!T$5,'Tabelle Tipi-pesi'!U$5,"")&amp;IF(U152='Tabelle Tipi-pesi'!T$6,'Tabelle Tipi-pesi'!U$6,"")&amp;IF(U152='Tabelle Tipi-pesi'!T$7,'Tabelle Tipi-pesi'!U$7,"")&amp;IF(U152='Tabelle Tipi-pesi'!T$8,'Tabelle Tipi-pesi'!U$8,"")&amp;IF(U152='Tabelle Tipi-pesi'!T$9,'Tabelle Tipi-pesi'!U$9,"")&amp;IF(U152='Tabelle Tipi-pesi'!T$10,'Tabelle Tipi-pesi'!U$10,"")&amp;IF(U152='Tabelle Tipi-pesi'!T$11,'Tabelle Tipi-pesi'!U$11,"")&amp;IF(U152='Tabelle Tipi-pesi'!T$12,'Tabelle Tipi-pesi'!U$12,"")&amp;IF(U152='Tabelle Tipi-pesi'!T$13,'Tabelle Tipi-pesi'!U$13,"")&amp;IF(U152='Tabelle Tipi-pesi'!T$14,'Tabelle Tipi-pesi'!U$14,"")&amp;IF(U152='Tabelle Tipi-pesi'!T$15,'Tabelle Tipi-pesi'!U$15,"")&amp;IF(U152='Tabelle Tipi-pesi'!T$16,'Tabelle Tipi-pesi'!U$16,"")&amp;IF(U152='Tabelle Tipi-pesi'!T$17,'Tabelle Tipi-pesi'!U$17,"")&amp;IF(U152='Tabelle Tipi-pesi'!T$18,'Tabelle Tipi-pesi'!U$18,"")&amp;IF(U152='Tabelle Tipi-pesi'!T$19,'Tabelle Tipi-pesi'!U$19,"")&amp;IF(U152='Tabelle Tipi-pesi'!T$20,'Tabelle Tipi-pesi'!U$20,"")&amp;IF(U152='Tabelle Tipi-pesi'!T$21,'Tabelle Tipi-pesi'!U$21,"")&amp;IF(U152='Tabelle Tipi-pesi'!T$22,'Tabelle Tipi-pesi'!U$22,"")&amp;IF(U152='Tabelle Tipi-pesi'!T$23,'Tabelle Tipi-pesi'!U$23,"")))</f>
        <v>0</v>
      </c>
      <c r="W152" s="31" t="s">
        <v>99</v>
      </c>
      <c r="X152" s="32">
        <f>IF(W152="",0,VALUE(IF(W152='Tabelle Tipi-pesi'!V$2,'Tabelle Tipi-pesi'!W$2,"")&amp;IF(W152='Tabelle Tipi-pesi'!V$3,'Tabelle Tipi-pesi'!W$3,"")&amp;IF(W152='Tabelle Tipi-pesi'!V$4,'Tabelle Tipi-pesi'!W$4,"")&amp;IF(W152='Tabelle Tipi-pesi'!V$5,'Tabelle Tipi-pesi'!W$5,"")&amp;IF(W152='Tabelle Tipi-pesi'!V$6,'Tabelle Tipi-pesi'!W$6,"")&amp;IF(W152='Tabelle Tipi-pesi'!V$7,'Tabelle Tipi-pesi'!W$7,"")&amp;IF(W152='Tabelle Tipi-pesi'!V$8,'Tabelle Tipi-pesi'!W$8,"")&amp;IF(W152='Tabelle Tipi-pesi'!V$9,'Tabelle Tipi-pesi'!W$9,"")&amp;IF(W152='Tabelle Tipi-pesi'!V$10,'Tabelle Tipi-pesi'!W$10,"")&amp;IF(W152='Tabelle Tipi-pesi'!V$11,'Tabelle Tipi-pesi'!W$11,"")&amp;IF(W152='Tabelle Tipi-pesi'!V$12,'Tabelle Tipi-pesi'!W$12,"")&amp;IF(W152='Tabelle Tipi-pesi'!V$13,'Tabelle Tipi-pesi'!W$13,"")&amp;IF(W152='Tabelle Tipi-pesi'!V$14,'Tabelle Tipi-pesi'!W$14,"")&amp;IF(W152='Tabelle Tipi-pesi'!V$15,'Tabelle Tipi-pesi'!W$15,"")&amp;IF(W152='Tabelle Tipi-pesi'!V$16,'Tabelle Tipi-pesi'!W$16,"")&amp;IF(W152='Tabelle Tipi-pesi'!V$17,'Tabelle Tipi-pesi'!W$17,"")&amp;IF(W152='Tabelle Tipi-pesi'!V$18,'Tabelle Tipi-pesi'!W$18,"")&amp;IF(W152='Tabelle Tipi-pesi'!V$19,'Tabelle Tipi-pesi'!W$19,"")&amp;IF(W152='Tabelle Tipi-pesi'!V$20,'Tabelle Tipi-pesi'!W$20,"")&amp;IF(W152='Tabelle Tipi-pesi'!V$21,'Tabelle Tipi-pesi'!W$21,"")&amp;IF(W152='Tabelle Tipi-pesi'!V$22,'Tabelle Tipi-pesi'!W$22,"")&amp;IF(W152='Tabelle Tipi-pesi'!V$23,'Tabelle Tipi-pesi'!W$23,"")))</f>
        <v>14</v>
      </c>
      <c r="Z152" s="9">
        <f>IF(Y152="",0,VALUE(IF(Y152='Tabelle Tipi-pesi'!X$2,'Tabelle Tipi-pesi'!Y$2,"")&amp;IF(Y152='Tabelle Tipi-pesi'!X$3,'Tabelle Tipi-pesi'!Y$3,"")&amp;IF(Y152='Tabelle Tipi-pesi'!X$4,'Tabelle Tipi-pesi'!Y$4,"")&amp;IF(Y152='Tabelle Tipi-pesi'!X$5,'Tabelle Tipi-pesi'!Y$5,"")&amp;IF(Y152='Tabelle Tipi-pesi'!X$6,'Tabelle Tipi-pesi'!Y$6,"")&amp;IF(Y152='Tabelle Tipi-pesi'!X$7,'Tabelle Tipi-pesi'!Y$7,"")&amp;IF(Y152='Tabelle Tipi-pesi'!X$8,'Tabelle Tipi-pesi'!Y$8,"")&amp;IF(Y152='Tabelle Tipi-pesi'!X$9,'Tabelle Tipi-pesi'!Y$9,"")&amp;IF(Y152='Tabelle Tipi-pesi'!X$10,'Tabelle Tipi-pesi'!Y$10,"")&amp;IF(Y152='Tabelle Tipi-pesi'!X$11,'Tabelle Tipi-pesi'!Y$11,"")&amp;IF(Y152='Tabelle Tipi-pesi'!X$12,'Tabelle Tipi-pesi'!Y$12,"")&amp;IF(Y152='Tabelle Tipi-pesi'!X$13,'Tabelle Tipi-pesi'!Y$13,"")&amp;IF(Y152='Tabelle Tipi-pesi'!X$14,'Tabelle Tipi-pesi'!Y$14,"")&amp;IF(Y152='Tabelle Tipi-pesi'!X$15,'Tabelle Tipi-pesi'!Y$15,"")&amp;IF(Y152='Tabelle Tipi-pesi'!X$16,'Tabelle Tipi-pesi'!Y$16,"")&amp;IF(Y152='Tabelle Tipi-pesi'!X$17,'Tabelle Tipi-pesi'!Y$17,"")&amp;IF(Y152='Tabelle Tipi-pesi'!X$18,'Tabelle Tipi-pesi'!Y$18,"")&amp;IF(Y152='Tabelle Tipi-pesi'!X$19,'Tabelle Tipi-pesi'!Y$19,"")&amp;IF(Y152='Tabelle Tipi-pesi'!X$20,'Tabelle Tipi-pesi'!Y$20,"")&amp;IF(Y152='Tabelle Tipi-pesi'!X$21,'Tabelle Tipi-pesi'!Y$21,"")&amp;IF(Y152='Tabelle Tipi-pesi'!X$22,'Tabelle Tipi-pesi'!Y$22,"")&amp;IF(Y152='Tabelle Tipi-pesi'!X$23,'Tabelle Tipi-pesi'!Y$23,"")))</f>
        <v>0</v>
      </c>
      <c r="AA152" s="36" t="s">
        <v>103</v>
      </c>
      <c r="AB152" s="37">
        <f>IF(AA152="",0,VALUE(IF(AA152='Tabelle Tipi-pesi'!Z$2,'Tabelle Tipi-pesi'!AA$2,"")&amp;IF(AA152='Tabelle Tipi-pesi'!Z$3,'Tabelle Tipi-pesi'!AA$3,"")&amp;IF(AA152='Tabelle Tipi-pesi'!Z$4,'Tabelle Tipi-pesi'!AA$4,"")&amp;IF(AA152='Tabelle Tipi-pesi'!Z$5,'Tabelle Tipi-pesi'!AA$5,"")&amp;IF(AA152='Tabelle Tipi-pesi'!Z$6,'Tabelle Tipi-pesi'!AA$6,"")&amp;IF(AA152='Tabelle Tipi-pesi'!Z$7,'Tabelle Tipi-pesi'!AA$7,"")&amp;IF(AA152='Tabelle Tipi-pesi'!Z$8,'Tabelle Tipi-pesi'!AA$8,"")&amp;IF(AA152='Tabelle Tipi-pesi'!Z$9,'Tabelle Tipi-pesi'!AA$9,"")&amp;IF(AA152='Tabelle Tipi-pesi'!Z$10,'Tabelle Tipi-pesi'!AA$10,"")&amp;IF(AA152='Tabelle Tipi-pesi'!Z$11,'Tabelle Tipi-pesi'!AA$11,"")&amp;IF(AA152='Tabelle Tipi-pesi'!Z$12,'Tabelle Tipi-pesi'!AA$12,"")&amp;IF(AA152='Tabelle Tipi-pesi'!Z$13,'Tabelle Tipi-pesi'!AA$13,"")&amp;IF(AA152='Tabelle Tipi-pesi'!Z$14,'Tabelle Tipi-pesi'!AA$14,"")&amp;IF(AA152='Tabelle Tipi-pesi'!Z$15,'Tabelle Tipi-pesi'!AA$15,"")&amp;IF(AA152='Tabelle Tipi-pesi'!Z$16,'Tabelle Tipi-pesi'!AA$16,"")&amp;IF(AA152='Tabelle Tipi-pesi'!Z$17,'Tabelle Tipi-pesi'!AA$17,"")&amp;IF(AA152='Tabelle Tipi-pesi'!Z$18,'Tabelle Tipi-pesi'!AA$18,"")&amp;IF(AA152='Tabelle Tipi-pesi'!Z$19,'Tabelle Tipi-pesi'!AA$19,"")&amp;IF(AA152='Tabelle Tipi-pesi'!Z$20,'Tabelle Tipi-pesi'!AA$20,"")&amp;IF(AA152='Tabelle Tipi-pesi'!Z$21,'Tabelle Tipi-pesi'!AA$21,"")&amp;IF(AA152='Tabelle Tipi-pesi'!Z$22,'Tabelle Tipi-pesi'!AA$22,"")&amp;IF(AA152='Tabelle Tipi-pesi'!Z$23,'Tabelle Tipi-pesi'!AA$23,"")))</f>
        <v>10</v>
      </c>
      <c r="AD152" s="9">
        <f>IF(AC152="",0,VALUE(IF(AC152='Tabelle Tipi-pesi'!Z$2,'Tabelle Tipi-pesi'!AA$2,"")&amp;IF(AC152='Tabelle Tipi-pesi'!Z$3,'Tabelle Tipi-pesi'!AA$3,"")&amp;IF(AC152='Tabelle Tipi-pesi'!Z$4,'Tabelle Tipi-pesi'!AA$4,"")&amp;IF(AC152='Tabelle Tipi-pesi'!Z$5,'Tabelle Tipi-pesi'!AA$5,"")&amp;IF(AC152='Tabelle Tipi-pesi'!Z$6,'Tabelle Tipi-pesi'!AA$6,"")&amp;IF(AC152='Tabelle Tipi-pesi'!Z$7,'Tabelle Tipi-pesi'!AA$7,"")&amp;IF(AC152='Tabelle Tipi-pesi'!Z$8,'Tabelle Tipi-pesi'!AA$8,"")&amp;IF(AC152='Tabelle Tipi-pesi'!Z$9,'Tabelle Tipi-pesi'!AA$9,"")&amp;IF(AC152='Tabelle Tipi-pesi'!Z$10,'Tabelle Tipi-pesi'!AA$10,"")&amp;IF(AC152='Tabelle Tipi-pesi'!Z$11,'Tabelle Tipi-pesi'!AA$11,"")&amp;IF(AC152='Tabelle Tipi-pesi'!Z$12,'Tabelle Tipi-pesi'!AA$12,"")&amp;IF(AC152='Tabelle Tipi-pesi'!Z$13,'Tabelle Tipi-pesi'!AA$13,"")&amp;IF(AC152='Tabelle Tipi-pesi'!Z$14,'Tabelle Tipi-pesi'!AA$14,"")&amp;IF(AC152='Tabelle Tipi-pesi'!Z$15,'Tabelle Tipi-pesi'!AA$15,"")&amp;IF(AC152='Tabelle Tipi-pesi'!Z$16,'Tabelle Tipi-pesi'!AA$16,"")&amp;IF(AC152='Tabelle Tipi-pesi'!Z$17,'Tabelle Tipi-pesi'!AA$17,"")&amp;IF(AC152='Tabelle Tipi-pesi'!Z$18,'Tabelle Tipi-pesi'!AA$18,"")&amp;IF(AC152='Tabelle Tipi-pesi'!Z$19,'Tabelle Tipi-pesi'!AA$19,"")&amp;IF(AC152='Tabelle Tipi-pesi'!Z$20,'Tabelle Tipi-pesi'!AA$20,"")&amp;IF(AC152='Tabelle Tipi-pesi'!Z$21,'Tabelle Tipi-pesi'!AA$21,"")&amp;IF(AC152='Tabelle Tipi-pesi'!Z$22,'Tabelle Tipi-pesi'!AA$22,"")&amp;IF(AC152='Tabelle Tipi-pesi'!Z$23,'Tabelle Tipi-pesi'!AA$23,"")))</f>
        <v>0</v>
      </c>
      <c r="AE152" s="34" t="s">
        <v>116</v>
      </c>
      <c r="AF152" s="35">
        <f>IF(AE152="",0,VALUE(IF(AE152='Tabelle Tipi-pesi'!AB$2,'Tabelle Tipi-pesi'!AC$2,"")&amp;IF(AE152='Tabelle Tipi-pesi'!AB$3,'Tabelle Tipi-pesi'!AC$3,"")&amp;IF(AE152='Tabelle Tipi-pesi'!AB$4,'Tabelle Tipi-pesi'!AC$4,"")&amp;IF(AE152='Tabelle Tipi-pesi'!AB$5,'Tabelle Tipi-pesi'!AC$5,"")&amp;IF(AE152='Tabelle Tipi-pesi'!AB$6,'Tabelle Tipi-pesi'!AC$6,"")&amp;IF(AE152='Tabelle Tipi-pesi'!AB$7,'Tabelle Tipi-pesi'!AC$7,"")&amp;IF(AE152='Tabelle Tipi-pesi'!AB$8,'Tabelle Tipi-pesi'!AC$8,"")&amp;IF(AE152='Tabelle Tipi-pesi'!AB$9,'Tabelle Tipi-pesi'!AC$9,"")&amp;IF(AE152='Tabelle Tipi-pesi'!AB$10,'Tabelle Tipi-pesi'!AC$10,"")&amp;IF(AE152='Tabelle Tipi-pesi'!AB$11,'Tabelle Tipi-pesi'!AC$11,"")&amp;IF(AE152='Tabelle Tipi-pesi'!AB$12,'Tabelle Tipi-pesi'!AC$12,"")&amp;IF(AE152='Tabelle Tipi-pesi'!AB$13,'Tabelle Tipi-pesi'!AC$13,"")&amp;IF(AE152='Tabelle Tipi-pesi'!AB$14,'Tabelle Tipi-pesi'!AC$14,"")&amp;IF(AE152='Tabelle Tipi-pesi'!AB$15,'Tabelle Tipi-pesi'!AC$15,"")&amp;IF(AD152='Tabelle Tipi-pesi'!AB$16,'Tabelle Tipi-pesi'!AC$16,"")&amp;IF(AE152='Tabelle Tipi-pesi'!AB$17,'Tabelle Tipi-pesi'!AC$17,"")&amp;IF(AE152='Tabelle Tipi-pesi'!AB$18,'Tabelle Tipi-pesi'!AC$18,"")&amp;IF(AE152='Tabelle Tipi-pesi'!AB$19,'Tabelle Tipi-pesi'!AC$19,"")&amp;IF(AE152='Tabelle Tipi-pesi'!AB$20,'Tabelle Tipi-pesi'!AC$20,"")&amp;IF(AE152='Tabelle Tipi-pesi'!AB$21,'Tabelle Tipi-pesi'!AC$21,"")&amp;IF(AE152='Tabelle Tipi-pesi'!AB$22,'Tabelle Tipi-pesi'!AC$22,"")&amp;IF(AE152='Tabelle Tipi-pesi'!AB$23,'Tabelle Tipi-pesi'!AC$23,"")))</f>
        <v>20</v>
      </c>
      <c r="AH152" s="9">
        <f>IF(AG152="",0,VALUE(IF(AG152='Tabelle Tipi-pesi'!AD$2,'Tabelle Tipi-pesi'!AE$2,"")&amp;IF(AG152='Tabelle Tipi-pesi'!AD$3,'Tabelle Tipi-pesi'!AE$3,"")&amp;IF(AG152='Tabelle Tipi-pesi'!AD$4,'Tabelle Tipi-pesi'!AE$4,"")&amp;IF(AG152='Tabelle Tipi-pesi'!AD$5,'Tabelle Tipi-pesi'!AE$5,"")&amp;IF(AG152='Tabelle Tipi-pesi'!AD$6,'Tabelle Tipi-pesi'!AE$6,"")&amp;IF(AG152='Tabelle Tipi-pesi'!AD$7,'Tabelle Tipi-pesi'!AE$7,"")&amp;IF(AG152='Tabelle Tipi-pesi'!AD$8,'Tabelle Tipi-pesi'!AE$8,"")&amp;IF(AG152='Tabelle Tipi-pesi'!AD$9,'Tabelle Tipi-pesi'!AE$9,"")&amp;IF(AG152='Tabelle Tipi-pesi'!AD$10,'Tabelle Tipi-pesi'!AE$10,"")&amp;IF(AG152='Tabelle Tipi-pesi'!AD$11,'Tabelle Tipi-pesi'!AE$11,"")&amp;IF(AG152='Tabelle Tipi-pesi'!AD$12,'Tabelle Tipi-pesi'!AE$12,"")&amp;IF(AG152='Tabelle Tipi-pesi'!AD$13,'Tabelle Tipi-pesi'!AE$13,"")&amp;IF(AG152='Tabelle Tipi-pesi'!AD$14,'Tabelle Tipi-pesi'!AE$14,"")&amp;IF(AG152='Tabelle Tipi-pesi'!AD$15,'Tabelle Tipi-pesi'!AE$15,"")&amp;IF(AF152='Tabelle Tipi-pesi'!AD$16,'Tabelle Tipi-pesi'!AE$16,"")&amp;IF(AG152='Tabelle Tipi-pesi'!AD$17,'Tabelle Tipi-pesi'!AE$17,"")&amp;IF(AG152='Tabelle Tipi-pesi'!AD$18,'Tabelle Tipi-pesi'!AE$18,"")&amp;IF(AG152='Tabelle Tipi-pesi'!AD$19,'Tabelle Tipi-pesi'!AE$19,"")&amp;IF(AG152='Tabelle Tipi-pesi'!AD$20,'Tabelle Tipi-pesi'!AE$20,"")&amp;IF(AG152='Tabelle Tipi-pesi'!AD$21,'Tabelle Tipi-pesi'!AE$21,"")&amp;IF(AG152='Tabelle Tipi-pesi'!AD$22,'Tabelle Tipi-pesi'!AE$22,"")&amp;IF(AG152='Tabelle Tipi-pesi'!AD$23,'Tabelle Tipi-pesi'!AE$23,"")))</f>
        <v>0</v>
      </c>
      <c r="AJ152" s="26">
        <f t="shared" si="14"/>
        <v>1896</v>
      </c>
      <c r="AK152" s="55">
        <v>20</v>
      </c>
      <c r="AL152" s="12">
        <v>4345</v>
      </c>
      <c r="AM152" s="18"/>
      <c r="AN152" s="11">
        <f t="shared" si="15"/>
        <v>17</v>
      </c>
      <c r="AO152" s="11" t="str">
        <f t="shared" si="16"/>
        <v>3</v>
      </c>
      <c r="AP152" s="8">
        <v>340</v>
      </c>
      <c r="AQ152" s="40">
        <f t="shared" si="17"/>
        <v>13.035</v>
      </c>
      <c r="AR152" s="15">
        <f t="shared" si="18"/>
        <v>144.68850000000003</v>
      </c>
      <c r="AS152" s="16">
        <f t="shared" si="19"/>
        <v>76.312500000000014</v>
      </c>
      <c r="AT152" s="15">
        <f t="shared" si="20"/>
        <v>13.1040131040131</v>
      </c>
      <c r="AU152" s="39"/>
    </row>
    <row r="153" spans="1:47" s="8" customFormat="1" ht="11.25" customHeight="1" x14ac:dyDescent="0.2">
      <c r="A153" s="8">
        <v>149</v>
      </c>
      <c r="B153" s="8">
        <v>4</v>
      </c>
      <c r="C153" s="20" t="s">
        <v>17</v>
      </c>
      <c r="D153" s="21">
        <f>IF(C153="",0,VALUE(IF(C153='Tabelle Tipi-pesi'!B$2,'Tabelle Tipi-pesi'!C$2,"")&amp;IF(C153='Tabelle Tipi-pesi'!B$3,'Tabelle Tipi-pesi'!C$3,"")&amp;IF(C153='Tabelle Tipi-pesi'!B$4,'Tabelle Tipi-pesi'!C$4,"")&amp;IF(C153='Tabelle Tipi-pesi'!B$5,'Tabelle Tipi-pesi'!C$5,"")&amp;IF(C153='Tabelle Tipi-pesi'!B$6,'Tabelle Tipi-pesi'!C$6,"")&amp;IF(C153='Tabelle Tipi-pesi'!B$7,'Tabelle Tipi-pesi'!C$7,"")&amp;IF(C153='Tabelle Tipi-pesi'!B$8,'Tabelle Tipi-pesi'!C$8,"")&amp;IF(C153='Tabelle Tipi-pesi'!B$9,'Tabelle Tipi-pesi'!C$9,"")&amp;IF(C153='Tabelle Tipi-pesi'!B$10,'Tabelle Tipi-pesi'!C$10,"")&amp;IF(C153='Tabelle Tipi-pesi'!B$11,'Tabelle Tipi-pesi'!C$11,"")&amp;IF(C153='Tabelle Tipi-pesi'!B$12,'Tabelle Tipi-pesi'!C$12,"")&amp;IF(C153='Tabelle Tipi-pesi'!B$13,'Tabelle Tipi-pesi'!C$13,"")&amp;IF(C153='Tabelle Tipi-pesi'!B$14,'Tabelle Tipi-pesi'!C$14,"")&amp;IF(C153='Tabelle Tipi-pesi'!B$15,'Tabelle Tipi-pesi'!C$15,"")&amp;IF(C153='Tabelle Tipi-pesi'!B$16,'Tabelle Tipi-pesi'!C$16,"")&amp;IF(C153='Tabelle Tipi-pesi'!B$17,'Tabelle Tipi-pesi'!C$17,"")&amp;IF(C153='Tabelle Tipi-pesi'!B$18,'Tabelle Tipi-pesi'!C$18,"")&amp;IF(C153='Tabelle Tipi-pesi'!B$19,'Tabelle Tipi-pesi'!C$19,"")&amp;IF(C153='Tabelle Tipi-pesi'!B$20,'Tabelle Tipi-pesi'!C$20,"")&amp;IF(C153='Tabelle Tipi-pesi'!B$21,'Tabelle Tipi-pesi'!C$21,"")&amp;IF(C153='Tabelle Tipi-pesi'!B$22,'Tabelle Tipi-pesi'!C$22,"")&amp;IF(C153='Tabelle Tipi-pesi'!B$23,'Tabelle Tipi-pesi'!C$23,"")))</f>
        <v>130</v>
      </c>
      <c r="E153" s="8" t="s">
        <v>31</v>
      </c>
      <c r="F153" s="7">
        <f>IF(E153="",0,VALUE(IF(E153='Tabelle Tipi-pesi'!D$2,'Tabelle Tipi-pesi'!E$2,"")&amp;IF(E153='Tabelle Tipi-pesi'!D$3,'Tabelle Tipi-pesi'!E$3,"")&amp;IF(E153='Tabelle Tipi-pesi'!D$4,'Tabelle Tipi-pesi'!E$4,"")&amp;IF(E153='Tabelle Tipi-pesi'!D$5,'Tabelle Tipi-pesi'!E$5,"")&amp;IF(E153='Tabelle Tipi-pesi'!D$6,'Tabelle Tipi-pesi'!E$6,"")&amp;IF(E153='Tabelle Tipi-pesi'!D$7,'Tabelle Tipi-pesi'!E$7,"")&amp;IF(E153='Tabelle Tipi-pesi'!D$8,'Tabelle Tipi-pesi'!E$8,"")&amp;IF(E153='Tabelle Tipi-pesi'!D$9,'Tabelle Tipi-pesi'!E$9,"")&amp;IF(E153='Tabelle Tipi-pesi'!D$10,'Tabelle Tipi-pesi'!E$10,"")&amp;IF(E153='Tabelle Tipi-pesi'!D$11,'Tabelle Tipi-pesi'!E$11,"")&amp;IF(E153='Tabelle Tipi-pesi'!D$12,'Tabelle Tipi-pesi'!E$12,"")&amp;IF(E153='Tabelle Tipi-pesi'!D$13,'Tabelle Tipi-pesi'!E$13,"")&amp;IF(E153='Tabelle Tipi-pesi'!D$14,'Tabelle Tipi-pesi'!E$14,"")&amp;IF(E153='Tabelle Tipi-pesi'!D$15,'Tabelle Tipi-pesi'!E$15,"")&amp;IF(E153='Tabelle Tipi-pesi'!D$16,'Tabelle Tipi-pesi'!E$16,"")&amp;IF(E153='Tabelle Tipi-pesi'!D$17,'Tabelle Tipi-pesi'!E$17,"")&amp;IF(E153='Tabelle Tipi-pesi'!D$18,'Tabelle Tipi-pesi'!E$18,"")&amp;IF(E153='Tabelle Tipi-pesi'!D$19,'Tabelle Tipi-pesi'!E$19,"")&amp;IF(E153='Tabelle Tipi-pesi'!D$20,'Tabelle Tipi-pesi'!E$20,"")&amp;IF(E153='Tabelle Tipi-pesi'!D$21,'Tabelle Tipi-pesi'!E$21,"")&amp;IF(E153='Tabelle Tipi-pesi'!D$22,'Tabelle Tipi-pesi'!E$22,"")&amp;IF(E153='Tabelle Tipi-pesi'!D$23,'Tabelle Tipi-pesi'!E$23,"")))/4*B153</f>
        <v>80</v>
      </c>
      <c r="G153" s="22" t="s">
        <v>39</v>
      </c>
      <c r="H153" s="23">
        <f>$B153*IF(G153="",0,VALUE(IF(G153='Tabelle Tipi-pesi'!F$2,'Tabelle Tipi-pesi'!G$2,"")&amp;IF(G153='Tabelle Tipi-pesi'!F$3,'Tabelle Tipi-pesi'!G$3,"")&amp;IF(G153='Tabelle Tipi-pesi'!F$4,'Tabelle Tipi-pesi'!G$4,"")&amp;IF(G153='Tabelle Tipi-pesi'!F$5,'Tabelle Tipi-pesi'!G$5,"")&amp;IF(G153='Tabelle Tipi-pesi'!F$6,'Tabelle Tipi-pesi'!G$6,"")&amp;IF(G153='Tabelle Tipi-pesi'!F$7,'Tabelle Tipi-pesi'!G$7,"")&amp;IF(G153='Tabelle Tipi-pesi'!F$8,'Tabelle Tipi-pesi'!G$8,"")&amp;IF(G153='Tabelle Tipi-pesi'!F$9,'Tabelle Tipi-pesi'!G$9,"")&amp;IF(G153='Tabelle Tipi-pesi'!F$10,'Tabelle Tipi-pesi'!G$10,"")&amp;IF(G153='Tabelle Tipi-pesi'!F$11,'Tabelle Tipi-pesi'!G$11,"")&amp;IF(G153='Tabelle Tipi-pesi'!F$12,'Tabelle Tipi-pesi'!G$12,"")&amp;IF(G153='Tabelle Tipi-pesi'!F$13,'Tabelle Tipi-pesi'!G$13,"")&amp;IF(G153='Tabelle Tipi-pesi'!F$14,'Tabelle Tipi-pesi'!G$14,"")&amp;IF(G153='Tabelle Tipi-pesi'!F$15,'Tabelle Tipi-pesi'!G$15,"")&amp;IF(G153='Tabelle Tipi-pesi'!F$16,'Tabelle Tipi-pesi'!G$16,"")&amp;IF(G153='Tabelle Tipi-pesi'!F$17,'Tabelle Tipi-pesi'!G$17,"")&amp;IF(G153='Tabelle Tipi-pesi'!F$18,'Tabelle Tipi-pesi'!G$18,"")&amp;IF(G153='Tabelle Tipi-pesi'!F$19,'Tabelle Tipi-pesi'!G$19,"")&amp;IF(G153='Tabelle Tipi-pesi'!F$20,'Tabelle Tipi-pesi'!G$20,"")&amp;IF(G153='Tabelle Tipi-pesi'!F$21,'Tabelle Tipi-pesi'!G$21,"")&amp;IF(G153='Tabelle Tipi-pesi'!F$22,'Tabelle Tipi-pesi'!G$22,"")&amp;IF(G153='Tabelle Tipi-pesi'!F$23,'Tabelle Tipi-pesi'!G$23,"")))</f>
        <v>120</v>
      </c>
      <c r="I153" s="8" t="s">
        <v>47</v>
      </c>
      <c r="J153" s="9">
        <f>IF(I153="",0,VALUE(IF(I153='Tabelle Tipi-pesi'!H$2,'Tabelle Tipi-pesi'!I$2,"")&amp;IF(I153='Tabelle Tipi-pesi'!H$3,'Tabelle Tipi-pesi'!I$3,"")&amp;IF(I153='Tabelle Tipi-pesi'!H$4,'Tabelle Tipi-pesi'!I$4,"")&amp;IF(I153='Tabelle Tipi-pesi'!H$5,'Tabelle Tipi-pesi'!I$5,"")&amp;IF(I153='Tabelle Tipi-pesi'!H$6,'Tabelle Tipi-pesi'!I$6,"")&amp;IF(I153='Tabelle Tipi-pesi'!H$7,'Tabelle Tipi-pesi'!I$7,"")&amp;IF(I153='Tabelle Tipi-pesi'!H$8,'Tabelle Tipi-pesi'!I$8,"")&amp;IF(I153='Tabelle Tipi-pesi'!H$9,'Tabelle Tipi-pesi'!I$9,"")&amp;IF(I153='Tabelle Tipi-pesi'!H$10,'Tabelle Tipi-pesi'!I$10,"")&amp;IF(I153='Tabelle Tipi-pesi'!H$11,'Tabelle Tipi-pesi'!I$11,"")&amp;IF(I153='Tabelle Tipi-pesi'!H$12,'Tabelle Tipi-pesi'!I$12,"")&amp;IF(I153='Tabelle Tipi-pesi'!H$13,'Tabelle Tipi-pesi'!I$13,"")&amp;IF(I153='Tabelle Tipi-pesi'!H$14,'Tabelle Tipi-pesi'!I$14,"")&amp;IF(I153='Tabelle Tipi-pesi'!H$15,'Tabelle Tipi-pesi'!I$15,"")&amp;IF(I153='Tabelle Tipi-pesi'!H$16,'Tabelle Tipi-pesi'!I$16,"")&amp;IF(I153='Tabelle Tipi-pesi'!H$17,'Tabelle Tipi-pesi'!I$17,"")&amp;IF(I153='Tabelle Tipi-pesi'!H$18,'Tabelle Tipi-pesi'!I$18,"")&amp;IF(I153='Tabelle Tipi-pesi'!H$19,'Tabelle Tipi-pesi'!I$19,"")&amp;IF(I153='Tabelle Tipi-pesi'!H$20,'Tabelle Tipi-pesi'!I$20,"")&amp;IF(I153='Tabelle Tipi-pesi'!H$21,'Tabelle Tipi-pesi'!I$21,"")&amp;IF(I153='Tabelle Tipi-pesi'!H$22,'Tabelle Tipi-pesi'!I$22,"")&amp;IF(I153='Tabelle Tipi-pesi'!H$23,'Tabelle Tipi-pesi'!I$23,"")))</f>
        <v>145</v>
      </c>
      <c r="K153" s="24" t="s">
        <v>50</v>
      </c>
      <c r="L153" s="25">
        <f>IF(K153="",0,VALUE(IF(K153='Tabelle Tipi-pesi'!J$2,'Tabelle Tipi-pesi'!K$2,"")&amp;IF(K153='Tabelle Tipi-pesi'!J$3,'Tabelle Tipi-pesi'!K$3,"")&amp;IF(K153='Tabelle Tipi-pesi'!J$4,'Tabelle Tipi-pesi'!K$4,"")&amp;IF(K153='Tabelle Tipi-pesi'!J$5,'Tabelle Tipi-pesi'!K$5,"")&amp;IF(K153='Tabelle Tipi-pesi'!J$6,'Tabelle Tipi-pesi'!K$6,"")&amp;IF(K153='Tabelle Tipi-pesi'!J$7,'Tabelle Tipi-pesi'!K$7,"")&amp;IF(K153='Tabelle Tipi-pesi'!J$8,'Tabelle Tipi-pesi'!K$8,"")&amp;IF(K153='Tabelle Tipi-pesi'!J$9,'Tabelle Tipi-pesi'!K$9,"")&amp;IF(K153='Tabelle Tipi-pesi'!J$10,'Tabelle Tipi-pesi'!K$10,"")&amp;IF(K153='Tabelle Tipi-pesi'!J$11,'Tabelle Tipi-pesi'!K$11,"")&amp;IF(K153='Tabelle Tipi-pesi'!J$12,'Tabelle Tipi-pesi'!K$12,"")&amp;IF(K153='Tabelle Tipi-pesi'!J$13,'Tabelle Tipi-pesi'!K$13,"")&amp;IF(K153='Tabelle Tipi-pesi'!J$14,'Tabelle Tipi-pesi'!K$14,"")&amp;IF(K153='Tabelle Tipi-pesi'!J$15,'Tabelle Tipi-pesi'!K$15,"")&amp;IF(K153='Tabelle Tipi-pesi'!J$16,'Tabelle Tipi-pesi'!K$16,"")&amp;IF(K153='Tabelle Tipi-pesi'!J$17,'Tabelle Tipi-pesi'!K$17,"")&amp;IF(K153='Tabelle Tipi-pesi'!J$18,'Tabelle Tipi-pesi'!K$18,"")&amp;IF(K153='Tabelle Tipi-pesi'!J$19,'Tabelle Tipi-pesi'!K$19,"")&amp;IF(K153='Tabelle Tipi-pesi'!J$20,'Tabelle Tipi-pesi'!K$20,"")&amp;IF(K153='Tabelle Tipi-pesi'!J$21,'Tabelle Tipi-pesi'!K$21,"")&amp;IF(K153='Tabelle Tipi-pesi'!J$22,'Tabelle Tipi-pesi'!K$22,"")&amp;IF(K153='Tabelle Tipi-pesi'!J$23,'Tabelle Tipi-pesi'!K$23,"")))</f>
        <v>7</v>
      </c>
      <c r="M153" s="8" t="s">
        <v>66</v>
      </c>
      <c r="N153" s="9">
        <f>$B153*IF(M153="",0,VALUE(IF(M153='Tabelle Tipi-pesi'!L$2,'Tabelle Tipi-pesi'!M$2,"")&amp;IF(M153='Tabelle Tipi-pesi'!L$3,'Tabelle Tipi-pesi'!M$3,"")&amp;IF(M153='Tabelle Tipi-pesi'!L$4,'Tabelle Tipi-pesi'!M$4,"")&amp;IF(M153='Tabelle Tipi-pesi'!L$5,'Tabelle Tipi-pesi'!M$5,"")&amp;IF(M153='Tabelle Tipi-pesi'!L$6,'Tabelle Tipi-pesi'!M$6,"")&amp;IF(M153='Tabelle Tipi-pesi'!L$7,'Tabelle Tipi-pesi'!M$7,"")&amp;IF(M153='Tabelle Tipi-pesi'!L$8,'Tabelle Tipi-pesi'!M$8,"")&amp;IF(M153='Tabelle Tipi-pesi'!L$9,'Tabelle Tipi-pesi'!M$9,"")&amp;IF(M153='Tabelle Tipi-pesi'!L$10,'Tabelle Tipi-pesi'!M$10,"")&amp;IF(M153='Tabelle Tipi-pesi'!L$11,'Tabelle Tipi-pesi'!M$11,"")&amp;IF(M153='Tabelle Tipi-pesi'!L$12,'Tabelle Tipi-pesi'!M$12,"")&amp;IF(M153='Tabelle Tipi-pesi'!L$13,'Tabelle Tipi-pesi'!M$13,"")&amp;IF(M153='Tabelle Tipi-pesi'!L$14,'Tabelle Tipi-pesi'!M$14,"")&amp;IF(M153='Tabelle Tipi-pesi'!L$15,'Tabelle Tipi-pesi'!M$15,"")&amp;IF(M153='Tabelle Tipi-pesi'!L$16,'Tabelle Tipi-pesi'!M$16,"")&amp;IF(M153='Tabelle Tipi-pesi'!L$17,'Tabelle Tipi-pesi'!M$17,"")&amp;IF(M153='Tabelle Tipi-pesi'!L$18,'Tabelle Tipi-pesi'!M$18,"")&amp;IF(M153='Tabelle Tipi-pesi'!L$19,'Tabelle Tipi-pesi'!M$19,"")&amp;IF(M153='Tabelle Tipi-pesi'!L$20,'Tabelle Tipi-pesi'!M$20,"")&amp;IF(M153='Tabelle Tipi-pesi'!L$21,'Tabelle Tipi-pesi'!M$21,"")&amp;IF(M153='Tabelle Tipi-pesi'!L$22,'Tabelle Tipi-pesi'!M$22,"")&amp;IF(M153='Tabelle Tipi-pesi'!L$23,'Tabelle Tipi-pesi'!M$23,"")))</f>
        <v>720</v>
      </c>
      <c r="O153" s="27" t="s">
        <v>82</v>
      </c>
      <c r="P153" s="28">
        <f>IF(O153="",0,VALUE(IF(O153='Tabelle Tipi-pesi'!N$2,'Tabelle Tipi-pesi'!O$2,"")&amp;IF(O153='Tabelle Tipi-pesi'!N$3,'Tabelle Tipi-pesi'!O$3,"")&amp;IF(O153='Tabelle Tipi-pesi'!N$4,'Tabelle Tipi-pesi'!O$4,"")&amp;IF(O153='Tabelle Tipi-pesi'!N$5,'Tabelle Tipi-pesi'!O$5,"")&amp;IF(O153='Tabelle Tipi-pesi'!N$6,'Tabelle Tipi-pesi'!O$6,"")&amp;IF(O153='Tabelle Tipi-pesi'!N$7,'Tabelle Tipi-pesi'!O$7,"")&amp;IF(O153='Tabelle Tipi-pesi'!N$8,'Tabelle Tipi-pesi'!O$8,"")&amp;IF(O153='Tabelle Tipi-pesi'!N$9,'Tabelle Tipi-pesi'!O$9,"")&amp;IF(O153='Tabelle Tipi-pesi'!N$10,'Tabelle Tipi-pesi'!O$10,"")&amp;IF(O153='Tabelle Tipi-pesi'!N$11,'Tabelle Tipi-pesi'!O$11,"")&amp;IF(O153='Tabelle Tipi-pesi'!N$12,'Tabelle Tipi-pesi'!O$12,"")&amp;IF(O153='Tabelle Tipi-pesi'!N$13,'Tabelle Tipi-pesi'!O$13,"")&amp;IF(O153='Tabelle Tipi-pesi'!N$14,'Tabelle Tipi-pesi'!O$14,"")&amp;IF(O153='Tabelle Tipi-pesi'!N$15,'Tabelle Tipi-pesi'!O$15,"")&amp;IF(O153='Tabelle Tipi-pesi'!N$16,'Tabelle Tipi-pesi'!O$16,"")&amp;IF(O153='Tabelle Tipi-pesi'!N$17,'Tabelle Tipi-pesi'!O$17,"")&amp;IF(O153='Tabelle Tipi-pesi'!N$18,'Tabelle Tipi-pesi'!O$18,"")&amp;IF(O153='Tabelle Tipi-pesi'!N$19,'Tabelle Tipi-pesi'!O$19,"")&amp;IF(O153='Tabelle Tipi-pesi'!N$20,'Tabelle Tipi-pesi'!O$20,"")&amp;IF(O153='Tabelle Tipi-pesi'!N$21,'Tabelle Tipi-pesi'!O$21,"")&amp;IF(O153='Tabelle Tipi-pesi'!N$22,'Tabelle Tipi-pesi'!O$22,"")&amp;IF(O153='Tabelle Tipi-pesi'!N$23,'Tabelle Tipi-pesi'!O$23,"")))</f>
        <v>580</v>
      </c>
      <c r="Q153" s="8" t="s">
        <v>109</v>
      </c>
      <c r="R153" s="9">
        <f>IF(Q153="",0,VALUE(IF(Q153='Tabelle Tipi-pesi'!P$2,'Tabelle Tipi-pesi'!Q$2,"")&amp;IF(Q153='Tabelle Tipi-pesi'!P$3,'Tabelle Tipi-pesi'!Q$3,"")&amp;IF(Q153='Tabelle Tipi-pesi'!P$4,'Tabelle Tipi-pesi'!Q$4,"")&amp;IF(Q153='Tabelle Tipi-pesi'!P$5,'Tabelle Tipi-pesi'!Q$5,"")&amp;IF(Q153='Tabelle Tipi-pesi'!P$6,'Tabelle Tipi-pesi'!Q$6,"")&amp;IF(Q153='Tabelle Tipi-pesi'!P$7,'Tabelle Tipi-pesi'!Q$7,"")&amp;IF(Q153='Tabelle Tipi-pesi'!P$8,'Tabelle Tipi-pesi'!Q$8,"")&amp;IF(Q153='Tabelle Tipi-pesi'!P$9,'Tabelle Tipi-pesi'!Q$9,"")&amp;IF(Q153='Tabelle Tipi-pesi'!P$10,'Tabelle Tipi-pesi'!Q$10,"")&amp;IF(Q153='Tabelle Tipi-pesi'!P$11,'Tabelle Tipi-pesi'!Q$11,"")&amp;IF(Q153='Tabelle Tipi-pesi'!P$12,'Tabelle Tipi-pesi'!Q$12,"")&amp;IF(Q153='Tabelle Tipi-pesi'!P$13,'Tabelle Tipi-pesi'!Q$13,"")&amp;IF(Q153='Tabelle Tipi-pesi'!P$14,'Tabelle Tipi-pesi'!Q$14,"")&amp;IF(Q153='Tabelle Tipi-pesi'!P$15,'Tabelle Tipi-pesi'!Q$15,"")&amp;IF(Q153='Tabelle Tipi-pesi'!P$16,'Tabelle Tipi-pesi'!Q$16,"")&amp;IF(Q153='Tabelle Tipi-pesi'!P$17,'Tabelle Tipi-pesi'!Q$17,"")&amp;IF(Q153='Tabelle Tipi-pesi'!P$18,'Tabelle Tipi-pesi'!Q$18,"")&amp;IF(Q153='Tabelle Tipi-pesi'!P$19,'Tabelle Tipi-pesi'!Q$19,"")&amp;IF(Q153='Tabelle Tipi-pesi'!P$20,'Tabelle Tipi-pesi'!Q$20,"")&amp;IF(Q153='Tabelle Tipi-pesi'!P$21,'Tabelle Tipi-pesi'!Q$21,"")&amp;IF(Q153='Tabelle Tipi-pesi'!P$22,'Tabelle Tipi-pesi'!Q$22,"")&amp;IF(Q153='Tabelle Tipi-pesi'!P$23,'Tabelle Tipi-pesi'!Q$23,"")))</f>
        <v>60</v>
      </c>
      <c r="S153" s="29" t="s">
        <v>131</v>
      </c>
      <c r="T153" s="30">
        <f>IF(S153="",0,VALUE(IF(S153='Tabelle Tipi-pesi'!R$2,'Tabelle Tipi-pesi'!S$2,"")&amp;IF(S153='Tabelle Tipi-pesi'!R$3,'Tabelle Tipi-pesi'!S$3,"")&amp;IF(S153='Tabelle Tipi-pesi'!R$4,'Tabelle Tipi-pesi'!S$4,"")&amp;IF(S153='Tabelle Tipi-pesi'!R$5,'Tabelle Tipi-pesi'!S$5,"")&amp;IF(S153='Tabelle Tipi-pesi'!R$6,'Tabelle Tipi-pesi'!S$6,"")&amp;IF(S153='Tabelle Tipi-pesi'!R$7,'Tabelle Tipi-pesi'!S$7,"")&amp;IF(S153='Tabelle Tipi-pesi'!R$8,'Tabelle Tipi-pesi'!S$8,"")&amp;IF(S153='Tabelle Tipi-pesi'!R$9,'Tabelle Tipi-pesi'!S$9,"")&amp;IF(S153='Tabelle Tipi-pesi'!R$10,'Tabelle Tipi-pesi'!S$10,"")&amp;IF(S153='Tabelle Tipi-pesi'!R$11,'Tabelle Tipi-pesi'!S$11,"")&amp;IF(S153='Tabelle Tipi-pesi'!R$12,'Tabelle Tipi-pesi'!S$12,"")&amp;IF(S153='Tabelle Tipi-pesi'!R$13,'Tabelle Tipi-pesi'!S$13,"")&amp;IF(S153='Tabelle Tipi-pesi'!R$14,'Tabelle Tipi-pesi'!S$14,"")&amp;IF(S153='Tabelle Tipi-pesi'!R$15,'Tabelle Tipi-pesi'!S$15,"")&amp;IF(S153='Tabelle Tipi-pesi'!R$16,'Tabelle Tipi-pesi'!S$16,"")&amp;IF(S153='Tabelle Tipi-pesi'!R$17,'Tabelle Tipi-pesi'!S$17,"")&amp;IF(S153='Tabelle Tipi-pesi'!R$18,'Tabelle Tipi-pesi'!S$18,"")&amp;IF(S153='Tabelle Tipi-pesi'!R$19,'Tabelle Tipi-pesi'!S$19,"")&amp;IF(S153='Tabelle Tipi-pesi'!R$20,'Tabelle Tipi-pesi'!S$20,"")&amp;IF(S153='Tabelle Tipi-pesi'!R$21,'Tabelle Tipi-pesi'!S$21,"")&amp;IF(S153='Tabelle Tipi-pesi'!R$22,'Tabelle Tipi-pesi'!S$22,"")&amp;IF(S153='Tabelle Tipi-pesi'!R$23,'Tabelle Tipi-pesi'!S$23,"")))</f>
        <v>10</v>
      </c>
      <c r="V153" s="9">
        <f>IF(U153="",0,VALUE(IF(U153='Tabelle Tipi-pesi'!T$2,'Tabelle Tipi-pesi'!U$2,"")&amp;IF(U153='Tabelle Tipi-pesi'!T$3,'Tabelle Tipi-pesi'!U$3,"")&amp;IF(U153='Tabelle Tipi-pesi'!T$4,'Tabelle Tipi-pesi'!U$4,"")&amp;IF(U153='Tabelle Tipi-pesi'!T$5,'Tabelle Tipi-pesi'!U$5,"")&amp;IF(U153='Tabelle Tipi-pesi'!T$6,'Tabelle Tipi-pesi'!U$6,"")&amp;IF(U153='Tabelle Tipi-pesi'!T$7,'Tabelle Tipi-pesi'!U$7,"")&amp;IF(U153='Tabelle Tipi-pesi'!T$8,'Tabelle Tipi-pesi'!U$8,"")&amp;IF(U153='Tabelle Tipi-pesi'!T$9,'Tabelle Tipi-pesi'!U$9,"")&amp;IF(U153='Tabelle Tipi-pesi'!T$10,'Tabelle Tipi-pesi'!U$10,"")&amp;IF(U153='Tabelle Tipi-pesi'!T$11,'Tabelle Tipi-pesi'!U$11,"")&amp;IF(U153='Tabelle Tipi-pesi'!T$12,'Tabelle Tipi-pesi'!U$12,"")&amp;IF(U153='Tabelle Tipi-pesi'!T$13,'Tabelle Tipi-pesi'!U$13,"")&amp;IF(U153='Tabelle Tipi-pesi'!T$14,'Tabelle Tipi-pesi'!U$14,"")&amp;IF(U153='Tabelle Tipi-pesi'!T$15,'Tabelle Tipi-pesi'!U$15,"")&amp;IF(U153='Tabelle Tipi-pesi'!T$16,'Tabelle Tipi-pesi'!U$16,"")&amp;IF(U153='Tabelle Tipi-pesi'!T$17,'Tabelle Tipi-pesi'!U$17,"")&amp;IF(U153='Tabelle Tipi-pesi'!T$18,'Tabelle Tipi-pesi'!U$18,"")&amp;IF(U153='Tabelle Tipi-pesi'!T$19,'Tabelle Tipi-pesi'!U$19,"")&amp;IF(U153='Tabelle Tipi-pesi'!T$20,'Tabelle Tipi-pesi'!U$20,"")&amp;IF(U153='Tabelle Tipi-pesi'!T$21,'Tabelle Tipi-pesi'!U$21,"")&amp;IF(U153='Tabelle Tipi-pesi'!T$22,'Tabelle Tipi-pesi'!U$22,"")&amp;IF(U153='Tabelle Tipi-pesi'!T$23,'Tabelle Tipi-pesi'!U$23,"")))</f>
        <v>0</v>
      </c>
      <c r="W153" s="31" t="s">
        <v>99</v>
      </c>
      <c r="X153" s="32">
        <f>IF(W153="",0,VALUE(IF(W153='Tabelle Tipi-pesi'!V$2,'Tabelle Tipi-pesi'!W$2,"")&amp;IF(W153='Tabelle Tipi-pesi'!V$3,'Tabelle Tipi-pesi'!W$3,"")&amp;IF(W153='Tabelle Tipi-pesi'!V$4,'Tabelle Tipi-pesi'!W$4,"")&amp;IF(W153='Tabelle Tipi-pesi'!V$5,'Tabelle Tipi-pesi'!W$5,"")&amp;IF(W153='Tabelle Tipi-pesi'!V$6,'Tabelle Tipi-pesi'!W$6,"")&amp;IF(W153='Tabelle Tipi-pesi'!V$7,'Tabelle Tipi-pesi'!W$7,"")&amp;IF(W153='Tabelle Tipi-pesi'!V$8,'Tabelle Tipi-pesi'!W$8,"")&amp;IF(W153='Tabelle Tipi-pesi'!V$9,'Tabelle Tipi-pesi'!W$9,"")&amp;IF(W153='Tabelle Tipi-pesi'!V$10,'Tabelle Tipi-pesi'!W$10,"")&amp;IF(W153='Tabelle Tipi-pesi'!V$11,'Tabelle Tipi-pesi'!W$11,"")&amp;IF(W153='Tabelle Tipi-pesi'!V$12,'Tabelle Tipi-pesi'!W$12,"")&amp;IF(W153='Tabelle Tipi-pesi'!V$13,'Tabelle Tipi-pesi'!W$13,"")&amp;IF(W153='Tabelle Tipi-pesi'!V$14,'Tabelle Tipi-pesi'!W$14,"")&amp;IF(W153='Tabelle Tipi-pesi'!V$15,'Tabelle Tipi-pesi'!W$15,"")&amp;IF(W153='Tabelle Tipi-pesi'!V$16,'Tabelle Tipi-pesi'!W$16,"")&amp;IF(W153='Tabelle Tipi-pesi'!V$17,'Tabelle Tipi-pesi'!W$17,"")&amp;IF(W153='Tabelle Tipi-pesi'!V$18,'Tabelle Tipi-pesi'!W$18,"")&amp;IF(W153='Tabelle Tipi-pesi'!V$19,'Tabelle Tipi-pesi'!W$19,"")&amp;IF(W153='Tabelle Tipi-pesi'!V$20,'Tabelle Tipi-pesi'!W$20,"")&amp;IF(W153='Tabelle Tipi-pesi'!V$21,'Tabelle Tipi-pesi'!W$21,"")&amp;IF(W153='Tabelle Tipi-pesi'!V$22,'Tabelle Tipi-pesi'!W$22,"")&amp;IF(W153='Tabelle Tipi-pesi'!V$23,'Tabelle Tipi-pesi'!W$23,"")))</f>
        <v>14</v>
      </c>
      <c r="Z153" s="9">
        <f>IF(Y153="",0,VALUE(IF(Y153='Tabelle Tipi-pesi'!X$2,'Tabelle Tipi-pesi'!Y$2,"")&amp;IF(Y153='Tabelle Tipi-pesi'!X$3,'Tabelle Tipi-pesi'!Y$3,"")&amp;IF(Y153='Tabelle Tipi-pesi'!X$4,'Tabelle Tipi-pesi'!Y$4,"")&amp;IF(Y153='Tabelle Tipi-pesi'!X$5,'Tabelle Tipi-pesi'!Y$5,"")&amp;IF(Y153='Tabelle Tipi-pesi'!X$6,'Tabelle Tipi-pesi'!Y$6,"")&amp;IF(Y153='Tabelle Tipi-pesi'!X$7,'Tabelle Tipi-pesi'!Y$7,"")&amp;IF(Y153='Tabelle Tipi-pesi'!X$8,'Tabelle Tipi-pesi'!Y$8,"")&amp;IF(Y153='Tabelle Tipi-pesi'!X$9,'Tabelle Tipi-pesi'!Y$9,"")&amp;IF(Y153='Tabelle Tipi-pesi'!X$10,'Tabelle Tipi-pesi'!Y$10,"")&amp;IF(Y153='Tabelle Tipi-pesi'!X$11,'Tabelle Tipi-pesi'!Y$11,"")&amp;IF(Y153='Tabelle Tipi-pesi'!X$12,'Tabelle Tipi-pesi'!Y$12,"")&amp;IF(Y153='Tabelle Tipi-pesi'!X$13,'Tabelle Tipi-pesi'!Y$13,"")&amp;IF(Y153='Tabelle Tipi-pesi'!X$14,'Tabelle Tipi-pesi'!Y$14,"")&amp;IF(Y153='Tabelle Tipi-pesi'!X$15,'Tabelle Tipi-pesi'!Y$15,"")&amp;IF(Y153='Tabelle Tipi-pesi'!X$16,'Tabelle Tipi-pesi'!Y$16,"")&amp;IF(Y153='Tabelle Tipi-pesi'!X$17,'Tabelle Tipi-pesi'!Y$17,"")&amp;IF(Y153='Tabelle Tipi-pesi'!X$18,'Tabelle Tipi-pesi'!Y$18,"")&amp;IF(Y153='Tabelle Tipi-pesi'!X$19,'Tabelle Tipi-pesi'!Y$19,"")&amp;IF(Y153='Tabelle Tipi-pesi'!X$20,'Tabelle Tipi-pesi'!Y$20,"")&amp;IF(Y153='Tabelle Tipi-pesi'!X$21,'Tabelle Tipi-pesi'!Y$21,"")&amp;IF(Y153='Tabelle Tipi-pesi'!X$22,'Tabelle Tipi-pesi'!Y$22,"")&amp;IF(Y153='Tabelle Tipi-pesi'!X$23,'Tabelle Tipi-pesi'!Y$23,"")))</f>
        <v>0</v>
      </c>
      <c r="AA153" s="36" t="s">
        <v>103</v>
      </c>
      <c r="AB153" s="37">
        <f>IF(AA153="",0,VALUE(IF(AA153='Tabelle Tipi-pesi'!Z$2,'Tabelle Tipi-pesi'!AA$2,"")&amp;IF(AA153='Tabelle Tipi-pesi'!Z$3,'Tabelle Tipi-pesi'!AA$3,"")&amp;IF(AA153='Tabelle Tipi-pesi'!Z$4,'Tabelle Tipi-pesi'!AA$4,"")&amp;IF(AA153='Tabelle Tipi-pesi'!Z$5,'Tabelle Tipi-pesi'!AA$5,"")&amp;IF(AA153='Tabelle Tipi-pesi'!Z$6,'Tabelle Tipi-pesi'!AA$6,"")&amp;IF(AA153='Tabelle Tipi-pesi'!Z$7,'Tabelle Tipi-pesi'!AA$7,"")&amp;IF(AA153='Tabelle Tipi-pesi'!Z$8,'Tabelle Tipi-pesi'!AA$8,"")&amp;IF(AA153='Tabelle Tipi-pesi'!Z$9,'Tabelle Tipi-pesi'!AA$9,"")&amp;IF(AA153='Tabelle Tipi-pesi'!Z$10,'Tabelle Tipi-pesi'!AA$10,"")&amp;IF(AA153='Tabelle Tipi-pesi'!Z$11,'Tabelle Tipi-pesi'!AA$11,"")&amp;IF(AA153='Tabelle Tipi-pesi'!Z$12,'Tabelle Tipi-pesi'!AA$12,"")&amp;IF(AA153='Tabelle Tipi-pesi'!Z$13,'Tabelle Tipi-pesi'!AA$13,"")&amp;IF(AA153='Tabelle Tipi-pesi'!Z$14,'Tabelle Tipi-pesi'!AA$14,"")&amp;IF(AA153='Tabelle Tipi-pesi'!Z$15,'Tabelle Tipi-pesi'!AA$15,"")&amp;IF(AA153='Tabelle Tipi-pesi'!Z$16,'Tabelle Tipi-pesi'!AA$16,"")&amp;IF(AA153='Tabelle Tipi-pesi'!Z$17,'Tabelle Tipi-pesi'!AA$17,"")&amp;IF(AA153='Tabelle Tipi-pesi'!Z$18,'Tabelle Tipi-pesi'!AA$18,"")&amp;IF(AA153='Tabelle Tipi-pesi'!Z$19,'Tabelle Tipi-pesi'!AA$19,"")&amp;IF(AA153='Tabelle Tipi-pesi'!Z$20,'Tabelle Tipi-pesi'!AA$20,"")&amp;IF(AA153='Tabelle Tipi-pesi'!Z$21,'Tabelle Tipi-pesi'!AA$21,"")&amp;IF(AA153='Tabelle Tipi-pesi'!Z$22,'Tabelle Tipi-pesi'!AA$22,"")&amp;IF(AA153='Tabelle Tipi-pesi'!Z$23,'Tabelle Tipi-pesi'!AA$23,"")))</f>
        <v>10</v>
      </c>
      <c r="AD153" s="9">
        <f>IF(AC153="",0,VALUE(IF(AC153='Tabelle Tipi-pesi'!Z$2,'Tabelle Tipi-pesi'!AA$2,"")&amp;IF(AC153='Tabelle Tipi-pesi'!Z$3,'Tabelle Tipi-pesi'!AA$3,"")&amp;IF(AC153='Tabelle Tipi-pesi'!Z$4,'Tabelle Tipi-pesi'!AA$4,"")&amp;IF(AC153='Tabelle Tipi-pesi'!Z$5,'Tabelle Tipi-pesi'!AA$5,"")&amp;IF(AC153='Tabelle Tipi-pesi'!Z$6,'Tabelle Tipi-pesi'!AA$6,"")&amp;IF(AC153='Tabelle Tipi-pesi'!Z$7,'Tabelle Tipi-pesi'!AA$7,"")&amp;IF(AC153='Tabelle Tipi-pesi'!Z$8,'Tabelle Tipi-pesi'!AA$8,"")&amp;IF(AC153='Tabelle Tipi-pesi'!Z$9,'Tabelle Tipi-pesi'!AA$9,"")&amp;IF(AC153='Tabelle Tipi-pesi'!Z$10,'Tabelle Tipi-pesi'!AA$10,"")&amp;IF(AC153='Tabelle Tipi-pesi'!Z$11,'Tabelle Tipi-pesi'!AA$11,"")&amp;IF(AC153='Tabelle Tipi-pesi'!Z$12,'Tabelle Tipi-pesi'!AA$12,"")&amp;IF(AC153='Tabelle Tipi-pesi'!Z$13,'Tabelle Tipi-pesi'!AA$13,"")&amp;IF(AC153='Tabelle Tipi-pesi'!Z$14,'Tabelle Tipi-pesi'!AA$14,"")&amp;IF(AC153='Tabelle Tipi-pesi'!Z$15,'Tabelle Tipi-pesi'!AA$15,"")&amp;IF(AC153='Tabelle Tipi-pesi'!Z$16,'Tabelle Tipi-pesi'!AA$16,"")&amp;IF(AC153='Tabelle Tipi-pesi'!Z$17,'Tabelle Tipi-pesi'!AA$17,"")&amp;IF(AC153='Tabelle Tipi-pesi'!Z$18,'Tabelle Tipi-pesi'!AA$18,"")&amp;IF(AC153='Tabelle Tipi-pesi'!Z$19,'Tabelle Tipi-pesi'!AA$19,"")&amp;IF(AC153='Tabelle Tipi-pesi'!Z$20,'Tabelle Tipi-pesi'!AA$20,"")&amp;IF(AC153='Tabelle Tipi-pesi'!Z$21,'Tabelle Tipi-pesi'!AA$21,"")&amp;IF(AC153='Tabelle Tipi-pesi'!Z$22,'Tabelle Tipi-pesi'!AA$22,"")&amp;IF(AC153='Tabelle Tipi-pesi'!Z$23,'Tabelle Tipi-pesi'!AA$23,"")))</f>
        <v>0</v>
      </c>
      <c r="AE153" s="34" t="s">
        <v>116</v>
      </c>
      <c r="AF153" s="35">
        <f>IF(AE153="",0,VALUE(IF(AE153='Tabelle Tipi-pesi'!AB$2,'Tabelle Tipi-pesi'!AC$2,"")&amp;IF(AE153='Tabelle Tipi-pesi'!AB$3,'Tabelle Tipi-pesi'!AC$3,"")&amp;IF(AE153='Tabelle Tipi-pesi'!AB$4,'Tabelle Tipi-pesi'!AC$4,"")&amp;IF(AE153='Tabelle Tipi-pesi'!AB$5,'Tabelle Tipi-pesi'!AC$5,"")&amp;IF(AE153='Tabelle Tipi-pesi'!AB$6,'Tabelle Tipi-pesi'!AC$6,"")&amp;IF(AE153='Tabelle Tipi-pesi'!AB$7,'Tabelle Tipi-pesi'!AC$7,"")&amp;IF(AE153='Tabelle Tipi-pesi'!AB$8,'Tabelle Tipi-pesi'!AC$8,"")&amp;IF(AE153='Tabelle Tipi-pesi'!AB$9,'Tabelle Tipi-pesi'!AC$9,"")&amp;IF(AE153='Tabelle Tipi-pesi'!AB$10,'Tabelle Tipi-pesi'!AC$10,"")&amp;IF(AE153='Tabelle Tipi-pesi'!AB$11,'Tabelle Tipi-pesi'!AC$11,"")&amp;IF(AE153='Tabelle Tipi-pesi'!AB$12,'Tabelle Tipi-pesi'!AC$12,"")&amp;IF(AE153='Tabelle Tipi-pesi'!AB$13,'Tabelle Tipi-pesi'!AC$13,"")&amp;IF(AE153='Tabelle Tipi-pesi'!AB$14,'Tabelle Tipi-pesi'!AC$14,"")&amp;IF(AE153='Tabelle Tipi-pesi'!AB$15,'Tabelle Tipi-pesi'!AC$15,"")&amp;IF(AD153='Tabelle Tipi-pesi'!AB$16,'Tabelle Tipi-pesi'!AC$16,"")&amp;IF(AE153='Tabelle Tipi-pesi'!AB$17,'Tabelle Tipi-pesi'!AC$17,"")&amp;IF(AE153='Tabelle Tipi-pesi'!AB$18,'Tabelle Tipi-pesi'!AC$18,"")&amp;IF(AE153='Tabelle Tipi-pesi'!AB$19,'Tabelle Tipi-pesi'!AC$19,"")&amp;IF(AE153='Tabelle Tipi-pesi'!AB$20,'Tabelle Tipi-pesi'!AC$20,"")&amp;IF(AE153='Tabelle Tipi-pesi'!AB$21,'Tabelle Tipi-pesi'!AC$21,"")&amp;IF(AE153='Tabelle Tipi-pesi'!AB$22,'Tabelle Tipi-pesi'!AC$22,"")&amp;IF(AE153='Tabelle Tipi-pesi'!AB$23,'Tabelle Tipi-pesi'!AC$23,"")))</f>
        <v>20</v>
      </c>
      <c r="AH153" s="9">
        <f>IF(AG153="",0,VALUE(IF(AG153='Tabelle Tipi-pesi'!AD$2,'Tabelle Tipi-pesi'!AE$2,"")&amp;IF(AG153='Tabelle Tipi-pesi'!AD$3,'Tabelle Tipi-pesi'!AE$3,"")&amp;IF(AG153='Tabelle Tipi-pesi'!AD$4,'Tabelle Tipi-pesi'!AE$4,"")&amp;IF(AG153='Tabelle Tipi-pesi'!AD$5,'Tabelle Tipi-pesi'!AE$5,"")&amp;IF(AG153='Tabelle Tipi-pesi'!AD$6,'Tabelle Tipi-pesi'!AE$6,"")&amp;IF(AG153='Tabelle Tipi-pesi'!AD$7,'Tabelle Tipi-pesi'!AE$7,"")&amp;IF(AG153='Tabelle Tipi-pesi'!AD$8,'Tabelle Tipi-pesi'!AE$8,"")&amp;IF(AG153='Tabelle Tipi-pesi'!AD$9,'Tabelle Tipi-pesi'!AE$9,"")&amp;IF(AG153='Tabelle Tipi-pesi'!AD$10,'Tabelle Tipi-pesi'!AE$10,"")&amp;IF(AG153='Tabelle Tipi-pesi'!AD$11,'Tabelle Tipi-pesi'!AE$11,"")&amp;IF(AG153='Tabelle Tipi-pesi'!AD$12,'Tabelle Tipi-pesi'!AE$12,"")&amp;IF(AG153='Tabelle Tipi-pesi'!AD$13,'Tabelle Tipi-pesi'!AE$13,"")&amp;IF(AG153='Tabelle Tipi-pesi'!AD$14,'Tabelle Tipi-pesi'!AE$14,"")&amp;IF(AG153='Tabelle Tipi-pesi'!AD$15,'Tabelle Tipi-pesi'!AE$15,"")&amp;IF(AF153='Tabelle Tipi-pesi'!AD$16,'Tabelle Tipi-pesi'!AE$16,"")&amp;IF(AG153='Tabelle Tipi-pesi'!AD$17,'Tabelle Tipi-pesi'!AE$17,"")&amp;IF(AG153='Tabelle Tipi-pesi'!AD$18,'Tabelle Tipi-pesi'!AE$18,"")&amp;IF(AG153='Tabelle Tipi-pesi'!AD$19,'Tabelle Tipi-pesi'!AE$19,"")&amp;IF(AG153='Tabelle Tipi-pesi'!AD$20,'Tabelle Tipi-pesi'!AE$20,"")&amp;IF(AG153='Tabelle Tipi-pesi'!AD$21,'Tabelle Tipi-pesi'!AE$21,"")&amp;IF(AG153='Tabelle Tipi-pesi'!AD$22,'Tabelle Tipi-pesi'!AE$22,"")&amp;IF(AG153='Tabelle Tipi-pesi'!AD$23,'Tabelle Tipi-pesi'!AE$23,"")))</f>
        <v>0</v>
      </c>
      <c r="AJ153" s="26">
        <f t="shared" si="14"/>
        <v>1896</v>
      </c>
      <c r="AK153" s="55">
        <v>41.5</v>
      </c>
      <c r="AL153" s="12">
        <v>9080</v>
      </c>
      <c r="AM153" s="18"/>
      <c r="AN153" s="11">
        <f t="shared" si="15"/>
        <v>17</v>
      </c>
      <c r="AO153" s="11" t="str">
        <f t="shared" si="16"/>
        <v>3</v>
      </c>
      <c r="AP153" s="8">
        <v>340</v>
      </c>
      <c r="AQ153" s="40">
        <f t="shared" si="17"/>
        <v>13.127710843373494</v>
      </c>
      <c r="AR153" s="15">
        <f t="shared" si="18"/>
        <v>145.71759036144579</v>
      </c>
      <c r="AS153" s="16">
        <f t="shared" si="19"/>
        <v>76.855269177977732</v>
      </c>
      <c r="AT153" s="15">
        <f t="shared" si="20"/>
        <v>13.011469619399135</v>
      </c>
      <c r="AU153" s="39"/>
    </row>
    <row r="154" spans="1:47" s="8" customFormat="1" ht="11.25" customHeight="1" x14ac:dyDescent="0.2">
      <c r="A154" s="8">
        <v>150</v>
      </c>
      <c r="B154" s="8">
        <v>4</v>
      </c>
      <c r="C154" s="20" t="s">
        <v>17</v>
      </c>
      <c r="D154" s="21">
        <f>IF(C154="",0,VALUE(IF(C154='Tabelle Tipi-pesi'!B$2,'Tabelle Tipi-pesi'!C$2,"")&amp;IF(C154='Tabelle Tipi-pesi'!B$3,'Tabelle Tipi-pesi'!C$3,"")&amp;IF(C154='Tabelle Tipi-pesi'!B$4,'Tabelle Tipi-pesi'!C$4,"")&amp;IF(C154='Tabelle Tipi-pesi'!B$5,'Tabelle Tipi-pesi'!C$5,"")&amp;IF(C154='Tabelle Tipi-pesi'!B$6,'Tabelle Tipi-pesi'!C$6,"")&amp;IF(C154='Tabelle Tipi-pesi'!B$7,'Tabelle Tipi-pesi'!C$7,"")&amp;IF(C154='Tabelle Tipi-pesi'!B$8,'Tabelle Tipi-pesi'!C$8,"")&amp;IF(C154='Tabelle Tipi-pesi'!B$9,'Tabelle Tipi-pesi'!C$9,"")&amp;IF(C154='Tabelle Tipi-pesi'!B$10,'Tabelle Tipi-pesi'!C$10,"")&amp;IF(C154='Tabelle Tipi-pesi'!B$11,'Tabelle Tipi-pesi'!C$11,"")&amp;IF(C154='Tabelle Tipi-pesi'!B$12,'Tabelle Tipi-pesi'!C$12,"")&amp;IF(C154='Tabelle Tipi-pesi'!B$13,'Tabelle Tipi-pesi'!C$13,"")&amp;IF(C154='Tabelle Tipi-pesi'!B$14,'Tabelle Tipi-pesi'!C$14,"")&amp;IF(C154='Tabelle Tipi-pesi'!B$15,'Tabelle Tipi-pesi'!C$15,"")&amp;IF(C154='Tabelle Tipi-pesi'!B$16,'Tabelle Tipi-pesi'!C$16,"")&amp;IF(C154='Tabelle Tipi-pesi'!B$17,'Tabelle Tipi-pesi'!C$17,"")&amp;IF(C154='Tabelle Tipi-pesi'!B$18,'Tabelle Tipi-pesi'!C$18,"")&amp;IF(C154='Tabelle Tipi-pesi'!B$19,'Tabelle Tipi-pesi'!C$19,"")&amp;IF(C154='Tabelle Tipi-pesi'!B$20,'Tabelle Tipi-pesi'!C$20,"")&amp;IF(C154='Tabelle Tipi-pesi'!B$21,'Tabelle Tipi-pesi'!C$21,"")&amp;IF(C154='Tabelle Tipi-pesi'!B$22,'Tabelle Tipi-pesi'!C$22,"")&amp;IF(C154='Tabelle Tipi-pesi'!B$23,'Tabelle Tipi-pesi'!C$23,"")))</f>
        <v>130</v>
      </c>
      <c r="E154" s="8" t="s">
        <v>31</v>
      </c>
      <c r="F154" s="7">
        <f>IF(E154="",0,VALUE(IF(E154='Tabelle Tipi-pesi'!D$2,'Tabelle Tipi-pesi'!E$2,"")&amp;IF(E154='Tabelle Tipi-pesi'!D$3,'Tabelle Tipi-pesi'!E$3,"")&amp;IF(E154='Tabelle Tipi-pesi'!D$4,'Tabelle Tipi-pesi'!E$4,"")&amp;IF(E154='Tabelle Tipi-pesi'!D$5,'Tabelle Tipi-pesi'!E$5,"")&amp;IF(E154='Tabelle Tipi-pesi'!D$6,'Tabelle Tipi-pesi'!E$6,"")&amp;IF(E154='Tabelle Tipi-pesi'!D$7,'Tabelle Tipi-pesi'!E$7,"")&amp;IF(E154='Tabelle Tipi-pesi'!D$8,'Tabelle Tipi-pesi'!E$8,"")&amp;IF(E154='Tabelle Tipi-pesi'!D$9,'Tabelle Tipi-pesi'!E$9,"")&amp;IF(E154='Tabelle Tipi-pesi'!D$10,'Tabelle Tipi-pesi'!E$10,"")&amp;IF(E154='Tabelle Tipi-pesi'!D$11,'Tabelle Tipi-pesi'!E$11,"")&amp;IF(E154='Tabelle Tipi-pesi'!D$12,'Tabelle Tipi-pesi'!E$12,"")&amp;IF(E154='Tabelle Tipi-pesi'!D$13,'Tabelle Tipi-pesi'!E$13,"")&amp;IF(E154='Tabelle Tipi-pesi'!D$14,'Tabelle Tipi-pesi'!E$14,"")&amp;IF(E154='Tabelle Tipi-pesi'!D$15,'Tabelle Tipi-pesi'!E$15,"")&amp;IF(E154='Tabelle Tipi-pesi'!D$16,'Tabelle Tipi-pesi'!E$16,"")&amp;IF(E154='Tabelle Tipi-pesi'!D$17,'Tabelle Tipi-pesi'!E$17,"")&amp;IF(E154='Tabelle Tipi-pesi'!D$18,'Tabelle Tipi-pesi'!E$18,"")&amp;IF(E154='Tabelle Tipi-pesi'!D$19,'Tabelle Tipi-pesi'!E$19,"")&amp;IF(E154='Tabelle Tipi-pesi'!D$20,'Tabelle Tipi-pesi'!E$20,"")&amp;IF(E154='Tabelle Tipi-pesi'!D$21,'Tabelle Tipi-pesi'!E$21,"")&amp;IF(E154='Tabelle Tipi-pesi'!D$22,'Tabelle Tipi-pesi'!E$22,"")&amp;IF(E154='Tabelle Tipi-pesi'!D$23,'Tabelle Tipi-pesi'!E$23,"")))/4*B154</f>
        <v>80</v>
      </c>
      <c r="G154" s="22" t="s">
        <v>39</v>
      </c>
      <c r="H154" s="23">
        <f>$B154*IF(G154="",0,VALUE(IF(G154='Tabelle Tipi-pesi'!F$2,'Tabelle Tipi-pesi'!G$2,"")&amp;IF(G154='Tabelle Tipi-pesi'!F$3,'Tabelle Tipi-pesi'!G$3,"")&amp;IF(G154='Tabelle Tipi-pesi'!F$4,'Tabelle Tipi-pesi'!G$4,"")&amp;IF(G154='Tabelle Tipi-pesi'!F$5,'Tabelle Tipi-pesi'!G$5,"")&amp;IF(G154='Tabelle Tipi-pesi'!F$6,'Tabelle Tipi-pesi'!G$6,"")&amp;IF(G154='Tabelle Tipi-pesi'!F$7,'Tabelle Tipi-pesi'!G$7,"")&amp;IF(G154='Tabelle Tipi-pesi'!F$8,'Tabelle Tipi-pesi'!G$8,"")&amp;IF(G154='Tabelle Tipi-pesi'!F$9,'Tabelle Tipi-pesi'!G$9,"")&amp;IF(G154='Tabelle Tipi-pesi'!F$10,'Tabelle Tipi-pesi'!G$10,"")&amp;IF(G154='Tabelle Tipi-pesi'!F$11,'Tabelle Tipi-pesi'!G$11,"")&amp;IF(G154='Tabelle Tipi-pesi'!F$12,'Tabelle Tipi-pesi'!G$12,"")&amp;IF(G154='Tabelle Tipi-pesi'!F$13,'Tabelle Tipi-pesi'!G$13,"")&amp;IF(G154='Tabelle Tipi-pesi'!F$14,'Tabelle Tipi-pesi'!G$14,"")&amp;IF(G154='Tabelle Tipi-pesi'!F$15,'Tabelle Tipi-pesi'!G$15,"")&amp;IF(G154='Tabelle Tipi-pesi'!F$16,'Tabelle Tipi-pesi'!G$16,"")&amp;IF(G154='Tabelle Tipi-pesi'!F$17,'Tabelle Tipi-pesi'!G$17,"")&amp;IF(G154='Tabelle Tipi-pesi'!F$18,'Tabelle Tipi-pesi'!G$18,"")&amp;IF(G154='Tabelle Tipi-pesi'!F$19,'Tabelle Tipi-pesi'!G$19,"")&amp;IF(G154='Tabelle Tipi-pesi'!F$20,'Tabelle Tipi-pesi'!G$20,"")&amp;IF(G154='Tabelle Tipi-pesi'!F$21,'Tabelle Tipi-pesi'!G$21,"")&amp;IF(G154='Tabelle Tipi-pesi'!F$22,'Tabelle Tipi-pesi'!G$22,"")&amp;IF(G154='Tabelle Tipi-pesi'!F$23,'Tabelle Tipi-pesi'!G$23,"")))</f>
        <v>120</v>
      </c>
      <c r="I154" s="8" t="s">
        <v>47</v>
      </c>
      <c r="J154" s="9">
        <f>IF(I154="",0,VALUE(IF(I154='Tabelle Tipi-pesi'!H$2,'Tabelle Tipi-pesi'!I$2,"")&amp;IF(I154='Tabelle Tipi-pesi'!H$3,'Tabelle Tipi-pesi'!I$3,"")&amp;IF(I154='Tabelle Tipi-pesi'!H$4,'Tabelle Tipi-pesi'!I$4,"")&amp;IF(I154='Tabelle Tipi-pesi'!H$5,'Tabelle Tipi-pesi'!I$5,"")&amp;IF(I154='Tabelle Tipi-pesi'!H$6,'Tabelle Tipi-pesi'!I$6,"")&amp;IF(I154='Tabelle Tipi-pesi'!H$7,'Tabelle Tipi-pesi'!I$7,"")&amp;IF(I154='Tabelle Tipi-pesi'!H$8,'Tabelle Tipi-pesi'!I$8,"")&amp;IF(I154='Tabelle Tipi-pesi'!H$9,'Tabelle Tipi-pesi'!I$9,"")&amp;IF(I154='Tabelle Tipi-pesi'!H$10,'Tabelle Tipi-pesi'!I$10,"")&amp;IF(I154='Tabelle Tipi-pesi'!H$11,'Tabelle Tipi-pesi'!I$11,"")&amp;IF(I154='Tabelle Tipi-pesi'!H$12,'Tabelle Tipi-pesi'!I$12,"")&amp;IF(I154='Tabelle Tipi-pesi'!H$13,'Tabelle Tipi-pesi'!I$13,"")&amp;IF(I154='Tabelle Tipi-pesi'!H$14,'Tabelle Tipi-pesi'!I$14,"")&amp;IF(I154='Tabelle Tipi-pesi'!H$15,'Tabelle Tipi-pesi'!I$15,"")&amp;IF(I154='Tabelle Tipi-pesi'!H$16,'Tabelle Tipi-pesi'!I$16,"")&amp;IF(I154='Tabelle Tipi-pesi'!H$17,'Tabelle Tipi-pesi'!I$17,"")&amp;IF(I154='Tabelle Tipi-pesi'!H$18,'Tabelle Tipi-pesi'!I$18,"")&amp;IF(I154='Tabelle Tipi-pesi'!H$19,'Tabelle Tipi-pesi'!I$19,"")&amp;IF(I154='Tabelle Tipi-pesi'!H$20,'Tabelle Tipi-pesi'!I$20,"")&amp;IF(I154='Tabelle Tipi-pesi'!H$21,'Tabelle Tipi-pesi'!I$21,"")&amp;IF(I154='Tabelle Tipi-pesi'!H$22,'Tabelle Tipi-pesi'!I$22,"")&amp;IF(I154='Tabelle Tipi-pesi'!H$23,'Tabelle Tipi-pesi'!I$23,"")))</f>
        <v>145</v>
      </c>
      <c r="K154" s="24" t="s">
        <v>50</v>
      </c>
      <c r="L154" s="25">
        <f>IF(K154="",0,VALUE(IF(K154='Tabelle Tipi-pesi'!J$2,'Tabelle Tipi-pesi'!K$2,"")&amp;IF(K154='Tabelle Tipi-pesi'!J$3,'Tabelle Tipi-pesi'!K$3,"")&amp;IF(K154='Tabelle Tipi-pesi'!J$4,'Tabelle Tipi-pesi'!K$4,"")&amp;IF(K154='Tabelle Tipi-pesi'!J$5,'Tabelle Tipi-pesi'!K$5,"")&amp;IF(K154='Tabelle Tipi-pesi'!J$6,'Tabelle Tipi-pesi'!K$6,"")&amp;IF(K154='Tabelle Tipi-pesi'!J$7,'Tabelle Tipi-pesi'!K$7,"")&amp;IF(K154='Tabelle Tipi-pesi'!J$8,'Tabelle Tipi-pesi'!K$8,"")&amp;IF(K154='Tabelle Tipi-pesi'!J$9,'Tabelle Tipi-pesi'!K$9,"")&amp;IF(K154='Tabelle Tipi-pesi'!J$10,'Tabelle Tipi-pesi'!K$10,"")&amp;IF(K154='Tabelle Tipi-pesi'!J$11,'Tabelle Tipi-pesi'!K$11,"")&amp;IF(K154='Tabelle Tipi-pesi'!J$12,'Tabelle Tipi-pesi'!K$12,"")&amp;IF(K154='Tabelle Tipi-pesi'!J$13,'Tabelle Tipi-pesi'!K$13,"")&amp;IF(K154='Tabelle Tipi-pesi'!J$14,'Tabelle Tipi-pesi'!K$14,"")&amp;IF(K154='Tabelle Tipi-pesi'!J$15,'Tabelle Tipi-pesi'!K$15,"")&amp;IF(K154='Tabelle Tipi-pesi'!J$16,'Tabelle Tipi-pesi'!K$16,"")&amp;IF(K154='Tabelle Tipi-pesi'!J$17,'Tabelle Tipi-pesi'!K$17,"")&amp;IF(K154='Tabelle Tipi-pesi'!J$18,'Tabelle Tipi-pesi'!K$18,"")&amp;IF(K154='Tabelle Tipi-pesi'!J$19,'Tabelle Tipi-pesi'!K$19,"")&amp;IF(K154='Tabelle Tipi-pesi'!J$20,'Tabelle Tipi-pesi'!K$20,"")&amp;IF(K154='Tabelle Tipi-pesi'!J$21,'Tabelle Tipi-pesi'!K$21,"")&amp;IF(K154='Tabelle Tipi-pesi'!J$22,'Tabelle Tipi-pesi'!K$22,"")&amp;IF(K154='Tabelle Tipi-pesi'!J$23,'Tabelle Tipi-pesi'!K$23,"")))</f>
        <v>7</v>
      </c>
      <c r="M154" s="8" t="s">
        <v>66</v>
      </c>
      <c r="N154" s="9">
        <f>$B154*IF(M154="",0,VALUE(IF(M154='Tabelle Tipi-pesi'!L$2,'Tabelle Tipi-pesi'!M$2,"")&amp;IF(M154='Tabelle Tipi-pesi'!L$3,'Tabelle Tipi-pesi'!M$3,"")&amp;IF(M154='Tabelle Tipi-pesi'!L$4,'Tabelle Tipi-pesi'!M$4,"")&amp;IF(M154='Tabelle Tipi-pesi'!L$5,'Tabelle Tipi-pesi'!M$5,"")&amp;IF(M154='Tabelle Tipi-pesi'!L$6,'Tabelle Tipi-pesi'!M$6,"")&amp;IF(M154='Tabelle Tipi-pesi'!L$7,'Tabelle Tipi-pesi'!M$7,"")&amp;IF(M154='Tabelle Tipi-pesi'!L$8,'Tabelle Tipi-pesi'!M$8,"")&amp;IF(M154='Tabelle Tipi-pesi'!L$9,'Tabelle Tipi-pesi'!M$9,"")&amp;IF(M154='Tabelle Tipi-pesi'!L$10,'Tabelle Tipi-pesi'!M$10,"")&amp;IF(M154='Tabelle Tipi-pesi'!L$11,'Tabelle Tipi-pesi'!M$11,"")&amp;IF(M154='Tabelle Tipi-pesi'!L$12,'Tabelle Tipi-pesi'!M$12,"")&amp;IF(M154='Tabelle Tipi-pesi'!L$13,'Tabelle Tipi-pesi'!M$13,"")&amp;IF(M154='Tabelle Tipi-pesi'!L$14,'Tabelle Tipi-pesi'!M$14,"")&amp;IF(M154='Tabelle Tipi-pesi'!L$15,'Tabelle Tipi-pesi'!M$15,"")&amp;IF(M154='Tabelle Tipi-pesi'!L$16,'Tabelle Tipi-pesi'!M$16,"")&amp;IF(M154='Tabelle Tipi-pesi'!L$17,'Tabelle Tipi-pesi'!M$17,"")&amp;IF(M154='Tabelle Tipi-pesi'!L$18,'Tabelle Tipi-pesi'!M$18,"")&amp;IF(M154='Tabelle Tipi-pesi'!L$19,'Tabelle Tipi-pesi'!M$19,"")&amp;IF(M154='Tabelle Tipi-pesi'!L$20,'Tabelle Tipi-pesi'!M$20,"")&amp;IF(M154='Tabelle Tipi-pesi'!L$21,'Tabelle Tipi-pesi'!M$21,"")&amp;IF(M154='Tabelle Tipi-pesi'!L$22,'Tabelle Tipi-pesi'!M$22,"")&amp;IF(M154='Tabelle Tipi-pesi'!L$23,'Tabelle Tipi-pesi'!M$23,"")))</f>
        <v>720</v>
      </c>
      <c r="O154" s="27" t="s">
        <v>79</v>
      </c>
      <c r="P154" s="28">
        <f>IF(O154="",0,VALUE(IF(O154='Tabelle Tipi-pesi'!N$2,'Tabelle Tipi-pesi'!O$2,"")&amp;IF(O154='Tabelle Tipi-pesi'!N$3,'Tabelle Tipi-pesi'!O$3,"")&amp;IF(O154='Tabelle Tipi-pesi'!N$4,'Tabelle Tipi-pesi'!O$4,"")&amp;IF(O154='Tabelle Tipi-pesi'!N$5,'Tabelle Tipi-pesi'!O$5,"")&amp;IF(O154='Tabelle Tipi-pesi'!N$6,'Tabelle Tipi-pesi'!O$6,"")&amp;IF(O154='Tabelle Tipi-pesi'!N$7,'Tabelle Tipi-pesi'!O$7,"")&amp;IF(O154='Tabelle Tipi-pesi'!N$8,'Tabelle Tipi-pesi'!O$8,"")&amp;IF(O154='Tabelle Tipi-pesi'!N$9,'Tabelle Tipi-pesi'!O$9,"")&amp;IF(O154='Tabelle Tipi-pesi'!N$10,'Tabelle Tipi-pesi'!O$10,"")&amp;IF(O154='Tabelle Tipi-pesi'!N$11,'Tabelle Tipi-pesi'!O$11,"")&amp;IF(O154='Tabelle Tipi-pesi'!N$12,'Tabelle Tipi-pesi'!O$12,"")&amp;IF(O154='Tabelle Tipi-pesi'!N$13,'Tabelle Tipi-pesi'!O$13,"")&amp;IF(O154='Tabelle Tipi-pesi'!N$14,'Tabelle Tipi-pesi'!O$14,"")&amp;IF(O154='Tabelle Tipi-pesi'!N$15,'Tabelle Tipi-pesi'!O$15,"")&amp;IF(O154='Tabelle Tipi-pesi'!N$16,'Tabelle Tipi-pesi'!O$16,"")&amp;IF(O154='Tabelle Tipi-pesi'!N$17,'Tabelle Tipi-pesi'!O$17,"")&amp;IF(O154='Tabelle Tipi-pesi'!N$18,'Tabelle Tipi-pesi'!O$18,"")&amp;IF(O154='Tabelle Tipi-pesi'!N$19,'Tabelle Tipi-pesi'!O$19,"")&amp;IF(O154='Tabelle Tipi-pesi'!N$20,'Tabelle Tipi-pesi'!O$20,"")&amp;IF(O154='Tabelle Tipi-pesi'!N$21,'Tabelle Tipi-pesi'!O$21,"")&amp;IF(O154='Tabelle Tipi-pesi'!N$22,'Tabelle Tipi-pesi'!O$22,"")&amp;IF(O154='Tabelle Tipi-pesi'!N$23,'Tabelle Tipi-pesi'!O$23,"")))</f>
        <v>780</v>
      </c>
      <c r="Q154" s="8" t="s">
        <v>109</v>
      </c>
      <c r="R154" s="9">
        <f>IF(Q154="",0,VALUE(IF(Q154='Tabelle Tipi-pesi'!P$2,'Tabelle Tipi-pesi'!Q$2,"")&amp;IF(Q154='Tabelle Tipi-pesi'!P$3,'Tabelle Tipi-pesi'!Q$3,"")&amp;IF(Q154='Tabelle Tipi-pesi'!P$4,'Tabelle Tipi-pesi'!Q$4,"")&amp;IF(Q154='Tabelle Tipi-pesi'!P$5,'Tabelle Tipi-pesi'!Q$5,"")&amp;IF(Q154='Tabelle Tipi-pesi'!P$6,'Tabelle Tipi-pesi'!Q$6,"")&amp;IF(Q154='Tabelle Tipi-pesi'!P$7,'Tabelle Tipi-pesi'!Q$7,"")&amp;IF(Q154='Tabelle Tipi-pesi'!P$8,'Tabelle Tipi-pesi'!Q$8,"")&amp;IF(Q154='Tabelle Tipi-pesi'!P$9,'Tabelle Tipi-pesi'!Q$9,"")&amp;IF(Q154='Tabelle Tipi-pesi'!P$10,'Tabelle Tipi-pesi'!Q$10,"")&amp;IF(Q154='Tabelle Tipi-pesi'!P$11,'Tabelle Tipi-pesi'!Q$11,"")&amp;IF(Q154='Tabelle Tipi-pesi'!P$12,'Tabelle Tipi-pesi'!Q$12,"")&amp;IF(Q154='Tabelle Tipi-pesi'!P$13,'Tabelle Tipi-pesi'!Q$13,"")&amp;IF(Q154='Tabelle Tipi-pesi'!P$14,'Tabelle Tipi-pesi'!Q$14,"")&amp;IF(Q154='Tabelle Tipi-pesi'!P$15,'Tabelle Tipi-pesi'!Q$15,"")&amp;IF(Q154='Tabelle Tipi-pesi'!P$16,'Tabelle Tipi-pesi'!Q$16,"")&amp;IF(Q154='Tabelle Tipi-pesi'!P$17,'Tabelle Tipi-pesi'!Q$17,"")&amp;IF(Q154='Tabelle Tipi-pesi'!P$18,'Tabelle Tipi-pesi'!Q$18,"")&amp;IF(Q154='Tabelle Tipi-pesi'!P$19,'Tabelle Tipi-pesi'!Q$19,"")&amp;IF(Q154='Tabelle Tipi-pesi'!P$20,'Tabelle Tipi-pesi'!Q$20,"")&amp;IF(Q154='Tabelle Tipi-pesi'!P$21,'Tabelle Tipi-pesi'!Q$21,"")&amp;IF(Q154='Tabelle Tipi-pesi'!P$22,'Tabelle Tipi-pesi'!Q$22,"")&amp;IF(Q154='Tabelle Tipi-pesi'!P$23,'Tabelle Tipi-pesi'!Q$23,"")))</f>
        <v>60</v>
      </c>
      <c r="S154" s="29" t="s">
        <v>131</v>
      </c>
      <c r="T154" s="30">
        <f>IF(S154="",0,VALUE(IF(S154='Tabelle Tipi-pesi'!R$2,'Tabelle Tipi-pesi'!S$2,"")&amp;IF(S154='Tabelle Tipi-pesi'!R$3,'Tabelle Tipi-pesi'!S$3,"")&amp;IF(S154='Tabelle Tipi-pesi'!R$4,'Tabelle Tipi-pesi'!S$4,"")&amp;IF(S154='Tabelle Tipi-pesi'!R$5,'Tabelle Tipi-pesi'!S$5,"")&amp;IF(S154='Tabelle Tipi-pesi'!R$6,'Tabelle Tipi-pesi'!S$6,"")&amp;IF(S154='Tabelle Tipi-pesi'!R$7,'Tabelle Tipi-pesi'!S$7,"")&amp;IF(S154='Tabelle Tipi-pesi'!R$8,'Tabelle Tipi-pesi'!S$8,"")&amp;IF(S154='Tabelle Tipi-pesi'!R$9,'Tabelle Tipi-pesi'!S$9,"")&amp;IF(S154='Tabelle Tipi-pesi'!R$10,'Tabelle Tipi-pesi'!S$10,"")&amp;IF(S154='Tabelle Tipi-pesi'!R$11,'Tabelle Tipi-pesi'!S$11,"")&amp;IF(S154='Tabelle Tipi-pesi'!R$12,'Tabelle Tipi-pesi'!S$12,"")&amp;IF(S154='Tabelle Tipi-pesi'!R$13,'Tabelle Tipi-pesi'!S$13,"")&amp;IF(S154='Tabelle Tipi-pesi'!R$14,'Tabelle Tipi-pesi'!S$14,"")&amp;IF(S154='Tabelle Tipi-pesi'!R$15,'Tabelle Tipi-pesi'!S$15,"")&amp;IF(S154='Tabelle Tipi-pesi'!R$16,'Tabelle Tipi-pesi'!S$16,"")&amp;IF(S154='Tabelle Tipi-pesi'!R$17,'Tabelle Tipi-pesi'!S$17,"")&amp;IF(S154='Tabelle Tipi-pesi'!R$18,'Tabelle Tipi-pesi'!S$18,"")&amp;IF(S154='Tabelle Tipi-pesi'!R$19,'Tabelle Tipi-pesi'!S$19,"")&amp;IF(S154='Tabelle Tipi-pesi'!R$20,'Tabelle Tipi-pesi'!S$20,"")&amp;IF(S154='Tabelle Tipi-pesi'!R$21,'Tabelle Tipi-pesi'!S$21,"")&amp;IF(S154='Tabelle Tipi-pesi'!R$22,'Tabelle Tipi-pesi'!S$22,"")&amp;IF(S154='Tabelle Tipi-pesi'!R$23,'Tabelle Tipi-pesi'!S$23,"")))</f>
        <v>10</v>
      </c>
      <c r="V154" s="9">
        <f>IF(U154="",0,VALUE(IF(U154='Tabelle Tipi-pesi'!T$2,'Tabelle Tipi-pesi'!U$2,"")&amp;IF(U154='Tabelle Tipi-pesi'!T$3,'Tabelle Tipi-pesi'!U$3,"")&amp;IF(U154='Tabelle Tipi-pesi'!T$4,'Tabelle Tipi-pesi'!U$4,"")&amp;IF(U154='Tabelle Tipi-pesi'!T$5,'Tabelle Tipi-pesi'!U$5,"")&amp;IF(U154='Tabelle Tipi-pesi'!T$6,'Tabelle Tipi-pesi'!U$6,"")&amp;IF(U154='Tabelle Tipi-pesi'!T$7,'Tabelle Tipi-pesi'!U$7,"")&amp;IF(U154='Tabelle Tipi-pesi'!T$8,'Tabelle Tipi-pesi'!U$8,"")&amp;IF(U154='Tabelle Tipi-pesi'!T$9,'Tabelle Tipi-pesi'!U$9,"")&amp;IF(U154='Tabelle Tipi-pesi'!T$10,'Tabelle Tipi-pesi'!U$10,"")&amp;IF(U154='Tabelle Tipi-pesi'!T$11,'Tabelle Tipi-pesi'!U$11,"")&amp;IF(U154='Tabelle Tipi-pesi'!T$12,'Tabelle Tipi-pesi'!U$12,"")&amp;IF(U154='Tabelle Tipi-pesi'!T$13,'Tabelle Tipi-pesi'!U$13,"")&amp;IF(U154='Tabelle Tipi-pesi'!T$14,'Tabelle Tipi-pesi'!U$14,"")&amp;IF(U154='Tabelle Tipi-pesi'!T$15,'Tabelle Tipi-pesi'!U$15,"")&amp;IF(U154='Tabelle Tipi-pesi'!T$16,'Tabelle Tipi-pesi'!U$16,"")&amp;IF(U154='Tabelle Tipi-pesi'!T$17,'Tabelle Tipi-pesi'!U$17,"")&amp;IF(U154='Tabelle Tipi-pesi'!T$18,'Tabelle Tipi-pesi'!U$18,"")&amp;IF(U154='Tabelle Tipi-pesi'!T$19,'Tabelle Tipi-pesi'!U$19,"")&amp;IF(U154='Tabelle Tipi-pesi'!T$20,'Tabelle Tipi-pesi'!U$20,"")&amp;IF(U154='Tabelle Tipi-pesi'!T$21,'Tabelle Tipi-pesi'!U$21,"")&amp;IF(U154='Tabelle Tipi-pesi'!T$22,'Tabelle Tipi-pesi'!U$22,"")&amp;IF(U154='Tabelle Tipi-pesi'!T$23,'Tabelle Tipi-pesi'!U$23,"")))</f>
        <v>0</v>
      </c>
      <c r="W154" s="31" t="s">
        <v>99</v>
      </c>
      <c r="X154" s="32">
        <f>IF(W154="",0,VALUE(IF(W154='Tabelle Tipi-pesi'!V$2,'Tabelle Tipi-pesi'!W$2,"")&amp;IF(W154='Tabelle Tipi-pesi'!V$3,'Tabelle Tipi-pesi'!W$3,"")&amp;IF(W154='Tabelle Tipi-pesi'!V$4,'Tabelle Tipi-pesi'!W$4,"")&amp;IF(W154='Tabelle Tipi-pesi'!V$5,'Tabelle Tipi-pesi'!W$5,"")&amp;IF(W154='Tabelle Tipi-pesi'!V$6,'Tabelle Tipi-pesi'!W$6,"")&amp;IF(W154='Tabelle Tipi-pesi'!V$7,'Tabelle Tipi-pesi'!W$7,"")&amp;IF(W154='Tabelle Tipi-pesi'!V$8,'Tabelle Tipi-pesi'!W$8,"")&amp;IF(W154='Tabelle Tipi-pesi'!V$9,'Tabelle Tipi-pesi'!W$9,"")&amp;IF(W154='Tabelle Tipi-pesi'!V$10,'Tabelle Tipi-pesi'!W$10,"")&amp;IF(W154='Tabelle Tipi-pesi'!V$11,'Tabelle Tipi-pesi'!W$11,"")&amp;IF(W154='Tabelle Tipi-pesi'!V$12,'Tabelle Tipi-pesi'!W$12,"")&amp;IF(W154='Tabelle Tipi-pesi'!V$13,'Tabelle Tipi-pesi'!W$13,"")&amp;IF(W154='Tabelle Tipi-pesi'!V$14,'Tabelle Tipi-pesi'!W$14,"")&amp;IF(W154='Tabelle Tipi-pesi'!V$15,'Tabelle Tipi-pesi'!W$15,"")&amp;IF(W154='Tabelle Tipi-pesi'!V$16,'Tabelle Tipi-pesi'!W$16,"")&amp;IF(W154='Tabelle Tipi-pesi'!V$17,'Tabelle Tipi-pesi'!W$17,"")&amp;IF(W154='Tabelle Tipi-pesi'!V$18,'Tabelle Tipi-pesi'!W$18,"")&amp;IF(W154='Tabelle Tipi-pesi'!V$19,'Tabelle Tipi-pesi'!W$19,"")&amp;IF(W154='Tabelle Tipi-pesi'!V$20,'Tabelle Tipi-pesi'!W$20,"")&amp;IF(W154='Tabelle Tipi-pesi'!V$21,'Tabelle Tipi-pesi'!W$21,"")&amp;IF(W154='Tabelle Tipi-pesi'!V$22,'Tabelle Tipi-pesi'!W$22,"")&amp;IF(W154='Tabelle Tipi-pesi'!V$23,'Tabelle Tipi-pesi'!W$23,"")))</f>
        <v>14</v>
      </c>
      <c r="Z154" s="9">
        <f>IF(Y154="",0,VALUE(IF(Y154='Tabelle Tipi-pesi'!X$2,'Tabelle Tipi-pesi'!Y$2,"")&amp;IF(Y154='Tabelle Tipi-pesi'!X$3,'Tabelle Tipi-pesi'!Y$3,"")&amp;IF(Y154='Tabelle Tipi-pesi'!X$4,'Tabelle Tipi-pesi'!Y$4,"")&amp;IF(Y154='Tabelle Tipi-pesi'!X$5,'Tabelle Tipi-pesi'!Y$5,"")&amp;IF(Y154='Tabelle Tipi-pesi'!X$6,'Tabelle Tipi-pesi'!Y$6,"")&amp;IF(Y154='Tabelle Tipi-pesi'!X$7,'Tabelle Tipi-pesi'!Y$7,"")&amp;IF(Y154='Tabelle Tipi-pesi'!X$8,'Tabelle Tipi-pesi'!Y$8,"")&amp;IF(Y154='Tabelle Tipi-pesi'!X$9,'Tabelle Tipi-pesi'!Y$9,"")&amp;IF(Y154='Tabelle Tipi-pesi'!X$10,'Tabelle Tipi-pesi'!Y$10,"")&amp;IF(Y154='Tabelle Tipi-pesi'!X$11,'Tabelle Tipi-pesi'!Y$11,"")&amp;IF(Y154='Tabelle Tipi-pesi'!X$12,'Tabelle Tipi-pesi'!Y$12,"")&amp;IF(Y154='Tabelle Tipi-pesi'!X$13,'Tabelle Tipi-pesi'!Y$13,"")&amp;IF(Y154='Tabelle Tipi-pesi'!X$14,'Tabelle Tipi-pesi'!Y$14,"")&amp;IF(Y154='Tabelle Tipi-pesi'!X$15,'Tabelle Tipi-pesi'!Y$15,"")&amp;IF(Y154='Tabelle Tipi-pesi'!X$16,'Tabelle Tipi-pesi'!Y$16,"")&amp;IF(Y154='Tabelle Tipi-pesi'!X$17,'Tabelle Tipi-pesi'!Y$17,"")&amp;IF(Y154='Tabelle Tipi-pesi'!X$18,'Tabelle Tipi-pesi'!Y$18,"")&amp;IF(Y154='Tabelle Tipi-pesi'!X$19,'Tabelle Tipi-pesi'!Y$19,"")&amp;IF(Y154='Tabelle Tipi-pesi'!X$20,'Tabelle Tipi-pesi'!Y$20,"")&amp;IF(Y154='Tabelle Tipi-pesi'!X$21,'Tabelle Tipi-pesi'!Y$21,"")&amp;IF(Y154='Tabelle Tipi-pesi'!X$22,'Tabelle Tipi-pesi'!Y$22,"")&amp;IF(Y154='Tabelle Tipi-pesi'!X$23,'Tabelle Tipi-pesi'!Y$23,"")))</f>
        <v>0</v>
      </c>
      <c r="AA154" s="36" t="s">
        <v>103</v>
      </c>
      <c r="AB154" s="37">
        <f>IF(AA154="",0,VALUE(IF(AA154='Tabelle Tipi-pesi'!Z$2,'Tabelle Tipi-pesi'!AA$2,"")&amp;IF(AA154='Tabelle Tipi-pesi'!Z$3,'Tabelle Tipi-pesi'!AA$3,"")&amp;IF(AA154='Tabelle Tipi-pesi'!Z$4,'Tabelle Tipi-pesi'!AA$4,"")&amp;IF(AA154='Tabelle Tipi-pesi'!Z$5,'Tabelle Tipi-pesi'!AA$5,"")&amp;IF(AA154='Tabelle Tipi-pesi'!Z$6,'Tabelle Tipi-pesi'!AA$6,"")&amp;IF(AA154='Tabelle Tipi-pesi'!Z$7,'Tabelle Tipi-pesi'!AA$7,"")&amp;IF(AA154='Tabelle Tipi-pesi'!Z$8,'Tabelle Tipi-pesi'!AA$8,"")&amp;IF(AA154='Tabelle Tipi-pesi'!Z$9,'Tabelle Tipi-pesi'!AA$9,"")&amp;IF(AA154='Tabelle Tipi-pesi'!Z$10,'Tabelle Tipi-pesi'!AA$10,"")&amp;IF(AA154='Tabelle Tipi-pesi'!Z$11,'Tabelle Tipi-pesi'!AA$11,"")&amp;IF(AA154='Tabelle Tipi-pesi'!Z$12,'Tabelle Tipi-pesi'!AA$12,"")&amp;IF(AA154='Tabelle Tipi-pesi'!Z$13,'Tabelle Tipi-pesi'!AA$13,"")&amp;IF(AA154='Tabelle Tipi-pesi'!Z$14,'Tabelle Tipi-pesi'!AA$14,"")&amp;IF(AA154='Tabelle Tipi-pesi'!Z$15,'Tabelle Tipi-pesi'!AA$15,"")&amp;IF(AA154='Tabelle Tipi-pesi'!Z$16,'Tabelle Tipi-pesi'!AA$16,"")&amp;IF(AA154='Tabelle Tipi-pesi'!Z$17,'Tabelle Tipi-pesi'!AA$17,"")&amp;IF(AA154='Tabelle Tipi-pesi'!Z$18,'Tabelle Tipi-pesi'!AA$18,"")&amp;IF(AA154='Tabelle Tipi-pesi'!Z$19,'Tabelle Tipi-pesi'!AA$19,"")&amp;IF(AA154='Tabelle Tipi-pesi'!Z$20,'Tabelle Tipi-pesi'!AA$20,"")&amp;IF(AA154='Tabelle Tipi-pesi'!Z$21,'Tabelle Tipi-pesi'!AA$21,"")&amp;IF(AA154='Tabelle Tipi-pesi'!Z$22,'Tabelle Tipi-pesi'!AA$22,"")&amp;IF(AA154='Tabelle Tipi-pesi'!Z$23,'Tabelle Tipi-pesi'!AA$23,"")))</f>
        <v>10</v>
      </c>
      <c r="AD154" s="9">
        <f>IF(AC154="",0,VALUE(IF(AC154='Tabelle Tipi-pesi'!Z$2,'Tabelle Tipi-pesi'!AA$2,"")&amp;IF(AC154='Tabelle Tipi-pesi'!Z$3,'Tabelle Tipi-pesi'!AA$3,"")&amp;IF(AC154='Tabelle Tipi-pesi'!Z$4,'Tabelle Tipi-pesi'!AA$4,"")&amp;IF(AC154='Tabelle Tipi-pesi'!Z$5,'Tabelle Tipi-pesi'!AA$5,"")&amp;IF(AC154='Tabelle Tipi-pesi'!Z$6,'Tabelle Tipi-pesi'!AA$6,"")&amp;IF(AC154='Tabelle Tipi-pesi'!Z$7,'Tabelle Tipi-pesi'!AA$7,"")&amp;IF(AC154='Tabelle Tipi-pesi'!Z$8,'Tabelle Tipi-pesi'!AA$8,"")&amp;IF(AC154='Tabelle Tipi-pesi'!Z$9,'Tabelle Tipi-pesi'!AA$9,"")&amp;IF(AC154='Tabelle Tipi-pesi'!Z$10,'Tabelle Tipi-pesi'!AA$10,"")&amp;IF(AC154='Tabelle Tipi-pesi'!Z$11,'Tabelle Tipi-pesi'!AA$11,"")&amp;IF(AC154='Tabelle Tipi-pesi'!Z$12,'Tabelle Tipi-pesi'!AA$12,"")&amp;IF(AC154='Tabelle Tipi-pesi'!Z$13,'Tabelle Tipi-pesi'!AA$13,"")&amp;IF(AC154='Tabelle Tipi-pesi'!Z$14,'Tabelle Tipi-pesi'!AA$14,"")&amp;IF(AC154='Tabelle Tipi-pesi'!Z$15,'Tabelle Tipi-pesi'!AA$15,"")&amp;IF(AC154='Tabelle Tipi-pesi'!Z$16,'Tabelle Tipi-pesi'!AA$16,"")&amp;IF(AC154='Tabelle Tipi-pesi'!Z$17,'Tabelle Tipi-pesi'!AA$17,"")&amp;IF(AC154='Tabelle Tipi-pesi'!Z$18,'Tabelle Tipi-pesi'!AA$18,"")&amp;IF(AC154='Tabelle Tipi-pesi'!Z$19,'Tabelle Tipi-pesi'!AA$19,"")&amp;IF(AC154='Tabelle Tipi-pesi'!Z$20,'Tabelle Tipi-pesi'!AA$20,"")&amp;IF(AC154='Tabelle Tipi-pesi'!Z$21,'Tabelle Tipi-pesi'!AA$21,"")&amp;IF(AC154='Tabelle Tipi-pesi'!Z$22,'Tabelle Tipi-pesi'!AA$22,"")&amp;IF(AC154='Tabelle Tipi-pesi'!Z$23,'Tabelle Tipi-pesi'!AA$23,"")))</f>
        <v>0</v>
      </c>
      <c r="AE154" s="34" t="s">
        <v>116</v>
      </c>
      <c r="AF154" s="35">
        <f>IF(AE154="",0,VALUE(IF(AE154='Tabelle Tipi-pesi'!AB$2,'Tabelle Tipi-pesi'!AC$2,"")&amp;IF(AE154='Tabelle Tipi-pesi'!AB$3,'Tabelle Tipi-pesi'!AC$3,"")&amp;IF(AE154='Tabelle Tipi-pesi'!AB$4,'Tabelle Tipi-pesi'!AC$4,"")&amp;IF(AE154='Tabelle Tipi-pesi'!AB$5,'Tabelle Tipi-pesi'!AC$5,"")&amp;IF(AE154='Tabelle Tipi-pesi'!AB$6,'Tabelle Tipi-pesi'!AC$6,"")&amp;IF(AE154='Tabelle Tipi-pesi'!AB$7,'Tabelle Tipi-pesi'!AC$7,"")&amp;IF(AE154='Tabelle Tipi-pesi'!AB$8,'Tabelle Tipi-pesi'!AC$8,"")&amp;IF(AE154='Tabelle Tipi-pesi'!AB$9,'Tabelle Tipi-pesi'!AC$9,"")&amp;IF(AE154='Tabelle Tipi-pesi'!AB$10,'Tabelle Tipi-pesi'!AC$10,"")&amp;IF(AE154='Tabelle Tipi-pesi'!AB$11,'Tabelle Tipi-pesi'!AC$11,"")&amp;IF(AE154='Tabelle Tipi-pesi'!AB$12,'Tabelle Tipi-pesi'!AC$12,"")&amp;IF(AE154='Tabelle Tipi-pesi'!AB$13,'Tabelle Tipi-pesi'!AC$13,"")&amp;IF(AE154='Tabelle Tipi-pesi'!AB$14,'Tabelle Tipi-pesi'!AC$14,"")&amp;IF(AE154='Tabelle Tipi-pesi'!AB$15,'Tabelle Tipi-pesi'!AC$15,"")&amp;IF(AD154='Tabelle Tipi-pesi'!AB$16,'Tabelle Tipi-pesi'!AC$16,"")&amp;IF(AE154='Tabelle Tipi-pesi'!AB$17,'Tabelle Tipi-pesi'!AC$17,"")&amp;IF(AE154='Tabelle Tipi-pesi'!AB$18,'Tabelle Tipi-pesi'!AC$18,"")&amp;IF(AE154='Tabelle Tipi-pesi'!AB$19,'Tabelle Tipi-pesi'!AC$19,"")&amp;IF(AE154='Tabelle Tipi-pesi'!AB$20,'Tabelle Tipi-pesi'!AC$20,"")&amp;IF(AE154='Tabelle Tipi-pesi'!AB$21,'Tabelle Tipi-pesi'!AC$21,"")&amp;IF(AE154='Tabelle Tipi-pesi'!AB$22,'Tabelle Tipi-pesi'!AC$22,"")&amp;IF(AE154='Tabelle Tipi-pesi'!AB$23,'Tabelle Tipi-pesi'!AC$23,"")))</f>
        <v>20</v>
      </c>
      <c r="AH154" s="9">
        <f>IF(AG154="",0,VALUE(IF(AG154='Tabelle Tipi-pesi'!AD$2,'Tabelle Tipi-pesi'!AE$2,"")&amp;IF(AG154='Tabelle Tipi-pesi'!AD$3,'Tabelle Tipi-pesi'!AE$3,"")&amp;IF(AG154='Tabelle Tipi-pesi'!AD$4,'Tabelle Tipi-pesi'!AE$4,"")&amp;IF(AG154='Tabelle Tipi-pesi'!AD$5,'Tabelle Tipi-pesi'!AE$5,"")&amp;IF(AG154='Tabelle Tipi-pesi'!AD$6,'Tabelle Tipi-pesi'!AE$6,"")&amp;IF(AG154='Tabelle Tipi-pesi'!AD$7,'Tabelle Tipi-pesi'!AE$7,"")&amp;IF(AG154='Tabelle Tipi-pesi'!AD$8,'Tabelle Tipi-pesi'!AE$8,"")&amp;IF(AG154='Tabelle Tipi-pesi'!AD$9,'Tabelle Tipi-pesi'!AE$9,"")&amp;IF(AG154='Tabelle Tipi-pesi'!AD$10,'Tabelle Tipi-pesi'!AE$10,"")&amp;IF(AG154='Tabelle Tipi-pesi'!AD$11,'Tabelle Tipi-pesi'!AE$11,"")&amp;IF(AG154='Tabelle Tipi-pesi'!AD$12,'Tabelle Tipi-pesi'!AE$12,"")&amp;IF(AG154='Tabelle Tipi-pesi'!AD$13,'Tabelle Tipi-pesi'!AE$13,"")&amp;IF(AG154='Tabelle Tipi-pesi'!AD$14,'Tabelle Tipi-pesi'!AE$14,"")&amp;IF(AG154='Tabelle Tipi-pesi'!AD$15,'Tabelle Tipi-pesi'!AE$15,"")&amp;IF(AF154='Tabelle Tipi-pesi'!AD$16,'Tabelle Tipi-pesi'!AE$16,"")&amp;IF(AG154='Tabelle Tipi-pesi'!AD$17,'Tabelle Tipi-pesi'!AE$17,"")&amp;IF(AG154='Tabelle Tipi-pesi'!AD$18,'Tabelle Tipi-pesi'!AE$18,"")&amp;IF(AG154='Tabelle Tipi-pesi'!AD$19,'Tabelle Tipi-pesi'!AE$19,"")&amp;IF(AG154='Tabelle Tipi-pesi'!AD$20,'Tabelle Tipi-pesi'!AE$20,"")&amp;IF(AG154='Tabelle Tipi-pesi'!AD$21,'Tabelle Tipi-pesi'!AE$21,"")&amp;IF(AG154='Tabelle Tipi-pesi'!AD$22,'Tabelle Tipi-pesi'!AE$22,"")&amp;IF(AG154='Tabelle Tipi-pesi'!AD$23,'Tabelle Tipi-pesi'!AE$23,"")))</f>
        <v>0</v>
      </c>
      <c r="AJ154" s="26">
        <f t="shared" si="14"/>
        <v>2096</v>
      </c>
      <c r="AK154" s="55">
        <v>6</v>
      </c>
      <c r="AL154" s="12">
        <v>1081</v>
      </c>
      <c r="AM154" s="18"/>
      <c r="AN154" s="11">
        <f t="shared" si="15"/>
        <v>17</v>
      </c>
      <c r="AO154" s="11" t="str">
        <f t="shared" si="16"/>
        <v>4</v>
      </c>
      <c r="AP154" s="8">
        <v>340</v>
      </c>
      <c r="AQ154" s="40">
        <f t="shared" si="17"/>
        <v>10.81</v>
      </c>
      <c r="AR154" s="15">
        <f t="shared" si="18"/>
        <v>159.98800000000003</v>
      </c>
      <c r="AS154" s="16">
        <f t="shared" si="19"/>
        <v>76.330152671755727</v>
      </c>
      <c r="AT154" s="15">
        <f t="shared" si="20"/>
        <v>13.100982573693024</v>
      </c>
      <c r="AU154" s="39"/>
    </row>
    <row r="155" spans="1:47" s="8" customFormat="1" ht="11.25" customHeight="1" x14ac:dyDescent="0.2">
      <c r="A155" s="8">
        <v>151</v>
      </c>
      <c r="B155" s="8">
        <v>4</v>
      </c>
      <c r="C155" s="20" t="s">
        <v>17</v>
      </c>
      <c r="D155" s="21">
        <f>IF(C155="",0,VALUE(IF(C155='Tabelle Tipi-pesi'!B$2,'Tabelle Tipi-pesi'!C$2,"")&amp;IF(C155='Tabelle Tipi-pesi'!B$3,'Tabelle Tipi-pesi'!C$3,"")&amp;IF(C155='Tabelle Tipi-pesi'!B$4,'Tabelle Tipi-pesi'!C$4,"")&amp;IF(C155='Tabelle Tipi-pesi'!B$5,'Tabelle Tipi-pesi'!C$5,"")&amp;IF(C155='Tabelle Tipi-pesi'!B$6,'Tabelle Tipi-pesi'!C$6,"")&amp;IF(C155='Tabelle Tipi-pesi'!B$7,'Tabelle Tipi-pesi'!C$7,"")&amp;IF(C155='Tabelle Tipi-pesi'!B$8,'Tabelle Tipi-pesi'!C$8,"")&amp;IF(C155='Tabelle Tipi-pesi'!B$9,'Tabelle Tipi-pesi'!C$9,"")&amp;IF(C155='Tabelle Tipi-pesi'!B$10,'Tabelle Tipi-pesi'!C$10,"")&amp;IF(C155='Tabelle Tipi-pesi'!B$11,'Tabelle Tipi-pesi'!C$11,"")&amp;IF(C155='Tabelle Tipi-pesi'!B$12,'Tabelle Tipi-pesi'!C$12,"")&amp;IF(C155='Tabelle Tipi-pesi'!B$13,'Tabelle Tipi-pesi'!C$13,"")&amp;IF(C155='Tabelle Tipi-pesi'!B$14,'Tabelle Tipi-pesi'!C$14,"")&amp;IF(C155='Tabelle Tipi-pesi'!B$15,'Tabelle Tipi-pesi'!C$15,"")&amp;IF(C155='Tabelle Tipi-pesi'!B$16,'Tabelle Tipi-pesi'!C$16,"")&amp;IF(C155='Tabelle Tipi-pesi'!B$17,'Tabelle Tipi-pesi'!C$17,"")&amp;IF(C155='Tabelle Tipi-pesi'!B$18,'Tabelle Tipi-pesi'!C$18,"")&amp;IF(C155='Tabelle Tipi-pesi'!B$19,'Tabelle Tipi-pesi'!C$19,"")&amp;IF(C155='Tabelle Tipi-pesi'!B$20,'Tabelle Tipi-pesi'!C$20,"")&amp;IF(C155='Tabelle Tipi-pesi'!B$21,'Tabelle Tipi-pesi'!C$21,"")&amp;IF(C155='Tabelle Tipi-pesi'!B$22,'Tabelle Tipi-pesi'!C$22,"")&amp;IF(C155='Tabelle Tipi-pesi'!B$23,'Tabelle Tipi-pesi'!C$23,"")))</f>
        <v>130</v>
      </c>
      <c r="E155" s="8" t="s">
        <v>31</v>
      </c>
      <c r="F155" s="7">
        <f>IF(E155="",0,VALUE(IF(E155='Tabelle Tipi-pesi'!D$2,'Tabelle Tipi-pesi'!E$2,"")&amp;IF(E155='Tabelle Tipi-pesi'!D$3,'Tabelle Tipi-pesi'!E$3,"")&amp;IF(E155='Tabelle Tipi-pesi'!D$4,'Tabelle Tipi-pesi'!E$4,"")&amp;IF(E155='Tabelle Tipi-pesi'!D$5,'Tabelle Tipi-pesi'!E$5,"")&amp;IF(E155='Tabelle Tipi-pesi'!D$6,'Tabelle Tipi-pesi'!E$6,"")&amp;IF(E155='Tabelle Tipi-pesi'!D$7,'Tabelle Tipi-pesi'!E$7,"")&amp;IF(E155='Tabelle Tipi-pesi'!D$8,'Tabelle Tipi-pesi'!E$8,"")&amp;IF(E155='Tabelle Tipi-pesi'!D$9,'Tabelle Tipi-pesi'!E$9,"")&amp;IF(E155='Tabelle Tipi-pesi'!D$10,'Tabelle Tipi-pesi'!E$10,"")&amp;IF(E155='Tabelle Tipi-pesi'!D$11,'Tabelle Tipi-pesi'!E$11,"")&amp;IF(E155='Tabelle Tipi-pesi'!D$12,'Tabelle Tipi-pesi'!E$12,"")&amp;IF(E155='Tabelle Tipi-pesi'!D$13,'Tabelle Tipi-pesi'!E$13,"")&amp;IF(E155='Tabelle Tipi-pesi'!D$14,'Tabelle Tipi-pesi'!E$14,"")&amp;IF(E155='Tabelle Tipi-pesi'!D$15,'Tabelle Tipi-pesi'!E$15,"")&amp;IF(E155='Tabelle Tipi-pesi'!D$16,'Tabelle Tipi-pesi'!E$16,"")&amp;IF(E155='Tabelle Tipi-pesi'!D$17,'Tabelle Tipi-pesi'!E$17,"")&amp;IF(E155='Tabelle Tipi-pesi'!D$18,'Tabelle Tipi-pesi'!E$18,"")&amp;IF(E155='Tabelle Tipi-pesi'!D$19,'Tabelle Tipi-pesi'!E$19,"")&amp;IF(E155='Tabelle Tipi-pesi'!D$20,'Tabelle Tipi-pesi'!E$20,"")&amp;IF(E155='Tabelle Tipi-pesi'!D$21,'Tabelle Tipi-pesi'!E$21,"")&amp;IF(E155='Tabelle Tipi-pesi'!D$22,'Tabelle Tipi-pesi'!E$22,"")&amp;IF(E155='Tabelle Tipi-pesi'!D$23,'Tabelle Tipi-pesi'!E$23,"")))/4*B155</f>
        <v>80</v>
      </c>
      <c r="G155" s="22" t="s">
        <v>39</v>
      </c>
      <c r="H155" s="23">
        <f>$B155*IF(G155="",0,VALUE(IF(G155='Tabelle Tipi-pesi'!F$2,'Tabelle Tipi-pesi'!G$2,"")&amp;IF(G155='Tabelle Tipi-pesi'!F$3,'Tabelle Tipi-pesi'!G$3,"")&amp;IF(G155='Tabelle Tipi-pesi'!F$4,'Tabelle Tipi-pesi'!G$4,"")&amp;IF(G155='Tabelle Tipi-pesi'!F$5,'Tabelle Tipi-pesi'!G$5,"")&amp;IF(G155='Tabelle Tipi-pesi'!F$6,'Tabelle Tipi-pesi'!G$6,"")&amp;IF(G155='Tabelle Tipi-pesi'!F$7,'Tabelle Tipi-pesi'!G$7,"")&amp;IF(G155='Tabelle Tipi-pesi'!F$8,'Tabelle Tipi-pesi'!G$8,"")&amp;IF(G155='Tabelle Tipi-pesi'!F$9,'Tabelle Tipi-pesi'!G$9,"")&amp;IF(G155='Tabelle Tipi-pesi'!F$10,'Tabelle Tipi-pesi'!G$10,"")&amp;IF(G155='Tabelle Tipi-pesi'!F$11,'Tabelle Tipi-pesi'!G$11,"")&amp;IF(G155='Tabelle Tipi-pesi'!F$12,'Tabelle Tipi-pesi'!G$12,"")&amp;IF(G155='Tabelle Tipi-pesi'!F$13,'Tabelle Tipi-pesi'!G$13,"")&amp;IF(G155='Tabelle Tipi-pesi'!F$14,'Tabelle Tipi-pesi'!G$14,"")&amp;IF(G155='Tabelle Tipi-pesi'!F$15,'Tabelle Tipi-pesi'!G$15,"")&amp;IF(G155='Tabelle Tipi-pesi'!F$16,'Tabelle Tipi-pesi'!G$16,"")&amp;IF(G155='Tabelle Tipi-pesi'!F$17,'Tabelle Tipi-pesi'!G$17,"")&amp;IF(G155='Tabelle Tipi-pesi'!F$18,'Tabelle Tipi-pesi'!G$18,"")&amp;IF(G155='Tabelle Tipi-pesi'!F$19,'Tabelle Tipi-pesi'!G$19,"")&amp;IF(G155='Tabelle Tipi-pesi'!F$20,'Tabelle Tipi-pesi'!G$20,"")&amp;IF(G155='Tabelle Tipi-pesi'!F$21,'Tabelle Tipi-pesi'!G$21,"")&amp;IF(G155='Tabelle Tipi-pesi'!F$22,'Tabelle Tipi-pesi'!G$22,"")&amp;IF(G155='Tabelle Tipi-pesi'!F$23,'Tabelle Tipi-pesi'!G$23,"")))</f>
        <v>120</v>
      </c>
      <c r="I155" s="8" t="s">
        <v>47</v>
      </c>
      <c r="J155" s="9">
        <f>IF(I155="",0,VALUE(IF(I155='Tabelle Tipi-pesi'!H$2,'Tabelle Tipi-pesi'!I$2,"")&amp;IF(I155='Tabelle Tipi-pesi'!H$3,'Tabelle Tipi-pesi'!I$3,"")&amp;IF(I155='Tabelle Tipi-pesi'!H$4,'Tabelle Tipi-pesi'!I$4,"")&amp;IF(I155='Tabelle Tipi-pesi'!H$5,'Tabelle Tipi-pesi'!I$5,"")&amp;IF(I155='Tabelle Tipi-pesi'!H$6,'Tabelle Tipi-pesi'!I$6,"")&amp;IF(I155='Tabelle Tipi-pesi'!H$7,'Tabelle Tipi-pesi'!I$7,"")&amp;IF(I155='Tabelle Tipi-pesi'!H$8,'Tabelle Tipi-pesi'!I$8,"")&amp;IF(I155='Tabelle Tipi-pesi'!H$9,'Tabelle Tipi-pesi'!I$9,"")&amp;IF(I155='Tabelle Tipi-pesi'!H$10,'Tabelle Tipi-pesi'!I$10,"")&amp;IF(I155='Tabelle Tipi-pesi'!H$11,'Tabelle Tipi-pesi'!I$11,"")&amp;IF(I155='Tabelle Tipi-pesi'!H$12,'Tabelle Tipi-pesi'!I$12,"")&amp;IF(I155='Tabelle Tipi-pesi'!H$13,'Tabelle Tipi-pesi'!I$13,"")&amp;IF(I155='Tabelle Tipi-pesi'!H$14,'Tabelle Tipi-pesi'!I$14,"")&amp;IF(I155='Tabelle Tipi-pesi'!H$15,'Tabelle Tipi-pesi'!I$15,"")&amp;IF(I155='Tabelle Tipi-pesi'!H$16,'Tabelle Tipi-pesi'!I$16,"")&amp;IF(I155='Tabelle Tipi-pesi'!H$17,'Tabelle Tipi-pesi'!I$17,"")&amp;IF(I155='Tabelle Tipi-pesi'!H$18,'Tabelle Tipi-pesi'!I$18,"")&amp;IF(I155='Tabelle Tipi-pesi'!H$19,'Tabelle Tipi-pesi'!I$19,"")&amp;IF(I155='Tabelle Tipi-pesi'!H$20,'Tabelle Tipi-pesi'!I$20,"")&amp;IF(I155='Tabelle Tipi-pesi'!H$21,'Tabelle Tipi-pesi'!I$21,"")&amp;IF(I155='Tabelle Tipi-pesi'!H$22,'Tabelle Tipi-pesi'!I$22,"")&amp;IF(I155='Tabelle Tipi-pesi'!H$23,'Tabelle Tipi-pesi'!I$23,"")))</f>
        <v>145</v>
      </c>
      <c r="K155" s="24" t="s">
        <v>50</v>
      </c>
      <c r="L155" s="25">
        <f>IF(K155="",0,VALUE(IF(K155='Tabelle Tipi-pesi'!J$2,'Tabelle Tipi-pesi'!K$2,"")&amp;IF(K155='Tabelle Tipi-pesi'!J$3,'Tabelle Tipi-pesi'!K$3,"")&amp;IF(K155='Tabelle Tipi-pesi'!J$4,'Tabelle Tipi-pesi'!K$4,"")&amp;IF(K155='Tabelle Tipi-pesi'!J$5,'Tabelle Tipi-pesi'!K$5,"")&amp;IF(K155='Tabelle Tipi-pesi'!J$6,'Tabelle Tipi-pesi'!K$6,"")&amp;IF(K155='Tabelle Tipi-pesi'!J$7,'Tabelle Tipi-pesi'!K$7,"")&amp;IF(K155='Tabelle Tipi-pesi'!J$8,'Tabelle Tipi-pesi'!K$8,"")&amp;IF(K155='Tabelle Tipi-pesi'!J$9,'Tabelle Tipi-pesi'!K$9,"")&amp;IF(K155='Tabelle Tipi-pesi'!J$10,'Tabelle Tipi-pesi'!K$10,"")&amp;IF(K155='Tabelle Tipi-pesi'!J$11,'Tabelle Tipi-pesi'!K$11,"")&amp;IF(K155='Tabelle Tipi-pesi'!J$12,'Tabelle Tipi-pesi'!K$12,"")&amp;IF(K155='Tabelle Tipi-pesi'!J$13,'Tabelle Tipi-pesi'!K$13,"")&amp;IF(K155='Tabelle Tipi-pesi'!J$14,'Tabelle Tipi-pesi'!K$14,"")&amp;IF(K155='Tabelle Tipi-pesi'!J$15,'Tabelle Tipi-pesi'!K$15,"")&amp;IF(K155='Tabelle Tipi-pesi'!J$16,'Tabelle Tipi-pesi'!K$16,"")&amp;IF(K155='Tabelle Tipi-pesi'!J$17,'Tabelle Tipi-pesi'!K$17,"")&amp;IF(K155='Tabelle Tipi-pesi'!J$18,'Tabelle Tipi-pesi'!K$18,"")&amp;IF(K155='Tabelle Tipi-pesi'!J$19,'Tabelle Tipi-pesi'!K$19,"")&amp;IF(K155='Tabelle Tipi-pesi'!J$20,'Tabelle Tipi-pesi'!K$20,"")&amp;IF(K155='Tabelle Tipi-pesi'!J$21,'Tabelle Tipi-pesi'!K$21,"")&amp;IF(K155='Tabelle Tipi-pesi'!J$22,'Tabelle Tipi-pesi'!K$22,"")&amp;IF(K155='Tabelle Tipi-pesi'!J$23,'Tabelle Tipi-pesi'!K$23,"")))</f>
        <v>7</v>
      </c>
      <c r="M155" s="8" t="s">
        <v>66</v>
      </c>
      <c r="N155" s="9">
        <f>$B155*IF(M155="",0,VALUE(IF(M155='Tabelle Tipi-pesi'!L$2,'Tabelle Tipi-pesi'!M$2,"")&amp;IF(M155='Tabelle Tipi-pesi'!L$3,'Tabelle Tipi-pesi'!M$3,"")&amp;IF(M155='Tabelle Tipi-pesi'!L$4,'Tabelle Tipi-pesi'!M$4,"")&amp;IF(M155='Tabelle Tipi-pesi'!L$5,'Tabelle Tipi-pesi'!M$5,"")&amp;IF(M155='Tabelle Tipi-pesi'!L$6,'Tabelle Tipi-pesi'!M$6,"")&amp;IF(M155='Tabelle Tipi-pesi'!L$7,'Tabelle Tipi-pesi'!M$7,"")&amp;IF(M155='Tabelle Tipi-pesi'!L$8,'Tabelle Tipi-pesi'!M$8,"")&amp;IF(M155='Tabelle Tipi-pesi'!L$9,'Tabelle Tipi-pesi'!M$9,"")&amp;IF(M155='Tabelle Tipi-pesi'!L$10,'Tabelle Tipi-pesi'!M$10,"")&amp;IF(M155='Tabelle Tipi-pesi'!L$11,'Tabelle Tipi-pesi'!M$11,"")&amp;IF(M155='Tabelle Tipi-pesi'!L$12,'Tabelle Tipi-pesi'!M$12,"")&amp;IF(M155='Tabelle Tipi-pesi'!L$13,'Tabelle Tipi-pesi'!M$13,"")&amp;IF(M155='Tabelle Tipi-pesi'!L$14,'Tabelle Tipi-pesi'!M$14,"")&amp;IF(M155='Tabelle Tipi-pesi'!L$15,'Tabelle Tipi-pesi'!M$15,"")&amp;IF(M155='Tabelle Tipi-pesi'!L$16,'Tabelle Tipi-pesi'!M$16,"")&amp;IF(M155='Tabelle Tipi-pesi'!L$17,'Tabelle Tipi-pesi'!M$17,"")&amp;IF(M155='Tabelle Tipi-pesi'!L$18,'Tabelle Tipi-pesi'!M$18,"")&amp;IF(M155='Tabelle Tipi-pesi'!L$19,'Tabelle Tipi-pesi'!M$19,"")&amp;IF(M155='Tabelle Tipi-pesi'!L$20,'Tabelle Tipi-pesi'!M$20,"")&amp;IF(M155='Tabelle Tipi-pesi'!L$21,'Tabelle Tipi-pesi'!M$21,"")&amp;IF(M155='Tabelle Tipi-pesi'!L$22,'Tabelle Tipi-pesi'!M$22,"")&amp;IF(M155='Tabelle Tipi-pesi'!L$23,'Tabelle Tipi-pesi'!M$23,"")))</f>
        <v>720</v>
      </c>
      <c r="O155" s="27" t="s">
        <v>79</v>
      </c>
      <c r="P155" s="28">
        <f>IF(O155="",0,VALUE(IF(O155='Tabelle Tipi-pesi'!N$2,'Tabelle Tipi-pesi'!O$2,"")&amp;IF(O155='Tabelle Tipi-pesi'!N$3,'Tabelle Tipi-pesi'!O$3,"")&amp;IF(O155='Tabelle Tipi-pesi'!N$4,'Tabelle Tipi-pesi'!O$4,"")&amp;IF(O155='Tabelle Tipi-pesi'!N$5,'Tabelle Tipi-pesi'!O$5,"")&amp;IF(O155='Tabelle Tipi-pesi'!N$6,'Tabelle Tipi-pesi'!O$6,"")&amp;IF(O155='Tabelle Tipi-pesi'!N$7,'Tabelle Tipi-pesi'!O$7,"")&amp;IF(O155='Tabelle Tipi-pesi'!N$8,'Tabelle Tipi-pesi'!O$8,"")&amp;IF(O155='Tabelle Tipi-pesi'!N$9,'Tabelle Tipi-pesi'!O$9,"")&amp;IF(O155='Tabelle Tipi-pesi'!N$10,'Tabelle Tipi-pesi'!O$10,"")&amp;IF(O155='Tabelle Tipi-pesi'!N$11,'Tabelle Tipi-pesi'!O$11,"")&amp;IF(O155='Tabelle Tipi-pesi'!N$12,'Tabelle Tipi-pesi'!O$12,"")&amp;IF(O155='Tabelle Tipi-pesi'!N$13,'Tabelle Tipi-pesi'!O$13,"")&amp;IF(O155='Tabelle Tipi-pesi'!N$14,'Tabelle Tipi-pesi'!O$14,"")&amp;IF(O155='Tabelle Tipi-pesi'!N$15,'Tabelle Tipi-pesi'!O$15,"")&amp;IF(O155='Tabelle Tipi-pesi'!N$16,'Tabelle Tipi-pesi'!O$16,"")&amp;IF(O155='Tabelle Tipi-pesi'!N$17,'Tabelle Tipi-pesi'!O$17,"")&amp;IF(O155='Tabelle Tipi-pesi'!N$18,'Tabelle Tipi-pesi'!O$18,"")&amp;IF(O155='Tabelle Tipi-pesi'!N$19,'Tabelle Tipi-pesi'!O$19,"")&amp;IF(O155='Tabelle Tipi-pesi'!N$20,'Tabelle Tipi-pesi'!O$20,"")&amp;IF(O155='Tabelle Tipi-pesi'!N$21,'Tabelle Tipi-pesi'!O$21,"")&amp;IF(O155='Tabelle Tipi-pesi'!N$22,'Tabelle Tipi-pesi'!O$22,"")&amp;IF(O155='Tabelle Tipi-pesi'!N$23,'Tabelle Tipi-pesi'!O$23,"")))</f>
        <v>780</v>
      </c>
      <c r="Q155" s="8" t="s">
        <v>109</v>
      </c>
      <c r="R155" s="9">
        <f>IF(Q155="",0,VALUE(IF(Q155='Tabelle Tipi-pesi'!P$2,'Tabelle Tipi-pesi'!Q$2,"")&amp;IF(Q155='Tabelle Tipi-pesi'!P$3,'Tabelle Tipi-pesi'!Q$3,"")&amp;IF(Q155='Tabelle Tipi-pesi'!P$4,'Tabelle Tipi-pesi'!Q$4,"")&amp;IF(Q155='Tabelle Tipi-pesi'!P$5,'Tabelle Tipi-pesi'!Q$5,"")&amp;IF(Q155='Tabelle Tipi-pesi'!P$6,'Tabelle Tipi-pesi'!Q$6,"")&amp;IF(Q155='Tabelle Tipi-pesi'!P$7,'Tabelle Tipi-pesi'!Q$7,"")&amp;IF(Q155='Tabelle Tipi-pesi'!P$8,'Tabelle Tipi-pesi'!Q$8,"")&amp;IF(Q155='Tabelle Tipi-pesi'!P$9,'Tabelle Tipi-pesi'!Q$9,"")&amp;IF(Q155='Tabelle Tipi-pesi'!P$10,'Tabelle Tipi-pesi'!Q$10,"")&amp;IF(Q155='Tabelle Tipi-pesi'!P$11,'Tabelle Tipi-pesi'!Q$11,"")&amp;IF(Q155='Tabelle Tipi-pesi'!P$12,'Tabelle Tipi-pesi'!Q$12,"")&amp;IF(Q155='Tabelle Tipi-pesi'!P$13,'Tabelle Tipi-pesi'!Q$13,"")&amp;IF(Q155='Tabelle Tipi-pesi'!P$14,'Tabelle Tipi-pesi'!Q$14,"")&amp;IF(Q155='Tabelle Tipi-pesi'!P$15,'Tabelle Tipi-pesi'!Q$15,"")&amp;IF(Q155='Tabelle Tipi-pesi'!P$16,'Tabelle Tipi-pesi'!Q$16,"")&amp;IF(Q155='Tabelle Tipi-pesi'!P$17,'Tabelle Tipi-pesi'!Q$17,"")&amp;IF(Q155='Tabelle Tipi-pesi'!P$18,'Tabelle Tipi-pesi'!Q$18,"")&amp;IF(Q155='Tabelle Tipi-pesi'!P$19,'Tabelle Tipi-pesi'!Q$19,"")&amp;IF(Q155='Tabelle Tipi-pesi'!P$20,'Tabelle Tipi-pesi'!Q$20,"")&amp;IF(Q155='Tabelle Tipi-pesi'!P$21,'Tabelle Tipi-pesi'!Q$21,"")&amp;IF(Q155='Tabelle Tipi-pesi'!P$22,'Tabelle Tipi-pesi'!Q$22,"")&amp;IF(Q155='Tabelle Tipi-pesi'!P$23,'Tabelle Tipi-pesi'!Q$23,"")))</f>
        <v>60</v>
      </c>
      <c r="S155" s="29" t="s">
        <v>131</v>
      </c>
      <c r="T155" s="30">
        <f>IF(S155="",0,VALUE(IF(S155='Tabelle Tipi-pesi'!R$2,'Tabelle Tipi-pesi'!S$2,"")&amp;IF(S155='Tabelle Tipi-pesi'!R$3,'Tabelle Tipi-pesi'!S$3,"")&amp;IF(S155='Tabelle Tipi-pesi'!R$4,'Tabelle Tipi-pesi'!S$4,"")&amp;IF(S155='Tabelle Tipi-pesi'!R$5,'Tabelle Tipi-pesi'!S$5,"")&amp;IF(S155='Tabelle Tipi-pesi'!R$6,'Tabelle Tipi-pesi'!S$6,"")&amp;IF(S155='Tabelle Tipi-pesi'!R$7,'Tabelle Tipi-pesi'!S$7,"")&amp;IF(S155='Tabelle Tipi-pesi'!R$8,'Tabelle Tipi-pesi'!S$8,"")&amp;IF(S155='Tabelle Tipi-pesi'!R$9,'Tabelle Tipi-pesi'!S$9,"")&amp;IF(S155='Tabelle Tipi-pesi'!R$10,'Tabelle Tipi-pesi'!S$10,"")&amp;IF(S155='Tabelle Tipi-pesi'!R$11,'Tabelle Tipi-pesi'!S$11,"")&amp;IF(S155='Tabelle Tipi-pesi'!R$12,'Tabelle Tipi-pesi'!S$12,"")&amp;IF(S155='Tabelle Tipi-pesi'!R$13,'Tabelle Tipi-pesi'!S$13,"")&amp;IF(S155='Tabelle Tipi-pesi'!R$14,'Tabelle Tipi-pesi'!S$14,"")&amp;IF(S155='Tabelle Tipi-pesi'!R$15,'Tabelle Tipi-pesi'!S$15,"")&amp;IF(S155='Tabelle Tipi-pesi'!R$16,'Tabelle Tipi-pesi'!S$16,"")&amp;IF(S155='Tabelle Tipi-pesi'!R$17,'Tabelle Tipi-pesi'!S$17,"")&amp;IF(S155='Tabelle Tipi-pesi'!R$18,'Tabelle Tipi-pesi'!S$18,"")&amp;IF(S155='Tabelle Tipi-pesi'!R$19,'Tabelle Tipi-pesi'!S$19,"")&amp;IF(S155='Tabelle Tipi-pesi'!R$20,'Tabelle Tipi-pesi'!S$20,"")&amp;IF(S155='Tabelle Tipi-pesi'!R$21,'Tabelle Tipi-pesi'!S$21,"")&amp;IF(S155='Tabelle Tipi-pesi'!R$22,'Tabelle Tipi-pesi'!S$22,"")&amp;IF(S155='Tabelle Tipi-pesi'!R$23,'Tabelle Tipi-pesi'!S$23,"")))</f>
        <v>10</v>
      </c>
      <c r="V155" s="9">
        <f>IF(U155="",0,VALUE(IF(U155='Tabelle Tipi-pesi'!T$2,'Tabelle Tipi-pesi'!U$2,"")&amp;IF(U155='Tabelle Tipi-pesi'!T$3,'Tabelle Tipi-pesi'!U$3,"")&amp;IF(U155='Tabelle Tipi-pesi'!T$4,'Tabelle Tipi-pesi'!U$4,"")&amp;IF(U155='Tabelle Tipi-pesi'!T$5,'Tabelle Tipi-pesi'!U$5,"")&amp;IF(U155='Tabelle Tipi-pesi'!T$6,'Tabelle Tipi-pesi'!U$6,"")&amp;IF(U155='Tabelle Tipi-pesi'!T$7,'Tabelle Tipi-pesi'!U$7,"")&amp;IF(U155='Tabelle Tipi-pesi'!T$8,'Tabelle Tipi-pesi'!U$8,"")&amp;IF(U155='Tabelle Tipi-pesi'!T$9,'Tabelle Tipi-pesi'!U$9,"")&amp;IF(U155='Tabelle Tipi-pesi'!T$10,'Tabelle Tipi-pesi'!U$10,"")&amp;IF(U155='Tabelle Tipi-pesi'!T$11,'Tabelle Tipi-pesi'!U$11,"")&amp;IF(U155='Tabelle Tipi-pesi'!T$12,'Tabelle Tipi-pesi'!U$12,"")&amp;IF(U155='Tabelle Tipi-pesi'!T$13,'Tabelle Tipi-pesi'!U$13,"")&amp;IF(U155='Tabelle Tipi-pesi'!T$14,'Tabelle Tipi-pesi'!U$14,"")&amp;IF(U155='Tabelle Tipi-pesi'!T$15,'Tabelle Tipi-pesi'!U$15,"")&amp;IF(U155='Tabelle Tipi-pesi'!T$16,'Tabelle Tipi-pesi'!U$16,"")&amp;IF(U155='Tabelle Tipi-pesi'!T$17,'Tabelle Tipi-pesi'!U$17,"")&amp;IF(U155='Tabelle Tipi-pesi'!T$18,'Tabelle Tipi-pesi'!U$18,"")&amp;IF(U155='Tabelle Tipi-pesi'!T$19,'Tabelle Tipi-pesi'!U$19,"")&amp;IF(U155='Tabelle Tipi-pesi'!T$20,'Tabelle Tipi-pesi'!U$20,"")&amp;IF(U155='Tabelle Tipi-pesi'!T$21,'Tabelle Tipi-pesi'!U$21,"")&amp;IF(U155='Tabelle Tipi-pesi'!T$22,'Tabelle Tipi-pesi'!U$22,"")&amp;IF(U155='Tabelle Tipi-pesi'!T$23,'Tabelle Tipi-pesi'!U$23,"")))</f>
        <v>0</v>
      </c>
      <c r="W155" s="31" t="s">
        <v>99</v>
      </c>
      <c r="X155" s="32">
        <f>IF(W155="",0,VALUE(IF(W155='Tabelle Tipi-pesi'!V$2,'Tabelle Tipi-pesi'!W$2,"")&amp;IF(W155='Tabelle Tipi-pesi'!V$3,'Tabelle Tipi-pesi'!W$3,"")&amp;IF(W155='Tabelle Tipi-pesi'!V$4,'Tabelle Tipi-pesi'!W$4,"")&amp;IF(W155='Tabelle Tipi-pesi'!V$5,'Tabelle Tipi-pesi'!W$5,"")&amp;IF(W155='Tabelle Tipi-pesi'!V$6,'Tabelle Tipi-pesi'!W$6,"")&amp;IF(W155='Tabelle Tipi-pesi'!V$7,'Tabelle Tipi-pesi'!W$7,"")&amp;IF(W155='Tabelle Tipi-pesi'!V$8,'Tabelle Tipi-pesi'!W$8,"")&amp;IF(W155='Tabelle Tipi-pesi'!V$9,'Tabelle Tipi-pesi'!W$9,"")&amp;IF(W155='Tabelle Tipi-pesi'!V$10,'Tabelle Tipi-pesi'!W$10,"")&amp;IF(W155='Tabelle Tipi-pesi'!V$11,'Tabelle Tipi-pesi'!W$11,"")&amp;IF(W155='Tabelle Tipi-pesi'!V$12,'Tabelle Tipi-pesi'!W$12,"")&amp;IF(W155='Tabelle Tipi-pesi'!V$13,'Tabelle Tipi-pesi'!W$13,"")&amp;IF(W155='Tabelle Tipi-pesi'!V$14,'Tabelle Tipi-pesi'!W$14,"")&amp;IF(W155='Tabelle Tipi-pesi'!V$15,'Tabelle Tipi-pesi'!W$15,"")&amp;IF(W155='Tabelle Tipi-pesi'!V$16,'Tabelle Tipi-pesi'!W$16,"")&amp;IF(W155='Tabelle Tipi-pesi'!V$17,'Tabelle Tipi-pesi'!W$17,"")&amp;IF(W155='Tabelle Tipi-pesi'!V$18,'Tabelle Tipi-pesi'!W$18,"")&amp;IF(W155='Tabelle Tipi-pesi'!V$19,'Tabelle Tipi-pesi'!W$19,"")&amp;IF(W155='Tabelle Tipi-pesi'!V$20,'Tabelle Tipi-pesi'!W$20,"")&amp;IF(W155='Tabelle Tipi-pesi'!V$21,'Tabelle Tipi-pesi'!W$21,"")&amp;IF(W155='Tabelle Tipi-pesi'!V$22,'Tabelle Tipi-pesi'!W$22,"")&amp;IF(W155='Tabelle Tipi-pesi'!V$23,'Tabelle Tipi-pesi'!W$23,"")))</f>
        <v>14</v>
      </c>
      <c r="Z155" s="9">
        <f>IF(Y155="",0,VALUE(IF(Y155='Tabelle Tipi-pesi'!X$2,'Tabelle Tipi-pesi'!Y$2,"")&amp;IF(Y155='Tabelle Tipi-pesi'!X$3,'Tabelle Tipi-pesi'!Y$3,"")&amp;IF(Y155='Tabelle Tipi-pesi'!X$4,'Tabelle Tipi-pesi'!Y$4,"")&amp;IF(Y155='Tabelle Tipi-pesi'!X$5,'Tabelle Tipi-pesi'!Y$5,"")&amp;IF(Y155='Tabelle Tipi-pesi'!X$6,'Tabelle Tipi-pesi'!Y$6,"")&amp;IF(Y155='Tabelle Tipi-pesi'!X$7,'Tabelle Tipi-pesi'!Y$7,"")&amp;IF(Y155='Tabelle Tipi-pesi'!X$8,'Tabelle Tipi-pesi'!Y$8,"")&amp;IF(Y155='Tabelle Tipi-pesi'!X$9,'Tabelle Tipi-pesi'!Y$9,"")&amp;IF(Y155='Tabelle Tipi-pesi'!X$10,'Tabelle Tipi-pesi'!Y$10,"")&amp;IF(Y155='Tabelle Tipi-pesi'!X$11,'Tabelle Tipi-pesi'!Y$11,"")&amp;IF(Y155='Tabelle Tipi-pesi'!X$12,'Tabelle Tipi-pesi'!Y$12,"")&amp;IF(Y155='Tabelle Tipi-pesi'!X$13,'Tabelle Tipi-pesi'!Y$13,"")&amp;IF(Y155='Tabelle Tipi-pesi'!X$14,'Tabelle Tipi-pesi'!Y$14,"")&amp;IF(Y155='Tabelle Tipi-pesi'!X$15,'Tabelle Tipi-pesi'!Y$15,"")&amp;IF(Y155='Tabelle Tipi-pesi'!X$16,'Tabelle Tipi-pesi'!Y$16,"")&amp;IF(Y155='Tabelle Tipi-pesi'!X$17,'Tabelle Tipi-pesi'!Y$17,"")&amp;IF(Y155='Tabelle Tipi-pesi'!X$18,'Tabelle Tipi-pesi'!Y$18,"")&amp;IF(Y155='Tabelle Tipi-pesi'!X$19,'Tabelle Tipi-pesi'!Y$19,"")&amp;IF(Y155='Tabelle Tipi-pesi'!X$20,'Tabelle Tipi-pesi'!Y$20,"")&amp;IF(Y155='Tabelle Tipi-pesi'!X$21,'Tabelle Tipi-pesi'!Y$21,"")&amp;IF(Y155='Tabelle Tipi-pesi'!X$22,'Tabelle Tipi-pesi'!Y$22,"")&amp;IF(Y155='Tabelle Tipi-pesi'!X$23,'Tabelle Tipi-pesi'!Y$23,"")))</f>
        <v>0</v>
      </c>
      <c r="AA155" s="36" t="s">
        <v>103</v>
      </c>
      <c r="AB155" s="37">
        <f>IF(AA155="",0,VALUE(IF(AA155='Tabelle Tipi-pesi'!Z$2,'Tabelle Tipi-pesi'!AA$2,"")&amp;IF(AA155='Tabelle Tipi-pesi'!Z$3,'Tabelle Tipi-pesi'!AA$3,"")&amp;IF(AA155='Tabelle Tipi-pesi'!Z$4,'Tabelle Tipi-pesi'!AA$4,"")&amp;IF(AA155='Tabelle Tipi-pesi'!Z$5,'Tabelle Tipi-pesi'!AA$5,"")&amp;IF(AA155='Tabelle Tipi-pesi'!Z$6,'Tabelle Tipi-pesi'!AA$6,"")&amp;IF(AA155='Tabelle Tipi-pesi'!Z$7,'Tabelle Tipi-pesi'!AA$7,"")&amp;IF(AA155='Tabelle Tipi-pesi'!Z$8,'Tabelle Tipi-pesi'!AA$8,"")&amp;IF(AA155='Tabelle Tipi-pesi'!Z$9,'Tabelle Tipi-pesi'!AA$9,"")&amp;IF(AA155='Tabelle Tipi-pesi'!Z$10,'Tabelle Tipi-pesi'!AA$10,"")&amp;IF(AA155='Tabelle Tipi-pesi'!Z$11,'Tabelle Tipi-pesi'!AA$11,"")&amp;IF(AA155='Tabelle Tipi-pesi'!Z$12,'Tabelle Tipi-pesi'!AA$12,"")&amp;IF(AA155='Tabelle Tipi-pesi'!Z$13,'Tabelle Tipi-pesi'!AA$13,"")&amp;IF(AA155='Tabelle Tipi-pesi'!Z$14,'Tabelle Tipi-pesi'!AA$14,"")&amp;IF(AA155='Tabelle Tipi-pesi'!Z$15,'Tabelle Tipi-pesi'!AA$15,"")&amp;IF(AA155='Tabelle Tipi-pesi'!Z$16,'Tabelle Tipi-pesi'!AA$16,"")&amp;IF(AA155='Tabelle Tipi-pesi'!Z$17,'Tabelle Tipi-pesi'!AA$17,"")&amp;IF(AA155='Tabelle Tipi-pesi'!Z$18,'Tabelle Tipi-pesi'!AA$18,"")&amp;IF(AA155='Tabelle Tipi-pesi'!Z$19,'Tabelle Tipi-pesi'!AA$19,"")&amp;IF(AA155='Tabelle Tipi-pesi'!Z$20,'Tabelle Tipi-pesi'!AA$20,"")&amp;IF(AA155='Tabelle Tipi-pesi'!Z$21,'Tabelle Tipi-pesi'!AA$21,"")&amp;IF(AA155='Tabelle Tipi-pesi'!Z$22,'Tabelle Tipi-pesi'!AA$22,"")&amp;IF(AA155='Tabelle Tipi-pesi'!Z$23,'Tabelle Tipi-pesi'!AA$23,"")))</f>
        <v>10</v>
      </c>
      <c r="AD155" s="9">
        <f>IF(AC155="",0,VALUE(IF(AC155='Tabelle Tipi-pesi'!Z$2,'Tabelle Tipi-pesi'!AA$2,"")&amp;IF(AC155='Tabelle Tipi-pesi'!Z$3,'Tabelle Tipi-pesi'!AA$3,"")&amp;IF(AC155='Tabelle Tipi-pesi'!Z$4,'Tabelle Tipi-pesi'!AA$4,"")&amp;IF(AC155='Tabelle Tipi-pesi'!Z$5,'Tabelle Tipi-pesi'!AA$5,"")&amp;IF(AC155='Tabelle Tipi-pesi'!Z$6,'Tabelle Tipi-pesi'!AA$6,"")&amp;IF(AC155='Tabelle Tipi-pesi'!Z$7,'Tabelle Tipi-pesi'!AA$7,"")&amp;IF(AC155='Tabelle Tipi-pesi'!Z$8,'Tabelle Tipi-pesi'!AA$8,"")&amp;IF(AC155='Tabelle Tipi-pesi'!Z$9,'Tabelle Tipi-pesi'!AA$9,"")&amp;IF(AC155='Tabelle Tipi-pesi'!Z$10,'Tabelle Tipi-pesi'!AA$10,"")&amp;IF(AC155='Tabelle Tipi-pesi'!Z$11,'Tabelle Tipi-pesi'!AA$11,"")&amp;IF(AC155='Tabelle Tipi-pesi'!Z$12,'Tabelle Tipi-pesi'!AA$12,"")&amp;IF(AC155='Tabelle Tipi-pesi'!Z$13,'Tabelle Tipi-pesi'!AA$13,"")&amp;IF(AC155='Tabelle Tipi-pesi'!Z$14,'Tabelle Tipi-pesi'!AA$14,"")&amp;IF(AC155='Tabelle Tipi-pesi'!Z$15,'Tabelle Tipi-pesi'!AA$15,"")&amp;IF(AC155='Tabelle Tipi-pesi'!Z$16,'Tabelle Tipi-pesi'!AA$16,"")&amp;IF(AC155='Tabelle Tipi-pesi'!Z$17,'Tabelle Tipi-pesi'!AA$17,"")&amp;IF(AC155='Tabelle Tipi-pesi'!Z$18,'Tabelle Tipi-pesi'!AA$18,"")&amp;IF(AC155='Tabelle Tipi-pesi'!Z$19,'Tabelle Tipi-pesi'!AA$19,"")&amp;IF(AC155='Tabelle Tipi-pesi'!Z$20,'Tabelle Tipi-pesi'!AA$20,"")&amp;IF(AC155='Tabelle Tipi-pesi'!Z$21,'Tabelle Tipi-pesi'!AA$21,"")&amp;IF(AC155='Tabelle Tipi-pesi'!Z$22,'Tabelle Tipi-pesi'!AA$22,"")&amp;IF(AC155='Tabelle Tipi-pesi'!Z$23,'Tabelle Tipi-pesi'!AA$23,"")))</f>
        <v>0</v>
      </c>
      <c r="AE155" s="34" t="s">
        <v>116</v>
      </c>
      <c r="AF155" s="35">
        <f>IF(AE155="",0,VALUE(IF(AE155='Tabelle Tipi-pesi'!AB$2,'Tabelle Tipi-pesi'!AC$2,"")&amp;IF(AE155='Tabelle Tipi-pesi'!AB$3,'Tabelle Tipi-pesi'!AC$3,"")&amp;IF(AE155='Tabelle Tipi-pesi'!AB$4,'Tabelle Tipi-pesi'!AC$4,"")&amp;IF(AE155='Tabelle Tipi-pesi'!AB$5,'Tabelle Tipi-pesi'!AC$5,"")&amp;IF(AE155='Tabelle Tipi-pesi'!AB$6,'Tabelle Tipi-pesi'!AC$6,"")&amp;IF(AE155='Tabelle Tipi-pesi'!AB$7,'Tabelle Tipi-pesi'!AC$7,"")&amp;IF(AE155='Tabelle Tipi-pesi'!AB$8,'Tabelle Tipi-pesi'!AC$8,"")&amp;IF(AE155='Tabelle Tipi-pesi'!AB$9,'Tabelle Tipi-pesi'!AC$9,"")&amp;IF(AE155='Tabelle Tipi-pesi'!AB$10,'Tabelle Tipi-pesi'!AC$10,"")&amp;IF(AE155='Tabelle Tipi-pesi'!AB$11,'Tabelle Tipi-pesi'!AC$11,"")&amp;IF(AE155='Tabelle Tipi-pesi'!AB$12,'Tabelle Tipi-pesi'!AC$12,"")&amp;IF(AE155='Tabelle Tipi-pesi'!AB$13,'Tabelle Tipi-pesi'!AC$13,"")&amp;IF(AE155='Tabelle Tipi-pesi'!AB$14,'Tabelle Tipi-pesi'!AC$14,"")&amp;IF(AE155='Tabelle Tipi-pesi'!AB$15,'Tabelle Tipi-pesi'!AC$15,"")&amp;IF(AD155='Tabelle Tipi-pesi'!AB$16,'Tabelle Tipi-pesi'!AC$16,"")&amp;IF(AE155='Tabelle Tipi-pesi'!AB$17,'Tabelle Tipi-pesi'!AC$17,"")&amp;IF(AE155='Tabelle Tipi-pesi'!AB$18,'Tabelle Tipi-pesi'!AC$18,"")&amp;IF(AE155='Tabelle Tipi-pesi'!AB$19,'Tabelle Tipi-pesi'!AC$19,"")&amp;IF(AE155='Tabelle Tipi-pesi'!AB$20,'Tabelle Tipi-pesi'!AC$20,"")&amp;IF(AE155='Tabelle Tipi-pesi'!AB$21,'Tabelle Tipi-pesi'!AC$21,"")&amp;IF(AE155='Tabelle Tipi-pesi'!AB$22,'Tabelle Tipi-pesi'!AC$22,"")&amp;IF(AE155='Tabelle Tipi-pesi'!AB$23,'Tabelle Tipi-pesi'!AC$23,"")))</f>
        <v>20</v>
      </c>
      <c r="AH155" s="9">
        <f>IF(AG155="",0,VALUE(IF(AG155='Tabelle Tipi-pesi'!AD$2,'Tabelle Tipi-pesi'!AE$2,"")&amp;IF(AG155='Tabelle Tipi-pesi'!AD$3,'Tabelle Tipi-pesi'!AE$3,"")&amp;IF(AG155='Tabelle Tipi-pesi'!AD$4,'Tabelle Tipi-pesi'!AE$4,"")&amp;IF(AG155='Tabelle Tipi-pesi'!AD$5,'Tabelle Tipi-pesi'!AE$5,"")&amp;IF(AG155='Tabelle Tipi-pesi'!AD$6,'Tabelle Tipi-pesi'!AE$6,"")&amp;IF(AG155='Tabelle Tipi-pesi'!AD$7,'Tabelle Tipi-pesi'!AE$7,"")&amp;IF(AG155='Tabelle Tipi-pesi'!AD$8,'Tabelle Tipi-pesi'!AE$8,"")&amp;IF(AG155='Tabelle Tipi-pesi'!AD$9,'Tabelle Tipi-pesi'!AE$9,"")&amp;IF(AG155='Tabelle Tipi-pesi'!AD$10,'Tabelle Tipi-pesi'!AE$10,"")&amp;IF(AG155='Tabelle Tipi-pesi'!AD$11,'Tabelle Tipi-pesi'!AE$11,"")&amp;IF(AG155='Tabelle Tipi-pesi'!AD$12,'Tabelle Tipi-pesi'!AE$12,"")&amp;IF(AG155='Tabelle Tipi-pesi'!AD$13,'Tabelle Tipi-pesi'!AE$13,"")&amp;IF(AG155='Tabelle Tipi-pesi'!AD$14,'Tabelle Tipi-pesi'!AE$14,"")&amp;IF(AG155='Tabelle Tipi-pesi'!AD$15,'Tabelle Tipi-pesi'!AE$15,"")&amp;IF(AF155='Tabelle Tipi-pesi'!AD$16,'Tabelle Tipi-pesi'!AE$16,"")&amp;IF(AG155='Tabelle Tipi-pesi'!AD$17,'Tabelle Tipi-pesi'!AE$17,"")&amp;IF(AG155='Tabelle Tipi-pesi'!AD$18,'Tabelle Tipi-pesi'!AE$18,"")&amp;IF(AG155='Tabelle Tipi-pesi'!AD$19,'Tabelle Tipi-pesi'!AE$19,"")&amp;IF(AG155='Tabelle Tipi-pesi'!AD$20,'Tabelle Tipi-pesi'!AE$20,"")&amp;IF(AG155='Tabelle Tipi-pesi'!AD$21,'Tabelle Tipi-pesi'!AE$21,"")&amp;IF(AG155='Tabelle Tipi-pesi'!AD$22,'Tabelle Tipi-pesi'!AE$22,"")&amp;IF(AG155='Tabelle Tipi-pesi'!AD$23,'Tabelle Tipi-pesi'!AE$23,"")))</f>
        <v>0</v>
      </c>
      <c r="AJ155" s="26">
        <f t="shared" si="14"/>
        <v>2096</v>
      </c>
      <c r="AK155" s="55">
        <v>49.8</v>
      </c>
      <c r="AL155" s="12">
        <v>9201</v>
      </c>
      <c r="AM155" s="18"/>
      <c r="AN155" s="11">
        <f t="shared" si="15"/>
        <v>17</v>
      </c>
      <c r="AO155" s="11" t="str">
        <f t="shared" si="16"/>
        <v>4</v>
      </c>
      <c r="AP155" s="8">
        <v>340</v>
      </c>
      <c r="AQ155" s="40">
        <f t="shared" si="17"/>
        <v>11.085542168674699</v>
      </c>
      <c r="AR155" s="15">
        <f t="shared" si="18"/>
        <v>164.06602409638555</v>
      </c>
      <c r="AS155" s="16">
        <f t="shared" si="19"/>
        <v>78.275774855145784</v>
      </c>
      <c r="AT155" s="15">
        <f t="shared" si="20"/>
        <v>12.775344630577758</v>
      </c>
      <c r="AU155" s="39"/>
    </row>
    <row r="156" spans="1:47" s="8" customFormat="1" ht="11.25" customHeight="1" x14ac:dyDescent="0.2">
      <c r="A156" s="8">
        <v>152</v>
      </c>
      <c r="B156" s="8">
        <v>4</v>
      </c>
      <c r="C156" s="20" t="s">
        <v>17</v>
      </c>
      <c r="D156" s="21">
        <f>IF(C156="",0,VALUE(IF(C156='Tabelle Tipi-pesi'!B$2,'Tabelle Tipi-pesi'!C$2,"")&amp;IF(C156='Tabelle Tipi-pesi'!B$3,'Tabelle Tipi-pesi'!C$3,"")&amp;IF(C156='Tabelle Tipi-pesi'!B$4,'Tabelle Tipi-pesi'!C$4,"")&amp;IF(C156='Tabelle Tipi-pesi'!B$5,'Tabelle Tipi-pesi'!C$5,"")&amp;IF(C156='Tabelle Tipi-pesi'!B$6,'Tabelle Tipi-pesi'!C$6,"")&amp;IF(C156='Tabelle Tipi-pesi'!B$7,'Tabelle Tipi-pesi'!C$7,"")&amp;IF(C156='Tabelle Tipi-pesi'!B$8,'Tabelle Tipi-pesi'!C$8,"")&amp;IF(C156='Tabelle Tipi-pesi'!B$9,'Tabelle Tipi-pesi'!C$9,"")&amp;IF(C156='Tabelle Tipi-pesi'!B$10,'Tabelle Tipi-pesi'!C$10,"")&amp;IF(C156='Tabelle Tipi-pesi'!B$11,'Tabelle Tipi-pesi'!C$11,"")&amp;IF(C156='Tabelle Tipi-pesi'!B$12,'Tabelle Tipi-pesi'!C$12,"")&amp;IF(C156='Tabelle Tipi-pesi'!B$13,'Tabelle Tipi-pesi'!C$13,"")&amp;IF(C156='Tabelle Tipi-pesi'!B$14,'Tabelle Tipi-pesi'!C$14,"")&amp;IF(C156='Tabelle Tipi-pesi'!B$15,'Tabelle Tipi-pesi'!C$15,"")&amp;IF(C156='Tabelle Tipi-pesi'!B$16,'Tabelle Tipi-pesi'!C$16,"")&amp;IF(C156='Tabelle Tipi-pesi'!B$17,'Tabelle Tipi-pesi'!C$17,"")&amp;IF(C156='Tabelle Tipi-pesi'!B$18,'Tabelle Tipi-pesi'!C$18,"")&amp;IF(C156='Tabelle Tipi-pesi'!B$19,'Tabelle Tipi-pesi'!C$19,"")&amp;IF(C156='Tabelle Tipi-pesi'!B$20,'Tabelle Tipi-pesi'!C$20,"")&amp;IF(C156='Tabelle Tipi-pesi'!B$21,'Tabelle Tipi-pesi'!C$21,"")&amp;IF(C156='Tabelle Tipi-pesi'!B$22,'Tabelle Tipi-pesi'!C$22,"")&amp;IF(C156='Tabelle Tipi-pesi'!B$23,'Tabelle Tipi-pesi'!C$23,"")))</f>
        <v>130</v>
      </c>
      <c r="E156" s="8" t="s">
        <v>31</v>
      </c>
      <c r="F156" s="7">
        <f>IF(E156="",0,VALUE(IF(E156='Tabelle Tipi-pesi'!D$2,'Tabelle Tipi-pesi'!E$2,"")&amp;IF(E156='Tabelle Tipi-pesi'!D$3,'Tabelle Tipi-pesi'!E$3,"")&amp;IF(E156='Tabelle Tipi-pesi'!D$4,'Tabelle Tipi-pesi'!E$4,"")&amp;IF(E156='Tabelle Tipi-pesi'!D$5,'Tabelle Tipi-pesi'!E$5,"")&amp;IF(E156='Tabelle Tipi-pesi'!D$6,'Tabelle Tipi-pesi'!E$6,"")&amp;IF(E156='Tabelle Tipi-pesi'!D$7,'Tabelle Tipi-pesi'!E$7,"")&amp;IF(E156='Tabelle Tipi-pesi'!D$8,'Tabelle Tipi-pesi'!E$8,"")&amp;IF(E156='Tabelle Tipi-pesi'!D$9,'Tabelle Tipi-pesi'!E$9,"")&amp;IF(E156='Tabelle Tipi-pesi'!D$10,'Tabelle Tipi-pesi'!E$10,"")&amp;IF(E156='Tabelle Tipi-pesi'!D$11,'Tabelle Tipi-pesi'!E$11,"")&amp;IF(E156='Tabelle Tipi-pesi'!D$12,'Tabelle Tipi-pesi'!E$12,"")&amp;IF(E156='Tabelle Tipi-pesi'!D$13,'Tabelle Tipi-pesi'!E$13,"")&amp;IF(E156='Tabelle Tipi-pesi'!D$14,'Tabelle Tipi-pesi'!E$14,"")&amp;IF(E156='Tabelle Tipi-pesi'!D$15,'Tabelle Tipi-pesi'!E$15,"")&amp;IF(E156='Tabelle Tipi-pesi'!D$16,'Tabelle Tipi-pesi'!E$16,"")&amp;IF(E156='Tabelle Tipi-pesi'!D$17,'Tabelle Tipi-pesi'!E$17,"")&amp;IF(E156='Tabelle Tipi-pesi'!D$18,'Tabelle Tipi-pesi'!E$18,"")&amp;IF(E156='Tabelle Tipi-pesi'!D$19,'Tabelle Tipi-pesi'!E$19,"")&amp;IF(E156='Tabelle Tipi-pesi'!D$20,'Tabelle Tipi-pesi'!E$20,"")&amp;IF(E156='Tabelle Tipi-pesi'!D$21,'Tabelle Tipi-pesi'!E$21,"")&amp;IF(E156='Tabelle Tipi-pesi'!D$22,'Tabelle Tipi-pesi'!E$22,"")&amp;IF(E156='Tabelle Tipi-pesi'!D$23,'Tabelle Tipi-pesi'!E$23,"")))/4*B156</f>
        <v>80</v>
      </c>
      <c r="G156" s="22" t="s">
        <v>39</v>
      </c>
      <c r="H156" s="23">
        <f>$B156*IF(G156="",0,VALUE(IF(G156='Tabelle Tipi-pesi'!F$2,'Tabelle Tipi-pesi'!G$2,"")&amp;IF(G156='Tabelle Tipi-pesi'!F$3,'Tabelle Tipi-pesi'!G$3,"")&amp;IF(G156='Tabelle Tipi-pesi'!F$4,'Tabelle Tipi-pesi'!G$4,"")&amp;IF(G156='Tabelle Tipi-pesi'!F$5,'Tabelle Tipi-pesi'!G$5,"")&amp;IF(G156='Tabelle Tipi-pesi'!F$6,'Tabelle Tipi-pesi'!G$6,"")&amp;IF(G156='Tabelle Tipi-pesi'!F$7,'Tabelle Tipi-pesi'!G$7,"")&amp;IF(G156='Tabelle Tipi-pesi'!F$8,'Tabelle Tipi-pesi'!G$8,"")&amp;IF(G156='Tabelle Tipi-pesi'!F$9,'Tabelle Tipi-pesi'!G$9,"")&amp;IF(G156='Tabelle Tipi-pesi'!F$10,'Tabelle Tipi-pesi'!G$10,"")&amp;IF(G156='Tabelle Tipi-pesi'!F$11,'Tabelle Tipi-pesi'!G$11,"")&amp;IF(G156='Tabelle Tipi-pesi'!F$12,'Tabelle Tipi-pesi'!G$12,"")&amp;IF(G156='Tabelle Tipi-pesi'!F$13,'Tabelle Tipi-pesi'!G$13,"")&amp;IF(G156='Tabelle Tipi-pesi'!F$14,'Tabelle Tipi-pesi'!G$14,"")&amp;IF(G156='Tabelle Tipi-pesi'!F$15,'Tabelle Tipi-pesi'!G$15,"")&amp;IF(G156='Tabelle Tipi-pesi'!F$16,'Tabelle Tipi-pesi'!G$16,"")&amp;IF(G156='Tabelle Tipi-pesi'!F$17,'Tabelle Tipi-pesi'!G$17,"")&amp;IF(G156='Tabelle Tipi-pesi'!F$18,'Tabelle Tipi-pesi'!G$18,"")&amp;IF(G156='Tabelle Tipi-pesi'!F$19,'Tabelle Tipi-pesi'!G$19,"")&amp;IF(G156='Tabelle Tipi-pesi'!F$20,'Tabelle Tipi-pesi'!G$20,"")&amp;IF(G156='Tabelle Tipi-pesi'!F$21,'Tabelle Tipi-pesi'!G$21,"")&amp;IF(G156='Tabelle Tipi-pesi'!F$22,'Tabelle Tipi-pesi'!G$22,"")&amp;IF(G156='Tabelle Tipi-pesi'!F$23,'Tabelle Tipi-pesi'!G$23,"")))</f>
        <v>120</v>
      </c>
      <c r="I156" s="8" t="s">
        <v>47</v>
      </c>
      <c r="J156" s="9">
        <f>IF(I156="",0,VALUE(IF(I156='Tabelle Tipi-pesi'!H$2,'Tabelle Tipi-pesi'!I$2,"")&amp;IF(I156='Tabelle Tipi-pesi'!H$3,'Tabelle Tipi-pesi'!I$3,"")&amp;IF(I156='Tabelle Tipi-pesi'!H$4,'Tabelle Tipi-pesi'!I$4,"")&amp;IF(I156='Tabelle Tipi-pesi'!H$5,'Tabelle Tipi-pesi'!I$5,"")&amp;IF(I156='Tabelle Tipi-pesi'!H$6,'Tabelle Tipi-pesi'!I$6,"")&amp;IF(I156='Tabelle Tipi-pesi'!H$7,'Tabelle Tipi-pesi'!I$7,"")&amp;IF(I156='Tabelle Tipi-pesi'!H$8,'Tabelle Tipi-pesi'!I$8,"")&amp;IF(I156='Tabelle Tipi-pesi'!H$9,'Tabelle Tipi-pesi'!I$9,"")&amp;IF(I156='Tabelle Tipi-pesi'!H$10,'Tabelle Tipi-pesi'!I$10,"")&amp;IF(I156='Tabelle Tipi-pesi'!H$11,'Tabelle Tipi-pesi'!I$11,"")&amp;IF(I156='Tabelle Tipi-pesi'!H$12,'Tabelle Tipi-pesi'!I$12,"")&amp;IF(I156='Tabelle Tipi-pesi'!H$13,'Tabelle Tipi-pesi'!I$13,"")&amp;IF(I156='Tabelle Tipi-pesi'!H$14,'Tabelle Tipi-pesi'!I$14,"")&amp;IF(I156='Tabelle Tipi-pesi'!H$15,'Tabelle Tipi-pesi'!I$15,"")&amp;IF(I156='Tabelle Tipi-pesi'!H$16,'Tabelle Tipi-pesi'!I$16,"")&amp;IF(I156='Tabelle Tipi-pesi'!H$17,'Tabelle Tipi-pesi'!I$17,"")&amp;IF(I156='Tabelle Tipi-pesi'!H$18,'Tabelle Tipi-pesi'!I$18,"")&amp;IF(I156='Tabelle Tipi-pesi'!H$19,'Tabelle Tipi-pesi'!I$19,"")&amp;IF(I156='Tabelle Tipi-pesi'!H$20,'Tabelle Tipi-pesi'!I$20,"")&amp;IF(I156='Tabelle Tipi-pesi'!H$21,'Tabelle Tipi-pesi'!I$21,"")&amp;IF(I156='Tabelle Tipi-pesi'!H$22,'Tabelle Tipi-pesi'!I$22,"")&amp;IF(I156='Tabelle Tipi-pesi'!H$23,'Tabelle Tipi-pesi'!I$23,"")))</f>
        <v>145</v>
      </c>
      <c r="K156" s="24" t="s">
        <v>50</v>
      </c>
      <c r="L156" s="25">
        <f>IF(K156="",0,VALUE(IF(K156='Tabelle Tipi-pesi'!J$2,'Tabelle Tipi-pesi'!K$2,"")&amp;IF(K156='Tabelle Tipi-pesi'!J$3,'Tabelle Tipi-pesi'!K$3,"")&amp;IF(K156='Tabelle Tipi-pesi'!J$4,'Tabelle Tipi-pesi'!K$4,"")&amp;IF(K156='Tabelle Tipi-pesi'!J$5,'Tabelle Tipi-pesi'!K$5,"")&amp;IF(K156='Tabelle Tipi-pesi'!J$6,'Tabelle Tipi-pesi'!K$6,"")&amp;IF(K156='Tabelle Tipi-pesi'!J$7,'Tabelle Tipi-pesi'!K$7,"")&amp;IF(K156='Tabelle Tipi-pesi'!J$8,'Tabelle Tipi-pesi'!K$8,"")&amp;IF(K156='Tabelle Tipi-pesi'!J$9,'Tabelle Tipi-pesi'!K$9,"")&amp;IF(K156='Tabelle Tipi-pesi'!J$10,'Tabelle Tipi-pesi'!K$10,"")&amp;IF(K156='Tabelle Tipi-pesi'!J$11,'Tabelle Tipi-pesi'!K$11,"")&amp;IF(K156='Tabelle Tipi-pesi'!J$12,'Tabelle Tipi-pesi'!K$12,"")&amp;IF(K156='Tabelle Tipi-pesi'!J$13,'Tabelle Tipi-pesi'!K$13,"")&amp;IF(K156='Tabelle Tipi-pesi'!J$14,'Tabelle Tipi-pesi'!K$14,"")&amp;IF(K156='Tabelle Tipi-pesi'!J$15,'Tabelle Tipi-pesi'!K$15,"")&amp;IF(K156='Tabelle Tipi-pesi'!J$16,'Tabelle Tipi-pesi'!K$16,"")&amp;IF(K156='Tabelle Tipi-pesi'!J$17,'Tabelle Tipi-pesi'!K$17,"")&amp;IF(K156='Tabelle Tipi-pesi'!J$18,'Tabelle Tipi-pesi'!K$18,"")&amp;IF(K156='Tabelle Tipi-pesi'!J$19,'Tabelle Tipi-pesi'!K$19,"")&amp;IF(K156='Tabelle Tipi-pesi'!J$20,'Tabelle Tipi-pesi'!K$20,"")&amp;IF(K156='Tabelle Tipi-pesi'!J$21,'Tabelle Tipi-pesi'!K$21,"")&amp;IF(K156='Tabelle Tipi-pesi'!J$22,'Tabelle Tipi-pesi'!K$22,"")&amp;IF(K156='Tabelle Tipi-pesi'!J$23,'Tabelle Tipi-pesi'!K$23,"")))</f>
        <v>7</v>
      </c>
      <c r="M156" s="8" t="s">
        <v>68</v>
      </c>
      <c r="N156" s="9">
        <f>$B156*IF(M156="",0,VALUE(IF(M156='Tabelle Tipi-pesi'!L$2,'Tabelle Tipi-pesi'!M$2,"")&amp;IF(M156='Tabelle Tipi-pesi'!L$3,'Tabelle Tipi-pesi'!M$3,"")&amp;IF(M156='Tabelle Tipi-pesi'!L$4,'Tabelle Tipi-pesi'!M$4,"")&amp;IF(M156='Tabelle Tipi-pesi'!L$5,'Tabelle Tipi-pesi'!M$5,"")&amp;IF(M156='Tabelle Tipi-pesi'!L$6,'Tabelle Tipi-pesi'!M$6,"")&amp;IF(M156='Tabelle Tipi-pesi'!L$7,'Tabelle Tipi-pesi'!M$7,"")&amp;IF(M156='Tabelle Tipi-pesi'!L$8,'Tabelle Tipi-pesi'!M$8,"")&amp;IF(M156='Tabelle Tipi-pesi'!L$9,'Tabelle Tipi-pesi'!M$9,"")&amp;IF(M156='Tabelle Tipi-pesi'!L$10,'Tabelle Tipi-pesi'!M$10,"")&amp;IF(M156='Tabelle Tipi-pesi'!L$11,'Tabelle Tipi-pesi'!M$11,"")&amp;IF(M156='Tabelle Tipi-pesi'!L$12,'Tabelle Tipi-pesi'!M$12,"")&amp;IF(M156='Tabelle Tipi-pesi'!L$13,'Tabelle Tipi-pesi'!M$13,"")&amp;IF(M156='Tabelle Tipi-pesi'!L$14,'Tabelle Tipi-pesi'!M$14,"")&amp;IF(M156='Tabelle Tipi-pesi'!L$15,'Tabelle Tipi-pesi'!M$15,"")&amp;IF(M156='Tabelle Tipi-pesi'!L$16,'Tabelle Tipi-pesi'!M$16,"")&amp;IF(M156='Tabelle Tipi-pesi'!L$17,'Tabelle Tipi-pesi'!M$17,"")&amp;IF(M156='Tabelle Tipi-pesi'!L$18,'Tabelle Tipi-pesi'!M$18,"")&amp;IF(M156='Tabelle Tipi-pesi'!L$19,'Tabelle Tipi-pesi'!M$19,"")&amp;IF(M156='Tabelle Tipi-pesi'!L$20,'Tabelle Tipi-pesi'!M$20,"")&amp;IF(M156='Tabelle Tipi-pesi'!L$21,'Tabelle Tipi-pesi'!M$21,"")&amp;IF(M156='Tabelle Tipi-pesi'!L$22,'Tabelle Tipi-pesi'!M$22,"")&amp;IF(M156='Tabelle Tipi-pesi'!L$23,'Tabelle Tipi-pesi'!M$23,"")))</f>
        <v>288</v>
      </c>
      <c r="O156" s="27" t="s">
        <v>82</v>
      </c>
      <c r="P156" s="28">
        <f>IF(O156="",0,VALUE(IF(O156='Tabelle Tipi-pesi'!N$2,'Tabelle Tipi-pesi'!O$2,"")&amp;IF(O156='Tabelle Tipi-pesi'!N$3,'Tabelle Tipi-pesi'!O$3,"")&amp;IF(O156='Tabelle Tipi-pesi'!N$4,'Tabelle Tipi-pesi'!O$4,"")&amp;IF(O156='Tabelle Tipi-pesi'!N$5,'Tabelle Tipi-pesi'!O$5,"")&amp;IF(O156='Tabelle Tipi-pesi'!N$6,'Tabelle Tipi-pesi'!O$6,"")&amp;IF(O156='Tabelle Tipi-pesi'!N$7,'Tabelle Tipi-pesi'!O$7,"")&amp;IF(O156='Tabelle Tipi-pesi'!N$8,'Tabelle Tipi-pesi'!O$8,"")&amp;IF(O156='Tabelle Tipi-pesi'!N$9,'Tabelle Tipi-pesi'!O$9,"")&amp;IF(O156='Tabelle Tipi-pesi'!N$10,'Tabelle Tipi-pesi'!O$10,"")&amp;IF(O156='Tabelle Tipi-pesi'!N$11,'Tabelle Tipi-pesi'!O$11,"")&amp;IF(O156='Tabelle Tipi-pesi'!N$12,'Tabelle Tipi-pesi'!O$12,"")&amp;IF(O156='Tabelle Tipi-pesi'!N$13,'Tabelle Tipi-pesi'!O$13,"")&amp;IF(O156='Tabelle Tipi-pesi'!N$14,'Tabelle Tipi-pesi'!O$14,"")&amp;IF(O156='Tabelle Tipi-pesi'!N$15,'Tabelle Tipi-pesi'!O$15,"")&amp;IF(O156='Tabelle Tipi-pesi'!N$16,'Tabelle Tipi-pesi'!O$16,"")&amp;IF(O156='Tabelle Tipi-pesi'!N$17,'Tabelle Tipi-pesi'!O$17,"")&amp;IF(O156='Tabelle Tipi-pesi'!N$18,'Tabelle Tipi-pesi'!O$18,"")&amp;IF(O156='Tabelle Tipi-pesi'!N$19,'Tabelle Tipi-pesi'!O$19,"")&amp;IF(O156='Tabelle Tipi-pesi'!N$20,'Tabelle Tipi-pesi'!O$20,"")&amp;IF(O156='Tabelle Tipi-pesi'!N$21,'Tabelle Tipi-pesi'!O$21,"")&amp;IF(O156='Tabelle Tipi-pesi'!N$22,'Tabelle Tipi-pesi'!O$22,"")&amp;IF(O156='Tabelle Tipi-pesi'!N$23,'Tabelle Tipi-pesi'!O$23,"")))</f>
        <v>580</v>
      </c>
      <c r="Q156" s="8" t="s">
        <v>109</v>
      </c>
      <c r="R156" s="9">
        <f>IF(Q156="",0,VALUE(IF(Q156='Tabelle Tipi-pesi'!P$2,'Tabelle Tipi-pesi'!Q$2,"")&amp;IF(Q156='Tabelle Tipi-pesi'!P$3,'Tabelle Tipi-pesi'!Q$3,"")&amp;IF(Q156='Tabelle Tipi-pesi'!P$4,'Tabelle Tipi-pesi'!Q$4,"")&amp;IF(Q156='Tabelle Tipi-pesi'!P$5,'Tabelle Tipi-pesi'!Q$5,"")&amp;IF(Q156='Tabelle Tipi-pesi'!P$6,'Tabelle Tipi-pesi'!Q$6,"")&amp;IF(Q156='Tabelle Tipi-pesi'!P$7,'Tabelle Tipi-pesi'!Q$7,"")&amp;IF(Q156='Tabelle Tipi-pesi'!P$8,'Tabelle Tipi-pesi'!Q$8,"")&amp;IF(Q156='Tabelle Tipi-pesi'!P$9,'Tabelle Tipi-pesi'!Q$9,"")&amp;IF(Q156='Tabelle Tipi-pesi'!P$10,'Tabelle Tipi-pesi'!Q$10,"")&amp;IF(Q156='Tabelle Tipi-pesi'!P$11,'Tabelle Tipi-pesi'!Q$11,"")&amp;IF(Q156='Tabelle Tipi-pesi'!P$12,'Tabelle Tipi-pesi'!Q$12,"")&amp;IF(Q156='Tabelle Tipi-pesi'!P$13,'Tabelle Tipi-pesi'!Q$13,"")&amp;IF(Q156='Tabelle Tipi-pesi'!P$14,'Tabelle Tipi-pesi'!Q$14,"")&amp;IF(Q156='Tabelle Tipi-pesi'!P$15,'Tabelle Tipi-pesi'!Q$15,"")&amp;IF(Q156='Tabelle Tipi-pesi'!P$16,'Tabelle Tipi-pesi'!Q$16,"")&amp;IF(Q156='Tabelle Tipi-pesi'!P$17,'Tabelle Tipi-pesi'!Q$17,"")&amp;IF(Q156='Tabelle Tipi-pesi'!P$18,'Tabelle Tipi-pesi'!Q$18,"")&amp;IF(Q156='Tabelle Tipi-pesi'!P$19,'Tabelle Tipi-pesi'!Q$19,"")&amp;IF(Q156='Tabelle Tipi-pesi'!P$20,'Tabelle Tipi-pesi'!Q$20,"")&amp;IF(Q156='Tabelle Tipi-pesi'!P$21,'Tabelle Tipi-pesi'!Q$21,"")&amp;IF(Q156='Tabelle Tipi-pesi'!P$22,'Tabelle Tipi-pesi'!Q$22,"")&amp;IF(Q156='Tabelle Tipi-pesi'!P$23,'Tabelle Tipi-pesi'!Q$23,"")))</f>
        <v>60</v>
      </c>
      <c r="S156" s="29" t="s">
        <v>113</v>
      </c>
      <c r="T156" s="30">
        <f>IF(S156="",0,VALUE(IF(S156='Tabelle Tipi-pesi'!R$2,'Tabelle Tipi-pesi'!S$2,"")&amp;IF(S156='Tabelle Tipi-pesi'!R$3,'Tabelle Tipi-pesi'!S$3,"")&amp;IF(S156='Tabelle Tipi-pesi'!R$4,'Tabelle Tipi-pesi'!S$4,"")&amp;IF(S156='Tabelle Tipi-pesi'!R$5,'Tabelle Tipi-pesi'!S$5,"")&amp;IF(S156='Tabelle Tipi-pesi'!R$6,'Tabelle Tipi-pesi'!S$6,"")&amp;IF(S156='Tabelle Tipi-pesi'!R$7,'Tabelle Tipi-pesi'!S$7,"")&amp;IF(S156='Tabelle Tipi-pesi'!R$8,'Tabelle Tipi-pesi'!S$8,"")&amp;IF(S156='Tabelle Tipi-pesi'!R$9,'Tabelle Tipi-pesi'!S$9,"")&amp;IF(S156='Tabelle Tipi-pesi'!R$10,'Tabelle Tipi-pesi'!S$10,"")&amp;IF(S156='Tabelle Tipi-pesi'!R$11,'Tabelle Tipi-pesi'!S$11,"")&amp;IF(S156='Tabelle Tipi-pesi'!R$12,'Tabelle Tipi-pesi'!S$12,"")&amp;IF(S156='Tabelle Tipi-pesi'!R$13,'Tabelle Tipi-pesi'!S$13,"")&amp;IF(S156='Tabelle Tipi-pesi'!R$14,'Tabelle Tipi-pesi'!S$14,"")&amp;IF(S156='Tabelle Tipi-pesi'!R$15,'Tabelle Tipi-pesi'!S$15,"")&amp;IF(S156='Tabelle Tipi-pesi'!R$16,'Tabelle Tipi-pesi'!S$16,"")&amp;IF(S156='Tabelle Tipi-pesi'!R$17,'Tabelle Tipi-pesi'!S$17,"")&amp;IF(S156='Tabelle Tipi-pesi'!R$18,'Tabelle Tipi-pesi'!S$18,"")&amp;IF(S156='Tabelle Tipi-pesi'!R$19,'Tabelle Tipi-pesi'!S$19,"")&amp;IF(S156='Tabelle Tipi-pesi'!R$20,'Tabelle Tipi-pesi'!S$20,"")&amp;IF(S156='Tabelle Tipi-pesi'!R$21,'Tabelle Tipi-pesi'!S$21,"")&amp;IF(S156='Tabelle Tipi-pesi'!R$22,'Tabelle Tipi-pesi'!S$22,"")&amp;IF(S156='Tabelle Tipi-pesi'!R$23,'Tabelle Tipi-pesi'!S$23,"")))</f>
        <v>30</v>
      </c>
      <c r="V156" s="9">
        <f>IF(U156="",0,VALUE(IF(U156='Tabelle Tipi-pesi'!T$2,'Tabelle Tipi-pesi'!U$2,"")&amp;IF(U156='Tabelle Tipi-pesi'!T$3,'Tabelle Tipi-pesi'!U$3,"")&amp;IF(U156='Tabelle Tipi-pesi'!T$4,'Tabelle Tipi-pesi'!U$4,"")&amp;IF(U156='Tabelle Tipi-pesi'!T$5,'Tabelle Tipi-pesi'!U$5,"")&amp;IF(U156='Tabelle Tipi-pesi'!T$6,'Tabelle Tipi-pesi'!U$6,"")&amp;IF(U156='Tabelle Tipi-pesi'!T$7,'Tabelle Tipi-pesi'!U$7,"")&amp;IF(U156='Tabelle Tipi-pesi'!T$8,'Tabelle Tipi-pesi'!U$8,"")&amp;IF(U156='Tabelle Tipi-pesi'!T$9,'Tabelle Tipi-pesi'!U$9,"")&amp;IF(U156='Tabelle Tipi-pesi'!T$10,'Tabelle Tipi-pesi'!U$10,"")&amp;IF(U156='Tabelle Tipi-pesi'!T$11,'Tabelle Tipi-pesi'!U$11,"")&amp;IF(U156='Tabelle Tipi-pesi'!T$12,'Tabelle Tipi-pesi'!U$12,"")&amp;IF(U156='Tabelle Tipi-pesi'!T$13,'Tabelle Tipi-pesi'!U$13,"")&amp;IF(U156='Tabelle Tipi-pesi'!T$14,'Tabelle Tipi-pesi'!U$14,"")&amp;IF(U156='Tabelle Tipi-pesi'!T$15,'Tabelle Tipi-pesi'!U$15,"")&amp;IF(U156='Tabelle Tipi-pesi'!T$16,'Tabelle Tipi-pesi'!U$16,"")&amp;IF(U156='Tabelle Tipi-pesi'!T$17,'Tabelle Tipi-pesi'!U$17,"")&amp;IF(U156='Tabelle Tipi-pesi'!T$18,'Tabelle Tipi-pesi'!U$18,"")&amp;IF(U156='Tabelle Tipi-pesi'!T$19,'Tabelle Tipi-pesi'!U$19,"")&amp;IF(U156='Tabelle Tipi-pesi'!T$20,'Tabelle Tipi-pesi'!U$20,"")&amp;IF(U156='Tabelle Tipi-pesi'!T$21,'Tabelle Tipi-pesi'!U$21,"")&amp;IF(U156='Tabelle Tipi-pesi'!T$22,'Tabelle Tipi-pesi'!U$22,"")&amp;IF(U156='Tabelle Tipi-pesi'!T$23,'Tabelle Tipi-pesi'!U$23,"")))</f>
        <v>0</v>
      </c>
      <c r="W156" s="31" t="s">
        <v>99</v>
      </c>
      <c r="X156" s="32">
        <f>IF(W156="",0,VALUE(IF(W156='Tabelle Tipi-pesi'!V$2,'Tabelle Tipi-pesi'!W$2,"")&amp;IF(W156='Tabelle Tipi-pesi'!V$3,'Tabelle Tipi-pesi'!W$3,"")&amp;IF(W156='Tabelle Tipi-pesi'!V$4,'Tabelle Tipi-pesi'!W$4,"")&amp;IF(W156='Tabelle Tipi-pesi'!V$5,'Tabelle Tipi-pesi'!W$5,"")&amp;IF(W156='Tabelle Tipi-pesi'!V$6,'Tabelle Tipi-pesi'!W$6,"")&amp;IF(W156='Tabelle Tipi-pesi'!V$7,'Tabelle Tipi-pesi'!W$7,"")&amp;IF(W156='Tabelle Tipi-pesi'!V$8,'Tabelle Tipi-pesi'!W$8,"")&amp;IF(W156='Tabelle Tipi-pesi'!V$9,'Tabelle Tipi-pesi'!W$9,"")&amp;IF(W156='Tabelle Tipi-pesi'!V$10,'Tabelle Tipi-pesi'!W$10,"")&amp;IF(W156='Tabelle Tipi-pesi'!V$11,'Tabelle Tipi-pesi'!W$11,"")&amp;IF(W156='Tabelle Tipi-pesi'!V$12,'Tabelle Tipi-pesi'!W$12,"")&amp;IF(W156='Tabelle Tipi-pesi'!V$13,'Tabelle Tipi-pesi'!W$13,"")&amp;IF(W156='Tabelle Tipi-pesi'!V$14,'Tabelle Tipi-pesi'!W$14,"")&amp;IF(W156='Tabelle Tipi-pesi'!V$15,'Tabelle Tipi-pesi'!W$15,"")&amp;IF(W156='Tabelle Tipi-pesi'!V$16,'Tabelle Tipi-pesi'!W$16,"")&amp;IF(W156='Tabelle Tipi-pesi'!V$17,'Tabelle Tipi-pesi'!W$17,"")&amp;IF(W156='Tabelle Tipi-pesi'!V$18,'Tabelle Tipi-pesi'!W$18,"")&amp;IF(W156='Tabelle Tipi-pesi'!V$19,'Tabelle Tipi-pesi'!W$19,"")&amp;IF(W156='Tabelle Tipi-pesi'!V$20,'Tabelle Tipi-pesi'!W$20,"")&amp;IF(W156='Tabelle Tipi-pesi'!V$21,'Tabelle Tipi-pesi'!W$21,"")&amp;IF(W156='Tabelle Tipi-pesi'!V$22,'Tabelle Tipi-pesi'!W$22,"")&amp;IF(W156='Tabelle Tipi-pesi'!V$23,'Tabelle Tipi-pesi'!W$23,"")))</f>
        <v>14</v>
      </c>
      <c r="Z156" s="9">
        <f>IF(Y156="",0,VALUE(IF(Y156='Tabelle Tipi-pesi'!X$2,'Tabelle Tipi-pesi'!Y$2,"")&amp;IF(Y156='Tabelle Tipi-pesi'!X$3,'Tabelle Tipi-pesi'!Y$3,"")&amp;IF(Y156='Tabelle Tipi-pesi'!X$4,'Tabelle Tipi-pesi'!Y$4,"")&amp;IF(Y156='Tabelle Tipi-pesi'!X$5,'Tabelle Tipi-pesi'!Y$5,"")&amp;IF(Y156='Tabelle Tipi-pesi'!X$6,'Tabelle Tipi-pesi'!Y$6,"")&amp;IF(Y156='Tabelle Tipi-pesi'!X$7,'Tabelle Tipi-pesi'!Y$7,"")&amp;IF(Y156='Tabelle Tipi-pesi'!X$8,'Tabelle Tipi-pesi'!Y$8,"")&amp;IF(Y156='Tabelle Tipi-pesi'!X$9,'Tabelle Tipi-pesi'!Y$9,"")&amp;IF(Y156='Tabelle Tipi-pesi'!X$10,'Tabelle Tipi-pesi'!Y$10,"")&amp;IF(Y156='Tabelle Tipi-pesi'!X$11,'Tabelle Tipi-pesi'!Y$11,"")&amp;IF(Y156='Tabelle Tipi-pesi'!X$12,'Tabelle Tipi-pesi'!Y$12,"")&amp;IF(Y156='Tabelle Tipi-pesi'!X$13,'Tabelle Tipi-pesi'!Y$13,"")&amp;IF(Y156='Tabelle Tipi-pesi'!X$14,'Tabelle Tipi-pesi'!Y$14,"")&amp;IF(Y156='Tabelle Tipi-pesi'!X$15,'Tabelle Tipi-pesi'!Y$15,"")&amp;IF(Y156='Tabelle Tipi-pesi'!X$16,'Tabelle Tipi-pesi'!Y$16,"")&amp;IF(Y156='Tabelle Tipi-pesi'!X$17,'Tabelle Tipi-pesi'!Y$17,"")&amp;IF(Y156='Tabelle Tipi-pesi'!X$18,'Tabelle Tipi-pesi'!Y$18,"")&amp;IF(Y156='Tabelle Tipi-pesi'!X$19,'Tabelle Tipi-pesi'!Y$19,"")&amp;IF(Y156='Tabelle Tipi-pesi'!X$20,'Tabelle Tipi-pesi'!Y$20,"")&amp;IF(Y156='Tabelle Tipi-pesi'!X$21,'Tabelle Tipi-pesi'!Y$21,"")&amp;IF(Y156='Tabelle Tipi-pesi'!X$22,'Tabelle Tipi-pesi'!Y$22,"")&amp;IF(Y156='Tabelle Tipi-pesi'!X$23,'Tabelle Tipi-pesi'!Y$23,"")))</f>
        <v>0</v>
      </c>
      <c r="AA156" s="36" t="s">
        <v>103</v>
      </c>
      <c r="AB156" s="37">
        <f>IF(AA156="",0,VALUE(IF(AA156='Tabelle Tipi-pesi'!Z$2,'Tabelle Tipi-pesi'!AA$2,"")&amp;IF(AA156='Tabelle Tipi-pesi'!Z$3,'Tabelle Tipi-pesi'!AA$3,"")&amp;IF(AA156='Tabelle Tipi-pesi'!Z$4,'Tabelle Tipi-pesi'!AA$4,"")&amp;IF(AA156='Tabelle Tipi-pesi'!Z$5,'Tabelle Tipi-pesi'!AA$5,"")&amp;IF(AA156='Tabelle Tipi-pesi'!Z$6,'Tabelle Tipi-pesi'!AA$6,"")&amp;IF(AA156='Tabelle Tipi-pesi'!Z$7,'Tabelle Tipi-pesi'!AA$7,"")&amp;IF(AA156='Tabelle Tipi-pesi'!Z$8,'Tabelle Tipi-pesi'!AA$8,"")&amp;IF(AA156='Tabelle Tipi-pesi'!Z$9,'Tabelle Tipi-pesi'!AA$9,"")&amp;IF(AA156='Tabelle Tipi-pesi'!Z$10,'Tabelle Tipi-pesi'!AA$10,"")&amp;IF(AA156='Tabelle Tipi-pesi'!Z$11,'Tabelle Tipi-pesi'!AA$11,"")&amp;IF(AA156='Tabelle Tipi-pesi'!Z$12,'Tabelle Tipi-pesi'!AA$12,"")&amp;IF(AA156='Tabelle Tipi-pesi'!Z$13,'Tabelle Tipi-pesi'!AA$13,"")&amp;IF(AA156='Tabelle Tipi-pesi'!Z$14,'Tabelle Tipi-pesi'!AA$14,"")&amp;IF(AA156='Tabelle Tipi-pesi'!Z$15,'Tabelle Tipi-pesi'!AA$15,"")&amp;IF(AA156='Tabelle Tipi-pesi'!Z$16,'Tabelle Tipi-pesi'!AA$16,"")&amp;IF(AA156='Tabelle Tipi-pesi'!Z$17,'Tabelle Tipi-pesi'!AA$17,"")&amp;IF(AA156='Tabelle Tipi-pesi'!Z$18,'Tabelle Tipi-pesi'!AA$18,"")&amp;IF(AA156='Tabelle Tipi-pesi'!Z$19,'Tabelle Tipi-pesi'!AA$19,"")&amp;IF(AA156='Tabelle Tipi-pesi'!Z$20,'Tabelle Tipi-pesi'!AA$20,"")&amp;IF(AA156='Tabelle Tipi-pesi'!Z$21,'Tabelle Tipi-pesi'!AA$21,"")&amp;IF(AA156='Tabelle Tipi-pesi'!Z$22,'Tabelle Tipi-pesi'!AA$22,"")&amp;IF(AA156='Tabelle Tipi-pesi'!Z$23,'Tabelle Tipi-pesi'!AA$23,"")))</f>
        <v>10</v>
      </c>
      <c r="AD156" s="9">
        <f>IF(AC156="",0,VALUE(IF(AC156='Tabelle Tipi-pesi'!Z$2,'Tabelle Tipi-pesi'!AA$2,"")&amp;IF(AC156='Tabelle Tipi-pesi'!Z$3,'Tabelle Tipi-pesi'!AA$3,"")&amp;IF(AC156='Tabelle Tipi-pesi'!Z$4,'Tabelle Tipi-pesi'!AA$4,"")&amp;IF(AC156='Tabelle Tipi-pesi'!Z$5,'Tabelle Tipi-pesi'!AA$5,"")&amp;IF(AC156='Tabelle Tipi-pesi'!Z$6,'Tabelle Tipi-pesi'!AA$6,"")&amp;IF(AC156='Tabelle Tipi-pesi'!Z$7,'Tabelle Tipi-pesi'!AA$7,"")&amp;IF(AC156='Tabelle Tipi-pesi'!Z$8,'Tabelle Tipi-pesi'!AA$8,"")&amp;IF(AC156='Tabelle Tipi-pesi'!Z$9,'Tabelle Tipi-pesi'!AA$9,"")&amp;IF(AC156='Tabelle Tipi-pesi'!Z$10,'Tabelle Tipi-pesi'!AA$10,"")&amp;IF(AC156='Tabelle Tipi-pesi'!Z$11,'Tabelle Tipi-pesi'!AA$11,"")&amp;IF(AC156='Tabelle Tipi-pesi'!Z$12,'Tabelle Tipi-pesi'!AA$12,"")&amp;IF(AC156='Tabelle Tipi-pesi'!Z$13,'Tabelle Tipi-pesi'!AA$13,"")&amp;IF(AC156='Tabelle Tipi-pesi'!Z$14,'Tabelle Tipi-pesi'!AA$14,"")&amp;IF(AC156='Tabelle Tipi-pesi'!Z$15,'Tabelle Tipi-pesi'!AA$15,"")&amp;IF(AC156='Tabelle Tipi-pesi'!Z$16,'Tabelle Tipi-pesi'!AA$16,"")&amp;IF(AC156='Tabelle Tipi-pesi'!Z$17,'Tabelle Tipi-pesi'!AA$17,"")&amp;IF(AC156='Tabelle Tipi-pesi'!Z$18,'Tabelle Tipi-pesi'!AA$18,"")&amp;IF(AC156='Tabelle Tipi-pesi'!Z$19,'Tabelle Tipi-pesi'!AA$19,"")&amp;IF(AC156='Tabelle Tipi-pesi'!Z$20,'Tabelle Tipi-pesi'!AA$20,"")&amp;IF(AC156='Tabelle Tipi-pesi'!Z$21,'Tabelle Tipi-pesi'!AA$21,"")&amp;IF(AC156='Tabelle Tipi-pesi'!Z$22,'Tabelle Tipi-pesi'!AA$22,"")&amp;IF(AC156='Tabelle Tipi-pesi'!Z$23,'Tabelle Tipi-pesi'!AA$23,"")))</f>
        <v>0</v>
      </c>
      <c r="AE156" s="34" t="s">
        <v>116</v>
      </c>
      <c r="AF156" s="35">
        <f>IF(AE156="",0,VALUE(IF(AE156='Tabelle Tipi-pesi'!AB$2,'Tabelle Tipi-pesi'!AC$2,"")&amp;IF(AE156='Tabelle Tipi-pesi'!AB$3,'Tabelle Tipi-pesi'!AC$3,"")&amp;IF(AE156='Tabelle Tipi-pesi'!AB$4,'Tabelle Tipi-pesi'!AC$4,"")&amp;IF(AE156='Tabelle Tipi-pesi'!AB$5,'Tabelle Tipi-pesi'!AC$5,"")&amp;IF(AE156='Tabelle Tipi-pesi'!AB$6,'Tabelle Tipi-pesi'!AC$6,"")&amp;IF(AE156='Tabelle Tipi-pesi'!AB$7,'Tabelle Tipi-pesi'!AC$7,"")&amp;IF(AE156='Tabelle Tipi-pesi'!AB$8,'Tabelle Tipi-pesi'!AC$8,"")&amp;IF(AE156='Tabelle Tipi-pesi'!AB$9,'Tabelle Tipi-pesi'!AC$9,"")&amp;IF(AE156='Tabelle Tipi-pesi'!AB$10,'Tabelle Tipi-pesi'!AC$10,"")&amp;IF(AE156='Tabelle Tipi-pesi'!AB$11,'Tabelle Tipi-pesi'!AC$11,"")&amp;IF(AE156='Tabelle Tipi-pesi'!AB$12,'Tabelle Tipi-pesi'!AC$12,"")&amp;IF(AE156='Tabelle Tipi-pesi'!AB$13,'Tabelle Tipi-pesi'!AC$13,"")&amp;IF(AE156='Tabelle Tipi-pesi'!AB$14,'Tabelle Tipi-pesi'!AC$14,"")&amp;IF(AE156='Tabelle Tipi-pesi'!AB$15,'Tabelle Tipi-pesi'!AC$15,"")&amp;IF(AD156='Tabelle Tipi-pesi'!AB$16,'Tabelle Tipi-pesi'!AC$16,"")&amp;IF(AE156='Tabelle Tipi-pesi'!AB$17,'Tabelle Tipi-pesi'!AC$17,"")&amp;IF(AE156='Tabelle Tipi-pesi'!AB$18,'Tabelle Tipi-pesi'!AC$18,"")&amp;IF(AE156='Tabelle Tipi-pesi'!AB$19,'Tabelle Tipi-pesi'!AC$19,"")&amp;IF(AE156='Tabelle Tipi-pesi'!AB$20,'Tabelle Tipi-pesi'!AC$20,"")&amp;IF(AE156='Tabelle Tipi-pesi'!AB$21,'Tabelle Tipi-pesi'!AC$21,"")&amp;IF(AE156='Tabelle Tipi-pesi'!AB$22,'Tabelle Tipi-pesi'!AC$22,"")&amp;IF(AE156='Tabelle Tipi-pesi'!AB$23,'Tabelle Tipi-pesi'!AC$23,"")))</f>
        <v>20</v>
      </c>
      <c r="AH156" s="9">
        <f>IF(AG156="",0,VALUE(IF(AG156='Tabelle Tipi-pesi'!AD$2,'Tabelle Tipi-pesi'!AE$2,"")&amp;IF(AG156='Tabelle Tipi-pesi'!AD$3,'Tabelle Tipi-pesi'!AE$3,"")&amp;IF(AG156='Tabelle Tipi-pesi'!AD$4,'Tabelle Tipi-pesi'!AE$4,"")&amp;IF(AG156='Tabelle Tipi-pesi'!AD$5,'Tabelle Tipi-pesi'!AE$5,"")&amp;IF(AG156='Tabelle Tipi-pesi'!AD$6,'Tabelle Tipi-pesi'!AE$6,"")&amp;IF(AG156='Tabelle Tipi-pesi'!AD$7,'Tabelle Tipi-pesi'!AE$7,"")&amp;IF(AG156='Tabelle Tipi-pesi'!AD$8,'Tabelle Tipi-pesi'!AE$8,"")&amp;IF(AG156='Tabelle Tipi-pesi'!AD$9,'Tabelle Tipi-pesi'!AE$9,"")&amp;IF(AG156='Tabelle Tipi-pesi'!AD$10,'Tabelle Tipi-pesi'!AE$10,"")&amp;IF(AG156='Tabelle Tipi-pesi'!AD$11,'Tabelle Tipi-pesi'!AE$11,"")&amp;IF(AG156='Tabelle Tipi-pesi'!AD$12,'Tabelle Tipi-pesi'!AE$12,"")&amp;IF(AG156='Tabelle Tipi-pesi'!AD$13,'Tabelle Tipi-pesi'!AE$13,"")&amp;IF(AG156='Tabelle Tipi-pesi'!AD$14,'Tabelle Tipi-pesi'!AE$14,"")&amp;IF(AG156='Tabelle Tipi-pesi'!AD$15,'Tabelle Tipi-pesi'!AE$15,"")&amp;IF(AF156='Tabelle Tipi-pesi'!AD$16,'Tabelle Tipi-pesi'!AE$16,"")&amp;IF(AG156='Tabelle Tipi-pesi'!AD$17,'Tabelle Tipi-pesi'!AE$17,"")&amp;IF(AG156='Tabelle Tipi-pesi'!AD$18,'Tabelle Tipi-pesi'!AE$18,"")&amp;IF(AG156='Tabelle Tipi-pesi'!AD$19,'Tabelle Tipi-pesi'!AE$19,"")&amp;IF(AG156='Tabelle Tipi-pesi'!AD$20,'Tabelle Tipi-pesi'!AE$20,"")&amp;IF(AG156='Tabelle Tipi-pesi'!AD$21,'Tabelle Tipi-pesi'!AE$21,"")&amp;IF(AG156='Tabelle Tipi-pesi'!AD$22,'Tabelle Tipi-pesi'!AE$22,"")&amp;IF(AG156='Tabelle Tipi-pesi'!AD$23,'Tabelle Tipi-pesi'!AE$23,"")))</f>
        <v>0</v>
      </c>
      <c r="AJ156" s="26">
        <f t="shared" si="14"/>
        <v>1484</v>
      </c>
      <c r="AK156" s="55">
        <v>47</v>
      </c>
      <c r="AL156" s="12">
        <v>8990</v>
      </c>
      <c r="AM156" s="18"/>
      <c r="AN156" s="11">
        <f t="shared" si="15"/>
        <v>17</v>
      </c>
      <c r="AO156" s="11" t="str">
        <f t="shared" si="16"/>
        <v>3</v>
      </c>
      <c r="AP156" s="8">
        <v>380</v>
      </c>
      <c r="AQ156" s="40">
        <f t="shared" si="17"/>
        <v>11.476595744680852</v>
      </c>
      <c r="AR156" s="15">
        <f t="shared" si="18"/>
        <v>127.39021276595747</v>
      </c>
      <c r="AS156" s="16">
        <f t="shared" si="19"/>
        <v>85.842461432585893</v>
      </c>
      <c r="AT156" s="15">
        <f t="shared" si="20"/>
        <v>11.649246576944016</v>
      </c>
      <c r="AU156" s="39"/>
    </row>
    <row r="157" spans="1:47" s="8" customFormat="1" ht="11.25" customHeight="1" x14ac:dyDescent="0.2">
      <c r="A157" s="8">
        <v>153</v>
      </c>
      <c r="B157" s="8">
        <v>4</v>
      </c>
      <c r="C157" s="20" t="s">
        <v>17</v>
      </c>
      <c r="D157" s="21">
        <f>IF(C157="",0,VALUE(IF(C157='Tabelle Tipi-pesi'!B$2,'Tabelle Tipi-pesi'!C$2,"")&amp;IF(C157='Tabelle Tipi-pesi'!B$3,'Tabelle Tipi-pesi'!C$3,"")&amp;IF(C157='Tabelle Tipi-pesi'!B$4,'Tabelle Tipi-pesi'!C$4,"")&amp;IF(C157='Tabelle Tipi-pesi'!B$5,'Tabelle Tipi-pesi'!C$5,"")&amp;IF(C157='Tabelle Tipi-pesi'!B$6,'Tabelle Tipi-pesi'!C$6,"")&amp;IF(C157='Tabelle Tipi-pesi'!B$7,'Tabelle Tipi-pesi'!C$7,"")&amp;IF(C157='Tabelle Tipi-pesi'!B$8,'Tabelle Tipi-pesi'!C$8,"")&amp;IF(C157='Tabelle Tipi-pesi'!B$9,'Tabelle Tipi-pesi'!C$9,"")&amp;IF(C157='Tabelle Tipi-pesi'!B$10,'Tabelle Tipi-pesi'!C$10,"")&amp;IF(C157='Tabelle Tipi-pesi'!B$11,'Tabelle Tipi-pesi'!C$11,"")&amp;IF(C157='Tabelle Tipi-pesi'!B$12,'Tabelle Tipi-pesi'!C$12,"")&amp;IF(C157='Tabelle Tipi-pesi'!B$13,'Tabelle Tipi-pesi'!C$13,"")&amp;IF(C157='Tabelle Tipi-pesi'!B$14,'Tabelle Tipi-pesi'!C$14,"")&amp;IF(C157='Tabelle Tipi-pesi'!B$15,'Tabelle Tipi-pesi'!C$15,"")&amp;IF(C157='Tabelle Tipi-pesi'!B$16,'Tabelle Tipi-pesi'!C$16,"")&amp;IF(C157='Tabelle Tipi-pesi'!B$17,'Tabelle Tipi-pesi'!C$17,"")&amp;IF(C157='Tabelle Tipi-pesi'!B$18,'Tabelle Tipi-pesi'!C$18,"")&amp;IF(C157='Tabelle Tipi-pesi'!B$19,'Tabelle Tipi-pesi'!C$19,"")&amp;IF(C157='Tabelle Tipi-pesi'!B$20,'Tabelle Tipi-pesi'!C$20,"")&amp;IF(C157='Tabelle Tipi-pesi'!B$21,'Tabelle Tipi-pesi'!C$21,"")&amp;IF(C157='Tabelle Tipi-pesi'!B$22,'Tabelle Tipi-pesi'!C$22,"")&amp;IF(C157='Tabelle Tipi-pesi'!B$23,'Tabelle Tipi-pesi'!C$23,"")))</f>
        <v>130</v>
      </c>
      <c r="E157" s="8" t="s">
        <v>31</v>
      </c>
      <c r="F157" s="7">
        <f>IF(E157="",0,VALUE(IF(E157='Tabelle Tipi-pesi'!D$2,'Tabelle Tipi-pesi'!E$2,"")&amp;IF(E157='Tabelle Tipi-pesi'!D$3,'Tabelle Tipi-pesi'!E$3,"")&amp;IF(E157='Tabelle Tipi-pesi'!D$4,'Tabelle Tipi-pesi'!E$4,"")&amp;IF(E157='Tabelle Tipi-pesi'!D$5,'Tabelle Tipi-pesi'!E$5,"")&amp;IF(E157='Tabelle Tipi-pesi'!D$6,'Tabelle Tipi-pesi'!E$6,"")&amp;IF(E157='Tabelle Tipi-pesi'!D$7,'Tabelle Tipi-pesi'!E$7,"")&amp;IF(E157='Tabelle Tipi-pesi'!D$8,'Tabelle Tipi-pesi'!E$8,"")&amp;IF(E157='Tabelle Tipi-pesi'!D$9,'Tabelle Tipi-pesi'!E$9,"")&amp;IF(E157='Tabelle Tipi-pesi'!D$10,'Tabelle Tipi-pesi'!E$10,"")&amp;IF(E157='Tabelle Tipi-pesi'!D$11,'Tabelle Tipi-pesi'!E$11,"")&amp;IF(E157='Tabelle Tipi-pesi'!D$12,'Tabelle Tipi-pesi'!E$12,"")&amp;IF(E157='Tabelle Tipi-pesi'!D$13,'Tabelle Tipi-pesi'!E$13,"")&amp;IF(E157='Tabelle Tipi-pesi'!D$14,'Tabelle Tipi-pesi'!E$14,"")&amp;IF(E157='Tabelle Tipi-pesi'!D$15,'Tabelle Tipi-pesi'!E$15,"")&amp;IF(E157='Tabelle Tipi-pesi'!D$16,'Tabelle Tipi-pesi'!E$16,"")&amp;IF(E157='Tabelle Tipi-pesi'!D$17,'Tabelle Tipi-pesi'!E$17,"")&amp;IF(E157='Tabelle Tipi-pesi'!D$18,'Tabelle Tipi-pesi'!E$18,"")&amp;IF(E157='Tabelle Tipi-pesi'!D$19,'Tabelle Tipi-pesi'!E$19,"")&amp;IF(E157='Tabelle Tipi-pesi'!D$20,'Tabelle Tipi-pesi'!E$20,"")&amp;IF(E157='Tabelle Tipi-pesi'!D$21,'Tabelle Tipi-pesi'!E$21,"")&amp;IF(E157='Tabelle Tipi-pesi'!D$22,'Tabelle Tipi-pesi'!E$22,"")&amp;IF(E157='Tabelle Tipi-pesi'!D$23,'Tabelle Tipi-pesi'!E$23,"")))/4*B157</f>
        <v>80</v>
      </c>
      <c r="G157" s="22" t="s">
        <v>39</v>
      </c>
      <c r="H157" s="23">
        <f>$B157*IF(G157="",0,VALUE(IF(G157='Tabelle Tipi-pesi'!F$2,'Tabelle Tipi-pesi'!G$2,"")&amp;IF(G157='Tabelle Tipi-pesi'!F$3,'Tabelle Tipi-pesi'!G$3,"")&amp;IF(G157='Tabelle Tipi-pesi'!F$4,'Tabelle Tipi-pesi'!G$4,"")&amp;IF(G157='Tabelle Tipi-pesi'!F$5,'Tabelle Tipi-pesi'!G$5,"")&amp;IF(G157='Tabelle Tipi-pesi'!F$6,'Tabelle Tipi-pesi'!G$6,"")&amp;IF(G157='Tabelle Tipi-pesi'!F$7,'Tabelle Tipi-pesi'!G$7,"")&amp;IF(G157='Tabelle Tipi-pesi'!F$8,'Tabelle Tipi-pesi'!G$8,"")&amp;IF(G157='Tabelle Tipi-pesi'!F$9,'Tabelle Tipi-pesi'!G$9,"")&amp;IF(G157='Tabelle Tipi-pesi'!F$10,'Tabelle Tipi-pesi'!G$10,"")&amp;IF(G157='Tabelle Tipi-pesi'!F$11,'Tabelle Tipi-pesi'!G$11,"")&amp;IF(G157='Tabelle Tipi-pesi'!F$12,'Tabelle Tipi-pesi'!G$12,"")&amp;IF(G157='Tabelle Tipi-pesi'!F$13,'Tabelle Tipi-pesi'!G$13,"")&amp;IF(G157='Tabelle Tipi-pesi'!F$14,'Tabelle Tipi-pesi'!G$14,"")&amp;IF(G157='Tabelle Tipi-pesi'!F$15,'Tabelle Tipi-pesi'!G$15,"")&amp;IF(G157='Tabelle Tipi-pesi'!F$16,'Tabelle Tipi-pesi'!G$16,"")&amp;IF(G157='Tabelle Tipi-pesi'!F$17,'Tabelle Tipi-pesi'!G$17,"")&amp;IF(G157='Tabelle Tipi-pesi'!F$18,'Tabelle Tipi-pesi'!G$18,"")&amp;IF(G157='Tabelle Tipi-pesi'!F$19,'Tabelle Tipi-pesi'!G$19,"")&amp;IF(G157='Tabelle Tipi-pesi'!F$20,'Tabelle Tipi-pesi'!G$20,"")&amp;IF(G157='Tabelle Tipi-pesi'!F$21,'Tabelle Tipi-pesi'!G$21,"")&amp;IF(G157='Tabelle Tipi-pesi'!F$22,'Tabelle Tipi-pesi'!G$22,"")&amp;IF(G157='Tabelle Tipi-pesi'!F$23,'Tabelle Tipi-pesi'!G$23,"")))</f>
        <v>120</v>
      </c>
      <c r="I157" s="8" t="s">
        <v>47</v>
      </c>
      <c r="J157" s="9">
        <f>IF(I157="",0,VALUE(IF(I157='Tabelle Tipi-pesi'!H$2,'Tabelle Tipi-pesi'!I$2,"")&amp;IF(I157='Tabelle Tipi-pesi'!H$3,'Tabelle Tipi-pesi'!I$3,"")&amp;IF(I157='Tabelle Tipi-pesi'!H$4,'Tabelle Tipi-pesi'!I$4,"")&amp;IF(I157='Tabelle Tipi-pesi'!H$5,'Tabelle Tipi-pesi'!I$5,"")&amp;IF(I157='Tabelle Tipi-pesi'!H$6,'Tabelle Tipi-pesi'!I$6,"")&amp;IF(I157='Tabelle Tipi-pesi'!H$7,'Tabelle Tipi-pesi'!I$7,"")&amp;IF(I157='Tabelle Tipi-pesi'!H$8,'Tabelle Tipi-pesi'!I$8,"")&amp;IF(I157='Tabelle Tipi-pesi'!H$9,'Tabelle Tipi-pesi'!I$9,"")&amp;IF(I157='Tabelle Tipi-pesi'!H$10,'Tabelle Tipi-pesi'!I$10,"")&amp;IF(I157='Tabelle Tipi-pesi'!H$11,'Tabelle Tipi-pesi'!I$11,"")&amp;IF(I157='Tabelle Tipi-pesi'!H$12,'Tabelle Tipi-pesi'!I$12,"")&amp;IF(I157='Tabelle Tipi-pesi'!H$13,'Tabelle Tipi-pesi'!I$13,"")&amp;IF(I157='Tabelle Tipi-pesi'!H$14,'Tabelle Tipi-pesi'!I$14,"")&amp;IF(I157='Tabelle Tipi-pesi'!H$15,'Tabelle Tipi-pesi'!I$15,"")&amp;IF(I157='Tabelle Tipi-pesi'!H$16,'Tabelle Tipi-pesi'!I$16,"")&amp;IF(I157='Tabelle Tipi-pesi'!H$17,'Tabelle Tipi-pesi'!I$17,"")&amp;IF(I157='Tabelle Tipi-pesi'!H$18,'Tabelle Tipi-pesi'!I$18,"")&amp;IF(I157='Tabelle Tipi-pesi'!H$19,'Tabelle Tipi-pesi'!I$19,"")&amp;IF(I157='Tabelle Tipi-pesi'!H$20,'Tabelle Tipi-pesi'!I$20,"")&amp;IF(I157='Tabelle Tipi-pesi'!H$21,'Tabelle Tipi-pesi'!I$21,"")&amp;IF(I157='Tabelle Tipi-pesi'!H$22,'Tabelle Tipi-pesi'!I$22,"")&amp;IF(I157='Tabelle Tipi-pesi'!H$23,'Tabelle Tipi-pesi'!I$23,"")))</f>
        <v>145</v>
      </c>
      <c r="K157" s="24" t="s">
        <v>50</v>
      </c>
      <c r="L157" s="25">
        <f>IF(K157="",0,VALUE(IF(K157='Tabelle Tipi-pesi'!J$2,'Tabelle Tipi-pesi'!K$2,"")&amp;IF(K157='Tabelle Tipi-pesi'!J$3,'Tabelle Tipi-pesi'!K$3,"")&amp;IF(K157='Tabelle Tipi-pesi'!J$4,'Tabelle Tipi-pesi'!K$4,"")&amp;IF(K157='Tabelle Tipi-pesi'!J$5,'Tabelle Tipi-pesi'!K$5,"")&amp;IF(K157='Tabelle Tipi-pesi'!J$6,'Tabelle Tipi-pesi'!K$6,"")&amp;IF(K157='Tabelle Tipi-pesi'!J$7,'Tabelle Tipi-pesi'!K$7,"")&amp;IF(K157='Tabelle Tipi-pesi'!J$8,'Tabelle Tipi-pesi'!K$8,"")&amp;IF(K157='Tabelle Tipi-pesi'!J$9,'Tabelle Tipi-pesi'!K$9,"")&amp;IF(K157='Tabelle Tipi-pesi'!J$10,'Tabelle Tipi-pesi'!K$10,"")&amp;IF(K157='Tabelle Tipi-pesi'!J$11,'Tabelle Tipi-pesi'!K$11,"")&amp;IF(K157='Tabelle Tipi-pesi'!J$12,'Tabelle Tipi-pesi'!K$12,"")&amp;IF(K157='Tabelle Tipi-pesi'!J$13,'Tabelle Tipi-pesi'!K$13,"")&amp;IF(K157='Tabelle Tipi-pesi'!J$14,'Tabelle Tipi-pesi'!K$14,"")&amp;IF(K157='Tabelle Tipi-pesi'!J$15,'Tabelle Tipi-pesi'!K$15,"")&amp;IF(K157='Tabelle Tipi-pesi'!J$16,'Tabelle Tipi-pesi'!K$16,"")&amp;IF(K157='Tabelle Tipi-pesi'!J$17,'Tabelle Tipi-pesi'!K$17,"")&amp;IF(K157='Tabelle Tipi-pesi'!J$18,'Tabelle Tipi-pesi'!K$18,"")&amp;IF(K157='Tabelle Tipi-pesi'!J$19,'Tabelle Tipi-pesi'!K$19,"")&amp;IF(K157='Tabelle Tipi-pesi'!J$20,'Tabelle Tipi-pesi'!K$20,"")&amp;IF(K157='Tabelle Tipi-pesi'!J$21,'Tabelle Tipi-pesi'!K$21,"")&amp;IF(K157='Tabelle Tipi-pesi'!J$22,'Tabelle Tipi-pesi'!K$22,"")&amp;IF(K157='Tabelle Tipi-pesi'!J$23,'Tabelle Tipi-pesi'!K$23,"")))</f>
        <v>7</v>
      </c>
      <c r="M157" s="8" t="s">
        <v>68</v>
      </c>
      <c r="N157" s="9">
        <f>$B157*IF(M157="",0,VALUE(IF(M157='Tabelle Tipi-pesi'!L$2,'Tabelle Tipi-pesi'!M$2,"")&amp;IF(M157='Tabelle Tipi-pesi'!L$3,'Tabelle Tipi-pesi'!M$3,"")&amp;IF(M157='Tabelle Tipi-pesi'!L$4,'Tabelle Tipi-pesi'!M$4,"")&amp;IF(M157='Tabelle Tipi-pesi'!L$5,'Tabelle Tipi-pesi'!M$5,"")&amp;IF(M157='Tabelle Tipi-pesi'!L$6,'Tabelle Tipi-pesi'!M$6,"")&amp;IF(M157='Tabelle Tipi-pesi'!L$7,'Tabelle Tipi-pesi'!M$7,"")&amp;IF(M157='Tabelle Tipi-pesi'!L$8,'Tabelle Tipi-pesi'!M$8,"")&amp;IF(M157='Tabelle Tipi-pesi'!L$9,'Tabelle Tipi-pesi'!M$9,"")&amp;IF(M157='Tabelle Tipi-pesi'!L$10,'Tabelle Tipi-pesi'!M$10,"")&amp;IF(M157='Tabelle Tipi-pesi'!L$11,'Tabelle Tipi-pesi'!M$11,"")&amp;IF(M157='Tabelle Tipi-pesi'!L$12,'Tabelle Tipi-pesi'!M$12,"")&amp;IF(M157='Tabelle Tipi-pesi'!L$13,'Tabelle Tipi-pesi'!M$13,"")&amp;IF(M157='Tabelle Tipi-pesi'!L$14,'Tabelle Tipi-pesi'!M$14,"")&amp;IF(M157='Tabelle Tipi-pesi'!L$15,'Tabelle Tipi-pesi'!M$15,"")&amp;IF(M157='Tabelle Tipi-pesi'!L$16,'Tabelle Tipi-pesi'!M$16,"")&amp;IF(M157='Tabelle Tipi-pesi'!L$17,'Tabelle Tipi-pesi'!M$17,"")&amp;IF(M157='Tabelle Tipi-pesi'!L$18,'Tabelle Tipi-pesi'!M$18,"")&amp;IF(M157='Tabelle Tipi-pesi'!L$19,'Tabelle Tipi-pesi'!M$19,"")&amp;IF(M157='Tabelle Tipi-pesi'!L$20,'Tabelle Tipi-pesi'!M$20,"")&amp;IF(M157='Tabelle Tipi-pesi'!L$21,'Tabelle Tipi-pesi'!M$21,"")&amp;IF(M157='Tabelle Tipi-pesi'!L$22,'Tabelle Tipi-pesi'!M$22,"")&amp;IF(M157='Tabelle Tipi-pesi'!L$23,'Tabelle Tipi-pesi'!M$23,"")))</f>
        <v>288</v>
      </c>
      <c r="O157" s="27" t="s">
        <v>79</v>
      </c>
      <c r="P157" s="28">
        <f>IF(O157="",0,VALUE(IF(O157='Tabelle Tipi-pesi'!N$2,'Tabelle Tipi-pesi'!O$2,"")&amp;IF(O157='Tabelle Tipi-pesi'!N$3,'Tabelle Tipi-pesi'!O$3,"")&amp;IF(O157='Tabelle Tipi-pesi'!N$4,'Tabelle Tipi-pesi'!O$4,"")&amp;IF(O157='Tabelle Tipi-pesi'!N$5,'Tabelle Tipi-pesi'!O$5,"")&amp;IF(O157='Tabelle Tipi-pesi'!N$6,'Tabelle Tipi-pesi'!O$6,"")&amp;IF(O157='Tabelle Tipi-pesi'!N$7,'Tabelle Tipi-pesi'!O$7,"")&amp;IF(O157='Tabelle Tipi-pesi'!N$8,'Tabelle Tipi-pesi'!O$8,"")&amp;IF(O157='Tabelle Tipi-pesi'!N$9,'Tabelle Tipi-pesi'!O$9,"")&amp;IF(O157='Tabelle Tipi-pesi'!N$10,'Tabelle Tipi-pesi'!O$10,"")&amp;IF(O157='Tabelle Tipi-pesi'!N$11,'Tabelle Tipi-pesi'!O$11,"")&amp;IF(O157='Tabelle Tipi-pesi'!N$12,'Tabelle Tipi-pesi'!O$12,"")&amp;IF(O157='Tabelle Tipi-pesi'!N$13,'Tabelle Tipi-pesi'!O$13,"")&amp;IF(O157='Tabelle Tipi-pesi'!N$14,'Tabelle Tipi-pesi'!O$14,"")&amp;IF(O157='Tabelle Tipi-pesi'!N$15,'Tabelle Tipi-pesi'!O$15,"")&amp;IF(O157='Tabelle Tipi-pesi'!N$16,'Tabelle Tipi-pesi'!O$16,"")&amp;IF(O157='Tabelle Tipi-pesi'!N$17,'Tabelle Tipi-pesi'!O$17,"")&amp;IF(O157='Tabelle Tipi-pesi'!N$18,'Tabelle Tipi-pesi'!O$18,"")&amp;IF(O157='Tabelle Tipi-pesi'!N$19,'Tabelle Tipi-pesi'!O$19,"")&amp;IF(O157='Tabelle Tipi-pesi'!N$20,'Tabelle Tipi-pesi'!O$20,"")&amp;IF(O157='Tabelle Tipi-pesi'!N$21,'Tabelle Tipi-pesi'!O$21,"")&amp;IF(O157='Tabelle Tipi-pesi'!N$22,'Tabelle Tipi-pesi'!O$22,"")&amp;IF(O157='Tabelle Tipi-pesi'!N$23,'Tabelle Tipi-pesi'!O$23,"")))</f>
        <v>780</v>
      </c>
      <c r="Q157" s="8" t="s">
        <v>109</v>
      </c>
      <c r="R157" s="9">
        <f>IF(Q157="",0,VALUE(IF(Q157='Tabelle Tipi-pesi'!P$2,'Tabelle Tipi-pesi'!Q$2,"")&amp;IF(Q157='Tabelle Tipi-pesi'!P$3,'Tabelle Tipi-pesi'!Q$3,"")&amp;IF(Q157='Tabelle Tipi-pesi'!P$4,'Tabelle Tipi-pesi'!Q$4,"")&amp;IF(Q157='Tabelle Tipi-pesi'!P$5,'Tabelle Tipi-pesi'!Q$5,"")&amp;IF(Q157='Tabelle Tipi-pesi'!P$6,'Tabelle Tipi-pesi'!Q$6,"")&amp;IF(Q157='Tabelle Tipi-pesi'!P$7,'Tabelle Tipi-pesi'!Q$7,"")&amp;IF(Q157='Tabelle Tipi-pesi'!P$8,'Tabelle Tipi-pesi'!Q$8,"")&amp;IF(Q157='Tabelle Tipi-pesi'!P$9,'Tabelle Tipi-pesi'!Q$9,"")&amp;IF(Q157='Tabelle Tipi-pesi'!P$10,'Tabelle Tipi-pesi'!Q$10,"")&amp;IF(Q157='Tabelle Tipi-pesi'!P$11,'Tabelle Tipi-pesi'!Q$11,"")&amp;IF(Q157='Tabelle Tipi-pesi'!P$12,'Tabelle Tipi-pesi'!Q$12,"")&amp;IF(Q157='Tabelle Tipi-pesi'!P$13,'Tabelle Tipi-pesi'!Q$13,"")&amp;IF(Q157='Tabelle Tipi-pesi'!P$14,'Tabelle Tipi-pesi'!Q$14,"")&amp;IF(Q157='Tabelle Tipi-pesi'!P$15,'Tabelle Tipi-pesi'!Q$15,"")&amp;IF(Q157='Tabelle Tipi-pesi'!P$16,'Tabelle Tipi-pesi'!Q$16,"")&amp;IF(Q157='Tabelle Tipi-pesi'!P$17,'Tabelle Tipi-pesi'!Q$17,"")&amp;IF(Q157='Tabelle Tipi-pesi'!P$18,'Tabelle Tipi-pesi'!Q$18,"")&amp;IF(Q157='Tabelle Tipi-pesi'!P$19,'Tabelle Tipi-pesi'!Q$19,"")&amp;IF(Q157='Tabelle Tipi-pesi'!P$20,'Tabelle Tipi-pesi'!Q$20,"")&amp;IF(Q157='Tabelle Tipi-pesi'!P$21,'Tabelle Tipi-pesi'!Q$21,"")&amp;IF(Q157='Tabelle Tipi-pesi'!P$22,'Tabelle Tipi-pesi'!Q$22,"")&amp;IF(Q157='Tabelle Tipi-pesi'!P$23,'Tabelle Tipi-pesi'!Q$23,"")))</f>
        <v>60</v>
      </c>
      <c r="S157" s="29" t="s">
        <v>113</v>
      </c>
      <c r="T157" s="30">
        <f>IF(S157="",0,VALUE(IF(S157='Tabelle Tipi-pesi'!R$2,'Tabelle Tipi-pesi'!S$2,"")&amp;IF(S157='Tabelle Tipi-pesi'!R$3,'Tabelle Tipi-pesi'!S$3,"")&amp;IF(S157='Tabelle Tipi-pesi'!R$4,'Tabelle Tipi-pesi'!S$4,"")&amp;IF(S157='Tabelle Tipi-pesi'!R$5,'Tabelle Tipi-pesi'!S$5,"")&amp;IF(S157='Tabelle Tipi-pesi'!R$6,'Tabelle Tipi-pesi'!S$6,"")&amp;IF(S157='Tabelle Tipi-pesi'!R$7,'Tabelle Tipi-pesi'!S$7,"")&amp;IF(S157='Tabelle Tipi-pesi'!R$8,'Tabelle Tipi-pesi'!S$8,"")&amp;IF(S157='Tabelle Tipi-pesi'!R$9,'Tabelle Tipi-pesi'!S$9,"")&amp;IF(S157='Tabelle Tipi-pesi'!R$10,'Tabelle Tipi-pesi'!S$10,"")&amp;IF(S157='Tabelle Tipi-pesi'!R$11,'Tabelle Tipi-pesi'!S$11,"")&amp;IF(S157='Tabelle Tipi-pesi'!R$12,'Tabelle Tipi-pesi'!S$12,"")&amp;IF(S157='Tabelle Tipi-pesi'!R$13,'Tabelle Tipi-pesi'!S$13,"")&amp;IF(S157='Tabelle Tipi-pesi'!R$14,'Tabelle Tipi-pesi'!S$14,"")&amp;IF(S157='Tabelle Tipi-pesi'!R$15,'Tabelle Tipi-pesi'!S$15,"")&amp;IF(S157='Tabelle Tipi-pesi'!R$16,'Tabelle Tipi-pesi'!S$16,"")&amp;IF(S157='Tabelle Tipi-pesi'!R$17,'Tabelle Tipi-pesi'!S$17,"")&amp;IF(S157='Tabelle Tipi-pesi'!R$18,'Tabelle Tipi-pesi'!S$18,"")&amp;IF(S157='Tabelle Tipi-pesi'!R$19,'Tabelle Tipi-pesi'!S$19,"")&amp;IF(S157='Tabelle Tipi-pesi'!R$20,'Tabelle Tipi-pesi'!S$20,"")&amp;IF(S157='Tabelle Tipi-pesi'!R$21,'Tabelle Tipi-pesi'!S$21,"")&amp;IF(S157='Tabelle Tipi-pesi'!R$22,'Tabelle Tipi-pesi'!S$22,"")&amp;IF(S157='Tabelle Tipi-pesi'!R$23,'Tabelle Tipi-pesi'!S$23,"")))</f>
        <v>30</v>
      </c>
      <c r="V157" s="9">
        <f>IF(U157="",0,VALUE(IF(U157='Tabelle Tipi-pesi'!T$2,'Tabelle Tipi-pesi'!U$2,"")&amp;IF(U157='Tabelle Tipi-pesi'!T$3,'Tabelle Tipi-pesi'!U$3,"")&amp;IF(U157='Tabelle Tipi-pesi'!T$4,'Tabelle Tipi-pesi'!U$4,"")&amp;IF(U157='Tabelle Tipi-pesi'!T$5,'Tabelle Tipi-pesi'!U$5,"")&amp;IF(U157='Tabelle Tipi-pesi'!T$6,'Tabelle Tipi-pesi'!U$6,"")&amp;IF(U157='Tabelle Tipi-pesi'!T$7,'Tabelle Tipi-pesi'!U$7,"")&amp;IF(U157='Tabelle Tipi-pesi'!T$8,'Tabelle Tipi-pesi'!U$8,"")&amp;IF(U157='Tabelle Tipi-pesi'!T$9,'Tabelle Tipi-pesi'!U$9,"")&amp;IF(U157='Tabelle Tipi-pesi'!T$10,'Tabelle Tipi-pesi'!U$10,"")&amp;IF(U157='Tabelle Tipi-pesi'!T$11,'Tabelle Tipi-pesi'!U$11,"")&amp;IF(U157='Tabelle Tipi-pesi'!T$12,'Tabelle Tipi-pesi'!U$12,"")&amp;IF(U157='Tabelle Tipi-pesi'!T$13,'Tabelle Tipi-pesi'!U$13,"")&amp;IF(U157='Tabelle Tipi-pesi'!T$14,'Tabelle Tipi-pesi'!U$14,"")&amp;IF(U157='Tabelle Tipi-pesi'!T$15,'Tabelle Tipi-pesi'!U$15,"")&amp;IF(U157='Tabelle Tipi-pesi'!T$16,'Tabelle Tipi-pesi'!U$16,"")&amp;IF(U157='Tabelle Tipi-pesi'!T$17,'Tabelle Tipi-pesi'!U$17,"")&amp;IF(U157='Tabelle Tipi-pesi'!T$18,'Tabelle Tipi-pesi'!U$18,"")&amp;IF(U157='Tabelle Tipi-pesi'!T$19,'Tabelle Tipi-pesi'!U$19,"")&amp;IF(U157='Tabelle Tipi-pesi'!T$20,'Tabelle Tipi-pesi'!U$20,"")&amp;IF(U157='Tabelle Tipi-pesi'!T$21,'Tabelle Tipi-pesi'!U$21,"")&amp;IF(U157='Tabelle Tipi-pesi'!T$22,'Tabelle Tipi-pesi'!U$22,"")&amp;IF(U157='Tabelle Tipi-pesi'!T$23,'Tabelle Tipi-pesi'!U$23,"")))</f>
        <v>0</v>
      </c>
      <c r="W157" s="31" t="s">
        <v>99</v>
      </c>
      <c r="X157" s="32">
        <f>IF(W157="",0,VALUE(IF(W157='Tabelle Tipi-pesi'!V$2,'Tabelle Tipi-pesi'!W$2,"")&amp;IF(W157='Tabelle Tipi-pesi'!V$3,'Tabelle Tipi-pesi'!W$3,"")&amp;IF(W157='Tabelle Tipi-pesi'!V$4,'Tabelle Tipi-pesi'!W$4,"")&amp;IF(W157='Tabelle Tipi-pesi'!V$5,'Tabelle Tipi-pesi'!W$5,"")&amp;IF(W157='Tabelle Tipi-pesi'!V$6,'Tabelle Tipi-pesi'!W$6,"")&amp;IF(W157='Tabelle Tipi-pesi'!V$7,'Tabelle Tipi-pesi'!W$7,"")&amp;IF(W157='Tabelle Tipi-pesi'!V$8,'Tabelle Tipi-pesi'!W$8,"")&amp;IF(W157='Tabelle Tipi-pesi'!V$9,'Tabelle Tipi-pesi'!W$9,"")&amp;IF(W157='Tabelle Tipi-pesi'!V$10,'Tabelle Tipi-pesi'!W$10,"")&amp;IF(W157='Tabelle Tipi-pesi'!V$11,'Tabelle Tipi-pesi'!W$11,"")&amp;IF(W157='Tabelle Tipi-pesi'!V$12,'Tabelle Tipi-pesi'!W$12,"")&amp;IF(W157='Tabelle Tipi-pesi'!V$13,'Tabelle Tipi-pesi'!W$13,"")&amp;IF(W157='Tabelle Tipi-pesi'!V$14,'Tabelle Tipi-pesi'!W$14,"")&amp;IF(W157='Tabelle Tipi-pesi'!V$15,'Tabelle Tipi-pesi'!W$15,"")&amp;IF(W157='Tabelle Tipi-pesi'!V$16,'Tabelle Tipi-pesi'!W$16,"")&amp;IF(W157='Tabelle Tipi-pesi'!V$17,'Tabelle Tipi-pesi'!W$17,"")&amp;IF(W157='Tabelle Tipi-pesi'!V$18,'Tabelle Tipi-pesi'!W$18,"")&amp;IF(W157='Tabelle Tipi-pesi'!V$19,'Tabelle Tipi-pesi'!W$19,"")&amp;IF(W157='Tabelle Tipi-pesi'!V$20,'Tabelle Tipi-pesi'!W$20,"")&amp;IF(W157='Tabelle Tipi-pesi'!V$21,'Tabelle Tipi-pesi'!W$21,"")&amp;IF(W157='Tabelle Tipi-pesi'!V$22,'Tabelle Tipi-pesi'!W$22,"")&amp;IF(W157='Tabelle Tipi-pesi'!V$23,'Tabelle Tipi-pesi'!W$23,"")))</f>
        <v>14</v>
      </c>
      <c r="Z157" s="9">
        <f>IF(Y157="",0,VALUE(IF(Y157='Tabelle Tipi-pesi'!X$2,'Tabelle Tipi-pesi'!Y$2,"")&amp;IF(Y157='Tabelle Tipi-pesi'!X$3,'Tabelle Tipi-pesi'!Y$3,"")&amp;IF(Y157='Tabelle Tipi-pesi'!X$4,'Tabelle Tipi-pesi'!Y$4,"")&amp;IF(Y157='Tabelle Tipi-pesi'!X$5,'Tabelle Tipi-pesi'!Y$5,"")&amp;IF(Y157='Tabelle Tipi-pesi'!X$6,'Tabelle Tipi-pesi'!Y$6,"")&amp;IF(Y157='Tabelle Tipi-pesi'!X$7,'Tabelle Tipi-pesi'!Y$7,"")&amp;IF(Y157='Tabelle Tipi-pesi'!X$8,'Tabelle Tipi-pesi'!Y$8,"")&amp;IF(Y157='Tabelle Tipi-pesi'!X$9,'Tabelle Tipi-pesi'!Y$9,"")&amp;IF(Y157='Tabelle Tipi-pesi'!X$10,'Tabelle Tipi-pesi'!Y$10,"")&amp;IF(Y157='Tabelle Tipi-pesi'!X$11,'Tabelle Tipi-pesi'!Y$11,"")&amp;IF(Y157='Tabelle Tipi-pesi'!X$12,'Tabelle Tipi-pesi'!Y$12,"")&amp;IF(Y157='Tabelle Tipi-pesi'!X$13,'Tabelle Tipi-pesi'!Y$13,"")&amp;IF(Y157='Tabelle Tipi-pesi'!X$14,'Tabelle Tipi-pesi'!Y$14,"")&amp;IF(Y157='Tabelle Tipi-pesi'!X$15,'Tabelle Tipi-pesi'!Y$15,"")&amp;IF(Y157='Tabelle Tipi-pesi'!X$16,'Tabelle Tipi-pesi'!Y$16,"")&amp;IF(Y157='Tabelle Tipi-pesi'!X$17,'Tabelle Tipi-pesi'!Y$17,"")&amp;IF(Y157='Tabelle Tipi-pesi'!X$18,'Tabelle Tipi-pesi'!Y$18,"")&amp;IF(Y157='Tabelle Tipi-pesi'!X$19,'Tabelle Tipi-pesi'!Y$19,"")&amp;IF(Y157='Tabelle Tipi-pesi'!X$20,'Tabelle Tipi-pesi'!Y$20,"")&amp;IF(Y157='Tabelle Tipi-pesi'!X$21,'Tabelle Tipi-pesi'!Y$21,"")&amp;IF(Y157='Tabelle Tipi-pesi'!X$22,'Tabelle Tipi-pesi'!Y$22,"")&amp;IF(Y157='Tabelle Tipi-pesi'!X$23,'Tabelle Tipi-pesi'!Y$23,"")))</f>
        <v>0</v>
      </c>
      <c r="AA157" s="36" t="s">
        <v>103</v>
      </c>
      <c r="AB157" s="37">
        <f>IF(AA157="",0,VALUE(IF(AA157='Tabelle Tipi-pesi'!Z$2,'Tabelle Tipi-pesi'!AA$2,"")&amp;IF(AA157='Tabelle Tipi-pesi'!Z$3,'Tabelle Tipi-pesi'!AA$3,"")&amp;IF(AA157='Tabelle Tipi-pesi'!Z$4,'Tabelle Tipi-pesi'!AA$4,"")&amp;IF(AA157='Tabelle Tipi-pesi'!Z$5,'Tabelle Tipi-pesi'!AA$5,"")&amp;IF(AA157='Tabelle Tipi-pesi'!Z$6,'Tabelle Tipi-pesi'!AA$6,"")&amp;IF(AA157='Tabelle Tipi-pesi'!Z$7,'Tabelle Tipi-pesi'!AA$7,"")&amp;IF(AA157='Tabelle Tipi-pesi'!Z$8,'Tabelle Tipi-pesi'!AA$8,"")&amp;IF(AA157='Tabelle Tipi-pesi'!Z$9,'Tabelle Tipi-pesi'!AA$9,"")&amp;IF(AA157='Tabelle Tipi-pesi'!Z$10,'Tabelle Tipi-pesi'!AA$10,"")&amp;IF(AA157='Tabelle Tipi-pesi'!Z$11,'Tabelle Tipi-pesi'!AA$11,"")&amp;IF(AA157='Tabelle Tipi-pesi'!Z$12,'Tabelle Tipi-pesi'!AA$12,"")&amp;IF(AA157='Tabelle Tipi-pesi'!Z$13,'Tabelle Tipi-pesi'!AA$13,"")&amp;IF(AA157='Tabelle Tipi-pesi'!Z$14,'Tabelle Tipi-pesi'!AA$14,"")&amp;IF(AA157='Tabelle Tipi-pesi'!Z$15,'Tabelle Tipi-pesi'!AA$15,"")&amp;IF(AA157='Tabelle Tipi-pesi'!Z$16,'Tabelle Tipi-pesi'!AA$16,"")&amp;IF(AA157='Tabelle Tipi-pesi'!Z$17,'Tabelle Tipi-pesi'!AA$17,"")&amp;IF(AA157='Tabelle Tipi-pesi'!Z$18,'Tabelle Tipi-pesi'!AA$18,"")&amp;IF(AA157='Tabelle Tipi-pesi'!Z$19,'Tabelle Tipi-pesi'!AA$19,"")&amp;IF(AA157='Tabelle Tipi-pesi'!Z$20,'Tabelle Tipi-pesi'!AA$20,"")&amp;IF(AA157='Tabelle Tipi-pesi'!Z$21,'Tabelle Tipi-pesi'!AA$21,"")&amp;IF(AA157='Tabelle Tipi-pesi'!Z$22,'Tabelle Tipi-pesi'!AA$22,"")&amp;IF(AA157='Tabelle Tipi-pesi'!Z$23,'Tabelle Tipi-pesi'!AA$23,"")))</f>
        <v>10</v>
      </c>
      <c r="AD157" s="9">
        <f>IF(AC157="",0,VALUE(IF(AC157='Tabelle Tipi-pesi'!Z$2,'Tabelle Tipi-pesi'!AA$2,"")&amp;IF(AC157='Tabelle Tipi-pesi'!Z$3,'Tabelle Tipi-pesi'!AA$3,"")&amp;IF(AC157='Tabelle Tipi-pesi'!Z$4,'Tabelle Tipi-pesi'!AA$4,"")&amp;IF(AC157='Tabelle Tipi-pesi'!Z$5,'Tabelle Tipi-pesi'!AA$5,"")&amp;IF(AC157='Tabelle Tipi-pesi'!Z$6,'Tabelle Tipi-pesi'!AA$6,"")&amp;IF(AC157='Tabelle Tipi-pesi'!Z$7,'Tabelle Tipi-pesi'!AA$7,"")&amp;IF(AC157='Tabelle Tipi-pesi'!Z$8,'Tabelle Tipi-pesi'!AA$8,"")&amp;IF(AC157='Tabelle Tipi-pesi'!Z$9,'Tabelle Tipi-pesi'!AA$9,"")&amp;IF(AC157='Tabelle Tipi-pesi'!Z$10,'Tabelle Tipi-pesi'!AA$10,"")&amp;IF(AC157='Tabelle Tipi-pesi'!Z$11,'Tabelle Tipi-pesi'!AA$11,"")&amp;IF(AC157='Tabelle Tipi-pesi'!Z$12,'Tabelle Tipi-pesi'!AA$12,"")&amp;IF(AC157='Tabelle Tipi-pesi'!Z$13,'Tabelle Tipi-pesi'!AA$13,"")&amp;IF(AC157='Tabelle Tipi-pesi'!Z$14,'Tabelle Tipi-pesi'!AA$14,"")&amp;IF(AC157='Tabelle Tipi-pesi'!Z$15,'Tabelle Tipi-pesi'!AA$15,"")&amp;IF(AC157='Tabelle Tipi-pesi'!Z$16,'Tabelle Tipi-pesi'!AA$16,"")&amp;IF(AC157='Tabelle Tipi-pesi'!Z$17,'Tabelle Tipi-pesi'!AA$17,"")&amp;IF(AC157='Tabelle Tipi-pesi'!Z$18,'Tabelle Tipi-pesi'!AA$18,"")&amp;IF(AC157='Tabelle Tipi-pesi'!Z$19,'Tabelle Tipi-pesi'!AA$19,"")&amp;IF(AC157='Tabelle Tipi-pesi'!Z$20,'Tabelle Tipi-pesi'!AA$20,"")&amp;IF(AC157='Tabelle Tipi-pesi'!Z$21,'Tabelle Tipi-pesi'!AA$21,"")&amp;IF(AC157='Tabelle Tipi-pesi'!Z$22,'Tabelle Tipi-pesi'!AA$22,"")&amp;IF(AC157='Tabelle Tipi-pesi'!Z$23,'Tabelle Tipi-pesi'!AA$23,"")))</f>
        <v>0</v>
      </c>
      <c r="AE157" s="34" t="s">
        <v>118</v>
      </c>
      <c r="AF157" s="35">
        <f>IF(AE157="",0,VALUE(IF(AE157='Tabelle Tipi-pesi'!AB$2,'Tabelle Tipi-pesi'!AC$2,"")&amp;IF(AE157='Tabelle Tipi-pesi'!AB$3,'Tabelle Tipi-pesi'!AC$3,"")&amp;IF(AE157='Tabelle Tipi-pesi'!AB$4,'Tabelle Tipi-pesi'!AC$4,"")&amp;IF(AE157='Tabelle Tipi-pesi'!AB$5,'Tabelle Tipi-pesi'!AC$5,"")&amp;IF(AE157='Tabelle Tipi-pesi'!AB$6,'Tabelle Tipi-pesi'!AC$6,"")&amp;IF(AE157='Tabelle Tipi-pesi'!AB$7,'Tabelle Tipi-pesi'!AC$7,"")&amp;IF(AE157='Tabelle Tipi-pesi'!AB$8,'Tabelle Tipi-pesi'!AC$8,"")&amp;IF(AE157='Tabelle Tipi-pesi'!AB$9,'Tabelle Tipi-pesi'!AC$9,"")&amp;IF(AE157='Tabelle Tipi-pesi'!AB$10,'Tabelle Tipi-pesi'!AC$10,"")&amp;IF(AE157='Tabelle Tipi-pesi'!AB$11,'Tabelle Tipi-pesi'!AC$11,"")&amp;IF(AE157='Tabelle Tipi-pesi'!AB$12,'Tabelle Tipi-pesi'!AC$12,"")&amp;IF(AE157='Tabelle Tipi-pesi'!AB$13,'Tabelle Tipi-pesi'!AC$13,"")&amp;IF(AE157='Tabelle Tipi-pesi'!AB$14,'Tabelle Tipi-pesi'!AC$14,"")&amp;IF(AE157='Tabelle Tipi-pesi'!AB$15,'Tabelle Tipi-pesi'!AC$15,"")&amp;IF(AD157='Tabelle Tipi-pesi'!AB$16,'Tabelle Tipi-pesi'!AC$16,"")&amp;IF(AE157='Tabelle Tipi-pesi'!AB$17,'Tabelle Tipi-pesi'!AC$17,"")&amp;IF(AE157='Tabelle Tipi-pesi'!AB$18,'Tabelle Tipi-pesi'!AC$18,"")&amp;IF(AE157='Tabelle Tipi-pesi'!AB$19,'Tabelle Tipi-pesi'!AC$19,"")&amp;IF(AE157='Tabelle Tipi-pesi'!AB$20,'Tabelle Tipi-pesi'!AC$20,"")&amp;IF(AE157='Tabelle Tipi-pesi'!AB$21,'Tabelle Tipi-pesi'!AC$21,"")&amp;IF(AE157='Tabelle Tipi-pesi'!AB$22,'Tabelle Tipi-pesi'!AC$22,"")&amp;IF(AE157='Tabelle Tipi-pesi'!AB$23,'Tabelle Tipi-pesi'!AC$23,"")))</f>
        <v>10</v>
      </c>
      <c r="AH157" s="9">
        <f>IF(AG157="",0,VALUE(IF(AG157='Tabelle Tipi-pesi'!AD$2,'Tabelle Tipi-pesi'!AE$2,"")&amp;IF(AG157='Tabelle Tipi-pesi'!AD$3,'Tabelle Tipi-pesi'!AE$3,"")&amp;IF(AG157='Tabelle Tipi-pesi'!AD$4,'Tabelle Tipi-pesi'!AE$4,"")&amp;IF(AG157='Tabelle Tipi-pesi'!AD$5,'Tabelle Tipi-pesi'!AE$5,"")&amp;IF(AG157='Tabelle Tipi-pesi'!AD$6,'Tabelle Tipi-pesi'!AE$6,"")&amp;IF(AG157='Tabelle Tipi-pesi'!AD$7,'Tabelle Tipi-pesi'!AE$7,"")&amp;IF(AG157='Tabelle Tipi-pesi'!AD$8,'Tabelle Tipi-pesi'!AE$8,"")&amp;IF(AG157='Tabelle Tipi-pesi'!AD$9,'Tabelle Tipi-pesi'!AE$9,"")&amp;IF(AG157='Tabelle Tipi-pesi'!AD$10,'Tabelle Tipi-pesi'!AE$10,"")&amp;IF(AG157='Tabelle Tipi-pesi'!AD$11,'Tabelle Tipi-pesi'!AE$11,"")&amp;IF(AG157='Tabelle Tipi-pesi'!AD$12,'Tabelle Tipi-pesi'!AE$12,"")&amp;IF(AG157='Tabelle Tipi-pesi'!AD$13,'Tabelle Tipi-pesi'!AE$13,"")&amp;IF(AG157='Tabelle Tipi-pesi'!AD$14,'Tabelle Tipi-pesi'!AE$14,"")&amp;IF(AG157='Tabelle Tipi-pesi'!AD$15,'Tabelle Tipi-pesi'!AE$15,"")&amp;IF(AF157='Tabelle Tipi-pesi'!AD$16,'Tabelle Tipi-pesi'!AE$16,"")&amp;IF(AG157='Tabelle Tipi-pesi'!AD$17,'Tabelle Tipi-pesi'!AE$17,"")&amp;IF(AG157='Tabelle Tipi-pesi'!AD$18,'Tabelle Tipi-pesi'!AE$18,"")&amp;IF(AG157='Tabelle Tipi-pesi'!AD$19,'Tabelle Tipi-pesi'!AE$19,"")&amp;IF(AG157='Tabelle Tipi-pesi'!AD$20,'Tabelle Tipi-pesi'!AE$20,"")&amp;IF(AG157='Tabelle Tipi-pesi'!AD$21,'Tabelle Tipi-pesi'!AE$21,"")&amp;IF(AG157='Tabelle Tipi-pesi'!AD$22,'Tabelle Tipi-pesi'!AE$22,"")&amp;IF(AG157='Tabelle Tipi-pesi'!AD$23,'Tabelle Tipi-pesi'!AE$23,"")))</f>
        <v>0</v>
      </c>
      <c r="AJ157" s="26">
        <f t="shared" si="14"/>
        <v>1674</v>
      </c>
      <c r="AK157" s="55">
        <v>20</v>
      </c>
      <c r="AL157" s="12">
        <v>3505</v>
      </c>
      <c r="AM157" s="18"/>
      <c r="AN157" s="11">
        <f t="shared" si="15"/>
        <v>17</v>
      </c>
      <c r="AO157" s="11" t="str">
        <f t="shared" si="16"/>
        <v>4</v>
      </c>
      <c r="AP157" s="8">
        <v>380</v>
      </c>
      <c r="AQ157" s="40">
        <f t="shared" si="17"/>
        <v>10.515000000000001</v>
      </c>
      <c r="AR157" s="15">
        <f t="shared" si="18"/>
        <v>155.62200000000001</v>
      </c>
      <c r="AS157" s="16">
        <f t="shared" si="19"/>
        <v>92.964157706093204</v>
      </c>
      <c r="AT157" s="15">
        <f t="shared" si="20"/>
        <v>10.756833866676947</v>
      </c>
      <c r="AU157" s="39"/>
    </row>
    <row r="158" spans="1:47" s="8" customFormat="1" ht="11.25" customHeight="1" x14ac:dyDescent="0.2">
      <c r="A158" s="8">
        <v>154</v>
      </c>
      <c r="B158" s="8">
        <v>4</v>
      </c>
      <c r="C158" s="20" t="s">
        <v>17</v>
      </c>
      <c r="D158" s="21">
        <f>IF(C158="",0,VALUE(IF(C158='Tabelle Tipi-pesi'!B$2,'Tabelle Tipi-pesi'!C$2,"")&amp;IF(C158='Tabelle Tipi-pesi'!B$3,'Tabelle Tipi-pesi'!C$3,"")&amp;IF(C158='Tabelle Tipi-pesi'!B$4,'Tabelle Tipi-pesi'!C$4,"")&amp;IF(C158='Tabelle Tipi-pesi'!B$5,'Tabelle Tipi-pesi'!C$5,"")&amp;IF(C158='Tabelle Tipi-pesi'!B$6,'Tabelle Tipi-pesi'!C$6,"")&amp;IF(C158='Tabelle Tipi-pesi'!B$7,'Tabelle Tipi-pesi'!C$7,"")&amp;IF(C158='Tabelle Tipi-pesi'!B$8,'Tabelle Tipi-pesi'!C$8,"")&amp;IF(C158='Tabelle Tipi-pesi'!B$9,'Tabelle Tipi-pesi'!C$9,"")&amp;IF(C158='Tabelle Tipi-pesi'!B$10,'Tabelle Tipi-pesi'!C$10,"")&amp;IF(C158='Tabelle Tipi-pesi'!B$11,'Tabelle Tipi-pesi'!C$11,"")&amp;IF(C158='Tabelle Tipi-pesi'!B$12,'Tabelle Tipi-pesi'!C$12,"")&amp;IF(C158='Tabelle Tipi-pesi'!B$13,'Tabelle Tipi-pesi'!C$13,"")&amp;IF(C158='Tabelle Tipi-pesi'!B$14,'Tabelle Tipi-pesi'!C$14,"")&amp;IF(C158='Tabelle Tipi-pesi'!B$15,'Tabelle Tipi-pesi'!C$15,"")&amp;IF(C158='Tabelle Tipi-pesi'!B$16,'Tabelle Tipi-pesi'!C$16,"")&amp;IF(C158='Tabelle Tipi-pesi'!B$17,'Tabelle Tipi-pesi'!C$17,"")&amp;IF(C158='Tabelle Tipi-pesi'!B$18,'Tabelle Tipi-pesi'!C$18,"")&amp;IF(C158='Tabelle Tipi-pesi'!B$19,'Tabelle Tipi-pesi'!C$19,"")&amp;IF(C158='Tabelle Tipi-pesi'!B$20,'Tabelle Tipi-pesi'!C$20,"")&amp;IF(C158='Tabelle Tipi-pesi'!B$21,'Tabelle Tipi-pesi'!C$21,"")&amp;IF(C158='Tabelle Tipi-pesi'!B$22,'Tabelle Tipi-pesi'!C$22,"")&amp;IF(C158='Tabelle Tipi-pesi'!B$23,'Tabelle Tipi-pesi'!C$23,"")))</f>
        <v>130</v>
      </c>
      <c r="E158" s="8" t="s">
        <v>33</v>
      </c>
      <c r="F158" s="7">
        <f>IF(E158="",0,VALUE(IF(E158='Tabelle Tipi-pesi'!D$2,'Tabelle Tipi-pesi'!E$2,"")&amp;IF(E158='Tabelle Tipi-pesi'!D$3,'Tabelle Tipi-pesi'!E$3,"")&amp;IF(E158='Tabelle Tipi-pesi'!D$4,'Tabelle Tipi-pesi'!E$4,"")&amp;IF(E158='Tabelle Tipi-pesi'!D$5,'Tabelle Tipi-pesi'!E$5,"")&amp;IF(E158='Tabelle Tipi-pesi'!D$6,'Tabelle Tipi-pesi'!E$6,"")&amp;IF(E158='Tabelle Tipi-pesi'!D$7,'Tabelle Tipi-pesi'!E$7,"")&amp;IF(E158='Tabelle Tipi-pesi'!D$8,'Tabelle Tipi-pesi'!E$8,"")&amp;IF(E158='Tabelle Tipi-pesi'!D$9,'Tabelle Tipi-pesi'!E$9,"")&amp;IF(E158='Tabelle Tipi-pesi'!D$10,'Tabelle Tipi-pesi'!E$10,"")&amp;IF(E158='Tabelle Tipi-pesi'!D$11,'Tabelle Tipi-pesi'!E$11,"")&amp;IF(E158='Tabelle Tipi-pesi'!D$12,'Tabelle Tipi-pesi'!E$12,"")&amp;IF(E158='Tabelle Tipi-pesi'!D$13,'Tabelle Tipi-pesi'!E$13,"")&amp;IF(E158='Tabelle Tipi-pesi'!D$14,'Tabelle Tipi-pesi'!E$14,"")&amp;IF(E158='Tabelle Tipi-pesi'!D$15,'Tabelle Tipi-pesi'!E$15,"")&amp;IF(E158='Tabelle Tipi-pesi'!D$16,'Tabelle Tipi-pesi'!E$16,"")&amp;IF(E158='Tabelle Tipi-pesi'!D$17,'Tabelle Tipi-pesi'!E$17,"")&amp;IF(E158='Tabelle Tipi-pesi'!D$18,'Tabelle Tipi-pesi'!E$18,"")&amp;IF(E158='Tabelle Tipi-pesi'!D$19,'Tabelle Tipi-pesi'!E$19,"")&amp;IF(E158='Tabelle Tipi-pesi'!D$20,'Tabelle Tipi-pesi'!E$20,"")&amp;IF(E158='Tabelle Tipi-pesi'!D$21,'Tabelle Tipi-pesi'!E$21,"")&amp;IF(E158='Tabelle Tipi-pesi'!D$22,'Tabelle Tipi-pesi'!E$22,"")&amp;IF(E158='Tabelle Tipi-pesi'!D$23,'Tabelle Tipi-pesi'!E$23,"")))/4*B158</f>
        <v>100</v>
      </c>
      <c r="G158" s="22" t="s">
        <v>39</v>
      </c>
      <c r="H158" s="23">
        <f>$B158*IF(G158="",0,VALUE(IF(G158='Tabelle Tipi-pesi'!F$2,'Tabelle Tipi-pesi'!G$2,"")&amp;IF(G158='Tabelle Tipi-pesi'!F$3,'Tabelle Tipi-pesi'!G$3,"")&amp;IF(G158='Tabelle Tipi-pesi'!F$4,'Tabelle Tipi-pesi'!G$4,"")&amp;IF(G158='Tabelle Tipi-pesi'!F$5,'Tabelle Tipi-pesi'!G$5,"")&amp;IF(G158='Tabelle Tipi-pesi'!F$6,'Tabelle Tipi-pesi'!G$6,"")&amp;IF(G158='Tabelle Tipi-pesi'!F$7,'Tabelle Tipi-pesi'!G$7,"")&amp;IF(G158='Tabelle Tipi-pesi'!F$8,'Tabelle Tipi-pesi'!G$8,"")&amp;IF(G158='Tabelle Tipi-pesi'!F$9,'Tabelle Tipi-pesi'!G$9,"")&amp;IF(G158='Tabelle Tipi-pesi'!F$10,'Tabelle Tipi-pesi'!G$10,"")&amp;IF(G158='Tabelle Tipi-pesi'!F$11,'Tabelle Tipi-pesi'!G$11,"")&amp;IF(G158='Tabelle Tipi-pesi'!F$12,'Tabelle Tipi-pesi'!G$12,"")&amp;IF(G158='Tabelle Tipi-pesi'!F$13,'Tabelle Tipi-pesi'!G$13,"")&amp;IF(G158='Tabelle Tipi-pesi'!F$14,'Tabelle Tipi-pesi'!G$14,"")&amp;IF(G158='Tabelle Tipi-pesi'!F$15,'Tabelle Tipi-pesi'!G$15,"")&amp;IF(G158='Tabelle Tipi-pesi'!F$16,'Tabelle Tipi-pesi'!G$16,"")&amp;IF(G158='Tabelle Tipi-pesi'!F$17,'Tabelle Tipi-pesi'!G$17,"")&amp;IF(G158='Tabelle Tipi-pesi'!F$18,'Tabelle Tipi-pesi'!G$18,"")&amp;IF(G158='Tabelle Tipi-pesi'!F$19,'Tabelle Tipi-pesi'!G$19,"")&amp;IF(G158='Tabelle Tipi-pesi'!F$20,'Tabelle Tipi-pesi'!G$20,"")&amp;IF(G158='Tabelle Tipi-pesi'!F$21,'Tabelle Tipi-pesi'!G$21,"")&amp;IF(G158='Tabelle Tipi-pesi'!F$22,'Tabelle Tipi-pesi'!G$22,"")&amp;IF(G158='Tabelle Tipi-pesi'!F$23,'Tabelle Tipi-pesi'!G$23,"")))</f>
        <v>120</v>
      </c>
      <c r="I158" s="8" t="s">
        <v>47</v>
      </c>
      <c r="J158" s="9">
        <f>IF(I158="",0,VALUE(IF(I158='Tabelle Tipi-pesi'!H$2,'Tabelle Tipi-pesi'!I$2,"")&amp;IF(I158='Tabelle Tipi-pesi'!H$3,'Tabelle Tipi-pesi'!I$3,"")&amp;IF(I158='Tabelle Tipi-pesi'!H$4,'Tabelle Tipi-pesi'!I$4,"")&amp;IF(I158='Tabelle Tipi-pesi'!H$5,'Tabelle Tipi-pesi'!I$5,"")&amp;IF(I158='Tabelle Tipi-pesi'!H$6,'Tabelle Tipi-pesi'!I$6,"")&amp;IF(I158='Tabelle Tipi-pesi'!H$7,'Tabelle Tipi-pesi'!I$7,"")&amp;IF(I158='Tabelle Tipi-pesi'!H$8,'Tabelle Tipi-pesi'!I$8,"")&amp;IF(I158='Tabelle Tipi-pesi'!H$9,'Tabelle Tipi-pesi'!I$9,"")&amp;IF(I158='Tabelle Tipi-pesi'!H$10,'Tabelle Tipi-pesi'!I$10,"")&amp;IF(I158='Tabelle Tipi-pesi'!H$11,'Tabelle Tipi-pesi'!I$11,"")&amp;IF(I158='Tabelle Tipi-pesi'!H$12,'Tabelle Tipi-pesi'!I$12,"")&amp;IF(I158='Tabelle Tipi-pesi'!H$13,'Tabelle Tipi-pesi'!I$13,"")&amp;IF(I158='Tabelle Tipi-pesi'!H$14,'Tabelle Tipi-pesi'!I$14,"")&amp;IF(I158='Tabelle Tipi-pesi'!H$15,'Tabelle Tipi-pesi'!I$15,"")&amp;IF(I158='Tabelle Tipi-pesi'!H$16,'Tabelle Tipi-pesi'!I$16,"")&amp;IF(I158='Tabelle Tipi-pesi'!H$17,'Tabelle Tipi-pesi'!I$17,"")&amp;IF(I158='Tabelle Tipi-pesi'!H$18,'Tabelle Tipi-pesi'!I$18,"")&amp;IF(I158='Tabelle Tipi-pesi'!H$19,'Tabelle Tipi-pesi'!I$19,"")&amp;IF(I158='Tabelle Tipi-pesi'!H$20,'Tabelle Tipi-pesi'!I$20,"")&amp;IF(I158='Tabelle Tipi-pesi'!H$21,'Tabelle Tipi-pesi'!I$21,"")&amp;IF(I158='Tabelle Tipi-pesi'!H$22,'Tabelle Tipi-pesi'!I$22,"")&amp;IF(I158='Tabelle Tipi-pesi'!H$23,'Tabelle Tipi-pesi'!I$23,"")))</f>
        <v>145</v>
      </c>
      <c r="K158" s="24" t="s">
        <v>50</v>
      </c>
      <c r="L158" s="25">
        <f>IF(K158="",0,VALUE(IF(K158='Tabelle Tipi-pesi'!J$2,'Tabelle Tipi-pesi'!K$2,"")&amp;IF(K158='Tabelle Tipi-pesi'!J$3,'Tabelle Tipi-pesi'!K$3,"")&amp;IF(K158='Tabelle Tipi-pesi'!J$4,'Tabelle Tipi-pesi'!K$4,"")&amp;IF(K158='Tabelle Tipi-pesi'!J$5,'Tabelle Tipi-pesi'!K$5,"")&amp;IF(K158='Tabelle Tipi-pesi'!J$6,'Tabelle Tipi-pesi'!K$6,"")&amp;IF(K158='Tabelle Tipi-pesi'!J$7,'Tabelle Tipi-pesi'!K$7,"")&amp;IF(K158='Tabelle Tipi-pesi'!J$8,'Tabelle Tipi-pesi'!K$8,"")&amp;IF(K158='Tabelle Tipi-pesi'!J$9,'Tabelle Tipi-pesi'!K$9,"")&amp;IF(K158='Tabelle Tipi-pesi'!J$10,'Tabelle Tipi-pesi'!K$10,"")&amp;IF(K158='Tabelle Tipi-pesi'!J$11,'Tabelle Tipi-pesi'!K$11,"")&amp;IF(K158='Tabelle Tipi-pesi'!J$12,'Tabelle Tipi-pesi'!K$12,"")&amp;IF(K158='Tabelle Tipi-pesi'!J$13,'Tabelle Tipi-pesi'!K$13,"")&amp;IF(K158='Tabelle Tipi-pesi'!J$14,'Tabelle Tipi-pesi'!K$14,"")&amp;IF(K158='Tabelle Tipi-pesi'!J$15,'Tabelle Tipi-pesi'!K$15,"")&amp;IF(K158='Tabelle Tipi-pesi'!J$16,'Tabelle Tipi-pesi'!K$16,"")&amp;IF(K158='Tabelle Tipi-pesi'!J$17,'Tabelle Tipi-pesi'!K$17,"")&amp;IF(K158='Tabelle Tipi-pesi'!J$18,'Tabelle Tipi-pesi'!K$18,"")&amp;IF(K158='Tabelle Tipi-pesi'!J$19,'Tabelle Tipi-pesi'!K$19,"")&amp;IF(K158='Tabelle Tipi-pesi'!J$20,'Tabelle Tipi-pesi'!K$20,"")&amp;IF(K158='Tabelle Tipi-pesi'!J$21,'Tabelle Tipi-pesi'!K$21,"")&amp;IF(K158='Tabelle Tipi-pesi'!J$22,'Tabelle Tipi-pesi'!K$22,"")&amp;IF(K158='Tabelle Tipi-pesi'!J$23,'Tabelle Tipi-pesi'!K$23,"")))</f>
        <v>7</v>
      </c>
      <c r="M158" s="8" t="s">
        <v>68</v>
      </c>
      <c r="N158" s="9">
        <f>$B158*IF(M158="",0,VALUE(IF(M158='Tabelle Tipi-pesi'!L$2,'Tabelle Tipi-pesi'!M$2,"")&amp;IF(M158='Tabelle Tipi-pesi'!L$3,'Tabelle Tipi-pesi'!M$3,"")&amp;IF(M158='Tabelle Tipi-pesi'!L$4,'Tabelle Tipi-pesi'!M$4,"")&amp;IF(M158='Tabelle Tipi-pesi'!L$5,'Tabelle Tipi-pesi'!M$5,"")&amp;IF(M158='Tabelle Tipi-pesi'!L$6,'Tabelle Tipi-pesi'!M$6,"")&amp;IF(M158='Tabelle Tipi-pesi'!L$7,'Tabelle Tipi-pesi'!M$7,"")&amp;IF(M158='Tabelle Tipi-pesi'!L$8,'Tabelle Tipi-pesi'!M$8,"")&amp;IF(M158='Tabelle Tipi-pesi'!L$9,'Tabelle Tipi-pesi'!M$9,"")&amp;IF(M158='Tabelle Tipi-pesi'!L$10,'Tabelle Tipi-pesi'!M$10,"")&amp;IF(M158='Tabelle Tipi-pesi'!L$11,'Tabelle Tipi-pesi'!M$11,"")&amp;IF(M158='Tabelle Tipi-pesi'!L$12,'Tabelle Tipi-pesi'!M$12,"")&amp;IF(M158='Tabelle Tipi-pesi'!L$13,'Tabelle Tipi-pesi'!M$13,"")&amp;IF(M158='Tabelle Tipi-pesi'!L$14,'Tabelle Tipi-pesi'!M$14,"")&amp;IF(M158='Tabelle Tipi-pesi'!L$15,'Tabelle Tipi-pesi'!M$15,"")&amp;IF(M158='Tabelle Tipi-pesi'!L$16,'Tabelle Tipi-pesi'!M$16,"")&amp;IF(M158='Tabelle Tipi-pesi'!L$17,'Tabelle Tipi-pesi'!M$17,"")&amp;IF(M158='Tabelle Tipi-pesi'!L$18,'Tabelle Tipi-pesi'!M$18,"")&amp;IF(M158='Tabelle Tipi-pesi'!L$19,'Tabelle Tipi-pesi'!M$19,"")&amp;IF(M158='Tabelle Tipi-pesi'!L$20,'Tabelle Tipi-pesi'!M$20,"")&amp;IF(M158='Tabelle Tipi-pesi'!L$21,'Tabelle Tipi-pesi'!M$21,"")&amp;IF(M158='Tabelle Tipi-pesi'!L$22,'Tabelle Tipi-pesi'!M$22,"")&amp;IF(M158='Tabelle Tipi-pesi'!L$23,'Tabelle Tipi-pesi'!M$23,"")))</f>
        <v>288</v>
      </c>
      <c r="O158" s="27" t="s">
        <v>79</v>
      </c>
      <c r="P158" s="28">
        <f>IF(O158="",0,VALUE(IF(O158='Tabelle Tipi-pesi'!N$2,'Tabelle Tipi-pesi'!O$2,"")&amp;IF(O158='Tabelle Tipi-pesi'!N$3,'Tabelle Tipi-pesi'!O$3,"")&amp;IF(O158='Tabelle Tipi-pesi'!N$4,'Tabelle Tipi-pesi'!O$4,"")&amp;IF(O158='Tabelle Tipi-pesi'!N$5,'Tabelle Tipi-pesi'!O$5,"")&amp;IF(O158='Tabelle Tipi-pesi'!N$6,'Tabelle Tipi-pesi'!O$6,"")&amp;IF(O158='Tabelle Tipi-pesi'!N$7,'Tabelle Tipi-pesi'!O$7,"")&amp;IF(O158='Tabelle Tipi-pesi'!N$8,'Tabelle Tipi-pesi'!O$8,"")&amp;IF(O158='Tabelle Tipi-pesi'!N$9,'Tabelle Tipi-pesi'!O$9,"")&amp;IF(O158='Tabelle Tipi-pesi'!N$10,'Tabelle Tipi-pesi'!O$10,"")&amp;IF(O158='Tabelle Tipi-pesi'!N$11,'Tabelle Tipi-pesi'!O$11,"")&amp;IF(O158='Tabelle Tipi-pesi'!N$12,'Tabelle Tipi-pesi'!O$12,"")&amp;IF(O158='Tabelle Tipi-pesi'!N$13,'Tabelle Tipi-pesi'!O$13,"")&amp;IF(O158='Tabelle Tipi-pesi'!N$14,'Tabelle Tipi-pesi'!O$14,"")&amp;IF(O158='Tabelle Tipi-pesi'!N$15,'Tabelle Tipi-pesi'!O$15,"")&amp;IF(O158='Tabelle Tipi-pesi'!N$16,'Tabelle Tipi-pesi'!O$16,"")&amp;IF(O158='Tabelle Tipi-pesi'!N$17,'Tabelle Tipi-pesi'!O$17,"")&amp;IF(O158='Tabelle Tipi-pesi'!N$18,'Tabelle Tipi-pesi'!O$18,"")&amp;IF(O158='Tabelle Tipi-pesi'!N$19,'Tabelle Tipi-pesi'!O$19,"")&amp;IF(O158='Tabelle Tipi-pesi'!N$20,'Tabelle Tipi-pesi'!O$20,"")&amp;IF(O158='Tabelle Tipi-pesi'!N$21,'Tabelle Tipi-pesi'!O$21,"")&amp;IF(O158='Tabelle Tipi-pesi'!N$22,'Tabelle Tipi-pesi'!O$22,"")&amp;IF(O158='Tabelle Tipi-pesi'!N$23,'Tabelle Tipi-pesi'!O$23,"")))</f>
        <v>780</v>
      </c>
      <c r="Q158" s="8" t="s">
        <v>109</v>
      </c>
      <c r="R158" s="9">
        <f>IF(Q158="",0,VALUE(IF(Q158='Tabelle Tipi-pesi'!P$2,'Tabelle Tipi-pesi'!Q$2,"")&amp;IF(Q158='Tabelle Tipi-pesi'!P$3,'Tabelle Tipi-pesi'!Q$3,"")&amp;IF(Q158='Tabelle Tipi-pesi'!P$4,'Tabelle Tipi-pesi'!Q$4,"")&amp;IF(Q158='Tabelle Tipi-pesi'!P$5,'Tabelle Tipi-pesi'!Q$5,"")&amp;IF(Q158='Tabelle Tipi-pesi'!P$6,'Tabelle Tipi-pesi'!Q$6,"")&amp;IF(Q158='Tabelle Tipi-pesi'!P$7,'Tabelle Tipi-pesi'!Q$7,"")&amp;IF(Q158='Tabelle Tipi-pesi'!P$8,'Tabelle Tipi-pesi'!Q$8,"")&amp;IF(Q158='Tabelle Tipi-pesi'!P$9,'Tabelle Tipi-pesi'!Q$9,"")&amp;IF(Q158='Tabelle Tipi-pesi'!P$10,'Tabelle Tipi-pesi'!Q$10,"")&amp;IF(Q158='Tabelle Tipi-pesi'!P$11,'Tabelle Tipi-pesi'!Q$11,"")&amp;IF(Q158='Tabelle Tipi-pesi'!P$12,'Tabelle Tipi-pesi'!Q$12,"")&amp;IF(Q158='Tabelle Tipi-pesi'!P$13,'Tabelle Tipi-pesi'!Q$13,"")&amp;IF(Q158='Tabelle Tipi-pesi'!P$14,'Tabelle Tipi-pesi'!Q$14,"")&amp;IF(Q158='Tabelle Tipi-pesi'!P$15,'Tabelle Tipi-pesi'!Q$15,"")&amp;IF(Q158='Tabelle Tipi-pesi'!P$16,'Tabelle Tipi-pesi'!Q$16,"")&amp;IF(Q158='Tabelle Tipi-pesi'!P$17,'Tabelle Tipi-pesi'!Q$17,"")&amp;IF(Q158='Tabelle Tipi-pesi'!P$18,'Tabelle Tipi-pesi'!Q$18,"")&amp;IF(Q158='Tabelle Tipi-pesi'!P$19,'Tabelle Tipi-pesi'!Q$19,"")&amp;IF(Q158='Tabelle Tipi-pesi'!P$20,'Tabelle Tipi-pesi'!Q$20,"")&amp;IF(Q158='Tabelle Tipi-pesi'!P$21,'Tabelle Tipi-pesi'!Q$21,"")&amp;IF(Q158='Tabelle Tipi-pesi'!P$22,'Tabelle Tipi-pesi'!Q$22,"")&amp;IF(Q158='Tabelle Tipi-pesi'!P$23,'Tabelle Tipi-pesi'!Q$23,"")))</f>
        <v>60</v>
      </c>
      <c r="S158" s="29" t="s">
        <v>129</v>
      </c>
      <c r="T158" s="30">
        <f>IF(S158="",0,VALUE(IF(S158='Tabelle Tipi-pesi'!R$2,'Tabelle Tipi-pesi'!S$2,"")&amp;IF(S158='Tabelle Tipi-pesi'!R$3,'Tabelle Tipi-pesi'!S$3,"")&amp;IF(S158='Tabelle Tipi-pesi'!R$4,'Tabelle Tipi-pesi'!S$4,"")&amp;IF(S158='Tabelle Tipi-pesi'!R$5,'Tabelle Tipi-pesi'!S$5,"")&amp;IF(S158='Tabelle Tipi-pesi'!R$6,'Tabelle Tipi-pesi'!S$6,"")&amp;IF(S158='Tabelle Tipi-pesi'!R$7,'Tabelle Tipi-pesi'!S$7,"")&amp;IF(S158='Tabelle Tipi-pesi'!R$8,'Tabelle Tipi-pesi'!S$8,"")&amp;IF(S158='Tabelle Tipi-pesi'!R$9,'Tabelle Tipi-pesi'!S$9,"")&amp;IF(S158='Tabelle Tipi-pesi'!R$10,'Tabelle Tipi-pesi'!S$10,"")&amp;IF(S158='Tabelle Tipi-pesi'!R$11,'Tabelle Tipi-pesi'!S$11,"")&amp;IF(S158='Tabelle Tipi-pesi'!R$12,'Tabelle Tipi-pesi'!S$12,"")&amp;IF(S158='Tabelle Tipi-pesi'!R$13,'Tabelle Tipi-pesi'!S$13,"")&amp;IF(S158='Tabelle Tipi-pesi'!R$14,'Tabelle Tipi-pesi'!S$14,"")&amp;IF(S158='Tabelle Tipi-pesi'!R$15,'Tabelle Tipi-pesi'!S$15,"")&amp;IF(S158='Tabelle Tipi-pesi'!R$16,'Tabelle Tipi-pesi'!S$16,"")&amp;IF(S158='Tabelle Tipi-pesi'!R$17,'Tabelle Tipi-pesi'!S$17,"")&amp;IF(S158='Tabelle Tipi-pesi'!R$18,'Tabelle Tipi-pesi'!S$18,"")&amp;IF(S158='Tabelle Tipi-pesi'!R$19,'Tabelle Tipi-pesi'!S$19,"")&amp;IF(S158='Tabelle Tipi-pesi'!R$20,'Tabelle Tipi-pesi'!S$20,"")&amp;IF(S158='Tabelle Tipi-pesi'!R$21,'Tabelle Tipi-pesi'!S$21,"")&amp;IF(S158='Tabelle Tipi-pesi'!R$22,'Tabelle Tipi-pesi'!S$22,"")&amp;IF(S158='Tabelle Tipi-pesi'!R$23,'Tabelle Tipi-pesi'!S$23,"")))</f>
        <v>20</v>
      </c>
      <c r="V158" s="9">
        <f>IF(U158="",0,VALUE(IF(U158='Tabelle Tipi-pesi'!T$2,'Tabelle Tipi-pesi'!U$2,"")&amp;IF(U158='Tabelle Tipi-pesi'!T$3,'Tabelle Tipi-pesi'!U$3,"")&amp;IF(U158='Tabelle Tipi-pesi'!T$4,'Tabelle Tipi-pesi'!U$4,"")&amp;IF(U158='Tabelle Tipi-pesi'!T$5,'Tabelle Tipi-pesi'!U$5,"")&amp;IF(U158='Tabelle Tipi-pesi'!T$6,'Tabelle Tipi-pesi'!U$6,"")&amp;IF(U158='Tabelle Tipi-pesi'!T$7,'Tabelle Tipi-pesi'!U$7,"")&amp;IF(U158='Tabelle Tipi-pesi'!T$8,'Tabelle Tipi-pesi'!U$8,"")&amp;IF(U158='Tabelle Tipi-pesi'!T$9,'Tabelle Tipi-pesi'!U$9,"")&amp;IF(U158='Tabelle Tipi-pesi'!T$10,'Tabelle Tipi-pesi'!U$10,"")&amp;IF(U158='Tabelle Tipi-pesi'!T$11,'Tabelle Tipi-pesi'!U$11,"")&amp;IF(U158='Tabelle Tipi-pesi'!T$12,'Tabelle Tipi-pesi'!U$12,"")&amp;IF(U158='Tabelle Tipi-pesi'!T$13,'Tabelle Tipi-pesi'!U$13,"")&amp;IF(U158='Tabelle Tipi-pesi'!T$14,'Tabelle Tipi-pesi'!U$14,"")&amp;IF(U158='Tabelle Tipi-pesi'!T$15,'Tabelle Tipi-pesi'!U$15,"")&amp;IF(U158='Tabelle Tipi-pesi'!T$16,'Tabelle Tipi-pesi'!U$16,"")&amp;IF(U158='Tabelle Tipi-pesi'!T$17,'Tabelle Tipi-pesi'!U$17,"")&amp;IF(U158='Tabelle Tipi-pesi'!T$18,'Tabelle Tipi-pesi'!U$18,"")&amp;IF(U158='Tabelle Tipi-pesi'!T$19,'Tabelle Tipi-pesi'!U$19,"")&amp;IF(U158='Tabelle Tipi-pesi'!T$20,'Tabelle Tipi-pesi'!U$20,"")&amp;IF(U158='Tabelle Tipi-pesi'!T$21,'Tabelle Tipi-pesi'!U$21,"")&amp;IF(U158='Tabelle Tipi-pesi'!T$22,'Tabelle Tipi-pesi'!U$22,"")&amp;IF(U158='Tabelle Tipi-pesi'!T$23,'Tabelle Tipi-pesi'!U$23,"")))</f>
        <v>0</v>
      </c>
      <c r="W158" s="31" t="s">
        <v>99</v>
      </c>
      <c r="X158" s="32">
        <f>IF(W158="",0,VALUE(IF(W158='Tabelle Tipi-pesi'!V$2,'Tabelle Tipi-pesi'!W$2,"")&amp;IF(W158='Tabelle Tipi-pesi'!V$3,'Tabelle Tipi-pesi'!W$3,"")&amp;IF(W158='Tabelle Tipi-pesi'!V$4,'Tabelle Tipi-pesi'!W$4,"")&amp;IF(W158='Tabelle Tipi-pesi'!V$5,'Tabelle Tipi-pesi'!W$5,"")&amp;IF(W158='Tabelle Tipi-pesi'!V$6,'Tabelle Tipi-pesi'!W$6,"")&amp;IF(W158='Tabelle Tipi-pesi'!V$7,'Tabelle Tipi-pesi'!W$7,"")&amp;IF(W158='Tabelle Tipi-pesi'!V$8,'Tabelle Tipi-pesi'!W$8,"")&amp;IF(W158='Tabelle Tipi-pesi'!V$9,'Tabelle Tipi-pesi'!W$9,"")&amp;IF(W158='Tabelle Tipi-pesi'!V$10,'Tabelle Tipi-pesi'!W$10,"")&amp;IF(W158='Tabelle Tipi-pesi'!V$11,'Tabelle Tipi-pesi'!W$11,"")&amp;IF(W158='Tabelle Tipi-pesi'!V$12,'Tabelle Tipi-pesi'!W$12,"")&amp;IF(W158='Tabelle Tipi-pesi'!V$13,'Tabelle Tipi-pesi'!W$13,"")&amp;IF(W158='Tabelle Tipi-pesi'!V$14,'Tabelle Tipi-pesi'!W$14,"")&amp;IF(W158='Tabelle Tipi-pesi'!V$15,'Tabelle Tipi-pesi'!W$15,"")&amp;IF(W158='Tabelle Tipi-pesi'!V$16,'Tabelle Tipi-pesi'!W$16,"")&amp;IF(W158='Tabelle Tipi-pesi'!V$17,'Tabelle Tipi-pesi'!W$17,"")&amp;IF(W158='Tabelle Tipi-pesi'!V$18,'Tabelle Tipi-pesi'!W$18,"")&amp;IF(W158='Tabelle Tipi-pesi'!V$19,'Tabelle Tipi-pesi'!W$19,"")&amp;IF(W158='Tabelle Tipi-pesi'!V$20,'Tabelle Tipi-pesi'!W$20,"")&amp;IF(W158='Tabelle Tipi-pesi'!V$21,'Tabelle Tipi-pesi'!W$21,"")&amp;IF(W158='Tabelle Tipi-pesi'!V$22,'Tabelle Tipi-pesi'!W$22,"")&amp;IF(W158='Tabelle Tipi-pesi'!V$23,'Tabelle Tipi-pesi'!W$23,"")))</f>
        <v>14</v>
      </c>
      <c r="Z158" s="9">
        <f>IF(Y158="",0,VALUE(IF(Y158='Tabelle Tipi-pesi'!X$2,'Tabelle Tipi-pesi'!Y$2,"")&amp;IF(Y158='Tabelle Tipi-pesi'!X$3,'Tabelle Tipi-pesi'!Y$3,"")&amp;IF(Y158='Tabelle Tipi-pesi'!X$4,'Tabelle Tipi-pesi'!Y$4,"")&amp;IF(Y158='Tabelle Tipi-pesi'!X$5,'Tabelle Tipi-pesi'!Y$5,"")&amp;IF(Y158='Tabelle Tipi-pesi'!X$6,'Tabelle Tipi-pesi'!Y$6,"")&amp;IF(Y158='Tabelle Tipi-pesi'!X$7,'Tabelle Tipi-pesi'!Y$7,"")&amp;IF(Y158='Tabelle Tipi-pesi'!X$8,'Tabelle Tipi-pesi'!Y$8,"")&amp;IF(Y158='Tabelle Tipi-pesi'!X$9,'Tabelle Tipi-pesi'!Y$9,"")&amp;IF(Y158='Tabelle Tipi-pesi'!X$10,'Tabelle Tipi-pesi'!Y$10,"")&amp;IF(Y158='Tabelle Tipi-pesi'!X$11,'Tabelle Tipi-pesi'!Y$11,"")&amp;IF(Y158='Tabelle Tipi-pesi'!X$12,'Tabelle Tipi-pesi'!Y$12,"")&amp;IF(Y158='Tabelle Tipi-pesi'!X$13,'Tabelle Tipi-pesi'!Y$13,"")&amp;IF(Y158='Tabelle Tipi-pesi'!X$14,'Tabelle Tipi-pesi'!Y$14,"")&amp;IF(Y158='Tabelle Tipi-pesi'!X$15,'Tabelle Tipi-pesi'!Y$15,"")&amp;IF(Y158='Tabelle Tipi-pesi'!X$16,'Tabelle Tipi-pesi'!Y$16,"")&amp;IF(Y158='Tabelle Tipi-pesi'!X$17,'Tabelle Tipi-pesi'!Y$17,"")&amp;IF(Y158='Tabelle Tipi-pesi'!X$18,'Tabelle Tipi-pesi'!Y$18,"")&amp;IF(Y158='Tabelle Tipi-pesi'!X$19,'Tabelle Tipi-pesi'!Y$19,"")&amp;IF(Y158='Tabelle Tipi-pesi'!X$20,'Tabelle Tipi-pesi'!Y$20,"")&amp;IF(Y158='Tabelle Tipi-pesi'!X$21,'Tabelle Tipi-pesi'!Y$21,"")&amp;IF(Y158='Tabelle Tipi-pesi'!X$22,'Tabelle Tipi-pesi'!Y$22,"")&amp;IF(Y158='Tabelle Tipi-pesi'!X$23,'Tabelle Tipi-pesi'!Y$23,"")))</f>
        <v>0</v>
      </c>
      <c r="AA158" s="36" t="s">
        <v>103</v>
      </c>
      <c r="AB158" s="37">
        <f>IF(AA158="",0,VALUE(IF(AA158='Tabelle Tipi-pesi'!Z$2,'Tabelle Tipi-pesi'!AA$2,"")&amp;IF(AA158='Tabelle Tipi-pesi'!Z$3,'Tabelle Tipi-pesi'!AA$3,"")&amp;IF(AA158='Tabelle Tipi-pesi'!Z$4,'Tabelle Tipi-pesi'!AA$4,"")&amp;IF(AA158='Tabelle Tipi-pesi'!Z$5,'Tabelle Tipi-pesi'!AA$5,"")&amp;IF(AA158='Tabelle Tipi-pesi'!Z$6,'Tabelle Tipi-pesi'!AA$6,"")&amp;IF(AA158='Tabelle Tipi-pesi'!Z$7,'Tabelle Tipi-pesi'!AA$7,"")&amp;IF(AA158='Tabelle Tipi-pesi'!Z$8,'Tabelle Tipi-pesi'!AA$8,"")&amp;IF(AA158='Tabelle Tipi-pesi'!Z$9,'Tabelle Tipi-pesi'!AA$9,"")&amp;IF(AA158='Tabelle Tipi-pesi'!Z$10,'Tabelle Tipi-pesi'!AA$10,"")&amp;IF(AA158='Tabelle Tipi-pesi'!Z$11,'Tabelle Tipi-pesi'!AA$11,"")&amp;IF(AA158='Tabelle Tipi-pesi'!Z$12,'Tabelle Tipi-pesi'!AA$12,"")&amp;IF(AA158='Tabelle Tipi-pesi'!Z$13,'Tabelle Tipi-pesi'!AA$13,"")&amp;IF(AA158='Tabelle Tipi-pesi'!Z$14,'Tabelle Tipi-pesi'!AA$14,"")&amp;IF(AA158='Tabelle Tipi-pesi'!Z$15,'Tabelle Tipi-pesi'!AA$15,"")&amp;IF(AA158='Tabelle Tipi-pesi'!Z$16,'Tabelle Tipi-pesi'!AA$16,"")&amp;IF(AA158='Tabelle Tipi-pesi'!Z$17,'Tabelle Tipi-pesi'!AA$17,"")&amp;IF(AA158='Tabelle Tipi-pesi'!Z$18,'Tabelle Tipi-pesi'!AA$18,"")&amp;IF(AA158='Tabelle Tipi-pesi'!Z$19,'Tabelle Tipi-pesi'!AA$19,"")&amp;IF(AA158='Tabelle Tipi-pesi'!Z$20,'Tabelle Tipi-pesi'!AA$20,"")&amp;IF(AA158='Tabelle Tipi-pesi'!Z$21,'Tabelle Tipi-pesi'!AA$21,"")&amp;IF(AA158='Tabelle Tipi-pesi'!Z$22,'Tabelle Tipi-pesi'!AA$22,"")&amp;IF(AA158='Tabelle Tipi-pesi'!Z$23,'Tabelle Tipi-pesi'!AA$23,"")))</f>
        <v>10</v>
      </c>
      <c r="AD158" s="9">
        <f>IF(AC158="",0,VALUE(IF(AC158='Tabelle Tipi-pesi'!Z$2,'Tabelle Tipi-pesi'!AA$2,"")&amp;IF(AC158='Tabelle Tipi-pesi'!Z$3,'Tabelle Tipi-pesi'!AA$3,"")&amp;IF(AC158='Tabelle Tipi-pesi'!Z$4,'Tabelle Tipi-pesi'!AA$4,"")&amp;IF(AC158='Tabelle Tipi-pesi'!Z$5,'Tabelle Tipi-pesi'!AA$5,"")&amp;IF(AC158='Tabelle Tipi-pesi'!Z$6,'Tabelle Tipi-pesi'!AA$6,"")&amp;IF(AC158='Tabelle Tipi-pesi'!Z$7,'Tabelle Tipi-pesi'!AA$7,"")&amp;IF(AC158='Tabelle Tipi-pesi'!Z$8,'Tabelle Tipi-pesi'!AA$8,"")&amp;IF(AC158='Tabelle Tipi-pesi'!Z$9,'Tabelle Tipi-pesi'!AA$9,"")&amp;IF(AC158='Tabelle Tipi-pesi'!Z$10,'Tabelle Tipi-pesi'!AA$10,"")&amp;IF(AC158='Tabelle Tipi-pesi'!Z$11,'Tabelle Tipi-pesi'!AA$11,"")&amp;IF(AC158='Tabelle Tipi-pesi'!Z$12,'Tabelle Tipi-pesi'!AA$12,"")&amp;IF(AC158='Tabelle Tipi-pesi'!Z$13,'Tabelle Tipi-pesi'!AA$13,"")&amp;IF(AC158='Tabelle Tipi-pesi'!Z$14,'Tabelle Tipi-pesi'!AA$14,"")&amp;IF(AC158='Tabelle Tipi-pesi'!Z$15,'Tabelle Tipi-pesi'!AA$15,"")&amp;IF(AC158='Tabelle Tipi-pesi'!Z$16,'Tabelle Tipi-pesi'!AA$16,"")&amp;IF(AC158='Tabelle Tipi-pesi'!Z$17,'Tabelle Tipi-pesi'!AA$17,"")&amp;IF(AC158='Tabelle Tipi-pesi'!Z$18,'Tabelle Tipi-pesi'!AA$18,"")&amp;IF(AC158='Tabelle Tipi-pesi'!Z$19,'Tabelle Tipi-pesi'!AA$19,"")&amp;IF(AC158='Tabelle Tipi-pesi'!Z$20,'Tabelle Tipi-pesi'!AA$20,"")&amp;IF(AC158='Tabelle Tipi-pesi'!Z$21,'Tabelle Tipi-pesi'!AA$21,"")&amp;IF(AC158='Tabelle Tipi-pesi'!Z$22,'Tabelle Tipi-pesi'!AA$22,"")&amp;IF(AC158='Tabelle Tipi-pesi'!Z$23,'Tabelle Tipi-pesi'!AA$23,"")))</f>
        <v>0</v>
      </c>
      <c r="AE158" s="34" t="s">
        <v>118</v>
      </c>
      <c r="AF158" s="35">
        <f>IF(AE158="",0,VALUE(IF(AE158='Tabelle Tipi-pesi'!AB$2,'Tabelle Tipi-pesi'!AC$2,"")&amp;IF(AE158='Tabelle Tipi-pesi'!AB$3,'Tabelle Tipi-pesi'!AC$3,"")&amp;IF(AE158='Tabelle Tipi-pesi'!AB$4,'Tabelle Tipi-pesi'!AC$4,"")&amp;IF(AE158='Tabelle Tipi-pesi'!AB$5,'Tabelle Tipi-pesi'!AC$5,"")&amp;IF(AE158='Tabelle Tipi-pesi'!AB$6,'Tabelle Tipi-pesi'!AC$6,"")&amp;IF(AE158='Tabelle Tipi-pesi'!AB$7,'Tabelle Tipi-pesi'!AC$7,"")&amp;IF(AE158='Tabelle Tipi-pesi'!AB$8,'Tabelle Tipi-pesi'!AC$8,"")&amp;IF(AE158='Tabelle Tipi-pesi'!AB$9,'Tabelle Tipi-pesi'!AC$9,"")&amp;IF(AE158='Tabelle Tipi-pesi'!AB$10,'Tabelle Tipi-pesi'!AC$10,"")&amp;IF(AE158='Tabelle Tipi-pesi'!AB$11,'Tabelle Tipi-pesi'!AC$11,"")&amp;IF(AE158='Tabelle Tipi-pesi'!AB$12,'Tabelle Tipi-pesi'!AC$12,"")&amp;IF(AE158='Tabelle Tipi-pesi'!AB$13,'Tabelle Tipi-pesi'!AC$13,"")&amp;IF(AE158='Tabelle Tipi-pesi'!AB$14,'Tabelle Tipi-pesi'!AC$14,"")&amp;IF(AE158='Tabelle Tipi-pesi'!AB$15,'Tabelle Tipi-pesi'!AC$15,"")&amp;IF(AD158='Tabelle Tipi-pesi'!AB$16,'Tabelle Tipi-pesi'!AC$16,"")&amp;IF(AE158='Tabelle Tipi-pesi'!AB$17,'Tabelle Tipi-pesi'!AC$17,"")&amp;IF(AE158='Tabelle Tipi-pesi'!AB$18,'Tabelle Tipi-pesi'!AC$18,"")&amp;IF(AE158='Tabelle Tipi-pesi'!AB$19,'Tabelle Tipi-pesi'!AC$19,"")&amp;IF(AE158='Tabelle Tipi-pesi'!AB$20,'Tabelle Tipi-pesi'!AC$20,"")&amp;IF(AE158='Tabelle Tipi-pesi'!AB$21,'Tabelle Tipi-pesi'!AC$21,"")&amp;IF(AE158='Tabelle Tipi-pesi'!AB$22,'Tabelle Tipi-pesi'!AC$22,"")&amp;IF(AE158='Tabelle Tipi-pesi'!AB$23,'Tabelle Tipi-pesi'!AC$23,"")))</f>
        <v>10</v>
      </c>
      <c r="AH158" s="9">
        <f>IF(AG158="",0,VALUE(IF(AG158='Tabelle Tipi-pesi'!AD$2,'Tabelle Tipi-pesi'!AE$2,"")&amp;IF(AG158='Tabelle Tipi-pesi'!AD$3,'Tabelle Tipi-pesi'!AE$3,"")&amp;IF(AG158='Tabelle Tipi-pesi'!AD$4,'Tabelle Tipi-pesi'!AE$4,"")&amp;IF(AG158='Tabelle Tipi-pesi'!AD$5,'Tabelle Tipi-pesi'!AE$5,"")&amp;IF(AG158='Tabelle Tipi-pesi'!AD$6,'Tabelle Tipi-pesi'!AE$6,"")&amp;IF(AG158='Tabelle Tipi-pesi'!AD$7,'Tabelle Tipi-pesi'!AE$7,"")&amp;IF(AG158='Tabelle Tipi-pesi'!AD$8,'Tabelle Tipi-pesi'!AE$8,"")&amp;IF(AG158='Tabelle Tipi-pesi'!AD$9,'Tabelle Tipi-pesi'!AE$9,"")&amp;IF(AG158='Tabelle Tipi-pesi'!AD$10,'Tabelle Tipi-pesi'!AE$10,"")&amp;IF(AG158='Tabelle Tipi-pesi'!AD$11,'Tabelle Tipi-pesi'!AE$11,"")&amp;IF(AG158='Tabelle Tipi-pesi'!AD$12,'Tabelle Tipi-pesi'!AE$12,"")&amp;IF(AG158='Tabelle Tipi-pesi'!AD$13,'Tabelle Tipi-pesi'!AE$13,"")&amp;IF(AG158='Tabelle Tipi-pesi'!AD$14,'Tabelle Tipi-pesi'!AE$14,"")&amp;IF(AG158='Tabelle Tipi-pesi'!AD$15,'Tabelle Tipi-pesi'!AE$15,"")&amp;IF(AF158='Tabelle Tipi-pesi'!AD$16,'Tabelle Tipi-pesi'!AE$16,"")&amp;IF(AG158='Tabelle Tipi-pesi'!AD$17,'Tabelle Tipi-pesi'!AE$17,"")&amp;IF(AG158='Tabelle Tipi-pesi'!AD$18,'Tabelle Tipi-pesi'!AE$18,"")&amp;IF(AG158='Tabelle Tipi-pesi'!AD$19,'Tabelle Tipi-pesi'!AE$19,"")&amp;IF(AG158='Tabelle Tipi-pesi'!AD$20,'Tabelle Tipi-pesi'!AE$20,"")&amp;IF(AG158='Tabelle Tipi-pesi'!AD$21,'Tabelle Tipi-pesi'!AE$21,"")&amp;IF(AG158='Tabelle Tipi-pesi'!AD$22,'Tabelle Tipi-pesi'!AE$22,"")&amp;IF(AG158='Tabelle Tipi-pesi'!AD$23,'Tabelle Tipi-pesi'!AE$23,"")))</f>
        <v>0</v>
      </c>
      <c r="AJ158" s="26">
        <f t="shared" si="14"/>
        <v>1684</v>
      </c>
      <c r="AK158" s="55">
        <v>52</v>
      </c>
      <c r="AL158" s="12">
        <v>9310</v>
      </c>
      <c r="AM158" s="18"/>
      <c r="AN158" s="11">
        <f t="shared" si="15"/>
        <v>17</v>
      </c>
      <c r="AO158" s="11" t="str">
        <f t="shared" si="16"/>
        <v>4</v>
      </c>
      <c r="AP158" s="8">
        <v>380</v>
      </c>
      <c r="AQ158" s="40">
        <f t="shared" si="17"/>
        <v>10.742307692307692</v>
      </c>
      <c r="AR158" s="15">
        <f t="shared" si="18"/>
        <v>158.98615384615385</v>
      </c>
      <c r="AS158" s="16">
        <f t="shared" si="19"/>
        <v>94.409830074913216</v>
      </c>
      <c r="AT158" s="15">
        <f t="shared" si="20"/>
        <v>10.592117359034651</v>
      </c>
      <c r="AU158" s="39"/>
    </row>
    <row r="159" spans="1:47" s="8" customFormat="1" ht="11.25" customHeight="1" x14ac:dyDescent="0.2">
      <c r="A159" s="8">
        <v>155</v>
      </c>
      <c r="B159" s="8">
        <v>4</v>
      </c>
      <c r="C159" s="20" t="s">
        <v>17</v>
      </c>
      <c r="D159" s="21">
        <f>IF(C159="",0,VALUE(IF(C159='Tabelle Tipi-pesi'!B$2,'Tabelle Tipi-pesi'!C$2,"")&amp;IF(C159='Tabelle Tipi-pesi'!B$3,'Tabelle Tipi-pesi'!C$3,"")&amp;IF(C159='Tabelle Tipi-pesi'!B$4,'Tabelle Tipi-pesi'!C$4,"")&amp;IF(C159='Tabelle Tipi-pesi'!B$5,'Tabelle Tipi-pesi'!C$5,"")&amp;IF(C159='Tabelle Tipi-pesi'!B$6,'Tabelle Tipi-pesi'!C$6,"")&amp;IF(C159='Tabelle Tipi-pesi'!B$7,'Tabelle Tipi-pesi'!C$7,"")&amp;IF(C159='Tabelle Tipi-pesi'!B$8,'Tabelle Tipi-pesi'!C$8,"")&amp;IF(C159='Tabelle Tipi-pesi'!B$9,'Tabelle Tipi-pesi'!C$9,"")&amp;IF(C159='Tabelle Tipi-pesi'!B$10,'Tabelle Tipi-pesi'!C$10,"")&amp;IF(C159='Tabelle Tipi-pesi'!B$11,'Tabelle Tipi-pesi'!C$11,"")&amp;IF(C159='Tabelle Tipi-pesi'!B$12,'Tabelle Tipi-pesi'!C$12,"")&amp;IF(C159='Tabelle Tipi-pesi'!B$13,'Tabelle Tipi-pesi'!C$13,"")&amp;IF(C159='Tabelle Tipi-pesi'!B$14,'Tabelle Tipi-pesi'!C$14,"")&amp;IF(C159='Tabelle Tipi-pesi'!B$15,'Tabelle Tipi-pesi'!C$15,"")&amp;IF(C159='Tabelle Tipi-pesi'!B$16,'Tabelle Tipi-pesi'!C$16,"")&amp;IF(C159='Tabelle Tipi-pesi'!B$17,'Tabelle Tipi-pesi'!C$17,"")&amp;IF(C159='Tabelle Tipi-pesi'!B$18,'Tabelle Tipi-pesi'!C$18,"")&amp;IF(C159='Tabelle Tipi-pesi'!B$19,'Tabelle Tipi-pesi'!C$19,"")&amp;IF(C159='Tabelle Tipi-pesi'!B$20,'Tabelle Tipi-pesi'!C$20,"")&amp;IF(C159='Tabelle Tipi-pesi'!B$21,'Tabelle Tipi-pesi'!C$21,"")&amp;IF(C159='Tabelle Tipi-pesi'!B$22,'Tabelle Tipi-pesi'!C$22,"")&amp;IF(C159='Tabelle Tipi-pesi'!B$23,'Tabelle Tipi-pesi'!C$23,"")))</f>
        <v>130</v>
      </c>
      <c r="E159" s="8" t="s">
        <v>29</v>
      </c>
      <c r="F159" s="7">
        <f>IF(E159="",0,VALUE(IF(E159='Tabelle Tipi-pesi'!D$2,'Tabelle Tipi-pesi'!E$2,"")&amp;IF(E159='Tabelle Tipi-pesi'!D$3,'Tabelle Tipi-pesi'!E$3,"")&amp;IF(E159='Tabelle Tipi-pesi'!D$4,'Tabelle Tipi-pesi'!E$4,"")&amp;IF(E159='Tabelle Tipi-pesi'!D$5,'Tabelle Tipi-pesi'!E$5,"")&amp;IF(E159='Tabelle Tipi-pesi'!D$6,'Tabelle Tipi-pesi'!E$6,"")&amp;IF(E159='Tabelle Tipi-pesi'!D$7,'Tabelle Tipi-pesi'!E$7,"")&amp;IF(E159='Tabelle Tipi-pesi'!D$8,'Tabelle Tipi-pesi'!E$8,"")&amp;IF(E159='Tabelle Tipi-pesi'!D$9,'Tabelle Tipi-pesi'!E$9,"")&amp;IF(E159='Tabelle Tipi-pesi'!D$10,'Tabelle Tipi-pesi'!E$10,"")&amp;IF(E159='Tabelle Tipi-pesi'!D$11,'Tabelle Tipi-pesi'!E$11,"")&amp;IF(E159='Tabelle Tipi-pesi'!D$12,'Tabelle Tipi-pesi'!E$12,"")&amp;IF(E159='Tabelle Tipi-pesi'!D$13,'Tabelle Tipi-pesi'!E$13,"")&amp;IF(E159='Tabelle Tipi-pesi'!D$14,'Tabelle Tipi-pesi'!E$14,"")&amp;IF(E159='Tabelle Tipi-pesi'!D$15,'Tabelle Tipi-pesi'!E$15,"")&amp;IF(E159='Tabelle Tipi-pesi'!D$16,'Tabelle Tipi-pesi'!E$16,"")&amp;IF(E159='Tabelle Tipi-pesi'!D$17,'Tabelle Tipi-pesi'!E$17,"")&amp;IF(E159='Tabelle Tipi-pesi'!D$18,'Tabelle Tipi-pesi'!E$18,"")&amp;IF(E159='Tabelle Tipi-pesi'!D$19,'Tabelle Tipi-pesi'!E$19,"")&amp;IF(E159='Tabelle Tipi-pesi'!D$20,'Tabelle Tipi-pesi'!E$20,"")&amp;IF(E159='Tabelle Tipi-pesi'!D$21,'Tabelle Tipi-pesi'!E$21,"")&amp;IF(E159='Tabelle Tipi-pesi'!D$22,'Tabelle Tipi-pesi'!E$22,"")&amp;IF(E159='Tabelle Tipi-pesi'!D$23,'Tabelle Tipi-pesi'!E$23,"")))/4*B159</f>
        <v>80</v>
      </c>
      <c r="G159" s="22" t="s">
        <v>39</v>
      </c>
      <c r="H159" s="23">
        <f>$B159*IF(G159="",0,VALUE(IF(G159='Tabelle Tipi-pesi'!F$2,'Tabelle Tipi-pesi'!G$2,"")&amp;IF(G159='Tabelle Tipi-pesi'!F$3,'Tabelle Tipi-pesi'!G$3,"")&amp;IF(G159='Tabelle Tipi-pesi'!F$4,'Tabelle Tipi-pesi'!G$4,"")&amp;IF(G159='Tabelle Tipi-pesi'!F$5,'Tabelle Tipi-pesi'!G$5,"")&amp;IF(G159='Tabelle Tipi-pesi'!F$6,'Tabelle Tipi-pesi'!G$6,"")&amp;IF(G159='Tabelle Tipi-pesi'!F$7,'Tabelle Tipi-pesi'!G$7,"")&amp;IF(G159='Tabelle Tipi-pesi'!F$8,'Tabelle Tipi-pesi'!G$8,"")&amp;IF(G159='Tabelle Tipi-pesi'!F$9,'Tabelle Tipi-pesi'!G$9,"")&amp;IF(G159='Tabelle Tipi-pesi'!F$10,'Tabelle Tipi-pesi'!G$10,"")&amp;IF(G159='Tabelle Tipi-pesi'!F$11,'Tabelle Tipi-pesi'!G$11,"")&amp;IF(G159='Tabelle Tipi-pesi'!F$12,'Tabelle Tipi-pesi'!G$12,"")&amp;IF(G159='Tabelle Tipi-pesi'!F$13,'Tabelle Tipi-pesi'!G$13,"")&amp;IF(G159='Tabelle Tipi-pesi'!F$14,'Tabelle Tipi-pesi'!G$14,"")&amp;IF(G159='Tabelle Tipi-pesi'!F$15,'Tabelle Tipi-pesi'!G$15,"")&amp;IF(G159='Tabelle Tipi-pesi'!F$16,'Tabelle Tipi-pesi'!G$16,"")&amp;IF(G159='Tabelle Tipi-pesi'!F$17,'Tabelle Tipi-pesi'!G$17,"")&amp;IF(G159='Tabelle Tipi-pesi'!F$18,'Tabelle Tipi-pesi'!G$18,"")&amp;IF(G159='Tabelle Tipi-pesi'!F$19,'Tabelle Tipi-pesi'!G$19,"")&amp;IF(G159='Tabelle Tipi-pesi'!F$20,'Tabelle Tipi-pesi'!G$20,"")&amp;IF(G159='Tabelle Tipi-pesi'!F$21,'Tabelle Tipi-pesi'!G$21,"")&amp;IF(G159='Tabelle Tipi-pesi'!F$22,'Tabelle Tipi-pesi'!G$22,"")&amp;IF(G159='Tabelle Tipi-pesi'!F$23,'Tabelle Tipi-pesi'!G$23,"")))</f>
        <v>120</v>
      </c>
      <c r="I159" s="8" t="s">
        <v>47</v>
      </c>
      <c r="J159" s="9">
        <f>IF(I159="",0,VALUE(IF(I159='Tabelle Tipi-pesi'!H$2,'Tabelle Tipi-pesi'!I$2,"")&amp;IF(I159='Tabelle Tipi-pesi'!H$3,'Tabelle Tipi-pesi'!I$3,"")&amp;IF(I159='Tabelle Tipi-pesi'!H$4,'Tabelle Tipi-pesi'!I$4,"")&amp;IF(I159='Tabelle Tipi-pesi'!H$5,'Tabelle Tipi-pesi'!I$5,"")&amp;IF(I159='Tabelle Tipi-pesi'!H$6,'Tabelle Tipi-pesi'!I$6,"")&amp;IF(I159='Tabelle Tipi-pesi'!H$7,'Tabelle Tipi-pesi'!I$7,"")&amp;IF(I159='Tabelle Tipi-pesi'!H$8,'Tabelle Tipi-pesi'!I$8,"")&amp;IF(I159='Tabelle Tipi-pesi'!H$9,'Tabelle Tipi-pesi'!I$9,"")&amp;IF(I159='Tabelle Tipi-pesi'!H$10,'Tabelle Tipi-pesi'!I$10,"")&amp;IF(I159='Tabelle Tipi-pesi'!H$11,'Tabelle Tipi-pesi'!I$11,"")&amp;IF(I159='Tabelle Tipi-pesi'!H$12,'Tabelle Tipi-pesi'!I$12,"")&amp;IF(I159='Tabelle Tipi-pesi'!H$13,'Tabelle Tipi-pesi'!I$13,"")&amp;IF(I159='Tabelle Tipi-pesi'!H$14,'Tabelle Tipi-pesi'!I$14,"")&amp;IF(I159='Tabelle Tipi-pesi'!H$15,'Tabelle Tipi-pesi'!I$15,"")&amp;IF(I159='Tabelle Tipi-pesi'!H$16,'Tabelle Tipi-pesi'!I$16,"")&amp;IF(I159='Tabelle Tipi-pesi'!H$17,'Tabelle Tipi-pesi'!I$17,"")&amp;IF(I159='Tabelle Tipi-pesi'!H$18,'Tabelle Tipi-pesi'!I$18,"")&amp;IF(I159='Tabelle Tipi-pesi'!H$19,'Tabelle Tipi-pesi'!I$19,"")&amp;IF(I159='Tabelle Tipi-pesi'!H$20,'Tabelle Tipi-pesi'!I$20,"")&amp;IF(I159='Tabelle Tipi-pesi'!H$21,'Tabelle Tipi-pesi'!I$21,"")&amp;IF(I159='Tabelle Tipi-pesi'!H$22,'Tabelle Tipi-pesi'!I$22,"")&amp;IF(I159='Tabelle Tipi-pesi'!H$23,'Tabelle Tipi-pesi'!I$23,"")))</f>
        <v>145</v>
      </c>
      <c r="K159" s="24" t="s">
        <v>50</v>
      </c>
      <c r="L159" s="25">
        <f>IF(K159="",0,VALUE(IF(K159='Tabelle Tipi-pesi'!J$2,'Tabelle Tipi-pesi'!K$2,"")&amp;IF(K159='Tabelle Tipi-pesi'!J$3,'Tabelle Tipi-pesi'!K$3,"")&amp;IF(K159='Tabelle Tipi-pesi'!J$4,'Tabelle Tipi-pesi'!K$4,"")&amp;IF(K159='Tabelle Tipi-pesi'!J$5,'Tabelle Tipi-pesi'!K$5,"")&amp;IF(K159='Tabelle Tipi-pesi'!J$6,'Tabelle Tipi-pesi'!K$6,"")&amp;IF(K159='Tabelle Tipi-pesi'!J$7,'Tabelle Tipi-pesi'!K$7,"")&amp;IF(K159='Tabelle Tipi-pesi'!J$8,'Tabelle Tipi-pesi'!K$8,"")&amp;IF(K159='Tabelle Tipi-pesi'!J$9,'Tabelle Tipi-pesi'!K$9,"")&amp;IF(K159='Tabelle Tipi-pesi'!J$10,'Tabelle Tipi-pesi'!K$10,"")&amp;IF(K159='Tabelle Tipi-pesi'!J$11,'Tabelle Tipi-pesi'!K$11,"")&amp;IF(K159='Tabelle Tipi-pesi'!J$12,'Tabelle Tipi-pesi'!K$12,"")&amp;IF(K159='Tabelle Tipi-pesi'!J$13,'Tabelle Tipi-pesi'!K$13,"")&amp;IF(K159='Tabelle Tipi-pesi'!J$14,'Tabelle Tipi-pesi'!K$14,"")&amp;IF(K159='Tabelle Tipi-pesi'!J$15,'Tabelle Tipi-pesi'!K$15,"")&amp;IF(K159='Tabelle Tipi-pesi'!J$16,'Tabelle Tipi-pesi'!K$16,"")&amp;IF(K159='Tabelle Tipi-pesi'!J$17,'Tabelle Tipi-pesi'!K$17,"")&amp;IF(K159='Tabelle Tipi-pesi'!J$18,'Tabelle Tipi-pesi'!K$18,"")&amp;IF(K159='Tabelle Tipi-pesi'!J$19,'Tabelle Tipi-pesi'!K$19,"")&amp;IF(K159='Tabelle Tipi-pesi'!J$20,'Tabelle Tipi-pesi'!K$20,"")&amp;IF(K159='Tabelle Tipi-pesi'!J$21,'Tabelle Tipi-pesi'!K$21,"")&amp;IF(K159='Tabelle Tipi-pesi'!J$22,'Tabelle Tipi-pesi'!K$22,"")&amp;IF(K159='Tabelle Tipi-pesi'!J$23,'Tabelle Tipi-pesi'!K$23,"")))</f>
        <v>7</v>
      </c>
      <c r="M159" s="8" t="s">
        <v>68</v>
      </c>
      <c r="N159" s="9">
        <f>$B159*IF(M159="",0,VALUE(IF(M159='Tabelle Tipi-pesi'!L$2,'Tabelle Tipi-pesi'!M$2,"")&amp;IF(M159='Tabelle Tipi-pesi'!L$3,'Tabelle Tipi-pesi'!M$3,"")&amp;IF(M159='Tabelle Tipi-pesi'!L$4,'Tabelle Tipi-pesi'!M$4,"")&amp;IF(M159='Tabelle Tipi-pesi'!L$5,'Tabelle Tipi-pesi'!M$5,"")&amp;IF(M159='Tabelle Tipi-pesi'!L$6,'Tabelle Tipi-pesi'!M$6,"")&amp;IF(M159='Tabelle Tipi-pesi'!L$7,'Tabelle Tipi-pesi'!M$7,"")&amp;IF(M159='Tabelle Tipi-pesi'!L$8,'Tabelle Tipi-pesi'!M$8,"")&amp;IF(M159='Tabelle Tipi-pesi'!L$9,'Tabelle Tipi-pesi'!M$9,"")&amp;IF(M159='Tabelle Tipi-pesi'!L$10,'Tabelle Tipi-pesi'!M$10,"")&amp;IF(M159='Tabelle Tipi-pesi'!L$11,'Tabelle Tipi-pesi'!M$11,"")&amp;IF(M159='Tabelle Tipi-pesi'!L$12,'Tabelle Tipi-pesi'!M$12,"")&amp;IF(M159='Tabelle Tipi-pesi'!L$13,'Tabelle Tipi-pesi'!M$13,"")&amp;IF(M159='Tabelle Tipi-pesi'!L$14,'Tabelle Tipi-pesi'!M$14,"")&amp;IF(M159='Tabelle Tipi-pesi'!L$15,'Tabelle Tipi-pesi'!M$15,"")&amp;IF(M159='Tabelle Tipi-pesi'!L$16,'Tabelle Tipi-pesi'!M$16,"")&amp;IF(M159='Tabelle Tipi-pesi'!L$17,'Tabelle Tipi-pesi'!M$17,"")&amp;IF(M159='Tabelle Tipi-pesi'!L$18,'Tabelle Tipi-pesi'!M$18,"")&amp;IF(M159='Tabelle Tipi-pesi'!L$19,'Tabelle Tipi-pesi'!M$19,"")&amp;IF(M159='Tabelle Tipi-pesi'!L$20,'Tabelle Tipi-pesi'!M$20,"")&amp;IF(M159='Tabelle Tipi-pesi'!L$21,'Tabelle Tipi-pesi'!M$21,"")&amp;IF(M159='Tabelle Tipi-pesi'!L$22,'Tabelle Tipi-pesi'!M$22,"")&amp;IF(M159='Tabelle Tipi-pesi'!L$23,'Tabelle Tipi-pesi'!M$23,"")))</f>
        <v>288</v>
      </c>
      <c r="O159" s="27" t="s">
        <v>79</v>
      </c>
      <c r="P159" s="28">
        <f>IF(O159="",0,VALUE(IF(O159='Tabelle Tipi-pesi'!N$2,'Tabelle Tipi-pesi'!O$2,"")&amp;IF(O159='Tabelle Tipi-pesi'!N$3,'Tabelle Tipi-pesi'!O$3,"")&amp;IF(O159='Tabelle Tipi-pesi'!N$4,'Tabelle Tipi-pesi'!O$4,"")&amp;IF(O159='Tabelle Tipi-pesi'!N$5,'Tabelle Tipi-pesi'!O$5,"")&amp;IF(O159='Tabelle Tipi-pesi'!N$6,'Tabelle Tipi-pesi'!O$6,"")&amp;IF(O159='Tabelle Tipi-pesi'!N$7,'Tabelle Tipi-pesi'!O$7,"")&amp;IF(O159='Tabelle Tipi-pesi'!N$8,'Tabelle Tipi-pesi'!O$8,"")&amp;IF(O159='Tabelle Tipi-pesi'!N$9,'Tabelle Tipi-pesi'!O$9,"")&amp;IF(O159='Tabelle Tipi-pesi'!N$10,'Tabelle Tipi-pesi'!O$10,"")&amp;IF(O159='Tabelle Tipi-pesi'!N$11,'Tabelle Tipi-pesi'!O$11,"")&amp;IF(O159='Tabelle Tipi-pesi'!N$12,'Tabelle Tipi-pesi'!O$12,"")&amp;IF(O159='Tabelle Tipi-pesi'!N$13,'Tabelle Tipi-pesi'!O$13,"")&amp;IF(O159='Tabelle Tipi-pesi'!N$14,'Tabelle Tipi-pesi'!O$14,"")&amp;IF(O159='Tabelle Tipi-pesi'!N$15,'Tabelle Tipi-pesi'!O$15,"")&amp;IF(O159='Tabelle Tipi-pesi'!N$16,'Tabelle Tipi-pesi'!O$16,"")&amp;IF(O159='Tabelle Tipi-pesi'!N$17,'Tabelle Tipi-pesi'!O$17,"")&amp;IF(O159='Tabelle Tipi-pesi'!N$18,'Tabelle Tipi-pesi'!O$18,"")&amp;IF(O159='Tabelle Tipi-pesi'!N$19,'Tabelle Tipi-pesi'!O$19,"")&amp;IF(O159='Tabelle Tipi-pesi'!N$20,'Tabelle Tipi-pesi'!O$20,"")&amp;IF(O159='Tabelle Tipi-pesi'!N$21,'Tabelle Tipi-pesi'!O$21,"")&amp;IF(O159='Tabelle Tipi-pesi'!N$22,'Tabelle Tipi-pesi'!O$22,"")&amp;IF(O159='Tabelle Tipi-pesi'!N$23,'Tabelle Tipi-pesi'!O$23,"")))</f>
        <v>780</v>
      </c>
      <c r="Q159" s="8" t="s">
        <v>109</v>
      </c>
      <c r="R159" s="9">
        <f>IF(Q159="",0,VALUE(IF(Q159='Tabelle Tipi-pesi'!P$2,'Tabelle Tipi-pesi'!Q$2,"")&amp;IF(Q159='Tabelle Tipi-pesi'!P$3,'Tabelle Tipi-pesi'!Q$3,"")&amp;IF(Q159='Tabelle Tipi-pesi'!P$4,'Tabelle Tipi-pesi'!Q$4,"")&amp;IF(Q159='Tabelle Tipi-pesi'!P$5,'Tabelle Tipi-pesi'!Q$5,"")&amp;IF(Q159='Tabelle Tipi-pesi'!P$6,'Tabelle Tipi-pesi'!Q$6,"")&amp;IF(Q159='Tabelle Tipi-pesi'!P$7,'Tabelle Tipi-pesi'!Q$7,"")&amp;IF(Q159='Tabelle Tipi-pesi'!P$8,'Tabelle Tipi-pesi'!Q$8,"")&amp;IF(Q159='Tabelle Tipi-pesi'!P$9,'Tabelle Tipi-pesi'!Q$9,"")&amp;IF(Q159='Tabelle Tipi-pesi'!P$10,'Tabelle Tipi-pesi'!Q$10,"")&amp;IF(Q159='Tabelle Tipi-pesi'!P$11,'Tabelle Tipi-pesi'!Q$11,"")&amp;IF(Q159='Tabelle Tipi-pesi'!P$12,'Tabelle Tipi-pesi'!Q$12,"")&amp;IF(Q159='Tabelle Tipi-pesi'!P$13,'Tabelle Tipi-pesi'!Q$13,"")&amp;IF(Q159='Tabelle Tipi-pesi'!P$14,'Tabelle Tipi-pesi'!Q$14,"")&amp;IF(Q159='Tabelle Tipi-pesi'!P$15,'Tabelle Tipi-pesi'!Q$15,"")&amp;IF(Q159='Tabelle Tipi-pesi'!P$16,'Tabelle Tipi-pesi'!Q$16,"")&amp;IF(Q159='Tabelle Tipi-pesi'!P$17,'Tabelle Tipi-pesi'!Q$17,"")&amp;IF(Q159='Tabelle Tipi-pesi'!P$18,'Tabelle Tipi-pesi'!Q$18,"")&amp;IF(Q159='Tabelle Tipi-pesi'!P$19,'Tabelle Tipi-pesi'!Q$19,"")&amp;IF(Q159='Tabelle Tipi-pesi'!P$20,'Tabelle Tipi-pesi'!Q$20,"")&amp;IF(Q159='Tabelle Tipi-pesi'!P$21,'Tabelle Tipi-pesi'!Q$21,"")&amp;IF(Q159='Tabelle Tipi-pesi'!P$22,'Tabelle Tipi-pesi'!Q$22,"")&amp;IF(Q159='Tabelle Tipi-pesi'!P$23,'Tabelle Tipi-pesi'!Q$23,"")))</f>
        <v>60</v>
      </c>
      <c r="S159" s="29" t="s">
        <v>129</v>
      </c>
      <c r="T159" s="30">
        <f>IF(S159="",0,VALUE(IF(S159='Tabelle Tipi-pesi'!R$2,'Tabelle Tipi-pesi'!S$2,"")&amp;IF(S159='Tabelle Tipi-pesi'!R$3,'Tabelle Tipi-pesi'!S$3,"")&amp;IF(S159='Tabelle Tipi-pesi'!R$4,'Tabelle Tipi-pesi'!S$4,"")&amp;IF(S159='Tabelle Tipi-pesi'!R$5,'Tabelle Tipi-pesi'!S$5,"")&amp;IF(S159='Tabelle Tipi-pesi'!R$6,'Tabelle Tipi-pesi'!S$6,"")&amp;IF(S159='Tabelle Tipi-pesi'!R$7,'Tabelle Tipi-pesi'!S$7,"")&amp;IF(S159='Tabelle Tipi-pesi'!R$8,'Tabelle Tipi-pesi'!S$8,"")&amp;IF(S159='Tabelle Tipi-pesi'!R$9,'Tabelle Tipi-pesi'!S$9,"")&amp;IF(S159='Tabelle Tipi-pesi'!R$10,'Tabelle Tipi-pesi'!S$10,"")&amp;IF(S159='Tabelle Tipi-pesi'!R$11,'Tabelle Tipi-pesi'!S$11,"")&amp;IF(S159='Tabelle Tipi-pesi'!R$12,'Tabelle Tipi-pesi'!S$12,"")&amp;IF(S159='Tabelle Tipi-pesi'!R$13,'Tabelle Tipi-pesi'!S$13,"")&amp;IF(S159='Tabelle Tipi-pesi'!R$14,'Tabelle Tipi-pesi'!S$14,"")&amp;IF(S159='Tabelle Tipi-pesi'!R$15,'Tabelle Tipi-pesi'!S$15,"")&amp;IF(S159='Tabelle Tipi-pesi'!R$16,'Tabelle Tipi-pesi'!S$16,"")&amp;IF(S159='Tabelle Tipi-pesi'!R$17,'Tabelle Tipi-pesi'!S$17,"")&amp;IF(S159='Tabelle Tipi-pesi'!R$18,'Tabelle Tipi-pesi'!S$18,"")&amp;IF(S159='Tabelle Tipi-pesi'!R$19,'Tabelle Tipi-pesi'!S$19,"")&amp;IF(S159='Tabelle Tipi-pesi'!R$20,'Tabelle Tipi-pesi'!S$20,"")&amp;IF(S159='Tabelle Tipi-pesi'!R$21,'Tabelle Tipi-pesi'!S$21,"")&amp;IF(S159='Tabelle Tipi-pesi'!R$22,'Tabelle Tipi-pesi'!S$22,"")&amp;IF(S159='Tabelle Tipi-pesi'!R$23,'Tabelle Tipi-pesi'!S$23,"")))</f>
        <v>20</v>
      </c>
      <c r="V159" s="9">
        <f>IF(U159="",0,VALUE(IF(U159='Tabelle Tipi-pesi'!T$2,'Tabelle Tipi-pesi'!U$2,"")&amp;IF(U159='Tabelle Tipi-pesi'!T$3,'Tabelle Tipi-pesi'!U$3,"")&amp;IF(U159='Tabelle Tipi-pesi'!T$4,'Tabelle Tipi-pesi'!U$4,"")&amp;IF(U159='Tabelle Tipi-pesi'!T$5,'Tabelle Tipi-pesi'!U$5,"")&amp;IF(U159='Tabelle Tipi-pesi'!T$6,'Tabelle Tipi-pesi'!U$6,"")&amp;IF(U159='Tabelle Tipi-pesi'!T$7,'Tabelle Tipi-pesi'!U$7,"")&amp;IF(U159='Tabelle Tipi-pesi'!T$8,'Tabelle Tipi-pesi'!U$8,"")&amp;IF(U159='Tabelle Tipi-pesi'!T$9,'Tabelle Tipi-pesi'!U$9,"")&amp;IF(U159='Tabelle Tipi-pesi'!T$10,'Tabelle Tipi-pesi'!U$10,"")&amp;IF(U159='Tabelle Tipi-pesi'!T$11,'Tabelle Tipi-pesi'!U$11,"")&amp;IF(U159='Tabelle Tipi-pesi'!T$12,'Tabelle Tipi-pesi'!U$12,"")&amp;IF(U159='Tabelle Tipi-pesi'!T$13,'Tabelle Tipi-pesi'!U$13,"")&amp;IF(U159='Tabelle Tipi-pesi'!T$14,'Tabelle Tipi-pesi'!U$14,"")&amp;IF(U159='Tabelle Tipi-pesi'!T$15,'Tabelle Tipi-pesi'!U$15,"")&amp;IF(U159='Tabelle Tipi-pesi'!T$16,'Tabelle Tipi-pesi'!U$16,"")&amp;IF(U159='Tabelle Tipi-pesi'!T$17,'Tabelle Tipi-pesi'!U$17,"")&amp;IF(U159='Tabelle Tipi-pesi'!T$18,'Tabelle Tipi-pesi'!U$18,"")&amp;IF(U159='Tabelle Tipi-pesi'!T$19,'Tabelle Tipi-pesi'!U$19,"")&amp;IF(U159='Tabelle Tipi-pesi'!T$20,'Tabelle Tipi-pesi'!U$20,"")&amp;IF(U159='Tabelle Tipi-pesi'!T$21,'Tabelle Tipi-pesi'!U$21,"")&amp;IF(U159='Tabelle Tipi-pesi'!T$22,'Tabelle Tipi-pesi'!U$22,"")&amp;IF(U159='Tabelle Tipi-pesi'!T$23,'Tabelle Tipi-pesi'!U$23,"")))</f>
        <v>0</v>
      </c>
      <c r="W159" s="31" t="s">
        <v>99</v>
      </c>
      <c r="X159" s="32">
        <f>IF(W159="",0,VALUE(IF(W159='Tabelle Tipi-pesi'!V$2,'Tabelle Tipi-pesi'!W$2,"")&amp;IF(W159='Tabelle Tipi-pesi'!V$3,'Tabelle Tipi-pesi'!W$3,"")&amp;IF(W159='Tabelle Tipi-pesi'!V$4,'Tabelle Tipi-pesi'!W$4,"")&amp;IF(W159='Tabelle Tipi-pesi'!V$5,'Tabelle Tipi-pesi'!W$5,"")&amp;IF(W159='Tabelle Tipi-pesi'!V$6,'Tabelle Tipi-pesi'!W$6,"")&amp;IF(W159='Tabelle Tipi-pesi'!V$7,'Tabelle Tipi-pesi'!W$7,"")&amp;IF(W159='Tabelle Tipi-pesi'!V$8,'Tabelle Tipi-pesi'!W$8,"")&amp;IF(W159='Tabelle Tipi-pesi'!V$9,'Tabelle Tipi-pesi'!W$9,"")&amp;IF(W159='Tabelle Tipi-pesi'!V$10,'Tabelle Tipi-pesi'!W$10,"")&amp;IF(W159='Tabelle Tipi-pesi'!V$11,'Tabelle Tipi-pesi'!W$11,"")&amp;IF(W159='Tabelle Tipi-pesi'!V$12,'Tabelle Tipi-pesi'!W$12,"")&amp;IF(W159='Tabelle Tipi-pesi'!V$13,'Tabelle Tipi-pesi'!W$13,"")&amp;IF(W159='Tabelle Tipi-pesi'!V$14,'Tabelle Tipi-pesi'!W$14,"")&amp;IF(W159='Tabelle Tipi-pesi'!V$15,'Tabelle Tipi-pesi'!W$15,"")&amp;IF(W159='Tabelle Tipi-pesi'!V$16,'Tabelle Tipi-pesi'!W$16,"")&amp;IF(W159='Tabelle Tipi-pesi'!V$17,'Tabelle Tipi-pesi'!W$17,"")&amp;IF(W159='Tabelle Tipi-pesi'!V$18,'Tabelle Tipi-pesi'!W$18,"")&amp;IF(W159='Tabelle Tipi-pesi'!V$19,'Tabelle Tipi-pesi'!W$19,"")&amp;IF(W159='Tabelle Tipi-pesi'!V$20,'Tabelle Tipi-pesi'!W$20,"")&amp;IF(W159='Tabelle Tipi-pesi'!V$21,'Tabelle Tipi-pesi'!W$21,"")&amp;IF(W159='Tabelle Tipi-pesi'!V$22,'Tabelle Tipi-pesi'!W$22,"")&amp;IF(W159='Tabelle Tipi-pesi'!V$23,'Tabelle Tipi-pesi'!W$23,"")))</f>
        <v>14</v>
      </c>
      <c r="Z159" s="9">
        <f>IF(Y159="",0,VALUE(IF(Y159='Tabelle Tipi-pesi'!X$2,'Tabelle Tipi-pesi'!Y$2,"")&amp;IF(Y159='Tabelle Tipi-pesi'!X$3,'Tabelle Tipi-pesi'!Y$3,"")&amp;IF(Y159='Tabelle Tipi-pesi'!X$4,'Tabelle Tipi-pesi'!Y$4,"")&amp;IF(Y159='Tabelle Tipi-pesi'!X$5,'Tabelle Tipi-pesi'!Y$5,"")&amp;IF(Y159='Tabelle Tipi-pesi'!X$6,'Tabelle Tipi-pesi'!Y$6,"")&amp;IF(Y159='Tabelle Tipi-pesi'!X$7,'Tabelle Tipi-pesi'!Y$7,"")&amp;IF(Y159='Tabelle Tipi-pesi'!X$8,'Tabelle Tipi-pesi'!Y$8,"")&amp;IF(Y159='Tabelle Tipi-pesi'!X$9,'Tabelle Tipi-pesi'!Y$9,"")&amp;IF(Y159='Tabelle Tipi-pesi'!X$10,'Tabelle Tipi-pesi'!Y$10,"")&amp;IF(Y159='Tabelle Tipi-pesi'!X$11,'Tabelle Tipi-pesi'!Y$11,"")&amp;IF(Y159='Tabelle Tipi-pesi'!X$12,'Tabelle Tipi-pesi'!Y$12,"")&amp;IF(Y159='Tabelle Tipi-pesi'!X$13,'Tabelle Tipi-pesi'!Y$13,"")&amp;IF(Y159='Tabelle Tipi-pesi'!X$14,'Tabelle Tipi-pesi'!Y$14,"")&amp;IF(Y159='Tabelle Tipi-pesi'!X$15,'Tabelle Tipi-pesi'!Y$15,"")&amp;IF(Y159='Tabelle Tipi-pesi'!X$16,'Tabelle Tipi-pesi'!Y$16,"")&amp;IF(Y159='Tabelle Tipi-pesi'!X$17,'Tabelle Tipi-pesi'!Y$17,"")&amp;IF(Y159='Tabelle Tipi-pesi'!X$18,'Tabelle Tipi-pesi'!Y$18,"")&amp;IF(Y159='Tabelle Tipi-pesi'!X$19,'Tabelle Tipi-pesi'!Y$19,"")&amp;IF(Y159='Tabelle Tipi-pesi'!X$20,'Tabelle Tipi-pesi'!Y$20,"")&amp;IF(Y159='Tabelle Tipi-pesi'!X$21,'Tabelle Tipi-pesi'!Y$21,"")&amp;IF(Y159='Tabelle Tipi-pesi'!X$22,'Tabelle Tipi-pesi'!Y$22,"")&amp;IF(Y159='Tabelle Tipi-pesi'!X$23,'Tabelle Tipi-pesi'!Y$23,"")))</f>
        <v>0</v>
      </c>
      <c r="AA159" s="36" t="s">
        <v>103</v>
      </c>
      <c r="AB159" s="37">
        <f>IF(AA159="",0,VALUE(IF(AA159='Tabelle Tipi-pesi'!Z$2,'Tabelle Tipi-pesi'!AA$2,"")&amp;IF(AA159='Tabelle Tipi-pesi'!Z$3,'Tabelle Tipi-pesi'!AA$3,"")&amp;IF(AA159='Tabelle Tipi-pesi'!Z$4,'Tabelle Tipi-pesi'!AA$4,"")&amp;IF(AA159='Tabelle Tipi-pesi'!Z$5,'Tabelle Tipi-pesi'!AA$5,"")&amp;IF(AA159='Tabelle Tipi-pesi'!Z$6,'Tabelle Tipi-pesi'!AA$6,"")&amp;IF(AA159='Tabelle Tipi-pesi'!Z$7,'Tabelle Tipi-pesi'!AA$7,"")&amp;IF(AA159='Tabelle Tipi-pesi'!Z$8,'Tabelle Tipi-pesi'!AA$8,"")&amp;IF(AA159='Tabelle Tipi-pesi'!Z$9,'Tabelle Tipi-pesi'!AA$9,"")&amp;IF(AA159='Tabelle Tipi-pesi'!Z$10,'Tabelle Tipi-pesi'!AA$10,"")&amp;IF(AA159='Tabelle Tipi-pesi'!Z$11,'Tabelle Tipi-pesi'!AA$11,"")&amp;IF(AA159='Tabelle Tipi-pesi'!Z$12,'Tabelle Tipi-pesi'!AA$12,"")&amp;IF(AA159='Tabelle Tipi-pesi'!Z$13,'Tabelle Tipi-pesi'!AA$13,"")&amp;IF(AA159='Tabelle Tipi-pesi'!Z$14,'Tabelle Tipi-pesi'!AA$14,"")&amp;IF(AA159='Tabelle Tipi-pesi'!Z$15,'Tabelle Tipi-pesi'!AA$15,"")&amp;IF(AA159='Tabelle Tipi-pesi'!Z$16,'Tabelle Tipi-pesi'!AA$16,"")&amp;IF(AA159='Tabelle Tipi-pesi'!Z$17,'Tabelle Tipi-pesi'!AA$17,"")&amp;IF(AA159='Tabelle Tipi-pesi'!Z$18,'Tabelle Tipi-pesi'!AA$18,"")&amp;IF(AA159='Tabelle Tipi-pesi'!Z$19,'Tabelle Tipi-pesi'!AA$19,"")&amp;IF(AA159='Tabelle Tipi-pesi'!Z$20,'Tabelle Tipi-pesi'!AA$20,"")&amp;IF(AA159='Tabelle Tipi-pesi'!Z$21,'Tabelle Tipi-pesi'!AA$21,"")&amp;IF(AA159='Tabelle Tipi-pesi'!Z$22,'Tabelle Tipi-pesi'!AA$22,"")&amp;IF(AA159='Tabelle Tipi-pesi'!Z$23,'Tabelle Tipi-pesi'!AA$23,"")))</f>
        <v>10</v>
      </c>
      <c r="AD159" s="9">
        <f>IF(AC159="",0,VALUE(IF(AC159='Tabelle Tipi-pesi'!Z$2,'Tabelle Tipi-pesi'!AA$2,"")&amp;IF(AC159='Tabelle Tipi-pesi'!Z$3,'Tabelle Tipi-pesi'!AA$3,"")&amp;IF(AC159='Tabelle Tipi-pesi'!Z$4,'Tabelle Tipi-pesi'!AA$4,"")&amp;IF(AC159='Tabelle Tipi-pesi'!Z$5,'Tabelle Tipi-pesi'!AA$5,"")&amp;IF(AC159='Tabelle Tipi-pesi'!Z$6,'Tabelle Tipi-pesi'!AA$6,"")&amp;IF(AC159='Tabelle Tipi-pesi'!Z$7,'Tabelle Tipi-pesi'!AA$7,"")&amp;IF(AC159='Tabelle Tipi-pesi'!Z$8,'Tabelle Tipi-pesi'!AA$8,"")&amp;IF(AC159='Tabelle Tipi-pesi'!Z$9,'Tabelle Tipi-pesi'!AA$9,"")&amp;IF(AC159='Tabelle Tipi-pesi'!Z$10,'Tabelle Tipi-pesi'!AA$10,"")&amp;IF(AC159='Tabelle Tipi-pesi'!Z$11,'Tabelle Tipi-pesi'!AA$11,"")&amp;IF(AC159='Tabelle Tipi-pesi'!Z$12,'Tabelle Tipi-pesi'!AA$12,"")&amp;IF(AC159='Tabelle Tipi-pesi'!Z$13,'Tabelle Tipi-pesi'!AA$13,"")&amp;IF(AC159='Tabelle Tipi-pesi'!Z$14,'Tabelle Tipi-pesi'!AA$14,"")&amp;IF(AC159='Tabelle Tipi-pesi'!Z$15,'Tabelle Tipi-pesi'!AA$15,"")&amp;IF(AC159='Tabelle Tipi-pesi'!Z$16,'Tabelle Tipi-pesi'!AA$16,"")&amp;IF(AC159='Tabelle Tipi-pesi'!Z$17,'Tabelle Tipi-pesi'!AA$17,"")&amp;IF(AC159='Tabelle Tipi-pesi'!Z$18,'Tabelle Tipi-pesi'!AA$18,"")&amp;IF(AC159='Tabelle Tipi-pesi'!Z$19,'Tabelle Tipi-pesi'!AA$19,"")&amp;IF(AC159='Tabelle Tipi-pesi'!Z$20,'Tabelle Tipi-pesi'!AA$20,"")&amp;IF(AC159='Tabelle Tipi-pesi'!Z$21,'Tabelle Tipi-pesi'!AA$21,"")&amp;IF(AC159='Tabelle Tipi-pesi'!Z$22,'Tabelle Tipi-pesi'!AA$22,"")&amp;IF(AC159='Tabelle Tipi-pesi'!Z$23,'Tabelle Tipi-pesi'!AA$23,"")))</f>
        <v>0</v>
      </c>
      <c r="AE159" s="34" t="s">
        <v>118</v>
      </c>
      <c r="AF159" s="35">
        <f>IF(AE159="",0,VALUE(IF(AE159='Tabelle Tipi-pesi'!AB$2,'Tabelle Tipi-pesi'!AC$2,"")&amp;IF(AE159='Tabelle Tipi-pesi'!AB$3,'Tabelle Tipi-pesi'!AC$3,"")&amp;IF(AE159='Tabelle Tipi-pesi'!AB$4,'Tabelle Tipi-pesi'!AC$4,"")&amp;IF(AE159='Tabelle Tipi-pesi'!AB$5,'Tabelle Tipi-pesi'!AC$5,"")&amp;IF(AE159='Tabelle Tipi-pesi'!AB$6,'Tabelle Tipi-pesi'!AC$6,"")&amp;IF(AE159='Tabelle Tipi-pesi'!AB$7,'Tabelle Tipi-pesi'!AC$7,"")&amp;IF(AE159='Tabelle Tipi-pesi'!AB$8,'Tabelle Tipi-pesi'!AC$8,"")&amp;IF(AE159='Tabelle Tipi-pesi'!AB$9,'Tabelle Tipi-pesi'!AC$9,"")&amp;IF(AE159='Tabelle Tipi-pesi'!AB$10,'Tabelle Tipi-pesi'!AC$10,"")&amp;IF(AE159='Tabelle Tipi-pesi'!AB$11,'Tabelle Tipi-pesi'!AC$11,"")&amp;IF(AE159='Tabelle Tipi-pesi'!AB$12,'Tabelle Tipi-pesi'!AC$12,"")&amp;IF(AE159='Tabelle Tipi-pesi'!AB$13,'Tabelle Tipi-pesi'!AC$13,"")&amp;IF(AE159='Tabelle Tipi-pesi'!AB$14,'Tabelle Tipi-pesi'!AC$14,"")&amp;IF(AE159='Tabelle Tipi-pesi'!AB$15,'Tabelle Tipi-pesi'!AC$15,"")&amp;IF(AD159='Tabelle Tipi-pesi'!AB$16,'Tabelle Tipi-pesi'!AC$16,"")&amp;IF(AE159='Tabelle Tipi-pesi'!AB$17,'Tabelle Tipi-pesi'!AC$17,"")&amp;IF(AE159='Tabelle Tipi-pesi'!AB$18,'Tabelle Tipi-pesi'!AC$18,"")&amp;IF(AE159='Tabelle Tipi-pesi'!AB$19,'Tabelle Tipi-pesi'!AC$19,"")&amp;IF(AE159='Tabelle Tipi-pesi'!AB$20,'Tabelle Tipi-pesi'!AC$20,"")&amp;IF(AE159='Tabelle Tipi-pesi'!AB$21,'Tabelle Tipi-pesi'!AC$21,"")&amp;IF(AE159='Tabelle Tipi-pesi'!AB$22,'Tabelle Tipi-pesi'!AC$22,"")&amp;IF(AE159='Tabelle Tipi-pesi'!AB$23,'Tabelle Tipi-pesi'!AC$23,"")))</f>
        <v>10</v>
      </c>
      <c r="AH159" s="9">
        <f>IF(AG159="",0,VALUE(IF(AG159='Tabelle Tipi-pesi'!AD$2,'Tabelle Tipi-pesi'!AE$2,"")&amp;IF(AG159='Tabelle Tipi-pesi'!AD$3,'Tabelle Tipi-pesi'!AE$3,"")&amp;IF(AG159='Tabelle Tipi-pesi'!AD$4,'Tabelle Tipi-pesi'!AE$4,"")&amp;IF(AG159='Tabelle Tipi-pesi'!AD$5,'Tabelle Tipi-pesi'!AE$5,"")&amp;IF(AG159='Tabelle Tipi-pesi'!AD$6,'Tabelle Tipi-pesi'!AE$6,"")&amp;IF(AG159='Tabelle Tipi-pesi'!AD$7,'Tabelle Tipi-pesi'!AE$7,"")&amp;IF(AG159='Tabelle Tipi-pesi'!AD$8,'Tabelle Tipi-pesi'!AE$8,"")&amp;IF(AG159='Tabelle Tipi-pesi'!AD$9,'Tabelle Tipi-pesi'!AE$9,"")&amp;IF(AG159='Tabelle Tipi-pesi'!AD$10,'Tabelle Tipi-pesi'!AE$10,"")&amp;IF(AG159='Tabelle Tipi-pesi'!AD$11,'Tabelle Tipi-pesi'!AE$11,"")&amp;IF(AG159='Tabelle Tipi-pesi'!AD$12,'Tabelle Tipi-pesi'!AE$12,"")&amp;IF(AG159='Tabelle Tipi-pesi'!AD$13,'Tabelle Tipi-pesi'!AE$13,"")&amp;IF(AG159='Tabelle Tipi-pesi'!AD$14,'Tabelle Tipi-pesi'!AE$14,"")&amp;IF(AG159='Tabelle Tipi-pesi'!AD$15,'Tabelle Tipi-pesi'!AE$15,"")&amp;IF(AF159='Tabelle Tipi-pesi'!AD$16,'Tabelle Tipi-pesi'!AE$16,"")&amp;IF(AG159='Tabelle Tipi-pesi'!AD$17,'Tabelle Tipi-pesi'!AE$17,"")&amp;IF(AG159='Tabelle Tipi-pesi'!AD$18,'Tabelle Tipi-pesi'!AE$18,"")&amp;IF(AG159='Tabelle Tipi-pesi'!AD$19,'Tabelle Tipi-pesi'!AE$19,"")&amp;IF(AG159='Tabelle Tipi-pesi'!AD$20,'Tabelle Tipi-pesi'!AE$20,"")&amp;IF(AG159='Tabelle Tipi-pesi'!AD$21,'Tabelle Tipi-pesi'!AE$21,"")&amp;IF(AG159='Tabelle Tipi-pesi'!AD$22,'Tabelle Tipi-pesi'!AE$22,"")&amp;IF(AG159='Tabelle Tipi-pesi'!AD$23,'Tabelle Tipi-pesi'!AE$23,"")))</f>
        <v>0</v>
      </c>
      <c r="AJ159" s="26">
        <f t="shared" si="14"/>
        <v>1664</v>
      </c>
      <c r="AK159" s="55">
        <v>53.5</v>
      </c>
      <c r="AL159" s="12">
        <v>9426</v>
      </c>
      <c r="AM159" s="18"/>
      <c r="AN159" s="11">
        <f t="shared" si="15"/>
        <v>15</v>
      </c>
      <c r="AO159" s="11" t="str">
        <f t="shared" si="16"/>
        <v>4</v>
      </c>
      <c r="AP159" s="8">
        <v>380</v>
      </c>
      <c r="AQ159" s="40">
        <f t="shared" si="17"/>
        <v>10.571214953271028</v>
      </c>
      <c r="AR159" s="15">
        <f t="shared" si="18"/>
        <v>156.45398130841122</v>
      </c>
      <c r="AS159" s="16">
        <f t="shared" si="19"/>
        <v>94.022825305535591</v>
      </c>
      <c r="AT159" s="15">
        <f t="shared" si="20"/>
        <v>10.635715282437115</v>
      </c>
      <c r="AU159" s="39"/>
    </row>
    <row r="160" spans="1:47" s="8" customFormat="1" ht="11.25" customHeight="1" x14ac:dyDescent="0.2">
      <c r="A160" s="8">
        <v>156</v>
      </c>
      <c r="B160" s="8">
        <v>4</v>
      </c>
      <c r="C160" s="20" t="s">
        <v>17</v>
      </c>
      <c r="D160" s="21">
        <f>IF(C160="",0,VALUE(IF(C160='Tabelle Tipi-pesi'!B$2,'Tabelle Tipi-pesi'!C$2,"")&amp;IF(C160='Tabelle Tipi-pesi'!B$3,'Tabelle Tipi-pesi'!C$3,"")&amp;IF(C160='Tabelle Tipi-pesi'!B$4,'Tabelle Tipi-pesi'!C$4,"")&amp;IF(C160='Tabelle Tipi-pesi'!B$5,'Tabelle Tipi-pesi'!C$5,"")&amp;IF(C160='Tabelle Tipi-pesi'!B$6,'Tabelle Tipi-pesi'!C$6,"")&amp;IF(C160='Tabelle Tipi-pesi'!B$7,'Tabelle Tipi-pesi'!C$7,"")&amp;IF(C160='Tabelle Tipi-pesi'!B$8,'Tabelle Tipi-pesi'!C$8,"")&amp;IF(C160='Tabelle Tipi-pesi'!B$9,'Tabelle Tipi-pesi'!C$9,"")&amp;IF(C160='Tabelle Tipi-pesi'!B$10,'Tabelle Tipi-pesi'!C$10,"")&amp;IF(C160='Tabelle Tipi-pesi'!B$11,'Tabelle Tipi-pesi'!C$11,"")&amp;IF(C160='Tabelle Tipi-pesi'!B$12,'Tabelle Tipi-pesi'!C$12,"")&amp;IF(C160='Tabelle Tipi-pesi'!B$13,'Tabelle Tipi-pesi'!C$13,"")&amp;IF(C160='Tabelle Tipi-pesi'!B$14,'Tabelle Tipi-pesi'!C$14,"")&amp;IF(C160='Tabelle Tipi-pesi'!B$15,'Tabelle Tipi-pesi'!C$15,"")&amp;IF(C160='Tabelle Tipi-pesi'!B$16,'Tabelle Tipi-pesi'!C$16,"")&amp;IF(C160='Tabelle Tipi-pesi'!B$17,'Tabelle Tipi-pesi'!C$17,"")&amp;IF(C160='Tabelle Tipi-pesi'!B$18,'Tabelle Tipi-pesi'!C$18,"")&amp;IF(C160='Tabelle Tipi-pesi'!B$19,'Tabelle Tipi-pesi'!C$19,"")&amp;IF(C160='Tabelle Tipi-pesi'!B$20,'Tabelle Tipi-pesi'!C$20,"")&amp;IF(C160='Tabelle Tipi-pesi'!B$21,'Tabelle Tipi-pesi'!C$21,"")&amp;IF(C160='Tabelle Tipi-pesi'!B$22,'Tabelle Tipi-pesi'!C$22,"")&amp;IF(C160='Tabelle Tipi-pesi'!B$23,'Tabelle Tipi-pesi'!C$23,"")))</f>
        <v>130</v>
      </c>
      <c r="E160" s="8" t="s">
        <v>29</v>
      </c>
      <c r="F160" s="7">
        <f>IF(E160="",0,VALUE(IF(E160='Tabelle Tipi-pesi'!D$2,'Tabelle Tipi-pesi'!E$2,"")&amp;IF(E160='Tabelle Tipi-pesi'!D$3,'Tabelle Tipi-pesi'!E$3,"")&amp;IF(E160='Tabelle Tipi-pesi'!D$4,'Tabelle Tipi-pesi'!E$4,"")&amp;IF(E160='Tabelle Tipi-pesi'!D$5,'Tabelle Tipi-pesi'!E$5,"")&amp;IF(E160='Tabelle Tipi-pesi'!D$6,'Tabelle Tipi-pesi'!E$6,"")&amp;IF(E160='Tabelle Tipi-pesi'!D$7,'Tabelle Tipi-pesi'!E$7,"")&amp;IF(E160='Tabelle Tipi-pesi'!D$8,'Tabelle Tipi-pesi'!E$8,"")&amp;IF(E160='Tabelle Tipi-pesi'!D$9,'Tabelle Tipi-pesi'!E$9,"")&amp;IF(E160='Tabelle Tipi-pesi'!D$10,'Tabelle Tipi-pesi'!E$10,"")&amp;IF(E160='Tabelle Tipi-pesi'!D$11,'Tabelle Tipi-pesi'!E$11,"")&amp;IF(E160='Tabelle Tipi-pesi'!D$12,'Tabelle Tipi-pesi'!E$12,"")&amp;IF(E160='Tabelle Tipi-pesi'!D$13,'Tabelle Tipi-pesi'!E$13,"")&amp;IF(E160='Tabelle Tipi-pesi'!D$14,'Tabelle Tipi-pesi'!E$14,"")&amp;IF(E160='Tabelle Tipi-pesi'!D$15,'Tabelle Tipi-pesi'!E$15,"")&amp;IF(E160='Tabelle Tipi-pesi'!D$16,'Tabelle Tipi-pesi'!E$16,"")&amp;IF(E160='Tabelle Tipi-pesi'!D$17,'Tabelle Tipi-pesi'!E$17,"")&amp;IF(E160='Tabelle Tipi-pesi'!D$18,'Tabelle Tipi-pesi'!E$18,"")&amp;IF(E160='Tabelle Tipi-pesi'!D$19,'Tabelle Tipi-pesi'!E$19,"")&amp;IF(E160='Tabelle Tipi-pesi'!D$20,'Tabelle Tipi-pesi'!E$20,"")&amp;IF(E160='Tabelle Tipi-pesi'!D$21,'Tabelle Tipi-pesi'!E$21,"")&amp;IF(E160='Tabelle Tipi-pesi'!D$22,'Tabelle Tipi-pesi'!E$22,"")&amp;IF(E160='Tabelle Tipi-pesi'!D$23,'Tabelle Tipi-pesi'!E$23,"")))/4*B160</f>
        <v>80</v>
      </c>
      <c r="G160" s="22" t="s">
        <v>39</v>
      </c>
      <c r="H160" s="23">
        <f>$B160*IF(G160="",0,VALUE(IF(G160='Tabelle Tipi-pesi'!F$2,'Tabelle Tipi-pesi'!G$2,"")&amp;IF(G160='Tabelle Tipi-pesi'!F$3,'Tabelle Tipi-pesi'!G$3,"")&amp;IF(G160='Tabelle Tipi-pesi'!F$4,'Tabelle Tipi-pesi'!G$4,"")&amp;IF(G160='Tabelle Tipi-pesi'!F$5,'Tabelle Tipi-pesi'!G$5,"")&amp;IF(G160='Tabelle Tipi-pesi'!F$6,'Tabelle Tipi-pesi'!G$6,"")&amp;IF(G160='Tabelle Tipi-pesi'!F$7,'Tabelle Tipi-pesi'!G$7,"")&amp;IF(G160='Tabelle Tipi-pesi'!F$8,'Tabelle Tipi-pesi'!G$8,"")&amp;IF(G160='Tabelle Tipi-pesi'!F$9,'Tabelle Tipi-pesi'!G$9,"")&amp;IF(G160='Tabelle Tipi-pesi'!F$10,'Tabelle Tipi-pesi'!G$10,"")&amp;IF(G160='Tabelle Tipi-pesi'!F$11,'Tabelle Tipi-pesi'!G$11,"")&amp;IF(G160='Tabelle Tipi-pesi'!F$12,'Tabelle Tipi-pesi'!G$12,"")&amp;IF(G160='Tabelle Tipi-pesi'!F$13,'Tabelle Tipi-pesi'!G$13,"")&amp;IF(G160='Tabelle Tipi-pesi'!F$14,'Tabelle Tipi-pesi'!G$14,"")&amp;IF(G160='Tabelle Tipi-pesi'!F$15,'Tabelle Tipi-pesi'!G$15,"")&amp;IF(G160='Tabelle Tipi-pesi'!F$16,'Tabelle Tipi-pesi'!G$16,"")&amp;IF(G160='Tabelle Tipi-pesi'!F$17,'Tabelle Tipi-pesi'!G$17,"")&amp;IF(G160='Tabelle Tipi-pesi'!F$18,'Tabelle Tipi-pesi'!G$18,"")&amp;IF(G160='Tabelle Tipi-pesi'!F$19,'Tabelle Tipi-pesi'!G$19,"")&amp;IF(G160='Tabelle Tipi-pesi'!F$20,'Tabelle Tipi-pesi'!G$20,"")&amp;IF(G160='Tabelle Tipi-pesi'!F$21,'Tabelle Tipi-pesi'!G$21,"")&amp;IF(G160='Tabelle Tipi-pesi'!F$22,'Tabelle Tipi-pesi'!G$22,"")&amp;IF(G160='Tabelle Tipi-pesi'!F$23,'Tabelle Tipi-pesi'!G$23,"")))</f>
        <v>120</v>
      </c>
      <c r="I160" s="8" t="s">
        <v>47</v>
      </c>
      <c r="J160" s="9">
        <f>IF(I160="",0,VALUE(IF(I160='Tabelle Tipi-pesi'!H$2,'Tabelle Tipi-pesi'!I$2,"")&amp;IF(I160='Tabelle Tipi-pesi'!H$3,'Tabelle Tipi-pesi'!I$3,"")&amp;IF(I160='Tabelle Tipi-pesi'!H$4,'Tabelle Tipi-pesi'!I$4,"")&amp;IF(I160='Tabelle Tipi-pesi'!H$5,'Tabelle Tipi-pesi'!I$5,"")&amp;IF(I160='Tabelle Tipi-pesi'!H$6,'Tabelle Tipi-pesi'!I$6,"")&amp;IF(I160='Tabelle Tipi-pesi'!H$7,'Tabelle Tipi-pesi'!I$7,"")&amp;IF(I160='Tabelle Tipi-pesi'!H$8,'Tabelle Tipi-pesi'!I$8,"")&amp;IF(I160='Tabelle Tipi-pesi'!H$9,'Tabelle Tipi-pesi'!I$9,"")&amp;IF(I160='Tabelle Tipi-pesi'!H$10,'Tabelle Tipi-pesi'!I$10,"")&amp;IF(I160='Tabelle Tipi-pesi'!H$11,'Tabelle Tipi-pesi'!I$11,"")&amp;IF(I160='Tabelle Tipi-pesi'!H$12,'Tabelle Tipi-pesi'!I$12,"")&amp;IF(I160='Tabelle Tipi-pesi'!H$13,'Tabelle Tipi-pesi'!I$13,"")&amp;IF(I160='Tabelle Tipi-pesi'!H$14,'Tabelle Tipi-pesi'!I$14,"")&amp;IF(I160='Tabelle Tipi-pesi'!H$15,'Tabelle Tipi-pesi'!I$15,"")&amp;IF(I160='Tabelle Tipi-pesi'!H$16,'Tabelle Tipi-pesi'!I$16,"")&amp;IF(I160='Tabelle Tipi-pesi'!H$17,'Tabelle Tipi-pesi'!I$17,"")&amp;IF(I160='Tabelle Tipi-pesi'!H$18,'Tabelle Tipi-pesi'!I$18,"")&amp;IF(I160='Tabelle Tipi-pesi'!H$19,'Tabelle Tipi-pesi'!I$19,"")&amp;IF(I160='Tabelle Tipi-pesi'!H$20,'Tabelle Tipi-pesi'!I$20,"")&amp;IF(I160='Tabelle Tipi-pesi'!H$21,'Tabelle Tipi-pesi'!I$21,"")&amp;IF(I160='Tabelle Tipi-pesi'!H$22,'Tabelle Tipi-pesi'!I$22,"")&amp;IF(I160='Tabelle Tipi-pesi'!H$23,'Tabelle Tipi-pesi'!I$23,"")))</f>
        <v>145</v>
      </c>
      <c r="K160" s="24" t="s">
        <v>50</v>
      </c>
      <c r="L160" s="25">
        <f>IF(K160="",0,VALUE(IF(K160='Tabelle Tipi-pesi'!J$2,'Tabelle Tipi-pesi'!K$2,"")&amp;IF(K160='Tabelle Tipi-pesi'!J$3,'Tabelle Tipi-pesi'!K$3,"")&amp;IF(K160='Tabelle Tipi-pesi'!J$4,'Tabelle Tipi-pesi'!K$4,"")&amp;IF(K160='Tabelle Tipi-pesi'!J$5,'Tabelle Tipi-pesi'!K$5,"")&amp;IF(K160='Tabelle Tipi-pesi'!J$6,'Tabelle Tipi-pesi'!K$6,"")&amp;IF(K160='Tabelle Tipi-pesi'!J$7,'Tabelle Tipi-pesi'!K$7,"")&amp;IF(K160='Tabelle Tipi-pesi'!J$8,'Tabelle Tipi-pesi'!K$8,"")&amp;IF(K160='Tabelle Tipi-pesi'!J$9,'Tabelle Tipi-pesi'!K$9,"")&amp;IF(K160='Tabelle Tipi-pesi'!J$10,'Tabelle Tipi-pesi'!K$10,"")&amp;IF(K160='Tabelle Tipi-pesi'!J$11,'Tabelle Tipi-pesi'!K$11,"")&amp;IF(K160='Tabelle Tipi-pesi'!J$12,'Tabelle Tipi-pesi'!K$12,"")&amp;IF(K160='Tabelle Tipi-pesi'!J$13,'Tabelle Tipi-pesi'!K$13,"")&amp;IF(K160='Tabelle Tipi-pesi'!J$14,'Tabelle Tipi-pesi'!K$14,"")&amp;IF(K160='Tabelle Tipi-pesi'!J$15,'Tabelle Tipi-pesi'!K$15,"")&amp;IF(K160='Tabelle Tipi-pesi'!J$16,'Tabelle Tipi-pesi'!K$16,"")&amp;IF(K160='Tabelle Tipi-pesi'!J$17,'Tabelle Tipi-pesi'!K$17,"")&amp;IF(K160='Tabelle Tipi-pesi'!J$18,'Tabelle Tipi-pesi'!K$18,"")&amp;IF(K160='Tabelle Tipi-pesi'!J$19,'Tabelle Tipi-pesi'!K$19,"")&amp;IF(K160='Tabelle Tipi-pesi'!J$20,'Tabelle Tipi-pesi'!K$20,"")&amp;IF(K160='Tabelle Tipi-pesi'!J$21,'Tabelle Tipi-pesi'!K$21,"")&amp;IF(K160='Tabelle Tipi-pesi'!J$22,'Tabelle Tipi-pesi'!K$22,"")&amp;IF(K160='Tabelle Tipi-pesi'!J$23,'Tabelle Tipi-pesi'!K$23,"")))</f>
        <v>7</v>
      </c>
      <c r="M160" s="8" t="s">
        <v>68</v>
      </c>
      <c r="N160" s="9">
        <f>$B160*IF(M160="",0,VALUE(IF(M160='Tabelle Tipi-pesi'!L$2,'Tabelle Tipi-pesi'!M$2,"")&amp;IF(M160='Tabelle Tipi-pesi'!L$3,'Tabelle Tipi-pesi'!M$3,"")&amp;IF(M160='Tabelle Tipi-pesi'!L$4,'Tabelle Tipi-pesi'!M$4,"")&amp;IF(M160='Tabelle Tipi-pesi'!L$5,'Tabelle Tipi-pesi'!M$5,"")&amp;IF(M160='Tabelle Tipi-pesi'!L$6,'Tabelle Tipi-pesi'!M$6,"")&amp;IF(M160='Tabelle Tipi-pesi'!L$7,'Tabelle Tipi-pesi'!M$7,"")&amp;IF(M160='Tabelle Tipi-pesi'!L$8,'Tabelle Tipi-pesi'!M$8,"")&amp;IF(M160='Tabelle Tipi-pesi'!L$9,'Tabelle Tipi-pesi'!M$9,"")&amp;IF(M160='Tabelle Tipi-pesi'!L$10,'Tabelle Tipi-pesi'!M$10,"")&amp;IF(M160='Tabelle Tipi-pesi'!L$11,'Tabelle Tipi-pesi'!M$11,"")&amp;IF(M160='Tabelle Tipi-pesi'!L$12,'Tabelle Tipi-pesi'!M$12,"")&amp;IF(M160='Tabelle Tipi-pesi'!L$13,'Tabelle Tipi-pesi'!M$13,"")&amp;IF(M160='Tabelle Tipi-pesi'!L$14,'Tabelle Tipi-pesi'!M$14,"")&amp;IF(M160='Tabelle Tipi-pesi'!L$15,'Tabelle Tipi-pesi'!M$15,"")&amp;IF(M160='Tabelle Tipi-pesi'!L$16,'Tabelle Tipi-pesi'!M$16,"")&amp;IF(M160='Tabelle Tipi-pesi'!L$17,'Tabelle Tipi-pesi'!M$17,"")&amp;IF(M160='Tabelle Tipi-pesi'!L$18,'Tabelle Tipi-pesi'!M$18,"")&amp;IF(M160='Tabelle Tipi-pesi'!L$19,'Tabelle Tipi-pesi'!M$19,"")&amp;IF(M160='Tabelle Tipi-pesi'!L$20,'Tabelle Tipi-pesi'!M$20,"")&amp;IF(M160='Tabelle Tipi-pesi'!L$21,'Tabelle Tipi-pesi'!M$21,"")&amp;IF(M160='Tabelle Tipi-pesi'!L$22,'Tabelle Tipi-pesi'!M$22,"")&amp;IF(M160='Tabelle Tipi-pesi'!L$23,'Tabelle Tipi-pesi'!M$23,"")))</f>
        <v>288</v>
      </c>
      <c r="O160" s="27" t="s">
        <v>82</v>
      </c>
      <c r="P160" s="28">
        <f>IF(O160="",0,VALUE(IF(O160='Tabelle Tipi-pesi'!N$2,'Tabelle Tipi-pesi'!O$2,"")&amp;IF(O160='Tabelle Tipi-pesi'!N$3,'Tabelle Tipi-pesi'!O$3,"")&amp;IF(O160='Tabelle Tipi-pesi'!N$4,'Tabelle Tipi-pesi'!O$4,"")&amp;IF(O160='Tabelle Tipi-pesi'!N$5,'Tabelle Tipi-pesi'!O$5,"")&amp;IF(O160='Tabelle Tipi-pesi'!N$6,'Tabelle Tipi-pesi'!O$6,"")&amp;IF(O160='Tabelle Tipi-pesi'!N$7,'Tabelle Tipi-pesi'!O$7,"")&amp;IF(O160='Tabelle Tipi-pesi'!N$8,'Tabelle Tipi-pesi'!O$8,"")&amp;IF(O160='Tabelle Tipi-pesi'!N$9,'Tabelle Tipi-pesi'!O$9,"")&amp;IF(O160='Tabelle Tipi-pesi'!N$10,'Tabelle Tipi-pesi'!O$10,"")&amp;IF(O160='Tabelle Tipi-pesi'!N$11,'Tabelle Tipi-pesi'!O$11,"")&amp;IF(O160='Tabelle Tipi-pesi'!N$12,'Tabelle Tipi-pesi'!O$12,"")&amp;IF(O160='Tabelle Tipi-pesi'!N$13,'Tabelle Tipi-pesi'!O$13,"")&amp;IF(O160='Tabelle Tipi-pesi'!N$14,'Tabelle Tipi-pesi'!O$14,"")&amp;IF(O160='Tabelle Tipi-pesi'!N$15,'Tabelle Tipi-pesi'!O$15,"")&amp;IF(O160='Tabelle Tipi-pesi'!N$16,'Tabelle Tipi-pesi'!O$16,"")&amp;IF(O160='Tabelle Tipi-pesi'!N$17,'Tabelle Tipi-pesi'!O$17,"")&amp;IF(O160='Tabelle Tipi-pesi'!N$18,'Tabelle Tipi-pesi'!O$18,"")&amp;IF(O160='Tabelle Tipi-pesi'!N$19,'Tabelle Tipi-pesi'!O$19,"")&amp;IF(O160='Tabelle Tipi-pesi'!N$20,'Tabelle Tipi-pesi'!O$20,"")&amp;IF(O160='Tabelle Tipi-pesi'!N$21,'Tabelle Tipi-pesi'!O$21,"")&amp;IF(O160='Tabelle Tipi-pesi'!N$22,'Tabelle Tipi-pesi'!O$22,"")&amp;IF(O160='Tabelle Tipi-pesi'!N$23,'Tabelle Tipi-pesi'!O$23,"")))</f>
        <v>580</v>
      </c>
      <c r="Q160" s="8" t="s">
        <v>109</v>
      </c>
      <c r="R160" s="9">
        <f>IF(Q160="",0,VALUE(IF(Q160='Tabelle Tipi-pesi'!P$2,'Tabelle Tipi-pesi'!Q$2,"")&amp;IF(Q160='Tabelle Tipi-pesi'!P$3,'Tabelle Tipi-pesi'!Q$3,"")&amp;IF(Q160='Tabelle Tipi-pesi'!P$4,'Tabelle Tipi-pesi'!Q$4,"")&amp;IF(Q160='Tabelle Tipi-pesi'!P$5,'Tabelle Tipi-pesi'!Q$5,"")&amp;IF(Q160='Tabelle Tipi-pesi'!P$6,'Tabelle Tipi-pesi'!Q$6,"")&amp;IF(Q160='Tabelle Tipi-pesi'!P$7,'Tabelle Tipi-pesi'!Q$7,"")&amp;IF(Q160='Tabelle Tipi-pesi'!P$8,'Tabelle Tipi-pesi'!Q$8,"")&amp;IF(Q160='Tabelle Tipi-pesi'!P$9,'Tabelle Tipi-pesi'!Q$9,"")&amp;IF(Q160='Tabelle Tipi-pesi'!P$10,'Tabelle Tipi-pesi'!Q$10,"")&amp;IF(Q160='Tabelle Tipi-pesi'!P$11,'Tabelle Tipi-pesi'!Q$11,"")&amp;IF(Q160='Tabelle Tipi-pesi'!P$12,'Tabelle Tipi-pesi'!Q$12,"")&amp;IF(Q160='Tabelle Tipi-pesi'!P$13,'Tabelle Tipi-pesi'!Q$13,"")&amp;IF(Q160='Tabelle Tipi-pesi'!P$14,'Tabelle Tipi-pesi'!Q$14,"")&amp;IF(Q160='Tabelle Tipi-pesi'!P$15,'Tabelle Tipi-pesi'!Q$15,"")&amp;IF(Q160='Tabelle Tipi-pesi'!P$16,'Tabelle Tipi-pesi'!Q$16,"")&amp;IF(Q160='Tabelle Tipi-pesi'!P$17,'Tabelle Tipi-pesi'!Q$17,"")&amp;IF(Q160='Tabelle Tipi-pesi'!P$18,'Tabelle Tipi-pesi'!Q$18,"")&amp;IF(Q160='Tabelle Tipi-pesi'!P$19,'Tabelle Tipi-pesi'!Q$19,"")&amp;IF(Q160='Tabelle Tipi-pesi'!P$20,'Tabelle Tipi-pesi'!Q$20,"")&amp;IF(Q160='Tabelle Tipi-pesi'!P$21,'Tabelle Tipi-pesi'!Q$21,"")&amp;IF(Q160='Tabelle Tipi-pesi'!P$22,'Tabelle Tipi-pesi'!Q$22,"")&amp;IF(Q160='Tabelle Tipi-pesi'!P$23,'Tabelle Tipi-pesi'!Q$23,"")))</f>
        <v>60</v>
      </c>
      <c r="S160" s="29" t="s">
        <v>129</v>
      </c>
      <c r="T160" s="30">
        <f>IF(S160="",0,VALUE(IF(S160='Tabelle Tipi-pesi'!R$2,'Tabelle Tipi-pesi'!S$2,"")&amp;IF(S160='Tabelle Tipi-pesi'!R$3,'Tabelle Tipi-pesi'!S$3,"")&amp;IF(S160='Tabelle Tipi-pesi'!R$4,'Tabelle Tipi-pesi'!S$4,"")&amp;IF(S160='Tabelle Tipi-pesi'!R$5,'Tabelle Tipi-pesi'!S$5,"")&amp;IF(S160='Tabelle Tipi-pesi'!R$6,'Tabelle Tipi-pesi'!S$6,"")&amp;IF(S160='Tabelle Tipi-pesi'!R$7,'Tabelle Tipi-pesi'!S$7,"")&amp;IF(S160='Tabelle Tipi-pesi'!R$8,'Tabelle Tipi-pesi'!S$8,"")&amp;IF(S160='Tabelle Tipi-pesi'!R$9,'Tabelle Tipi-pesi'!S$9,"")&amp;IF(S160='Tabelle Tipi-pesi'!R$10,'Tabelle Tipi-pesi'!S$10,"")&amp;IF(S160='Tabelle Tipi-pesi'!R$11,'Tabelle Tipi-pesi'!S$11,"")&amp;IF(S160='Tabelle Tipi-pesi'!R$12,'Tabelle Tipi-pesi'!S$12,"")&amp;IF(S160='Tabelle Tipi-pesi'!R$13,'Tabelle Tipi-pesi'!S$13,"")&amp;IF(S160='Tabelle Tipi-pesi'!R$14,'Tabelle Tipi-pesi'!S$14,"")&amp;IF(S160='Tabelle Tipi-pesi'!R$15,'Tabelle Tipi-pesi'!S$15,"")&amp;IF(S160='Tabelle Tipi-pesi'!R$16,'Tabelle Tipi-pesi'!S$16,"")&amp;IF(S160='Tabelle Tipi-pesi'!R$17,'Tabelle Tipi-pesi'!S$17,"")&amp;IF(S160='Tabelle Tipi-pesi'!R$18,'Tabelle Tipi-pesi'!S$18,"")&amp;IF(S160='Tabelle Tipi-pesi'!R$19,'Tabelle Tipi-pesi'!S$19,"")&amp;IF(S160='Tabelle Tipi-pesi'!R$20,'Tabelle Tipi-pesi'!S$20,"")&amp;IF(S160='Tabelle Tipi-pesi'!R$21,'Tabelle Tipi-pesi'!S$21,"")&amp;IF(S160='Tabelle Tipi-pesi'!R$22,'Tabelle Tipi-pesi'!S$22,"")&amp;IF(S160='Tabelle Tipi-pesi'!R$23,'Tabelle Tipi-pesi'!S$23,"")))</f>
        <v>20</v>
      </c>
      <c r="V160" s="9">
        <f>IF(U160="",0,VALUE(IF(U160='Tabelle Tipi-pesi'!T$2,'Tabelle Tipi-pesi'!U$2,"")&amp;IF(U160='Tabelle Tipi-pesi'!T$3,'Tabelle Tipi-pesi'!U$3,"")&amp;IF(U160='Tabelle Tipi-pesi'!T$4,'Tabelle Tipi-pesi'!U$4,"")&amp;IF(U160='Tabelle Tipi-pesi'!T$5,'Tabelle Tipi-pesi'!U$5,"")&amp;IF(U160='Tabelle Tipi-pesi'!T$6,'Tabelle Tipi-pesi'!U$6,"")&amp;IF(U160='Tabelle Tipi-pesi'!T$7,'Tabelle Tipi-pesi'!U$7,"")&amp;IF(U160='Tabelle Tipi-pesi'!T$8,'Tabelle Tipi-pesi'!U$8,"")&amp;IF(U160='Tabelle Tipi-pesi'!T$9,'Tabelle Tipi-pesi'!U$9,"")&amp;IF(U160='Tabelle Tipi-pesi'!T$10,'Tabelle Tipi-pesi'!U$10,"")&amp;IF(U160='Tabelle Tipi-pesi'!T$11,'Tabelle Tipi-pesi'!U$11,"")&amp;IF(U160='Tabelle Tipi-pesi'!T$12,'Tabelle Tipi-pesi'!U$12,"")&amp;IF(U160='Tabelle Tipi-pesi'!T$13,'Tabelle Tipi-pesi'!U$13,"")&amp;IF(U160='Tabelle Tipi-pesi'!T$14,'Tabelle Tipi-pesi'!U$14,"")&amp;IF(U160='Tabelle Tipi-pesi'!T$15,'Tabelle Tipi-pesi'!U$15,"")&amp;IF(U160='Tabelle Tipi-pesi'!T$16,'Tabelle Tipi-pesi'!U$16,"")&amp;IF(U160='Tabelle Tipi-pesi'!T$17,'Tabelle Tipi-pesi'!U$17,"")&amp;IF(U160='Tabelle Tipi-pesi'!T$18,'Tabelle Tipi-pesi'!U$18,"")&amp;IF(U160='Tabelle Tipi-pesi'!T$19,'Tabelle Tipi-pesi'!U$19,"")&amp;IF(U160='Tabelle Tipi-pesi'!T$20,'Tabelle Tipi-pesi'!U$20,"")&amp;IF(U160='Tabelle Tipi-pesi'!T$21,'Tabelle Tipi-pesi'!U$21,"")&amp;IF(U160='Tabelle Tipi-pesi'!T$22,'Tabelle Tipi-pesi'!U$22,"")&amp;IF(U160='Tabelle Tipi-pesi'!T$23,'Tabelle Tipi-pesi'!U$23,"")))</f>
        <v>0</v>
      </c>
      <c r="W160" s="31" t="s">
        <v>99</v>
      </c>
      <c r="X160" s="32">
        <f>IF(W160="",0,VALUE(IF(W160='Tabelle Tipi-pesi'!V$2,'Tabelle Tipi-pesi'!W$2,"")&amp;IF(W160='Tabelle Tipi-pesi'!V$3,'Tabelle Tipi-pesi'!W$3,"")&amp;IF(W160='Tabelle Tipi-pesi'!V$4,'Tabelle Tipi-pesi'!W$4,"")&amp;IF(W160='Tabelle Tipi-pesi'!V$5,'Tabelle Tipi-pesi'!W$5,"")&amp;IF(W160='Tabelle Tipi-pesi'!V$6,'Tabelle Tipi-pesi'!W$6,"")&amp;IF(W160='Tabelle Tipi-pesi'!V$7,'Tabelle Tipi-pesi'!W$7,"")&amp;IF(W160='Tabelle Tipi-pesi'!V$8,'Tabelle Tipi-pesi'!W$8,"")&amp;IF(W160='Tabelle Tipi-pesi'!V$9,'Tabelle Tipi-pesi'!W$9,"")&amp;IF(W160='Tabelle Tipi-pesi'!V$10,'Tabelle Tipi-pesi'!W$10,"")&amp;IF(W160='Tabelle Tipi-pesi'!V$11,'Tabelle Tipi-pesi'!W$11,"")&amp;IF(W160='Tabelle Tipi-pesi'!V$12,'Tabelle Tipi-pesi'!W$12,"")&amp;IF(W160='Tabelle Tipi-pesi'!V$13,'Tabelle Tipi-pesi'!W$13,"")&amp;IF(W160='Tabelle Tipi-pesi'!V$14,'Tabelle Tipi-pesi'!W$14,"")&amp;IF(W160='Tabelle Tipi-pesi'!V$15,'Tabelle Tipi-pesi'!W$15,"")&amp;IF(W160='Tabelle Tipi-pesi'!V$16,'Tabelle Tipi-pesi'!W$16,"")&amp;IF(W160='Tabelle Tipi-pesi'!V$17,'Tabelle Tipi-pesi'!W$17,"")&amp;IF(W160='Tabelle Tipi-pesi'!V$18,'Tabelle Tipi-pesi'!W$18,"")&amp;IF(W160='Tabelle Tipi-pesi'!V$19,'Tabelle Tipi-pesi'!W$19,"")&amp;IF(W160='Tabelle Tipi-pesi'!V$20,'Tabelle Tipi-pesi'!W$20,"")&amp;IF(W160='Tabelle Tipi-pesi'!V$21,'Tabelle Tipi-pesi'!W$21,"")&amp;IF(W160='Tabelle Tipi-pesi'!V$22,'Tabelle Tipi-pesi'!W$22,"")&amp;IF(W160='Tabelle Tipi-pesi'!V$23,'Tabelle Tipi-pesi'!W$23,"")))</f>
        <v>14</v>
      </c>
      <c r="Z160" s="9">
        <f>IF(Y160="",0,VALUE(IF(Y160='Tabelle Tipi-pesi'!X$2,'Tabelle Tipi-pesi'!Y$2,"")&amp;IF(Y160='Tabelle Tipi-pesi'!X$3,'Tabelle Tipi-pesi'!Y$3,"")&amp;IF(Y160='Tabelle Tipi-pesi'!X$4,'Tabelle Tipi-pesi'!Y$4,"")&amp;IF(Y160='Tabelle Tipi-pesi'!X$5,'Tabelle Tipi-pesi'!Y$5,"")&amp;IF(Y160='Tabelle Tipi-pesi'!X$6,'Tabelle Tipi-pesi'!Y$6,"")&amp;IF(Y160='Tabelle Tipi-pesi'!X$7,'Tabelle Tipi-pesi'!Y$7,"")&amp;IF(Y160='Tabelle Tipi-pesi'!X$8,'Tabelle Tipi-pesi'!Y$8,"")&amp;IF(Y160='Tabelle Tipi-pesi'!X$9,'Tabelle Tipi-pesi'!Y$9,"")&amp;IF(Y160='Tabelle Tipi-pesi'!X$10,'Tabelle Tipi-pesi'!Y$10,"")&amp;IF(Y160='Tabelle Tipi-pesi'!X$11,'Tabelle Tipi-pesi'!Y$11,"")&amp;IF(Y160='Tabelle Tipi-pesi'!X$12,'Tabelle Tipi-pesi'!Y$12,"")&amp;IF(Y160='Tabelle Tipi-pesi'!X$13,'Tabelle Tipi-pesi'!Y$13,"")&amp;IF(Y160='Tabelle Tipi-pesi'!X$14,'Tabelle Tipi-pesi'!Y$14,"")&amp;IF(Y160='Tabelle Tipi-pesi'!X$15,'Tabelle Tipi-pesi'!Y$15,"")&amp;IF(Y160='Tabelle Tipi-pesi'!X$16,'Tabelle Tipi-pesi'!Y$16,"")&amp;IF(Y160='Tabelle Tipi-pesi'!X$17,'Tabelle Tipi-pesi'!Y$17,"")&amp;IF(Y160='Tabelle Tipi-pesi'!X$18,'Tabelle Tipi-pesi'!Y$18,"")&amp;IF(Y160='Tabelle Tipi-pesi'!X$19,'Tabelle Tipi-pesi'!Y$19,"")&amp;IF(Y160='Tabelle Tipi-pesi'!X$20,'Tabelle Tipi-pesi'!Y$20,"")&amp;IF(Y160='Tabelle Tipi-pesi'!X$21,'Tabelle Tipi-pesi'!Y$21,"")&amp;IF(Y160='Tabelle Tipi-pesi'!X$22,'Tabelle Tipi-pesi'!Y$22,"")&amp;IF(Y160='Tabelle Tipi-pesi'!X$23,'Tabelle Tipi-pesi'!Y$23,"")))</f>
        <v>0</v>
      </c>
      <c r="AA160" s="36" t="s">
        <v>103</v>
      </c>
      <c r="AB160" s="37">
        <f>IF(AA160="",0,VALUE(IF(AA160='Tabelle Tipi-pesi'!Z$2,'Tabelle Tipi-pesi'!AA$2,"")&amp;IF(AA160='Tabelle Tipi-pesi'!Z$3,'Tabelle Tipi-pesi'!AA$3,"")&amp;IF(AA160='Tabelle Tipi-pesi'!Z$4,'Tabelle Tipi-pesi'!AA$4,"")&amp;IF(AA160='Tabelle Tipi-pesi'!Z$5,'Tabelle Tipi-pesi'!AA$5,"")&amp;IF(AA160='Tabelle Tipi-pesi'!Z$6,'Tabelle Tipi-pesi'!AA$6,"")&amp;IF(AA160='Tabelle Tipi-pesi'!Z$7,'Tabelle Tipi-pesi'!AA$7,"")&amp;IF(AA160='Tabelle Tipi-pesi'!Z$8,'Tabelle Tipi-pesi'!AA$8,"")&amp;IF(AA160='Tabelle Tipi-pesi'!Z$9,'Tabelle Tipi-pesi'!AA$9,"")&amp;IF(AA160='Tabelle Tipi-pesi'!Z$10,'Tabelle Tipi-pesi'!AA$10,"")&amp;IF(AA160='Tabelle Tipi-pesi'!Z$11,'Tabelle Tipi-pesi'!AA$11,"")&amp;IF(AA160='Tabelle Tipi-pesi'!Z$12,'Tabelle Tipi-pesi'!AA$12,"")&amp;IF(AA160='Tabelle Tipi-pesi'!Z$13,'Tabelle Tipi-pesi'!AA$13,"")&amp;IF(AA160='Tabelle Tipi-pesi'!Z$14,'Tabelle Tipi-pesi'!AA$14,"")&amp;IF(AA160='Tabelle Tipi-pesi'!Z$15,'Tabelle Tipi-pesi'!AA$15,"")&amp;IF(AA160='Tabelle Tipi-pesi'!Z$16,'Tabelle Tipi-pesi'!AA$16,"")&amp;IF(AA160='Tabelle Tipi-pesi'!Z$17,'Tabelle Tipi-pesi'!AA$17,"")&amp;IF(AA160='Tabelle Tipi-pesi'!Z$18,'Tabelle Tipi-pesi'!AA$18,"")&amp;IF(AA160='Tabelle Tipi-pesi'!Z$19,'Tabelle Tipi-pesi'!AA$19,"")&amp;IF(AA160='Tabelle Tipi-pesi'!Z$20,'Tabelle Tipi-pesi'!AA$20,"")&amp;IF(AA160='Tabelle Tipi-pesi'!Z$21,'Tabelle Tipi-pesi'!AA$21,"")&amp;IF(AA160='Tabelle Tipi-pesi'!Z$22,'Tabelle Tipi-pesi'!AA$22,"")&amp;IF(AA160='Tabelle Tipi-pesi'!Z$23,'Tabelle Tipi-pesi'!AA$23,"")))</f>
        <v>10</v>
      </c>
      <c r="AD160" s="9">
        <f>IF(AC160="",0,VALUE(IF(AC160='Tabelle Tipi-pesi'!Z$2,'Tabelle Tipi-pesi'!AA$2,"")&amp;IF(AC160='Tabelle Tipi-pesi'!Z$3,'Tabelle Tipi-pesi'!AA$3,"")&amp;IF(AC160='Tabelle Tipi-pesi'!Z$4,'Tabelle Tipi-pesi'!AA$4,"")&amp;IF(AC160='Tabelle Tipi-pesi'!Z$5,'Tabelle Tipi-pesi'!AA$5,"")&amp;IF(AC160='Tabelle Tipi-pesi'!Z$6,'Tabelle Tipi-pesi'!AA$6,"")&amp;IF(AC160='Tabelle Tipi-pesi'!Z$7,'Tabelle Tipi-pesi'!AA$7,"")&amp;IF(AC160='Tabelle Tipi-pesi'!Z$8,'Tabelle Tipi-pesi'!AA$8,"")&amp;IF(AC160='Tabelle Tipi-pesi'!Z$9,'Tabelle Tipi-pesi'!AA$9,"")&amp;IF(AC160='Tabelle Tipi-pesi'!Z$10,'Tabelle Tipi-pesi'!AA$10,"")&amp;IF(AC160='Tabelle Tipi-pesi'!Z$11,'Tabelle Tipi-pesi'!AA$11,"")&amp;IF(AC160='Tabelle Tipi-pesi'!Z$12,'Tabelle Tipi-pesi'!AA$12,"")&amp;IF(AC160='Tabelle Tipi-pesi'!Z$13,'Tabelle Tipi-pesi'!AA$13,"")&amp;IF(AC160='Tabelle Tipi-pesi'!Z$14,'Tabelle Tipi-pesi'!AA$14,"")&amp;IF(AC160='Tabelle Tipi-pesi'!Z$15,'Tabelle Tipi-pesi'!AA$15,"")&amp;IF(AC160='Tabelle Tipi-pesi'!Z$16,'Tabelle Tipi-pesi'!AA$16,"")&amp;IF(AC160='Tabelle Tipi-pesi'!Z$17,'Tabelle Tipi-pesi'!AA$17,"")&amp;IF(AC160='Tabelle Tipi-pesi'!Z$18,'Tabelle Tipi-pesi'!AA$18,"")&amp;IF(AC160='Tabelle Tipi-pesi'!Z$19,'Tabelle Tipi-pesi'!AA$19,"")&amp;IF(AC160='Tabelle Tipi-pesi'!Z$20,'Tabelle Tipi-pesi'!AA$20,"")&amp;IF(AC160='Tabelle Tipi-pesi'!Z$21,'Tabelle Tipi-pesi'!AA$21,"")&amp;IF(AC160='Tabelle Tipi-pesi'!Z$22,'Tabelle Tipi-pesi'!AA$22,"")&amp;IF(AC160='Tabelle Tipi-pesi'!Z$23,'Tabelle Tipi-pesi'!AA$23,"")))</f>
        <v>0</v>
      </c>
      <c r="AE160" s="34" t="s">
        <v>118</v>
      </c>
      <c r="AF160" s="35">
        <f>IF(AE160="",0,VALUE(IF(AE160='Tabelle Tipi-pesi'!AB$2,'Tabelle Tipi-pesi'!AC$2,"")&amp;IF(AE160='Tabelle Tipi-pesi'!AB$3,'Tabelle Tipi-pesi'!AC$3,"")&amp;IF(AE160='Tabelle Tipi-pesi'!AB$4,'Tabelle Tipi-pesi'!AC$4,"")&amp;IF(AE160='Tabelle Tipi-pesi'!AB$5,'Tabelle Tipi-pesi'!AC$5,"")&amp;IF(AE160='Tabelle Tipi-pesi'!AB$6,'Tabelle Tipi-pesi'!AC$6,"")&amp;IF(AE160='Tabelle Tipi-pesi'!AB$7,'Tabelle Tipi-pesi'!AC$7,"")&amp;IF(AE160='Tabelle Tipi-pesi'!AB$8,'Tabelle Tipi-pesi'!AC$8,"")&amp;IF(AE160='Tabelle Tipi-pesi'!AB$9,'Tabelle Tipi-pesi'!AC$9,"")&amp;IF(AE160='Tabelle Tipi-pesi'!AB$10,'Tabelle Tipi-pesi'!AC$10,"")&amp;IF(AE160='Tabelle Tipi-pesi'!AB$11,'Tabelle Tipi-pesi'!AC$11,"")&amp;IF(AE160='Tabelle Tipi-pesi'!AB$12,'Tabelle Tipi-pesi'!AC$12,"")&amp;IF(AE160='Tabelle Tipi-pesi'!AB$13,'Tabelle Tipi-pesi'!AC$13,"")&amp;IF(AE160='Tabelle Tipi-pesi'!AB$14,'Tabelle Tipi-pesi'!AC$14,"")&amp;IF(AE160='Tabelle Tipi-pesi'!AB$15,'Tabelle Tipi-pesi'!AC$15,"")&amp;IF(AD160='Tabelle Tipi-pesi'!AB$16,'Tabelle Tipi-pesi'!AC$16,"")&amp;IF(AE160='Tabelle Tipi-pesi'!AB$17,'Tabelle Tipi-pesi'!AC$17,"")&amp;IF(AE160='Tabelle Tipi-pesi'!AB$18,'Tabelle Tipi-pesi'!AC$18,"")&amp;IF(AE160='Tabelle Tipi-pesi'!AB$19,'Tabelle Tipi-pesi'!AC$19,"")&amp;IF(AE160='Tabelle Tipi-pesi'!AB$20,'Tabelle Tipi-pesi'!AC$20,"")&amp;IF(AE160='Tabelle Tipi-pesi'!AB$21,'Tabelle Tipi-pesi'!AC$21,"")&amp;IF(AE160='Tabelle Tipi-pesi'!AB$22,'Tabelle Tipi-pesi'!AC$22,"")&amp;IF(AE160='Tabelle Tipi-pesi'!AB$23,'Tabelle Tipi-pesi'!AC$23,"")))</f>
        <v>10</v>
      </c>
      <c r="AH160" s="9">
        <f>IF(AG160="",0,VALUE(IF(AG160='Tabelle Tipi-pesi'!AD$2,'Tabelle Tipi-pesi'!AE$2,"")&amp;IF(AG160='Tabelle Tipi-pesi'!AD$3,'Tabelle Tipi-pesi'!AE$3,"")&amp;IF(AG160='Tabelle Tipi-pesi'!AD$4,'Tabelle Tipi-pesi'!AE$4,"")&amp;IF(AG160='Tabelle Tipi-pesi'!AD$5,'Tabelle Tipi-pesi'!AE$5,"")&amp;IF(AG160='Tabelle Tipi-pesi'!AD$6,'Tabelle Tipi-pesi'!AE$6,"")&amp;IF(AG160='Tabelle Tipi-pesi'!AD$7,'Tabelle Tipi-pesi'!AE$7,"")&amp;IF(AG160='Tabelle Tipi-pesi'!AD$8,'Tabelle Tipi-pesi'!AE$8,"")&amp;IF(AG160='Tabelle Tipi-pesi'!AD$9,'Tabelle Tipi-pesi'!AE$9,"")&amp;IF(AG160='Tabelle Tipi-pesi'!AD$10,'Tabelle Tipi-pesi'!AE$10,"")&amp;IF(AG160='Tabelle Tipi-pesi'!AD$11,'Tabelle Tipi-pesi'!AE$11,"")&amp;IF(AG160='Tabelle Tipi-pesi'!AD$12,'Tabelle Tipi-pesi'!AE$12,"")&amp;IF(AG160='Tabelle Tipi-pesi'!AD$13,'Tabelle Tipi-pesi'!AE$13,"")&amp;IF(AG160='Tabelle Tipi-pesi'!AD$14,'Tabelle Tipi-pesi'!AE$14,"")&amp;IF(AG160='Tabelle Tipi-pesi'!AD$15,'Tabelle Tipi-pesi'!AE$15,"")&amp;IF(AF160='Tabelle Tipi-pesi'!AD$16,'Tabelle Tipi-pesi'!AE$16,"")&amp;IF(AG160='Tabelle Tipi-pesi'!AD$17,'Tabelle Tipi-pesi'!AE$17,"")&amp;IF(AG160='Tabelle Tipi-pesi'!AD$18,'Tabelle Tipi-pesi'!AE$18,"")&amp;IF(AG160='Tabelle Tipi-pesi'!AD$19,'Tabelle Tipi-pesi'!AE$19,"")&amp;IF(AG160='Tabelle Tipi-pesi'!AD$20,'Tabelle Tipi-pesi'!AE$20,"")&amp;IF(AG160='Tabelle Tipi-pesi'!AD$21,'Tabelle Tipi-pesi'!AE$21,"")&amp;IF(AG160='Tabelle Tipi-pesi'!AD$22,'Tabelle Tipi-pesi'!AE$22,"")&amp;IF(AG160='Tabelle Tipi-pesi'!AD$23,'Tabelle Tipi-pesi'!AE$23,"")))</f>
        <v>0</v>
      </c>
      <c r="AJ160" s="26">
        <f t="shared" si="14"/>
        <v>1464</v>
      </c>
      <c r="AK160" s="55">
        <v>48.5</v>
      </c>
      <c r="AL160" s="12">
        <v>8665</v>
      </c>
      <c r="AM160" s="18"/>
      <c r="AN160" s="11">
        <f t="shared" si="15"/>
        <v>15</v>
      </c>
      <c r="AO160" s="11" t="str">
        <f t="shared" si="16"/>
        <v>3</v>
      </c>
      <c r="AP160" s="8">
        <v>380</v>
      </c>
      <c r="AQ160" s="40">
        <f t="shared" si="17"/>
        <v>10.71958762886598</v>
      </c>
      <c r="AR160" s="15">
        <f t="shared" si="18"/>
        <v>118.98742268041239</v>
      </c>
      <c r="AS160" s="16">
        <f t="shared" si="19"/>
        <v>81.275561940172395</v>
      </c>
      <c r="AT160" s="15">
        <f t="shared" si="20"/>
        <v>12.303821420959331</v>
      </c>
      <c r="AU160" s="39"/>
    </row>
    <row r="161" spans="1:47" s="8" customFormat="1" ht="11.25" customHeight="1" x14ac:dyDescent="0.2">
      <c r="A161" s="8">
        <v>157</v>
      </c>
      <c r="B161" s="8">
        <v>4</v>
      </c>
      <c r="C161" s="20" t="s">
        <v>17</v>
      </c>
      <c r="D161" s="21">
        <f>IF(C161="",0,VALUE(IF(C161='Tabelle Tipi-pesi'!B$2,'Tabelle Tipi-pesi'!C$2,"")&amp;IF(C161='Tabelle Tipi-pesi'!B$3,'Tabelle Tipi-pesi'!C$3,"")&amp;IF(C161='Tabelle Tipi-pesi'!B$4,'Tabelle Tipi-pesi'!C$4,"")&amp;IF(C161='Tabelle Tipi-pesi'!B$5,'Tabelle Tipi-pesi'!C$5,"")&amp;IF(C161='Tabelle Tipi-pesi'!B$6,'Tabelle Tipi-pesi'!C$6,"")&amp;IF(C161='Tabelle Tipi-pesi'!B$7,'Tabelle Tipi-pesi'!C$7,"")&amp;IF(C161='Tabelle Tipi-pesi'!B$8,'Tabelle Tipi-pesi'!C$8,"")&amp;IF(C161='Tabelle Tipi-pesi'!B$9,'Tabelle Tipi-pesi'!C$9,"")&amp;IF(C161='Tabelle Tipi-pesi'!B$10,'Tabelle Tipi-pesi'!C$10,"")&amp;IF(C161='Tabelle Tipi-pesi'!B$11,'Tabelle Tipi-pesi'!C$11,"")&amp;IF(C161='Tabelle Tipi-pesi'!B$12,'Tabelle Tipi-pesi'!C$12,"")&amp;IF(C161='Tabelle Tipi-pesi'!B$13,'Tabelle Tipi-pesi'!C$13,"")&amp;IF(C161='Tabelle Tipi-pesi'!B$14,'Tabelle Tipi-pesi'!C$14,"")&amp;IF(C161='Tabelle Tipi-pesi'!B$15,'Tabelle Tipi-pesi'!C$15,"")&amp;IF(C161='Tabelle Tipi-pesi'!B$16,'Tabelle Tipi-pesi'!C$16,"")&amp;IF(C161='Tabelle Tipi-pesi'!B$17,'Tabelle Tipi-pesi'!C$17,"")&amp;IF(C161='Tabelle Tipi-pesi'!B$18,'Tabelle Tipi-pesi'!C$18,"")&amp;IF(C161='Tabelle Tipi-pesi'!B$19,'Tabelle Tipi-pesi'!C$19,"")&amp;IF(C161='Tabelle Tipi-pesi'!B$20,'Tabelle Tipi-pesi'!C$20,"")&amp;IF(C161='Tabelle Tipi-pesi'!B$21,'Tabelle Tipi-pesi'!C$21,"")&amp;IF(C161='Tabelle Tipi-pesi'!B$22,'Tabelle Tipi-pesi'!C$22,"")&amp;IF(C161='Tabelle Tipi-pesi'!B$23,'Tabelle Tipi-pesi'!C$23,"")))</f>
        <v>130</v>
      </c>
      <c r="E161" s="8" t="s">
        <v>28</v>
      </c>
      <c r="F161" s="7">
        <f>IF(E161="",0,VALUE(IF(E161='Tabelle Tipi-pesi'!D$2,'Tabelle Tipi-pesi'!E$2,"")&amp;IF(E161='Tabelle Tipi-pesi'!D$3,'Tabelle Tipi-pesi'!E$3,"")&amp;IF(E161='Tabelle Tipi-pesi'!D$4,'Tabelle Tipi-pesi'!E$4,"")&amp;IF(E161='Tabelle Tipi-pesi'!D$5,'Tabelle Tipi-pesi'!E$5,"")&amp;IF(E161='Tabelle Tipi-pesi'!D$6,'Tabelle Tipi-pesi'!E$6,"")&amp;IF(E161='Tabelle Tipi-pesi'!D$7,'Tabelle Tipi-pesi'!E$7,"")&amp;IF(E161='Tabelle Tipi-pesi'!D$8,'Tabelle Tipi-pesi'!E$8,"")&amp;IF(E161='Tabelle Tipi-pesi'!D$9,'Tabelle Tipi-pesi'!E$9,"")&amp;IF(E161='Tabelle Tipi-pesi'!D$10,'Tabelle Tipi-pesi'!E$10,"")&amp;IF(E161='Tabelle Tipi-pesi'!D$11,'Tabelle Tipi-pesi'!E$11,"")&amp;IF(E161='Tabelle Tipi-pesi'!D$12,'Tabelle Tipi-pesi'!E$12,"")&amp;IF(E161='Tabelle Tipi-pesi'!D$13,'Tabelle Tipi-pesi'!E$13,"")&amp;IF(E161='Tabelle Tipi-pesi'!D$14,'Tabelle Tipi-pesi'!E$14,"")&amp;IF(E161='Tabelle Tipi-pesi'!D$15,'Tabelle Tipi-pesi'!E$15,"")&amp;IF(E161='Tabelle Tipi-pesi'!D$16,'Tabelle Tipi-pesi'!E$16,"")&amp;IF(E161='Tabelle Tipi-pesi'!D$17,'Tabelle Tipi-pesi'!E$17,"")&amp;IF(E161='Tabelle Tipi-pesi'!D$18,'Tabelle Tipi-pesi'!E$18,"")&amp;IF(E161='Tabelle Tipi-pesi'!D$19,'Tabelle Tipi-pesi'!E$19,"")&amp;IF(E161='Tabelle Tipi-pesi'!D$20,'Tabelle Tipi-pesi'!E$20,"")&amp;IF(E161='Tabelle Tipi-pesi'!D$21,'Tabelle Tipi-pesi'!E$21,"")&amp;IF(E161='Tabelle Tipi-pesi'!D$22,'Tabelle Tipi-pesi'!E$22,"")&amp;IF(E161='Tabelle Tipi-pesi'!D$23,'Tabelle Tipi-pesi'!E$23,"")))/4*B161</f>
        <v>76</v>
      </c>
      <c r="G161" s="22" t="s">
        <v>39</v>
      </c>
      <c r="H161" s="23">
        <f>$B161*IF(G161="",0,VALUE(IF(G161='Tabelle Tipi-pesi'!F$2,'Tabelle Tipi-pesi'!G$2,"")&amp;IF(G161='Tabelle Tipi-pesi'!F$3,'Tabelle Tipi-pesi'!G$3,"")&amp;IF(G161='Tabelle Tipi-pesi'!F$4,'Tabelle Tipi-pesi'!G$4,"")&amp;IF(G161='Tabelle Tipi-pesi'!F$5,'Tabelle Tipi-pesi'!G$5,"")&amp;IF(G161='Tabelle Tipi-pesi'!F$6,'Tabelle Tipi-pesi'!G$6,"")&amp;IF(G161='Tabelle Tipi-pesi'!F$7,'Tabelle Tipi-pesi'!G$7,"")&amp;IF(G161='Tabelle Tipi-pesi'!F$8,'Tabelle Tipi-pesi'!G$8,"")&amp;IF(G161='Tabelle Tipi-pesi'!F$9,'Tabelle Tipi-pesi'!G$9,"")&amp;IF(G161='Tabelle Tipi-pesi'!F$10,'Tabelle Tipi-pesi'!G$10,"")&amp;IF(G161='Tabelle Tipi-pesi'!F$11,'Tabelle Tipi-pesi'!G$11,"")&amp;IF(G161='Tabelle Tipi-pesi'!F$12,'Tabelle Tipi-pesi'!G$12,"")&amp;IF(G161='Tabelle Tipi-pesi'!F$13,'Tabelle Tipi-pesi'!G$13,"")&amp;IF(G161='Tabelle Tipi-pesi'!F$14,'Tabelle Tipi-pesi'!G$14,"")&amp;IF(G161='Tabelle Tipi-pesi'!F$15,'Tabelle Tipi-pesi'!G$15,"")&amp;IF(G161='Tabelle Tipi-pesi'!F$16,'Tabelle Tipi-pesi'!G$16,"")&amp;IF(G161='Tabelle Tipi-pesi'!F$17,'Tabelle Tipi-pesi'!G$17,"")&amp;IF(G161='Tabelle Tipi-pesi'!F$18,'Tabelle Tipi-pesi'!G$18,"")&amp;IF(G161='Tabelle Tipi-pesi'!F$19,'Tabelle Tipi-pesi'!G$19,"")&amp;IF(G161='Tabelle Tipi-pesi'!F$20,'Tabelle Tipi-pesi'!G$20,"")&amp;IF(G161='Tabelle Tipi-pesi'!F$21,'Tabelle Tipi-pesi'!G$21,"")&amp;IF(G161='Tabelle Tipi-pesi'!F$22,'Tabelle Tipi-pesi'!G$22,"")&amp;IF(G161='Tabelle Tipi-pesi'!F$23,'Tabelle Tipi-pesi'!G$23,"")))</f>
        <v>120</v>
      </c>
      <c r="I161" s="8" t="s">
        <v>47</v>
      </c>
      <c r="J161" s="9">
        <f>IF(I161="",0,VALUE(IF(I161='Tabelle Tipi-pesi'!H$2,'Tabelle Tipi-pesi'!I$2,"")&amp;IF(I161='Tabelle Tipi-pesi'!H$3,'Tabelle Tipi-pesi'!I$3,"")&amp;IF(I161='Tabelle Tipi-pesi'!H$4,'Tabelle Tipi-pesi'!I$4,"")&amp;IF(I161='Tabelle Tipi-pesi'!H$5,'Tabelle Tipi-pesi'!I$5,"")&amp;IF(I161='Tabelle Tipi-pesi'!H$6,'Tabelle Tipi-pesi'!I$6,"")&amp;IF(I161='Tabelle Tipi-pesi'!H$7,'Tabelle Tipi-pesi'!I$7,"")&amp;IF(I161='Tabelle Tipi-pesi'!H$8,'Tabelle Tipi-pesi'!I$8,"")&amp;IF(I161='Tabelle Tipi-pesi'!H$9,'Tabelle Tipi-pesi'!I$9,"")&amp;IF(I161='Tabelle Tipi-pesi'!H$10,'Tabelle Tipi-pesi'!I$10,"")&amp;IF(I161='Tabelle Tipi-pesi'!H$11,'Tabelle Tipi-pesi'!I$11,"")&amp;IF(I161='Tabelle Tipi-pesi'!H$12,'Tabelle Tipi-pesi'!I$12,"")&amp;IF(I161='Tabelle Tipi-pesi'!H$13,'Tabelle Tipi-pesi'!I$13,"")&amp;IF(I161='Tabelle Tipi-pesi'!H$14,'Tabelle Tipi-pesi'!I$14,"")&amp;IF(I161='Tabelle Tipi-pesi'!H$15,'Tabelle Tipi-pesi'!I$15,"")&amp;IF(I161='Tabelle Tipi-pesi'!H$16,'Tabelle Tipi-pesi'!I$16,"")&amp;IF(I161='Tabelle Tipi-pesi'!H$17,'Tabelle Tipi-pesi'!I$17,"")&amp;IF(I161='Tabelle Tipi-pesi'!H$18,'Tabelle Tipi-pesi'!I$18,"")&amp;IF(I161='Tabelle Tipi-pesi'!H$19,'Tabelle Tipi-pesi'!I$19,"")&amp;IF(I161='Tabelle Tipi-pesi'!H$20,'Tabelle Tipi-pesi'!I$20,"")&amp;IF(I161='Tabelle Tipi-pesi'!H$21,'Tabelle Tipi-pesi'!I$21,"")&amp;IF(I161='Tabelle Tipi-pesi'!H$22,'Tabelle Tipi-pesi'!I$22,"")&amp;IF(I161='Tabelle Tipi-pesi'!H$23,'Tabelle Tipi-pesi'!I$23,"")))</f>
        <v>145</v>
      </c>
      <c r="K161" s="24" t="s">
        <v>50</v>
      </c>
      <c r="L161" s="25">
        <f>IF(K161="",0,VALUE(IF(K161='Tabelle Tipi-pesi'!J$2,'Tabelle Tipi-pesi'!K$2,"")&amp;IF(K161='Tabelle Tipi-pesi'!J$3,'Tabelle Tipi-pesi'!K$3,"")&amp;IF(K161='Tabelle Tipi-pesi'!J$4,'Tabelle Tipi-pesi'!K$4,"")&amp;IF(K161='Tabelle Tipi-pesi'!J$5,'Tabelle Tipi-pesi'!K$5,"")&amp;IF(K161='Tabelle Tipi-pesi'!J$6,'Tabelle Tipi-pesi'!K$6,"")&amp;IF(K161='Tabelle Tipi-pesi'!J$7,'Tabelle Tipi-pesi'!K$7,"")&amp;IF(K161='Tabelle Tipi-pesi'!J$8,'Tabelle Tipi-pesi'!K$8,"")&amp;IF(K161='Tabelle Tipi-pesi'!J$9,'Tabelle Tipi-pesi'!K$9,"")&amp;IF(K161='Tabelle Tipi-pesi'!J$10,'Tabelle Tipi-pesi'!K$10,"")&amp;IF(K161='Tabelle Tipi-pesi'!J$11,'Tabelle Tipi-pesi'!K$11,"")&amp;IF(K161='Tabelle Tipi-pesi'!J$12,'Tabelle Tipi-pesi'!K$12,"")&amp;IF(K161='Tabelle Tipi-pesi'!J$13,'Tabelle Tipi-pesi'!K$13,"")&amp;IF(K161='Tabelle Tipi-pesi'!J$14,'Tabelle Tipi-pesi'!K$14,"")&amp;IF(K161='Tabelle Tipi-pesi'!J$15,'Tabelle Tipi-pesi'!K$15,"")&amp;IF(K161='Tabelle Tipi-pesi'!J$16,'Tabelle Tipi-pesi'!K$16,"")&amp;IF(K161='Tabelle Tipi-pesi'!J$17,'Tabelle Tipi-pesi'!K$17,"")&amp;IF(K161='Tabelle Tipi-pesi'!J$18,'Tabelle Tipi-pesi'!K$18,"")&amp;IF(K161='Tabelle Tipi-pesi'!J$19,'Tabelle Tipi-pesi'!K$19,"")&amp;IF(K161='Tabelle Tipi-pesi'!J$20,'Tabelle Tipi-pesi'!K$20,"")&amp;IF(K161='Tabelle Tipi-pesi'!J$21,'Tabelle Tipi-pesi'!K$21,"")&amp;IF(K161='Tabelle Tipi-pesi'!J$22,'Tabelle Tipi-pesi'!K$22,"")&amp;IF(K161='Tabelle Tipi-pesi'!J$23,'Tabelle Tipi-pesi'!K$23,"")))</f>
        <v>7</v>
      </c>
      <c r="M161" s="8" t="s">
        <v>68</v>
      </c>
      <c r="N161" s="9">
        <f>$B161*IF(M161="",0,VALUE(IF(M161='Tabelle Tipi-pesi'!L$2,'Tabelle Tipi-pesi'!M$2,"")&amp;IF(M161='Tabelle Tipi-pesi'!L$3,'Tabelle Tipi-pesi'!M$3,"")&amp;IF(M161='Tabelle Tipi-pesi'!L$4,'Tabelle Tipi-pesi'!M$4,"")&amp;IF(M161='Tabelle Tipi-pesi'!L$5,'Tabelle Tipi-pesi'!M$5,"")&amp;IF(M161='Tabelle Tipi-pesi'!L$6,'Tabelle Tipi-pesi'!M$6,"")&amp;IF(M161='Tabelle Tipi-pesi'!L$7,'Tabelle Tipi-pesi'!M$7,"")&amp;IF(M161='Tabelle Tipi-pesi'!L$8,'Tabelle Tipi-pesi'!M$8,"")&amp;IF(M161='Tabelle Tipi-pesi'!L$9,'Tabelle Tipi-pesi'!M$9,"")&amp;IF(M161='Tabelle Tipi-pesi'!L$10,'Tabelle Tipi-pesi'!M$10,"")&amp;IF(M161='Tabelle Tipi-pesi'!L$11,'Tabelle Tipi-pesi'!M$11,"")&amp;IF(M161='Tabelle Tipi-pesi'!L$12,'Tabelle Tipi-pesi'!M$12,"")&amp;IF(M161='Tabelle Tipi-pesi'!L$13,'Tabelle Tipi-pesi'!M$13,"")&amp;IF(M161='Tabelle Tipi-pesi'!L$14,'Tabelle Tipi-pesi'!M$14,"")&amp;IF(M161='Tabelle Tipi-pesi'!L$15,'Tabelle Tipi-pesi'!M$15,"")&amp;IF(M161='Tabelle Tipi-pesi'!L$16,'Tabelle Tipi-pesi'!M$16,"")&amp;IF(M161='Tabelle Tipi-pesi'!L$17,'Tabelle Tipi-pesi'!M$17,"")&amp;IF(M161='Tabelle Tipi-pesi'!L$18,'Tabelle Tipi-pesi'!M$18,"")&amp;IF(M161='Tabelle Tipi-pesi'!L$19,'Tabelle Tipi-pesi'!M$19,"")&amp;IF(M161='Tabelle Tipi-pesi'!L$20,'Tabelle Tipi-pesi'!M$20,"")&amp;IF(M161='Tabelle Tipi-pesi'!L$21,'Tabelle Tipi-pesi'!M$21,"")&amp;IF(M161='Tabelle Tipi-pesi'!L$22,'Tabelle Tipi-pesi'!M$22,"")&amp;IF(M161='Tabelle Tipi-pesi'!L$23,'Tabelle Tipi-pesi'!M$23,"")))</f>
        <v>288</v>
      </c>
      <c r="O161" s="27" t="s">
        <v>79</v>
      </c>
      <c r="P161" s="28">
        <f>IF(O161="",0,VALUE(IF(O161='Tabelle Tipi-pesi'!N$2,'Tabelle Tipi-pesi'!O$2,"")&amp;IF(O161='Tabelle Tipi-pesi'!N$3,'Tabelle Tipi-pesi'!O$3,"")&amp;IF(O161='Tabelle Tipi-pesi'!N$4,'Tabelle Tipi-pesi'!O$4,"")&amp;IF(O161='Tabelle Tipi-pesi'!N$5,'Tabelle Tipi-pesi'!O$5,"")&amp;IF(O161='Tabelle Tipi-pesi'!N$6,'Tabelle Tipi-pesi'!O$6,"")&amp;IF(O161='Tabelle Tipi-pesi'!N$7,'Tabelle Tipi-pesi'!O$7,"")&amp;IF(O161='Tabelle Tipi-pesi'!N$8,'Tabelle Tipi-pesi'!O$8,"")&amp;IF(O161='Tabelle Tipi-pesi'!N$9,'Tabelle Tipi-pesi'!O$9,"")&amp;IF(O161='Tabelle Tipi-pesi'!N$10,'Tabelle Tipi-pesi'!O$10,"")&amp;IF(O161='Tabelle Tipi-pesi'!N$11,'Tabelle Tipi-pesi'!O$11,"")&amp;IF(O161='Tabelle Tipi-pesi'!N$12,'Tabelle Tipi-pesi'!O$12,"")&amp;IF(O161='Tabelle Tipi-pesi'!N$13,'Tabelle Tipi-pesi'!O$13,"")&amp;IF(O161='Tabelle Tipi-pesi'!N$14,'Tabelle Tipi-pesi'!O$14,"")&amp;IF(O161='Tabelle Tipi-pesi'!N$15,'Tabelle Tipi-pesi'!O$15,"")&amp;IF(O161='Tabelle Tipi-pesi'!N$16,'Tabelle Tipi-pesi'!O$16,"")&amp;IF(O161='Tabelle Tipi-pesi'!N$17,'Tabelle Tipi-pesi'!O$17,"")&amp;IF(O161='Tabelle Tipi-pesi'!N$18,'Tabelle Tipi-pesi'!O$18,"")&amp;IF(O161='Tabelle Tipi-pesi'!N$19,'Tabelle Tipi-pesi'!O$19,"")&amp;IF(O161='Tabelle Tipi-pesi'!N$20,'Tabelle Tipi-pesi'!O$20,"")&amp;IF(O161='Tabelle Tipi-pesi'!N$21,'Tabelle Tipi-pesi'!O$21,"")&amp;IF(O161='Tabelle Tipi-pesi'!N$22,'Tabelle Tipi-pesi'!O$22,"")&amp;IF(O161='Tabelle Tipi-pesi'!N$23,'Tabelle Tipi-pesi'!O$23,"")))</f>
        <v>780</v>
      </c>
      <c r="Q161" s="8" t="s">
        <v>109</v>
      </c>
      <c r="R161" s="9">
        <f>IF(Q161="",0,VALUE(IF(Q161='Tabelle Tipi-pesi'!P$2,'Tabelle Tipi-pesi'!Q$2,"")&amp;IF(Q161='Tabelle Tipi-pesi'!P$3,'Tabelle Tipi-pesi'!Q$3,"")&amp;IF(Q161='Tabelle Tipi-pesi'!P$4,'Tabelle Tipi-pesi'!Q$4,"")&amp;IF(Q161='Tabelle Tipi-pesi'!P$5,'Tabelle Tipi-pesi'!Q$5,"")&amp;IF(Q161='Tabelle Tipi-pesi'!P$6,'Tabelle Tipi-pesi'!Q$6,"")&amp;IF(Q161='Tabelle Tipi-pesi'!P$7,'Tabelle Tipi-pesi'!Q$7,"")&amp;IF(Q161='Tabelle Tipi-pesi'!P$8,'Tabelle Tipi-pesi'!Q$8,"")&amp;IF(Q161='Tabelle Tipi-pesi'!P$9,'Tabelle Tipi-pesi'!Q$9,"")&amp;IF(Q161='Tabelle Tipi-pesi'!P$10,'Tabelle Tipi-pesi'!Q$10,"")&amp;IF(Q161='Tabelle Tipi-pesi'!P$11,'Tabelle Tipi-pesi'!Q$11,"")&amp;IF(Q161='Tabelle Tipi-pesi'!P$12,'Tabelle Tipi-pesi'!Q$12,"")&amp;IF(Q161='Tabelle Tipi-pesi'!P$13,'Tabelle Tipi-pesi'!Q$13,"")&amp;IF(Q161='Tabelle Tipi-pesi'!P$14,'Tabelle Tipi-pesi'!Q$14,"")&amp;IF(Q161='Tabelle Tipi-pesi'!P$15,'Tabelle Tipi-pesi'!Q$15,"")&amp;IF(Q161='Tabelle Tipi-pesi'!P$16,'Tabelle Tipi-pesi'!Q$16,"")&amp;IF(Q161='Tabelle Tipi-pesi'!P$17,'Tabelle Tipi-pesi'!Q$17,"")&amp;IF(Q161='Tabelle Tipi-pesi'!P$18,'Tabelle Tipi-pesi'!Q$18,"")&amp;IF(Q161='Tabelle Tipi-pesi'!P$19,'Tabelle Tipi-pesi'!Q$19,"")&amp;IF(Q161='Tabelle Tipi-pesi'!P$20,'Tabelle Tipi-pesi'!Q$20,"")&amp;IF(Q161='Tabelle Tipi-pesi'!P$21,'Tabelle Tipi-pesi'!Q$21,"")&amp;IF(Q161='Tabelle Tipi-pesi'!P$22,'Tabelle Tipi-pesi'!Q$22,"")&amp;IF(Q161='Tabelle Tipi-pesi'!P$23,'Tabelle Tipi-pesi'!Q$23,"")))</f>
        <v>60</v>
      </c>
      <c r="S161" s="29" t="s">
        <v>129</v>
      </c>
      <c r="T161" s="30">
        <f>IF(S161="",0,VALUE(IF(S161='Tabelle Tipi-pesi'!R$2,'Tabelle Tipi-pesi'!S$2,"")&amp;IF(S161='Tabelle Tipi-pesi'!R$3,'Tabelle Tipi-pesi'!S$3,"")&amp;IF(S161='Tabelle Tipi-pesi'!R$4,'Tabelle Tipi-pesi'!S$4,"")&amp;IF(S161='Tabelle Tipi-pesi'!R$5,'Tabelle Tipi-pesi'!S$5,"")&amp;IF(S161='Tabelle Tipi-pesi'!R$6,'Tabelle Tipi-pesi'!S$6,"")&amp;IF(S161='Tabelle Tipi-pesi'!R$7,'Tabelle Tipi-pesi'!S$7,"")&amp;IF(S161='Tabelle Tipi-pesi'!R$8,'Tabelle Tipi-pesi'!S$8,"")&amp;IF(S161='Tabelle Tipi-pesi'!R$9,'Tabelle Tipi-pesi'!S$9,"")&amp;IF(S161='Tabelle Tipi-pesi'!R$10,'Tabelle Tipi-pesi'!S$10,"")&amp;IF(S161='Tabelle Tipi-pesi'!R$11,'Tabelle Tipi-pesi'!S$11,"")&amp;IF(S161='Tabelle Tipi-pesi'!R$12,'Tabelle Tipi-pesi'!S$12,"")&amp;IF(S161='Tabelle Tipi-pesi'!R$13,'Tabelle Tipi-pesi'!S$13,"")&amp;IF(S161='Tabelle Tipi-pesi'!R$14,'Tabelle Tipi-pesi'!S$14,"")&amp;IF(S161='Tabelle Tipi-pesi'!R$15,'Tabelle Tipi-pesi'!S$15,"")&amp;IF(S161='Tabelle Tipi-pesi'!R$16,'Tabelle Tipi-pesi'!S$16,"")&amp;IF(S161='Tabelle Tipi-pesi'!R$17,'Tabelle Tipi-pesi'!S$17,"")&amp;IF(S161='Tabelle Tipi-pesi'!R$18,'Tabelle Tipi-pesi'!S$18,"")&amp;IF(S161='Tabelle Tipi-pesi'!R$19,'Tabelle Tipi-pesi'!S$19,"")&amp;IF(S161='Tabelle Tipi-pesi'!R$20,'Tabelle Tipi-pesi'!S$20,"")&amp;IF(S161='Tabelle Tipi-pesi'!R$21,'Tabelle Tipi-pesi'!S$21,"")&amp;IF(S161='Tabelle Tipi-pesi'!R$22,'Tabelle Tipi-pesi'!S$22,"")&amp;IF(S161='Tabelle Tipi-pesi'!R$23,'Tabelle Tipi-pesi'!S$23,"")))</f>
        <v>20</v>
      </c>
      <c r="V161" s="9">
        <f>IF(U161="",0,VALUE(IF(U161='Tabelle Tipi-pesi'!T$2,'Tabelle Tipi-pesi'!U$2,"")&amp;IF(U161='Tabelle Tipi-pesi'!T$3,'Tabelle Tipi-pesi'!U$3,"")&amp;IF(U161='Tabelle Tipi-pesi'!T$4,'Tabelle Tipi-pesi'!U$4,"")&amp;IF(U161='Tabelle Tipi-pesi'!T$5,'Tabelle Tipi-pesi'!U$5,"")&amp;IF(U161='Tabelle Tipi-pesi'!T$6,'Tabelle Tipi-pesi'!U$6,"")&amp;IF(U161='Tabelle Tipi-pesi'!T$7,'Tabelle Tipi-pesi'!U$7,"")&amp;IF(U161='Tabelle Tipi-pesi'!T$8,'Tabelle Tipi-pesi'!U$8,"")&amp;IF(U161='Tabelle Tipi-pesi'!T$9,'Tabelle Tipi-pesi'!U$9,"")&amp;IF(U161='Tabelle Tipi-pesi'!T$10,'Tabelle Tipi-pesi'!U$10,"")&amp;IF(U161='Tabelle Tipi-pesi'!T$11,'Tabelle Tipi-pesi'!U$11,"")&amp;IF(U161='Tabelle Tipi-pesi'!T$12,'Tabelle Tipi-pesi'!U$12,"")&amp;IF(U161='Tabelle Tipi-pesi'!T$13,'Tabelle Tipi-pesi'!U$13,"")&amp;IF(U161='Tabelle Tipi-pesi'!T$14,'Tabelle Tipi-pesi'!U$14,"")&amp;IF(U161='Tabelle Tipi-pesi'!T$15,'Tabelle Tipi-pesi'!U$15,"")&amp;IF(U161='Tabelle Tipi-pesi'!T$16,'Tabelle Tipi-pesi'!U$16,"")&amp;IF(U161='Tabelle Tipi-pesi'!T$17,'Tabelle Tipi-pesi'!U$17,"")&amp;IF(U161='Tabelle Tipi-pesi'!T$18,'Tabelle Tipi-pesi'!U$18,"")&amp;IF(U161='Tabelle Tipi-pesi'!T$19,'Tabelle Tipi-pesi'!U$19,"")&amp;IF(U161='Tabelle Tipi-pesi'!T$20,'Tabelle Tipi-pesi'!U$20,"")&amp;IF(U161='Tabelle Tipi-pesi'!T$21,'Tabelle Tipi-pesi'!U$21,"")&amp;IF(U161='Tabelle Tipi-pesi'!T$22,'Tabelle Tipi-pesi'!U$22,"")&amp;IF(U161='Tabelle Tipi-pesi'!T$23,'Tabelle Tipi-pesi'!U$23,"")))</f>
        <v>0</v>
      </c>
      <c r="W161" s="31" t="s">
        <v>99</v>
      </c>
      <c r="X161" s="32">
        <f>IF(W161="",0,VALUE(IF(W161='Tabelle Tipi-pesi'!V$2,'Tabelle Tipi-pesi'!W$2,"")&amp;IF(W161='Tabelle Tipi-pesi'!V$3,'Tabelle Tipi-pesi'!W$3,"")&amp;IF(W161='Tabelle Tipi-pesi'!V$4,'Tabelle Tipi-pesi'!W$4,"")&amp;IF(W161='Tabelle Tipi-pesi'!V$5,'Tabelle Tipi-pesi'!W$5,"")&amp;IF(W161='Tabelle Tipi-pesi'!V$6,'Tabelle Tipi-pesi'!W$6,"")&amp;IF(W161='Tabelle Tipi-pesi'!V$7,'Tabelle Tipi-pesi'!W$7,"")&amp;IF(W161='Tabelle Tipi-pesi'!V$8,'Tabelle Tipi-pesi'!W$8,"")&amp;IF(W161='Tabelle Tipi-pesi'!V$9,'Tabelle Tipi-pesi'!W$9,"")&amp;IF(W161='Tabelle Tipi-pesi'!V$10,'Tabelle Tipi-pesi'!W$10,"")&amp;IF(W161='Tabelle Tipi-pesi'!V$11,'Tabelle Tipi-pesi'!W$11,"")&amp;IF(W161='Tabelle Tipi-pesi'!V$12,'Tabelle Tipi-pesi'!W$12,"")&amp;IF(W161='Tabelle Tipi-pesi'!V$13,'Tabelle Tipi-pesi'!W$13,"")&amp;IF(W161='Tabelle Tipi-pesi'!V$14,'Tabelle Tipi-pesi'!W$14,"")&amp;IF(W161='Tabelle Tipi-pesi'!V$15,'Tabelle Tipi-pesi'!W$15,"")&amp;IF(W161='Tabelle Tipi-pesi'!V$16,'Tabelle Tipi-pesi'!W$16,"")&amp;IF(W161='Tabelle Tipi-pesi'!V$17,'Tabelle Tipi-pesi'!W$17,"")&amp;IF(W161='Tabelle Tipi-pesi'!V$18,'Tabelle Tipi-pesi'!W$18,"")&amp;IF(W161='Tabelle Tipi-pesi'!V$19,'Tabelle Tipi-pesi'!W$19,"")&amp;IF(W161='Tabelle Tipi-pesi'!V$20,'Tabelle Tipi-pesi'!W$20,"")&amp;IF(W161='Tabelle Tipi-pesi'!V$21,'Tabelle Tipi-pesi'!W$21,"")&amp;IF(W161='Tabelle Tipi-pesi'!V$22,'Tabelle Tipi-pesi'!W$22,"")&amp;IF(W161='Tabelle Tipi-pesi'!V$23,'Tabelle Tipi-pesi'!W$23,"")))</f>
        <v>14</v>
      </c>
      <c r="Z161" s="9">
        <f>IF(Y161="",0,VALUE(IF(Y161='Tabelle Tipi-pesi'!X$2,'Tabelle Tipi-pesi'!Y$2,"")&amp;IF(Y161='Tabelle Tipi-pesi'!X$3,'Tabelle Tipi-pesi'!Y$3,"")&amp;IF(Y161='Tabelle Tipi-pesi'!X$4,'Tabelle Tipi-pesi'!Y$4,"")&amp;IF(Y161='Tabelle Tipi-pesi'!X$5,'Tabelle Tipi-pesi'!Y$5,"")&amp;IF(Y161='Tabelle Tipi-pesi'!X$6,'Tabelle Tipi-pesi'!Y$6,"")&amp;IF(Y161='Tabelle Tipi-pesi'!X$7,'Tabelle Tipi-pesi'!Y$7,"")&amp;IF(Y161='Tabelle Tipi-pesi'!X$8,'Tabelle Tipi-pesi'!Y$8,"")&amp;IF(Y161='Tabelle Tipi-pesi'!X$9,'Tabelle Tipi-pesi'!Y$9,"")&amp;IF(Y161='Tabelle Tipi-pesi'!X$10,'Tabelle Tipi-pesi'!Y$10,"")&amp;IF(Y161='Tabelle Tipi-pesi'!X$11,'Tabelle Tipi-pesi'!Y$11,"")&amp;IF(Y161='Tabelle Tipi-pesi'!X$12,'Tabelle Tipi-pesi'!Y$12,"")&amp;IF(Y161='Tabelle Tipi-pesi'!X$13,'Tabelle Tipi-pesi'!Y$13,"")&amp;IF(Y161='Tabelle Tipi-pesi'!X$14,'Tabelle Tipi-pesi'!Y$14,"")&amp;IF(Y161='Tabelle Tipi-pesi'!X$15,'Tabelle Tipi-pesi'!Y$15,"")&amp;IF(Y161='Tabelle Tipi-pesi'!X$16,'Tabelle Tipi-pesi'!Y$16,"")&amp;IF(Y161='Tabelle Tipi-pesi'!X$17,'Tabelle Tipi-pesi'!Y$17,"")&amp;IF(Y161='Tabelle Tipi-pesi'!X$18,'Tabelle Tipi-pesi'!Y$18,"")&amp;IF(Y161='Tabelle Tipi-pesi'!X$19,'Tabelle Tipi-pesi'!Y$19,"")&amp;IF(Y161='Tabelle Tipi-pesi'!X$20,'Tabelle Tipi-pesi'!Y$20,"")&amp;IF(Y161='Tabelle Tipi-pesi'!X$21,'Tabelle Tipi-pesi'!Y$21,"")&amp;IF(Y161='Tabelle Tipi-pesi'!X$22,'Tabelle Tipi-pesi'!Y$22,"")&amp;IF(Y161='Tabelle Tipi-pesi'!X$23,'Tabelle Tipi-pesi'!Y$23,"")))</f>
        <v>0</v>
      </c>
      <c r="AA161" s="36" t="s">
        <v>103</v>
      </c>
      <c r="AB161" s="37">
        <f>IF(AA161="",0,VALUE(IF(AA161='Tabelle Tipi-pesi'!Z$2,'Tabelle Tipi-pesi'!AA$2,"")&amp;IF(AA161='Tabelle Tipi-pesi'!Z$3,'Tabelle Tipi-pesi'!AA$3,"")&amp;IF(AA161='Tabelle Tipi-pesi'!Z$4,'Tabelle Tipi-pesi'!AA$4,"")&amp;IF(AA161='Tabelle Tipi-pesi'!Z$5,'Tabelle Tipi-pesi'!AA$5,"")&amp;IF(AA161='Tabelle Tipi-pesi'!Z$6,'Tabelle Tipi-pesi'!AA$6,"")&amp;IF(AA161='Tabelle Tipi-pesi'!Z$7,'Tabelle Tipi-pesi'!AA$7,"")&amp;IF(AA161='Tabelle Tipi-pesi'!Z$8,'Tabelle Tipi-pesi'!AA$8,"")&amp;IF(AA161='Tabelle Tipi-pesi'!Z$9,'Tabelle Tipi-pesi'!AA$9,"")&amp;IF(AA161='Tabelle Tipi-pesi'!Z$10,'Tabelle Tipi-pesi'!AA$10,"")&amp;IF(AA161='Tabelle Tipi-pesi'!Z$11,'Tabelle Tipi-pesi'!AA$11,"")&amp;IF(AA161='Tabelle Tipi-pesi'!Z$12,'Tabelle Tipi-pesi'!AA$12,"")&amp;IF(AA161='Tabelle Tipi-pesi'!Z$13,'Tabelle Tipi-pesi'!AA$13,"")&amp;IF(AA161='Tabelle Tipi-pesi'!Z$14,'Tabelle Tipi-pesi'!AA$14,"")&amp;IF(AA161='Tabelle Tipi-pesi'!Z$15,'Tabelle Tipi-pesi'!AA$15,"")&amp;IF(AA161='Tabelle Tipi-pesi'!Z$16,'Tabelle Tipi-pesi'!AA$16,"")&amp;IF(AA161='Tabelle Tipi-pesi'!Z$17,'Tabelle Tipi-pesi'!AA$17,"")&amp;IF(AA161='Tabelle Tipi-pesi'!Z$18,'Tabelle Tipi-pesi'!AA$18,"")&amp;IF(AA161='Tabelle Tipi-pesi'!Z$19,'Tabelle Tipi-pesi'!AA$19,"")&amp;IF(AA161='Tabelle Tipi-pesi'!Z$20,'Tabelle Tipi-pesi'!AA$20,"")&amp;IF(AA161='Tabelle Tipi-pesi'!Z$21,'Tabelle Tipi-pesi'!AA$21,"")&amp;IF(AA161='Tabelle Tipi-pesi'!Z$22,'Tabelle Tipi-pesi'!AA$22,"")&amp;IF(AA161='Tabelle Tipi-pesi'!Z$23,'Tabelle Tipi-pesi'!AA$23,"")))</f>
        <v>10</v>
      </c>
      <c r="AD161" s="9">
        <f>IF(AC161="",0,VALUE(IF(AC161='Tabelle Tipi-pesi'!Z$2,'Tabelle Tipi-pesi'!AA$2,"")&amp;IF(AC161='Tabelle Tipi-pesi'!Z$3,'Tabelle Tipi-pesi'!AA$3,"")&amp;IF(AC161='Tabelle Tipi-pesi'!Z$4,'Tabelle Tipi-pesi'!AA$4,"")&amp;IF(AC161='Tabelle Tipi-pesi'!Z$5,'Tabelle Tipi-pesi'!AA$5,"")&amp;IF(AC161='Tabelle Tipi-pesi'!Z$6,'Tabelle Tipi-pesi'!AA$6,"")&amp;IF(AC161='Tabelle Tipi-pesi'!Z$7,'Tabelle Tipi-pesi'!AA$7,"")&amp;IF(AC161='Tabelle Tipi-pesi'!Z$8,'Tabelle Tipi-pesi'!AA$8,"")&amp;IF(AC161='Tabelle Tipi-pesi'!Z$9,'Tabelle Tipi-pesi'!AA$9,"")&amp;IF(AC161='Tabelle Tipi-pesi'!Z$10,'Tabelle Tipi-pesi'!AA$10,"")&amp;IF(AC161='Tabelle Tipi-pesi'!Z$11,'Tabelle Tipi-pesi'!AA$11,"")&amp;IF(AC161='Tabelle Tipi-pesi'!Z$12,'Tabelle Tipi-pesi'!AA$12,"")&amp;IF(AC161='Tabelle Tipi-pesi'!Z$13,'Tabelle Tipi-pesi'!AA$13,"")&amp;IF(AC161='Tabelle Tipi-pesi'!Z$14,'Tabelle Tipi-pesi'!AA$14,"")&amp;IF(AC161='Tabelle Tipi-pesi'!Z$15,'Tabelle Tipi-pesi'!AA$15,"")&amp;IF(AC161='Tabelle Tipi-pesi'!Z$16,'Tabelle Tipi-pesi'!AA$16,"")&amp;IF(AC161='Tabelle Tipi-pesi'!Z$17,'Tabelle Tipi-pesi'!AA$17,"")&amp;IF(AC161='Tabelle Tipi-pesi'!Z$18,'Tabelle Tipi-pesi'!AA$18,"")&amp;IF(AC161='Tabelle Tipi-pesi'!Z$19,'Tabelle Tipi-pesi'!AA$19,"")&amp;IF(AC161='Tabelle Tipi-pesi'!Z$20,'Tabelle Tipi-pesi'!AA$20,"")&amp;IF(AC161='Tabelle Tipi-pesi'!Z$21,'Tabelle Tipi-pesi'!AA$21,"")&amp;IF(AC161='Tabelle Tipi-pesi'!Z$22,'Tabelle Tipi-pesi'!AA$22,"")&amp;IF(AC161='Tabelle Tipi-pesi'!Z$23,'Tabelle Tipi-pesi'!AA$23,"")))</f>
        <v>0</v>
      </c>
      <c r="AE161" s="34" t="s">
        <v>118</v>
      </c>
      <c r="AF161" s="35">
        <f>IF(AE161="",0,VALUE(IF(AE161='Tabelle Tipi-pesi'!AB$2,'Tabelle Tipi-pesi'!AC$2,"")&amp;IF(AE161='Tabelle Tipi-pesi'!AB$3,'Tabelle Tipi-pesi'!AC$3,"")&amp;IF(AE161='Tabelle Tipi-pesi'!AB$4,'Tabelle Tipi-pesi'!AC$4,"")&amp;IF(AE161='Tabelle Tipi-pesi'!AB$5,'Tabelle Tipi-pesi'!AC$5,"")&amp;IF(AE161='Tabelle Tipi-pesi'!AB$6,'Tabelle Tipi-pesi'!AC$6,"")&amp;IF(AE161='Tabelle Tipi-pesi'!AB$7,'Tabelle Tipi-pesi'!AC$7,"")&amp;IF(AE161='Tabelle Tipi-pesi'!AB$8,'Tabelle Tipi-pesi'!AC$8,"")&amp;IF(AE161='Tabelle Tipi-pesi'!AB$9,'Tabelle Tipi-pesi'!AC$9,"")&amp;IF(AE161='Tabelle Tipi-pesi'!AB$10,'Tabelle Tipi-pesi'!AC$10,"")&amp;IF(AE161='Tabelle Tipi-pesi'!AB$11,'Tabelle Tipi-pesi'!AC$11,"")&amp;IF(AE161='Tabelle Tipi-pesi'!AB$12,'Tabelle Tipi-pesi'!AC$12,"")&amp;IF(AE161='Tabelle Tipi-pesi'!AB$13,'Tabelle Tipi-pesi'!AC$13,"")&amp;IF(AE161='Tabelle Tipi-pesi'!AB$14,'Tabelle Tipi-pesi'!AC$14,"")&amp;IF(AE161='Tabelle Tipi-pesi'!AB$15,'Tabelle Tipi-pesi'!AC$15,"")&amp;IF(AD161='Tabelle Tipi-pesi'!AB$16,'Tabelle Tipi-pesi'!AC$16,"")&amp;IF(AE161='Tabelle Tipi-pesi'!AB$17,'Tabelle Tipi-pesi'!AC$17,"")&amp;IF(AE161='Tabelle Tipi-pesi'!AB$18,'Tabelle Tipi-pesi'!AC$18,"")&amp;IF(AE161='Tabelle Tipi-pesi'!AB$19,'Tabelle Tipi-pesi'!AC$19,"")&amp;IF(AE161='Tabelle Tipi-pesi'!AB$20,'Tabelle Tipi-pesi'!AC$20,"")&amp;IF(AE161='Tabelle Tipi-pesi'!AB$21,'Tabelle Tipi-pesi'!AC$21,"")&amp;IF(AE161='Tabelle Tipi-pesi'!AB$22,'Tabelle Tipi-pesi'!AC$22,"")&amp;IF(AE161='Tabelle Tipi-pesi'!AB$23,'Tabelle Tipi-pesi'!AC$23,"")))</f>
        <v>10</v>
      </c>
      <c r="AH161" s="9">
        <f>IF(AG161="",0,VALUE(IF(AG161='Tabelle Tipi-pesi'!AD$2,'Tabelle Tipi-pesi'!AE$2,"")&amp;IF(AG161='Tabelle Tipi-pesi'!AD$3,'Tabelle Tipi-pesi'!AE$3,"")&amp;IF(AG161='Tabelle Tipi-pesi'!AD$4,'Tabelle Tipi-pesi'!AE$4,"")&amp;IF(AG161='Tabelle Tipi-pesi'!AD$5,'Tabelle Tipi-pesi'!AE$5,"")&amp;IF(AG161='Tabelle Tipi-pesi'!AD$6,'Tabelle Tipi-pesi'!AE$6,"")&amp;IF(AG161='Tabelle Tipi-pesi'!AD$7,'Tabelle Tipi-pesi'!AE$7,"")&amp;IF(AG161='Tabelle Tipi-pesi'!AD$8,'Tabelle Tipi-pesi'!AE$8,"")&amp;IF(AG161='Tabelle Tipi-pesi'!AD$9,'Tabelle Tipi-pesi'!AE$9,"")&amp;IF(AG161='Tabelle Tipi-pesi'!AD$10,'Tabelle Tipi-pesi'!AE$10,"")&amp;IF(AG161='Tabelle Tipi-pesi'!AD$11,'Tabelle Tipi-pesi'!AE$11,"")&amp;IF(AG161='Tabelle Tipi-pesi'!AD$12,'Tabelle Tipi-pesi'!AE$12,"")&amp;IF(AG161='Tabelle Tipi-pesi'!AD$13,'Tabelle Tipi-pesi'!AE$13,"")&amp;IF(AG161='Tabelle Tipi-pesi'!AD$14,'Tabelle Tipi-pesi'!AE$14,"")&amp;IF(AG161='Tabelle Tipi-pesi'!AD$15,'Tabelle Tipi-pesi'!AE$15,"")&amp;IF(AF161='Tabelle Tipi-pesi'!AD$16,'Tabelle Tipi-pesi'!AE$16,"")&amp;IF(AG161='Tabelle Tipi-pesi'!AD$17,'Tabelle Tipi-pesi'!AE$17,"")&amp;IF(AG161='Tabelle Tipi-pesi'!AD$18,'Tabelle Tipi-pesi'!AE$18,"")&amp;IF(AG161='Tabelle Tipi-pesi'!AD$19,'Tabelle Tipi-pesi'!AE$19,"")&amp;IF(AG161='Tabelle Tipi-pesi'!AD$20,'Tabelle Tipi-pesi'!AE$20,"")&amp;IF(AG161='Tabelle Tipi-pesi'!AD$21,'Tabelle Tipi-pesi'!AE$21,"")&amp;IF(AG161='Tabelle Tipi-pesi'!AD$22,'Tabelle Tipi-pesi'!AE$22,"")&amp;IF(AG161='Tabelle Tipi-pesi'!AD$23,'Tabelle Tipi-pesi'!AE$23,"")))</f>
        <v>0</v>
      </c>
      <c r="AJ161" s="26">
        <f t="shared" si="14"/>
        <v>1660</v>
      </c>
      <c r="AK161" s="55">
        <v>15</v>
      </c>
      <c r="AL161" s="12">
        <v>2891</v>
      </c>
      <c r="AM161" s="18"/>
      <c r="AN161" s="11">
        <f t="shared" si="15"/>
        <v>14</v>
      </c>
      <c r="AO161" s="11" t="str">
        <f t="shared" si="16"/>
        <v>4</v>
      </c>
      <c r="AP161" s="8">
        <v>380</v>
      </c>
      <c r="AQ161" s="40">
        <f t="shared" si="17"/>
        <v>11.564</v>
      </c>
      <c r="AR161" s="15">
        <f t="shared" si="18"/>
        <v>171.1472</v>
      </c>
      <c r="AS161" s="16">
        <f t="shared" si="19"/>
        <v>103.10072289156626</v>
      </c>
      <c r="AT161" s="15">
        <f t="shared" si="20"/>
        <v>9.6992530406573998</v>
      </c>
      <c r="AU161" s="39"/>
    </row>
    <row r="162" spans="1:47" s="8" customFormat="1" ht="11.25" customHeight="1" x14ac:dyDescent="0.2">
      <c r="A162" s="8">
        <v>158</v>
      </c>
      <c r="B162" s="8">
        <v>4</v>
      </c>
      <c r="C162" s="20" t="s">
        <v>17</v>
      </c>
      <c r="D162" s="21">
        <f>IF(C162="",0,VALUE(IF(C162='Tabelle Tipi-pesi'!B$2,'Tabelle Tipi-pesi'!C$2,"")&amp;IF(C162='Tabelle Tipi-pesi'!B$3,'Tabelle Tipi-pesi'!C$3,"")&amp;IF(C162='Tabelle Tipi-pesi'!B$4,'Tabelle Tipi-pesi'!C$4,"")&amp;IF(C162='Tabelle Tipi-pesi'!B$5,'Tabelle Tipi-pesi'!C$5,"")&amp;IF(C162='Tabelle Tipi-pesi'!B$6,'Tabelle Tipi-pesi'!C$6,"")&amp;IF(C162='Tabelle Tipi-pesi'!B$7,'Tabelle Tipi-pesi'!C$7,"")&amp;IF(C162='Tabelle Tipi-pesi'!B$8,'Tabelle Tipi-pesi'!C$8,"")&amp;IF(C162='Tabelle Tipi-pesi'!B$9,'Tabelle Tipi-pesi'!C$9,"")&amp;IF(C162='Tabelle Tipi-pesi'!B$10,'Tabelle Tipi-pesi'!C$10,"")&amp;IF(C162='Tabelle Tipi-pesi'!B$11,'Tabelle Tipi-pesi'!C$11,"")&amp;IF(C162='Tabelle Tipi-pesi'!B$12,'Tabelle Tipi-pesi'!C$12,"")&amp;IF(C162='Tabelle Tipi-pesi'!B$13,'Tabelle Tipi-pesi'!C$13,"")&amp;IF(C162='Tabelle Tipi-pesi'!B$14,'Tabelle Tipi-pesi'!C$14,"")&amp;IF(C162='Tabelle Tipi-pesi'!B$15,'Tabelle Tipi-pesi'!C$15,"")&amp;IF(C162='Tabelle Tipi-pesi'!B$16,'Tabelle Tipi-pesi'!C$16,"")&amp;IF(C162='Tabelle Tipi-pesi'!B$17,'Tabelle Tipi-pesi'!C$17,"")&amp;IF(C162='Tabelle Tipi-pesi'!B$18,'Tabelle Tipi-pesi'!C$18,"")&amp;IF(C162='Tabelle Tipi-pesi'!B$19,'Tabelle Tipi-pesi'!C$19,"")&amp;IF(C162='Tabelle Tipi-pesi'!B$20,'Tabelle Tipi-pesi'!C$20,"")&amp;IF(C162='Tabelle Tipi-pesi'!B$21,'Tabelle Tipi-pesi'!C$21,"")&amp;IF(C162='Tabelle Tipi-pesi'!B$22,'Tabelle Tipi-pesi'!C$22,"")&amp;IF(C162='Tabelle Tipi-pesi'!B$23,'Tabelle Tipi-pesi'!C$23,"")))</f>
        <v>130</v>
      </c>
      <c r="E162" s="8" t="s">
        <v>28</v>
      </c>
      <c r="F162" s="7">
        <f>IF(E162="",0,VALUE(IF(E162='Tabelle Tipi-pesi'!D$2,'Tabelle Tipi-pesi'!E$2,"")&amp;IF(E162='Tabelle Tipi-pesi'!D$3,'Tabelle Tipi-pesi'!E$3,"")&amp;IF(E162='Tabelle Tipi-pesi'!D$4,'Tabelle Tipi-pesi'!E$4,"")&amp;IF(E162='Tabelle Tipi-pesi'!D$5,'Tabelle Tipi-pesi'!E$5,"")&amp;IF(E162='Tabelle Tipi-pesi'!D$6,'Tabelle Tipi-pesi'!E$6,"")&amp;IF(E162='Tabelle Tipi-pesi'!D$7,'Tabelle Tipi-pesi'!E$7,"")&amp;IF(E162='Tabelle Tipi-pesi'!D$8,'Tabelle Tipi-pesi'!E$8,"")&amp;IF(E162='Tabelle Tipi-pesi'!D$9,'Tabelle Tipi-pesi'!E$9,"")&amp;IF(E162='Tabelle Tipi-pesi'!D$10,'Tabelle Tipi-pesi'!E$10,"")&amp;IF(E162='Tabelle Tipi-pesi'!D$11,'Tabelle Tipi-pesi'!E$11,"")&amp;IF(E162='Tabelle Tipi-pesi'!D$12,'Tabelle Tipi-pesi'!E$12,"")&amp;IF(E162='Tabelle Tipi-pesi'!D$13,'Tabelle Tipi-pesi'!E$13,"")&amp;IF(E162='Tabelle Tipi-pesi'!D$14,'Tabelle Tipi-pesi'!E$14,"")&amp;IF(E162='Tabelle Tipi-pesi'!D$15,'Tabelle Tipi-pesi'!E$15,"")&amp;IF(E162='Tabelle Tipi-pesi'!D$16,'Tabelle Tipi-pesi'!E$16,"")&amp;IF(E162='Tabelle Tipi-pesi'!D$17,'Tabelle Tipi-pesi'!E$17,"")&amp;IF(E162='Tabelle Tipi-pesi'!D$18,'Tabelle Tipi-pesi'!E$18,"")&amp;IF(E162='Tabelle Tipi-pesi'!D$19,'Tabelle Tipi-pesi'!E$19,"")&amp;IF(E162='Tabelle Tipi-pesi'!D$20,'Tabelle Tipi-pesi'!E$20,"")&amp;IF(E162='Tabelle Tipi-pesi'!D$21,'Tabelle Tipi-pesi'!E$21,"")&amp;IF(E162='Tabelle Tipi-pesi'!D$22,'Tabelle Tipi-pesi'!E$22,"")&amp;IF(E162='Tabelle Tipi-pesi'!D$23,'Tabelle Tipi-pesi'!E$23,"")))/4*B162</f>
        <v>76</v>
      </c>
      <c r="G162" s="22" t="s">
        <v>39</v>
      </c>
      <c r="H162" s="23">
        <f>$B162*IF(G162="",0,VALUE(IF(G162='Tabelle Tipi-pesi'!F$2,'Tabelle Tipi-pesi'!G$2,"")&amp;IF(G162='Tabelle Tipi-pesi'!F$3,'Tabelle Tipi-pesi'!G$3,"")&amp;IF(G162='Tabelle Tipi-pesi'!F$4,'Tabelle Tipi-pesi'!G$4,"")&amp;IF(G162='Tabelle Tipi-pesi'!F$5,'Tabelle Tipi-pesi'!G$5,"")&amp;IF(G162='Tabelle Tipi-pesi'!F$6,'Tabelle Tipi-pesi'!G$6,"")&amp;IF(G162='Tabelle Tipi-pesi'!F$7,'Tabelle Tipi-pesi'!G$7,"")&amp;IF(G162='Tabelle Tipi-pesi'!F$8,'Tabelle Tipi-pesi'!G$8,"")&amp;IF(G162='Tabelle Tipi-pesi'!F$9,'Tabelle Tipi-pesi'!G$9,"")&amp;IF(G162='Tabelle Tipi-pesi'!F$10,'Tabelle Tipi-pesi'!G$10,"")&amp;IF(G162='Tabelle Tipi-pesi'!F$11,'Tabelle Tipi-pesi'!G$11,"")&amp;IF(G162='Tabelle Tipi-pesi'!F$12,'Tabelle Tipi-pesi'!G$12,"")&amp;IF(G162='Tabelle Tipi-pesi'!F$13,'Tabelle Tipi-pesi'!G$13,"")&amp;IF(G162='Tabelle Tipi-pesi'!F$14,'Tabelle Tipi-pesi'!G$14,"")&amp;IF(G162='Tabelle Tipi-pesi'!F$15,'Tabelle Tipi-pesi'!G$15,"")&amp;IF(G162='Tabelle Tipi-pesi'!F$16,'Tabelle Tipi-pesi'!G$16,"")&amp;IF(G162='Tabelle Tipi-pesi'!F$17,'Tabelle Tipi-pesi'!G$17,"")&amp;IF(G162='Tabelle Tipi-pesi'!F$18,'Tabelle Tipi-pesi'!G$18,"")&amp;IF(G162='Tabelle Tipi-pesi'!F$19,'Tabelle Tipi-pesi'!G$19,"")&amp;IF(G162='Tabelle Tipi-pesi'!F$20,'Tabelle Tipi-pesi'!G$20,"")&amp;IF(G162='Tabelle Tipi-pesi'!F$21,'Tabelle Tipi-pesi'!G$21,"")&amp;IF(G162='Tabelle Tipi-pesi'!F$22,'Tabelle Tipi-pesi'!G$22,"")&amp;IF(G162='Tabelle Tipi-pesi'!F$23,'Tabelle Tipi-pesi'!G$23,"")))</f>
        <v>120</v>
      </c>
      <c r="I162" s="8" t="s">
        <v>47</v>
      </c>
      <c r="J162" s="9">
        <f>IF(I162="",0,VALUE(IF(I162='Tabelle Tipi-pesi'!H$2,'Tabelle Tipi-pesi'!I$2,"")&amp;IF(I162='Tabelle Tipi-pesi'!H$3,'Tabelle Tipi-pesi'!I$3,"")&amp;IF(I162='Tabelle Tipi-pesi'!H$4,'Tabelle Tipi-pesi'!I$4,"")&amp;IF(I162='Tabelle Tipi-pesi'!H$5,'Tabelle Tipi-pesi'!I$5,"")&amp;IF(I162='Tabelle Tipi-pesi'!H$6,'Tabelle Tipi-pesi'!I$6,"")&amp;IF(I162='Tabelle Tipi-pesi'!H$7,'Tabelle Tipi-pesi'!I$7,"")&amp;IF(I162='Tabelle Tipi-pesi'!H$8,'Tabelle Tipi-pesi'!I$8,"")&amp;IF(I162='Tabelle Tipi-pesi'!H$9,'Tabelle Tipi-pesi'!I$9,"")&amp;IF(I162='Tabelle Tipi-pesi'!H$10,'Tabelle Tipi-pesi'!I$10,"")&amp;IF(I162='Tabelle Tipi-pesi'!H$11,'Tabelle Tipi-pesi'!I$11,"")&amp;IF(I162='Tabelle Tipi-pesi'!H$12,'Tabelle Tipi-pesi'!I$12,"")&amp;IF(I162='Tabelle Tipi-pesi'!H$13,'Tabelle Tipi-pesi'!I$13,"")&amp;IF(I162='Tabelle Tipi-pesi'!H$14,'Tabelle Tipi-pesi'!I$14,"")&amp;IF(I162='Tabelle Tipi-pesi'!H$15,'Tabelle Tipi-pesi'!I$15,"")&amp;IF(I162='Tabelle Tipi-pesi'!H$16,'Tabelle Tipi-pesi'!I$16,"")&amp;IF(I162='Tabelle Tipi-pesi'!H$17,'Tabelle Tipi-pesi'!I$17,"")&amp;IF(I162='Tabelle Tipi-pesi'!H$18,'Tabelle Tipi-pesi'!I$18,"")&amp;IF(I162='Tabelle Tipi-pesi'!H$19,'Tabelle Tipi-pesi'!I$19,"")&amp;IF(I162='Tabelle Tipi-pesi'!H$20,'Tabelle Tipi-pesi'!I$20,"")&amp;IF(I162='Tabelle Tipi-pesi'!H$21,'Tabelle Tipi-pesi'!I$21,"")&amp;IF(I162='Tabelle Tipi-pesi'!H$22,'Tabelle Tipi-pesi'!I$22,"")&amp;IF(I162='Tabelle Tipi-pesi'!H$23,'Tabelle Tipi-pesi'!I$23,"")))</f>
        <v>145</v>
      </c>
      <c r="K162" s="24" t="s">
        <v>50</v>
      </c>
      <c r="L162" s="25">
        <f>IF(K162="",0,VALUE(IF(K162='Tabelle Tipi-pesi'!J$2,'Tabelle Tipi-pesi'!K$2,"")&amp;IF(K162='Tabelle Tipi-pesi'!J$3,'Tabelle Tipi-pesi'!K$3,"")&amp;IF(K162='Tabelle Tipi-pesi'!J$4,'Tabelle Tipi-pesi'!K$4,"")&amp;IF(K162='Tabelle Tipi-pesi'!J$5,'Tabelle Tipi-pesi'!K$5,"")&amp;IF(K162='Tabelle Tipi-pesi'!J$6,'Tabelle Tipi-pesi'!K$6,"")&amp;IF(K162='Tabelle Tipi-pesi'!J$7,'Tabelle Tipi-pesi'!K$7,"")&amp;IF(K162='Tabelle Tipi-pesi'!J$8,'Tabelle Tipi-pesi'!K$8,"")&amp;IF(K162='Tabelle Tipi-pesi'!J$9,'Tabelle Tipi-pesi'!K$9,"")&amp;IF(K162='Tabelle Tipi-pesi'!J$10,'Tabelle Tipi-pesi'!K$10,"")&amp;IF(K162='Tabelle Tipi-pesi'!J$11,'Tabelle Tipi-pesi'!K$11,"")&amp;IF(K162='Tabelle Tipi-pesi'!J$12,'Tabelle Tipi-pesi'!K$12,"")&amp;IF(K162='Tabelle Tipi-pesi'!J$13,'Tabelle Tipi-pesi'!K$13,"")&amp;IF(K162='Tabelle Tipi-pesi'!J$14,'Tabelle Tipi-pesi'!K$14,"")&amp;IF(K162='Tabelle Tipi-pesi'!J$15,'Tabelle Tipi-pesi'!K$15,"")&amp;IF(K162='Tabelle Tipi-pesi'!J$16,'Tabelle Tipi-pesi'!K$16,"")&amp;IF(K162='Tabelle Tipi-pesi'!J$17,'Tabelle Tipi-pesi'!K$17,"")&amp;IF(K162='Tabelle Tipi-pesi'!J$18,'Tabelle Tipi-pesi'!K$18,"")&amp;IF(K162='Tabelle Tipi-pesi'!J$19,'Tabelle Tipi-pesi'!K$19,"")&amp;IF(K162='Tabelle Tipi-pesi'!J$20,'Tabelle Tipi-pesi'!K$20,"")&amp;IF(K162='Tabelle Tipi-pesi'!J$21,'Tabelle Tipi-pesi'!K$21,"")&amp;IF(K162='Tabelle Tipi-pesi'!J$22,'Tabelle Tipi-pesi'!K$22,"")&amp;IF(K162='Tabelle Tipi-pesi'!J$23,'Tabelle Tipi-pesi'!K$23,"")))</f>
        <v>7</v>
      </c>
      <c r="M162" s="8" t="s">
        <v>68</v>
      </c>
      <c r="N162" s="9">
        <f>$B162*IF(M162="",0,VALUE(IF(M162='Tabelle Tipi-pesi'!L$2,'Tabelle Tipi-pesi'!M$2,"")&amp;IF(M162='Tabelle Tipi-pesi'!L$3,'Tabelle Tipi-pesi'!M$3,"")&amp;IF(M162='Tabelle Tipi-pesi'!L$4,'Tabelle Tipi-pesi'!M$4,"")&amp;IF(M162='Tabelle Tipi-pesi'!L$5,'Tabelle Tipi-pesi'!M$5,"")&amp;IF(M162='Tabelle Tipi-pesi'!L$6,'Tabelle Tipi-pesi'!M$6,"")&amp;IF(M162='Tabelle Tipi-pesi'!L$7,'Tabelle Tipi-pesi'!M$7,"")&amp;IF(M162='Tabelle Tipi-pesi'!L$8,'Tabelle Tipi-pesi'!M$8,"")&amp;IF(M162='Tabelle Tipi-pesi'!L$9,'Tabelle Tipi-pesi'!M$9,"")&amp;IF(M162='Tabelle Tipi-pesi'!L$10,'Tabelle Tipi-pesi'!M$10,"")&amp;IF(M162='Tabelle Tipi-pesi'!L$11,'Tabelle Tipi-pesi'!M$11,"")&amp;IF(M162='Tabelle Tipi-pesi'!L$12,'Tabelle Tipi-pesi'!M$12,"")&amp;IF(M162='Tabelle Tipi-pesi'!L$13,'Tabelle Tipi-pesi'!M$13,"")&amp;IF(M162='Tabelle Tipi-pesi'!L$14,'Tabelle Tipi-pesi'!M$14,"")&amp;IF(M162='Tabelle Tipi-pesi'!L$15,'Tabelle Tipi-pesi'!M$15,"")&amp;IF(M162='Tabelle Tipi-pesi'!L$16,'Tabelle Tipi-pesi'!M$16,"")&amp;IF(M162='Tabelle Tipi-pesi'!L$17,'Tabelle Tipi-pesi'!M$17,"")&amp;IF(M162='Tabelle Tipi-pesi'!L$18,'Tabelle Tipi-pesi'!M$18,"")&amp;IF(M162='Tabelle Tipi-pesi'!L$19,'Tabelle Tipi-pesi'!M$19,"")&amp;IF(M162='Tabelle Tipi-pesi'!L$20,'Tabelle Tipi-pesi'!M$20,"")&amp;IF(M162='Tabelle Tipi-pesi'!L$21,'Tabelle Tipi-pesi'!M$21,"")&amp;IF(M162='Tabelle Tipi-pesi'!L$22,'Tabelle Tipi-pesi'!M$22,"")&amp;IF(M162='Tabelle Tipi-pesi'!L$23,'Tabelle Tipi-pesi'!M$23,"")))</f>
        <v>288</v>
      </c>
      <c r="O162" s="27" t="s">
        <v>82</v>
      </c>
      <c r="P162" s="28">
        <f>IF(O162="",0,VALUE(IF(O162='Tabelle Tipi-pesi'!N$2,'Tabelle Tipi-pesi'!O$2,"")&amp;IF(O162='Tabelle Tipi-pesi'!N$3,'Tabelle Tipi-pesi'!O$3,"")&amp;IF(O162='Tabelle Tipi-pesi'!N$4,'Tabelle Tipi-pesi'!O$4,"")&amp;IF(O162='Tabelle Tipi-pesi'!N$5,'Tabelle Tipi-pesi'!O$5,"")&amp;IF(O162='Tabelle Tipi-pesi'!N$6,'Tabelle Tipi-pesi'!O$6,"")&amp;IF(O162='Tabelle Tipi-pesi'!N$7,'Tabelle Tipi-pesi'!O$7,"")&amp;IF(O162='Tabelle Tipi-pesi'!N$8,'Tabelle Tipi-pesi'!O$8,"")&amp;IF(O162='Tabelle Tipi-pesi'!N$9,'Tabelle Tipi-pesi'!O$9,"")&amp;IF(O162='Tabelle Tipi-pesi'!N$10,'Tabelle Tipi-pesi'!O$10,"")&amp;IF(O162='Tabelle Tipi-pesi'!N$11,'Tabelle Tipi-pesi'!O$11,"")&amp;IF(O162='Tabelle Tipi-pesi'!N$12,'Tabelle Tipi-pesi'!O$12,"")&amp;IF(O162='Tabelle Tipi-pesi'!N$13,'Tabelle Tipi-pesi'!O$13,"")&amp;IF(O162='Tabelle Tipi-pesi'!N$14,'Tabelle Tipi-pesi'!O$14,"")&amp;IF(O162='Tabelle Tipi-pesi'!N$15,'Tabelle Tipi-pesi'!O$15,"")&amp;IF(O162='Tabelle Tipi-pesi'!N$16,'Tabelle Tipi-pesi'!O$16,"")&amp;IF(O162='Tabelle Tipi-pesi'!N$17,'Tabelle Tipi-pesi'!O$17,"")&amp;IF(O162='Tabelle Tipi-pesi'!N$18,'Tabelle Tipi-pesi'!O$18,"")&amp;IF(O162='Tabelle Tipi-pesi'!N$19,'Tabelle Tipi-pesi'!O$19,"")&amp;IF(O162='Tabelle Tipi-pesi'!N$20,'Tabelle Tipi-pesi'!O$20,"")&amp;IF(O162='Tabelle Tipi-pesi'!N$21,'Tabelle Tipi-pesi'!O$21,"")&amp;IF(O162='Tabelle Tipi-pesi'!N$22,'Tabelle Tipi-pesi'!O$22,"")&amp;IF(O162='Tabelle Tipi-pesi'!N$23,'Tabelle Tipi-pesi'!O$23,"")))</f>
        <v>580</v>
      </c>
      <c r="Q162" s="8" t="s">
        <v>109</v>
      </c>
      <c r="R162" s="9">
        <f>IF(Q162="",0,VALUE(IF(Q162='Tabelle Tipi-pesi'!P$2,'Tabelle Tipi-pesi'!Q$2,"")&amp;IF(Q162='Tabelle Tipi-pesi'!P$3,'Tabelle Tipi-pesi'!Q$3,"")&amp;IF(Q162='Tabelle Tipi-pesi'!P$4,'Tabelle Tipi-pesi'!Q$4,"")&amp;IF(Q162='Tabelle Tipi-pesi'!P$5,'Tabelle Tipi-pesi'!Q$5,"")&amp;IF(Q162='Tabelle Tipi-pesi'!P$6,'Tabelle Tipi-pesi'!Q$6,"")&amp;IF(Q162='Tabelle Tipi-pesi'!P$7,'Tabelle Tipi-pesi'!Q$7,"")&amp;IF(Q162='Tabelle Tipi-pesi'!P$8,'Tabelle Tipi-pesi'!Q$8,"")&amp;IF(Q162='Tabelle Tipi-pesi'!P$9,'Tabelle Tipi-pesi'!Q$9,"")&amp;IF(Q162='Tabelle Tipi-pesi'!P$10,'Tabelle Tipi-pesi'!Q$10,"")&amp;IF(Q162='Tabelle Tipi-pesi'!P$11,'Tabelle Tipi-pesi'!Q$11,"")&amp;IF(Q162='Tabelle Tipi-pesi'!P$12,'Tabelle Tipi-pesi'!Q$12,"")&amp;IF(Q162='Tabelle Tipi-pesi'!P$13,'Tabelle Tipi-pesi'!Q$13,"")&amp;IF(Q162='Tabelle Tipi-pesi'!P$14,'Tabelle Tipi-pesi'!Q$14,"")&amp;IF(Q162='Tabelle Tipi-pesi'!P$15,'Tabelle Tipi-pesi'!Q$15,"")&amp;IF(Q162='Tabelle Tipi-pesi'!P$16,'Tabelle Tipi-pesi'!Q$16,"")&amp;IF(Q162='Tabelle Tipi-pesi'!P$17,'Tabelle Tipi-pesi'!Q$17,"")&amp;IF(Q162='Tabelle Tipi-pesi'!P$18,'Tabelle Tipi-pesi'!Q$18,"")&amp;IF(Q162='Tabelle Tipi-pesi'!P$19,'Tabelle Tipi-pesi'!Q$19,"")&amp;IF(Q162='Tabelle Tipi-pesi'!P$20,'Tabelle Tipi-pesi'!Q$20,"")&amp;IF(Q162='Tabelle Tipi-pesi'!P$21,'Tabelle Tipi-pesi'!Q$21,"")&amp;IF(Q162='Tabelle Tipi-pesi'!P$22,'Tabelle Tipi-pesi'!Q$22,"")&amp;IF(Q162='Tabelle Tipi-pesi'!P$23,'Tabelle Tipi-pesi'!Q$23,"")))</f>
        <v>60</v>
      </c>
      <c r="S162" s="29" t="s">
        <v>129</v>
      </c>
      <c r="T162" s="30">
        <f>IF(S162="",0,VALUE(IF(S162='Tabelle Tipi-pesi'!R$2,'Tabelle Tipi-pesi'!S$2,"")&amp;IF(S162='Tabelle Tipi-pesi'!R$3,'Tabelle Tipi-pesi'!S$3,"")&amp;IF(S162='Tabelle Tipi-pesi'!R$4,'Tabelle Tipi-pesi'!S$4,"")&amp;IF(S162='Tabelle Tipi-pesi'!R$5,'Tabelle Tipi-pesi'!S$5,"")&amp;IF(S162='Tabelle Tipi-pesi'!R$6,'Tabelle Tipi-pesi'!S$6,"")&amp;IF(S162='Tabelle Tipi-pesi'!R$7,'Tabelle Tipi-pesi'!S$7,"")&amp;IF(S162='Tabelle Tipi-pesi'!R$8,'Tabelle Tipi-pesi'!S$8,"")&amp;IF(S162='Tabelle Tipi-pesi'!R$9,'Tabelle Tipi-pesi'!S$9,"")&amp;IF(S162='Tabelle Tipi-pesi'!R$10,'Tabelle Tipi-pesi'!S$10,"")&amp;IF(S162='Tabelle Tipi-pesi'!R$11,'Tabelle Tipi-pesi'!S$11,"")&amp;IF(S162='Tabelle Tipi-pesi'!R$12,'Tabelle Tipi-pesi'!S$12,"")&amp;IF(S162='Tabelle Tipi-pesi'!R$13,'Tabelle Tipi-pesi'!S$13,"")&amp;IF(S162='Tabelle Tipi-pesi'!R$14,'Tabelle Tipi-pesi'!S$14,"")&amp;IF(S162='Tabelle Tipi-pesi'!R$15,'Tabelle Tipi-pesi'!S$15,"")&amp;IF(S162='Tabelle Tipi-pesi'!R$16,'Tabelle Tipi-pesi'!S$16,"")&amp;IF(S162='Tabelle Tipi-pesi'!R$17,'Tabelle Tipi-pesi'!S$17,"")&amp;IF(S162='Tabelle Tipi-pesi'!R$18,'Tabelle Tipi-pesi'!S$18,"")&amp;IF(S162='Tabelle Tipi-pesi'!R$19,'Tabelle Tipi-pesi'!S$19,"")&amp;IF(S162='Tabelle Tipi-pesi'!R$20,'Tabelle Tipi-pesi'!S$20,"")&amp;IF(S162='Tabelle Tipi-pesi'!R$21,'Tabelle Tipi-pesi'!S$21,"")&amp;IF(S162='Tabelle Tipi-pesi'!R$22,'Tabelle Tipi-pesi'!S$22,"")&amp;IF(S162='Tabelle Tipi-pesi'!R$23,'Tabelle Tipi-pesi'!S$23,"")))</f>
        <v>20</v>
      </c>
      <c r="V162" s="9">
        <f>IF(U162="",0,VALUE(IF(U162='Tabelle Tipi-pesi'!T$2,'Tabelle Tipi-pesi'!U$2,"")&amp;IF(U162='Tabelle Tipi-pesi'!T$3,'Tabelle Tipi-pesi'!U$3,"")&amp;IF(U162='Tabelle Tipi-pesi'!T$4,'Tabelle Tipi-pesi'!U$4,"")&amp;IF(U162='Tabelle Tipi-pesi'!T$5,'Tabelle Tipi-pesi'!U$5,"")&amp;IF(U162='Tabelle Tipi-pesi'!T$6,'Tabelle Tipi-pesi'!U$6,"")&amp;IF(U162='Tabelle Tipi-pesi'!T$7,'Tabelle Tipi-pesi'!U$7,"")&amp;IF(U162='Tabelle Tipi-pesi'!T$8,'Tabelle Tipi-pesi'!U$8,"")&amp;IF(U162='Tabelle Tipi-pesi'!T$9,'Tabelle Tipi-pesi'!U$9,"")&amp;IF(U162='Tabelle Tipi-pesi'!T$10,'Tabelle Tipi-pesi'!U$10,"")&amp;IF(U162='Tabelle Tipi-pesi'!T$11,'Tabelle Tipi-pesi'!U$11,"")&amp;IF(U162='Tabelle Tipi-pesi'!T$12,'Tabelle Tipi-pesi'!U$12,"")&amp;IF(U162='Tabelle Tipi-pesi'!T$13,'Tabelle Tipi-pesi'!U$13,"")&amp;IF(U162='Tabelle Tipi-pesi'!T$14,'Tabelle Tipi-pesi'!U$14,"")&amp;IF(U162='Tabelle Tipi-pesi'!T$15,'Tabelle Tipi-pesi'!U$15,"")&amp;IF(U162='Tabelle Tipi-pesi'!T$16,'Tabelle Tipi-pesi'!U$16,"")&amp;IF(U162='Tabelle Tipi-pesi'!T$17,'Tabelle Tipi-pesi'!U$17,"")&amp;IF(U162='Tabelle Tipi-pesi'!T$18,'Tabelle Tipi-pesi'!U$18,"")&amp;IF(U162='Tabelle Tipi-pesi'!T$19,'Tabelle Tipi-pesi'!U$19,"")&amp;IF(U162='Tabelle Tipi-pesi'!T$20,'Tabelle Tipi-pesi'!U$20,"")&amp;IF(U162='Tabelle Tipi-pesi'!T$21,'Tabelle Tipi-pesi'!U$21,"")&amp;IF(U162='Tabelle Tipi-pesi'!T$22,'Tabelle Tipi-pesi'!U$22,"")&amp;IF(U162='Tabelle Tipi-pesi'!T$23,'Tabelle Tipi-pesi'!U$23,"")))</f>
        <v>0</v>
      </c>
      <c r="W162" s="31" t="s">
        <v>99</v>
      </c>
      <c r="X162" s="32">
        <f>IF(W162="",0,VALUE(IF(W162='Tabelle Tipi-pesi'!V$2,'Tabelle Tipi-pesi'!W$2,"")&amp;IF(W162='Tabelle Tipi-pesi'!V$3,'Tabelle Tipi-pesi'!W$3,"")&amp;IF(W162='Tabelle Tipi-pesi'!V$4,'Tabelle Tipi-pesi'!W$4,"")&amp;IF(W162='Tabelle Tipi-pesi'!V$5,'Tabelle Tipi-pesi'!W$5,"")&amp;IF(W162='Tabelle Tipi-pesi'!V$6,'Tabelle Tipi-pesi'!W$6,"")&amp;IF(W162='Tabelle Tipi-pesi'!V$7,'Tabelle Tipi-pesi'!W$7,"")&amp;IF(W162='Tabelle Tipi-pesi'!V$8,'Tabelle Tipi-pesi'!W$8,"")&amp;IF(W162='Tabelle Tipi-pesi'!V$9,'Tabelle Tipi-pesi'!W$9,"")&amp;IF(W162='Tabelle Tipi-pesi'!V$10,'Tabelle Tipi-pesi'!W$10,"")&amp;IF(W162='Tabelle Tipi-pesi'!V$11,'Tabelle Tipi-pesi'!W$11,"")&amp;IF(W162='Tabelle Tipi-pesi'!V$12,'Tabelle Tipi-pesi'!W$12,"")&amp;IF(W162='Tabelle Tipi-pesi'!V$13,'Tabelle Tipi-pesi'!W$13,"")&amp;IF(W162='Tabelle Tipi-pesi'!V$14,'Tabelle Tipi-pesi'!W$14,"")&amp;IF(W162='Tabelle Tipi-pesi'!V$15,'Tabelle Tipi-pesi'!W$15,"")&amp;IF(W162='Tabelle Tipi-pesi'!V$16,'Tabelle Tipi-pesi'!W$16,"")&amp;IF(W162='Tabelle Tipi-pesi'!V$17,'Tabelle Tipi-pesi'!W$17,"")&amp;IF(W162='Tabelle Tipi-pesi'!V$18,'Tabelle Tipi-pesi'!W$18,"")&amp;IF(W162='Tabelle Tipi-pesi'!V$19,'Tabelle Tipi-pesi'!W$19,"")&amp;IF(W162='Tabelle Tipi-pesi'!V$20,'Tabelle Tipi-pesi'!W$20,"")&amp;IF(W162='Tabelle Tipi-pesi'!V$21,'Tabelle Tipi-pesi'!W$21,"")&amp;IF(W162='Tabelle Tipi-pesi'!V$22,'Tabelle Tipi-pesi'!W$22,"")&amp;IF(W162='Tabelle Tipi-pesi'!V$23,'Tabelle Tipi-pesi'!W$23,"")))</f>
        <v>14</v>
      </c>
      <c r="Z162" s="9">
        <f>IF(Y162="",0,VALUE(IF(Y162='Tabelle Tipi-pesi'!X$2,'Tabelle Tipi-pesi'!Y$2,"")&amp;IF(Y162='Tabelle Tipi-pesi'!X$3,'Tabelle Tipi-pesi'!Y$3,"")&amp;IF(Y162='Tabelle Tipi-pesi'!X$4,'Tabelle Tipi-pesi'!Y$4,"")&amp;IF(Y162='Tabelle Tipi-pesi'!X$5,'Tabelle Tipi-pesi'!Y$5,"")&amp;IF(Y162='Tabelle Tipi-pesi'!X$6,'Tabelle Tipi-pesi'!Y$6,"")&amp;IF(Y162='Tabelle Tipi-pesi'!X$7,'Tabelle Tipi-pesi'!Y$7,"")&amp;IF(Y162='Tabelle Tipi-pesi'!X$8,'Tabelle Tipi-pesi'!Y$8,"")&amp;IF(Y162='Tabelle Tipi-pesi'!X$9,'Tabelle Tipi-pesi'!Y$9,"")&amp;IF(Y162='Tabelle Tipi-pesi'!X$10,'Tabelle Tipi-pesi'!Y$10,"")&amp;IF(Y162='Tabelle Tipi-pesi'!X$11,'Tabelle Tipi-pesi'!Y$11,"")&amp;IF(Y162='Tabelle Tipi-pesi'!X$12,'Tabelle Tipi-pesi'!Y$12,"")&amp;IF(Y162='Tabelle Tipi-pesi'!X$13,'Tabelle Tipi-pesi'!Y$13,"")&amp;IF(Y162='Tabelle Tipi-pesi'!X$14,'Tabelle Tipi-pesi'!Y$14,"")&amp;IF(Y162='Tabelle Tipi-pesi'!X$15,'Tabelle Tipi-pesi'!Y$15,"")&amp;IF(Y162='Tabelle Tipi-pesi'!X$16,'Tabelle Tipi-pesi'!Y$16,"")&amp;IF(Y162='Tabelle Tipi-pesi'!X$17,'Tabelle Tipi-pesi'!Y$17,"")&amp;IF(Y162='Tabelle Tipi-pesi'!X$18,'Tabelle Tipi-pesi'!Y$18,"")&amp;IF(Y162='Tabelle Tipi-pesi'!X$19,'Tabelle Tipi-pesi'!Y$19,"")&amp;IF(Y162='Tabelle Tipi-pesi'!X$20,'Tabelle Tipi-pesi'!Y$20,"")&amp;IF(Y162='Tabelle Tipi-pesi'!X$21,'Tabelle Tipi-pesi'!Y$21,"")&amp;IF(Y162='Tabelle Tipi-pesi'!X$22,'Tabelle Tipi-pesi'!Y$22,"")&amp;IF(Y162='Tabelle Tipi-pesi'!X$23,'Tabelle Tipi-pesi'!Y$23,"")))</f>
        <v>0</v>
      </c>
      <c r="AA162" s="36" t="s">
        <v>103</v>
      </c>
      <c r="AB162" s="37">
        <f>IF(AA162="",0,VALUE(IF(AA162='Tabelle Tipi-pesi'!Z$2,'Tabelle Tipi-pesi'!AA$2,"")&amp;IF(AA162='Tabelle Tipi-pesi'!Z$3,'Tabelle Tipi-pesi'!AA$3,"")&amp;IF(AA162='Tabelle Tipi-pesi'!Z$4,'Tabelle Tipi-pesi'!AA$4,"")&amp;IF(AA162='Tabelle Tipi-pesi'!Z$5,'Tabelle Tipi-pesi'!AA$5,"")&amp;IF(AA162='Tabelle Tipi-pesi'!Z$6,'Tabelle Tipi-pesi'!AA$6,"")&amp;IF(AA162='Tabelle Tipi-pesi'!Z$7,'Tabelle Tipi-pesi'!AA$7,"")&amp;IF(AA162='Tabelle Tipi-pesi'!Z$8,'Tabelle Tipi-pesi'!AA$8,"")&amp;IF(AA162='Tabelle Tipi-pesi'!Z$9,'Tabelle Tipi-pesi'!AA$9,"")&amp;IF(AA162='Tabelle Tipi-pesi'!Z$10,'Tabelle Tipi-pesi'!AA$10,"")&amp;IF(AA162='Tabelle Tipi-pesi'!Z$11,'Tabelle Tipi-pesi'!AA$11,"")&amp;IF(AA162='Tabelle Tipi-pesi'!Z$12,'Tabelle Tipi-pesi'!AA$12,"")&amp;IF(AA162='Tabelle Tipi-pesi'!Z$13,'Tabelle Tipi-pesi'!AA$13,"")&amp;IF(AA162='Tabelle Tipi-pesi'!Z$14,'Tabelle Tipi-pesi'!AA$14,"")&amp;IF(AA162='Tabelle Tipi-pesi'!Z$15,'Tabelle Tipi-pesi'!AA$15,"")&amp;IF(AA162='Tabelle Tipi-pesi'!Z$16,'Tabelle Tipi-pesi'!AA$16,"")&amp;IF(AA162='Tabelle Tipi-pesi'!Z$17,'Tabelle Tipi-pesi'!AA$17,"")&amp;IF(AA162='Tabelle Tipi-pesi'!Z$18,'Tabelle Tipi-pesi'!AA$18,"")&amp;IF(AA162='Tabelle Tipi-pesi'!Z$19,'Tabelle Tipi-pesi'!AA$19,"")&amp;IF(AA162='Tabelle Tipi-pesi'!Z$20,'Tabelle Tipi-pesi'!AA$20,"")&amp;IF(AA162='Tabelle Tipi-pesi'!Z$21,'Tabelle Tipi-pesi'!AA$21,"")&amp;IF(AA162='Tabelle Tipi-pesi'!Z$22,'Tabelle Tipi-pesi'!AA$22,"")&amp;IF(AA162='Tabelle Tipi-pesi'!Z$23,'Tabelle Tipi-pesi'!AA$23,"")))</f>
        <v>10</v>
      </c>
      <c r="AD162" s="9">
        <f>IF(AC162="",0,VALUE(IF(AC162='Tabelle Tipi-pesi'!Z$2,'Tabelle Tipi-pesi'!AA$2,"")&amp;IF(AC162='Tabelle Tipi-pesi'!Z$3,'Tabelle Tipi-pesi'!AA$3,"")&amp;IF(AC162='Tabelle Tipi-pesi'!Z$4,'Tabelle Tipi-pesi'!AA$4,"")&amp;IF(AC162='Tabelle Tipi-pesi'!Z$5,'Tabelle Tipi-pesi'!AA$5,"")&amp;IF(AC162='Tabelle Tipi-pesi'!Z$6,'Tabelle Tipi-pesi'!AA$6,"")&amp;IF(AC162='Tabelle Tipi-pesi'!Z$7,'Tabelle Tipi-pesi'!AA$7,"")&amp;IF(AC162='Tabelle Tipi-pesi'!Z$8,'Tabelle Tipi-pesi'!AA$8,"")&amp;IF(AC162='Tabelle Tipi-pesi'!Z$9,'Tabelle Tipi-pesi'!AA$9,"")&amp;IF(AC162='Tabelle Tipi-pesi'!Z$10,'Tabelle Tipi-pesi'!AA$10,"")&amp;IF(AC162='Tabelle Tipi-pesi'!Z$11,'Tabelle Tipi-pesi'!AA$11,"")&amp;IF(AC162='Tabelle Tipi-pesi'!Z$12,'Tabelle Tipi-pesi'!AA$12,"")&amp;IF(AC162='Tabelle Tipi-pesi'!Z$13,'Tabelle Tipi-pesi'!AA$13,"")&amp;IF(AC162='Tabelle Tipi-pesi'!Z$14,'Tabelle Tipi-pesi'!AA$14,"")&amp;IF(AC162='Tabelle Tipi-pesi'!Z$15,'Tabelle Tipi-pesi'!AA$15,"")&amp;IF(AC162='Tabelle Tipi-pesi'!Z$16,'Tabelle Tipi-pesi'!AA$16,"")&amp;IF(AC162='Tabelle Tipi-pesi'!Z$17,'Tabelle Tipi-pesi'!AA$17,"")&amp;IF(AC162='Tabelle Tipi-pesi'!Z$18,'Tabelle Tipi-pesi'!AA$18,"")&amp;IF(AC162='Tabelle Tipi-pesi'!Z$19,'Tabelle Tipi-pesi'!AA$19,"")&amp;IF(AC162='Tabelle Tipi-pesi'!Z$20,'Tabelle Tipi-pesi'!AA$20,"")&amp;IF(AC162='Tabelle Tipi-pesi'!Z$21,'Tabelle Tipi-pesi'!AA$21,"")&amp;IF(AC162='Tabelle Tipi-pesi'!Z$22,'Tabelle Tipi-pesi'!AA$22,"")&amp;IF(AC162='Tabelle Tipi-pesi'!Z$23,'Tabelle Tipi-pesi'!AA$23,"")))</f>
        <v>0</v>
      </c>
      <c r="AE162" s="34" t="s">
        <v>118</v>
      </c>
      <c r="AF162" s="35">
        <f>IF(AE162="",0,VALUE(IF(AE162='Tabelle Tipi-pesi'!AB$2,'Tabelle Tipi-pesi'!AC$2,"")&amp;IF(AE162='Tabelle Tipi-pesi'!AB$3,'Tabelle Tipi-pesi'!AC$3,"")&amp;IF(AE162='Tabelle Tipi-pesi'!AB$4,'Tabelle Tipi-pesi'!AC$4,"")&amp;IF(AE162='Tabelle Tipi-pesi'!AB$5,'Tabelle Tipi-pesi'!AC$5,"")&amp;IF(AE162='Tabelle Tipi-pesi'!AB$6,'Tabelle Tipi-pesi'!AC$6,"")&amp;IF(AE162='Tabelle Tipi-pesi'!AB$7,'Tabelle Tipi-pesi'!AC$7,"")&amp;IF(AE162='Tabelle Tipi-pesi'!AB$8,'Tabelle Tipi-pesi'!AC$8,"")&amp;IF(AE162='Tabelle Tipi-pesi'!AB$9,'Tabelle Tipi-pesi'!AC$9,"")&amp;IF(AE162='Tabelle Tipi-pesi'!AB$10,'Tabelle Tipi-pesi'!AC$10,"")&amp;IF(AE162='Tabelle Tipi-pesi'!AB$11,'Tabelle Tipi-pesi'!AC$11,"")&amp;IF(AE162='Tabelle Tipi-pesi'!AB$12,'Tabelle Tipi-pesi'!AC$12,"")&amp;IF(AE162='Tabelle Tipi-pesi'!AB$13,'Tabelle Tipi-pesi'!AC$13,"")&amp;IF(AE162='Tabelle Tipi-pesi'!AB$14,'Tabelle Tipi-pesi'!AC$14,"")&amp;IF(AE162='Tabelle Tipi-pesi'!AB$15,'Tabelle Tipi-pesi'!AC$15,"")&amp;IF(AD162='Tabelle Tipi-pesi'!AB$16,'Tabelle Tipi-pesi'!AC$16,"")&amp;IF(AE162='Tabelle Tipi-pesi'!AB$17,'Tabelle Tipi-pesi'!AC$17,"")&amp;IF(AE162='Tabelle Tipi-pesi'!AB$18,'Tabelle Tipi-pesi'!AC$18,"")&amp;IF(AE162='Tabelle Tipi-pesi'!AB$19,'Tabelle Tipi-pesi'!AC$19,"")&amp;IF(AE162='Tabelle Tipi-pesi'!AB$20,'Tabelle Tipi-pesi'!AC$20,"")&amp;IF(AE162='Tabelle Tipi-pesi'!AB$21,'Tabelle Tipi-pesi'!AC$21,"")&amp;IF(AE162='Tabelle Tipi-pesi'!AB$22,'Tabelle Tipi-pesi'!AC$22,"")&amp;IF(AE162='Tabelle Tipi-pesi'!AB$23,'Tabelle Tipi-pesi'!AC$23,"")))</f>
        <v>10</v>
      </c>
      <c r="AH162" s="9">
        <f>IF(AG162="",0,VALUE(IF(AG162='Tabelle Tipi-pesi'!AD$2,'Tabelle Tipi-pesi'!AE$2,"")&amp;IF(AG162='Tabelle Tipi-pesi'!AD$3,'Tabelle Tipi-pesi'!AE$3,"")&amp;IF(AG162='Tabelle Tipi-pesi'!AD$4,'Tabelle Tipi-pesi'!AE$4,"")&amp;IF(AG162='Tabelle Tipi-pesi'!AD$5,'Tabelle Tipi-pesi'!AE$5,"")&amp;IF(AG162='Tabelle Tipi-pesi'!AD$6,'Tabelle Tipi-pesi'!AE$6,"")&amp;IF(AG162='Tabelle Tipi-pesi'!AD$7,'Tabelle Tipi-pesi'!AE$7,"")&amp;IF(AG162='Tabelle Tipi-pesi'!AD$8,'Tabelle Tipi-pesi'!AE$8,"")&amp;IF(AG162='Tabelle Tipi-pesi'!AD$9,'Tabelle Tipi-pesi'!AE$9,"")&amp;IF(AG162='Tabelle Tipi-pesi'!AD$10,'Tabelle Tipi-pesi'!AE$10,"")&amp;IF(AG162='Tabelle Tipi-pesi'!AD$11,'Tabelle Tipi-pesi'!AE$11,"")&amp;IF(AG162='Tabelle Tipi-pesi'!AD$12,'Tabelle Tipi-pesi'!AE$12,"")&amp;IF(AG162='Tabelle Tipi-pesi'!AD$13,'Tabelle Tipi-pesi'!AE$13,"")&amp;IF(AG162='Tabelle Tipi-pesi'!AD$14,'Tabelle Tipi-pesi'!AE$14,"")&amp;IF(AG162='Tabelle Tipi-pesi'!AD$15,'Tabelle Tipi-pesi'!AE$15,"")&amp;IF(AF162='Tabelle Tipi-pesi'!AD$16,'Tabelle Tipi-pesi'!AE$16,"")&amp;IF(AG162='Tabelle Tipi-pesi'!AD$17,'Tabelle Tipi-pesi'!AE$17,"")&amp;IF(AG162='Tabelle Tipi-pesi'!AD$18,'Tabelle Tipi-pesi'!AE$18,"")&amp;IF(AG162='Tabelle Tipi-pesi'!AD$19,'Tabelle Tipi-pesi'!AE$19,"")&amp;IF(AG162='Tabelle Tipi-pesi'!AD$20,'Tabelle Tipi-pesi'!AE$20,"")&amp;IF(AG162='Tabelle Tipi-pesi'!AD$21,'Tabelle Tipi-pesi'!AE$21,"")&amp;IF(AG162='Tabelle Tipi-pesi'!AD$22,'Tabelle Tipi-pesi'!AE$22,"")&amp;IF(AG162='Tabelle Tipi-pesi'!AD$23,'Tabelle Tipi-pesi'!AE$23,"")))</f>
        <v>0</v>
      </c>
      <c r="AJ162" s="26">
        <f t="shared" si="14"/>
        <v>1460</v>
      </c>
      <c r="AK162" s="55">
        <v>10</v>
      </c>
      <c r="AL162" s="12">
        <v>1990</v>
      </c>
      <c r="AM162" s="18"/>
      <c r="AN162" s="11">
        <f t="shared" si="15"/>
        <v>14</v>
      </c>
      <c r="AO162" s="11" t="str">
        <f t="shared" si="16"/>
        <v>3</v>
      </c>
      <c r="AP162" s="8">
        <v>380</v>
      </c>
      <c r="AQ162" s="40">
        <f t="shared" si="17"/>
        <v>11.94</v>
      </c>
      <c r="AR162" s="15">
        <f t="shared" si="18"/>
        <v>132.53400000000002</v>
      </c>
      <c r="AS162" s="16">
        <f t="shared" si="19"/>
        <v>90.776712328767132</v>
      </c>
      <c r="AT162" s="15">
        <f t="shared" si="20"/>
        <v>11.016041166794935</v>
      </c>
      <c r="AU162" s="39"/>
    </row>
    <row r="163" spans="1:47" s="8" customFormat="1" ht="11.25" customHeight="1" x14ac:dyDescent="0.2">
      <c r="A163" s="8">
        <v>159</v>
      </c>
      <c r="B163" s="8">
        <v>4</v>
      </c>
      <c r="C163" s="20" t="s">
        <v>17</v>
      </c>
      <c r="D163" s="21">
        <f>IF(C163="",0,VALUE(IF(C163='Tabelle Tipi-pesi'!B$2,'Tabelle Tipi-pesi'!C$2,"")&amp;IF(C163='Tabelle Tipi-pesi'!B$3,'Tabelle Tipi-pesi'!C$3,"")&amp;IF(C163='Tabelle Tipi-pesi'!B$4,'Tabelle Tipi-pesi'!C$4,"")&amp;IF(C163='Tabelle Tipi-pesi'!B$5,'Tabelle Tipi-pesi'!C$5,"")&amp;IF(C163='Tabelle Tipi-pesi'!B$6,'Tabelle Tipi-pesi'!C$6,"")&amp;IF(C163='Tabelle Tipi-pesi'!B$7,'Tabelle Tipi-pesi'!C$7,"")&amp;IF(C163='Tabelle Tipi-pesi'!B$8,'Tabelle Tipi-pesi'!C$8,"")&amp;IF(C163='Tabelle Tipi-pesi'!B$9,'Tabelle Tipi-pesi'!C$9,"")&amp;IF(C163='Tabelle Tipi-pesi'!B$10,'Tabelle Tipi-pesi'!C$10,"")&amp;IF(C163='Tabelle Tipi-pesi'!B$11,'Tabelle Tipi-pesi'!C$11,"")&amp;IF(C163='Tabelle Tipi-pesi'!B$12,'Tabelle Tipi-pesi'!C$12,"")&amp;IF(C163='Tabelle Tipi-pesi'!B$13,'Tabelle Tipi-pesi'!C$13,"")&amp;IF(C163='Tabelle Tipi-pesi'!B$14,'Tabelle Tipi-pesi'!C$14,"")&amp;IF(C163='Tabelle Tipi-pesi'!B$15,'Tabelle Tipi-pesi'!C$15,"")&amp;IF(C163='Tabelle Tipi-pesi'!B$16,'Tabelle Tipi-pesi'!C$16,"")&amp;IF(C163='Tabelle Tipi-pesi'!B$17,'Tabelle Tipi-pesi'!C$17,"")&amp;IF(C163='Tabelle Tipi-pesi'!B$18,'Tabelle Tipi-pesi'!C$18,"")&amp;IF(C163='Tabelle Tipi-pesi'!B$19,'Tabelle Tipi-pesi'!C$19,"")&amp;IF(C163='Tabelle Tipi-pesi'!B$20,'Tabelle Tipi-pesi'!C$20,"")&amp;IF(C163='Tabelle Tipi-pesi'!B$21,'Tabelle Tipi-pesi'!C$21,"")&amp;IF(C163='Tabelle Tipi-pesi'!B$22,'Tabelle Tipi-pesi'!C$22,"")&amp;IF(C163='Tabelle Tipi-pesi'!B$23,'Tabelle Tipi-pesi'!C$23,"")))</f>
        <v>130</v>
      </c>
      <c r="E163" s="8" t="s">
        <v>29</v>
      </c>
      <c r="F163" s="7">
        <f>IF(E163="",0,VALUE(IF(E163='Tabelle Tipi-pesi'!D$2,'Tabelle Tipi-pesi'!E$2,"")&amp;IF(E163='Tabelle Tipi-pesi'!D$3,'Tabelle Tipi-pesi'!E$3,"")&amp;IF(E163='Tabelle Tipi-pesi'!D$4,'Tabelle Tipi-pesi'!E$4,"")&amp;IF(E163='Tabelle Tipi-pesi'!D$5,'Tabelle Tipi-pesi'!E$5,"")&amp;IF(E163='Tabelle Tipi-pesi'!D$6,'Tabelle Tipi-pesi'!E$6,"")&amp;IF(E163='Tabelle Tipi-pesi'!D$7,'Tabelle Tipi-pesi'!E$7,"")&amp;IF(E163='Tabelle Tipi-pesi'!D$8,'Tabelle Tipi-pesi'!E$8,"")&amp;IF(E163='Tabelle Tipi-pesi'!D$9,'Tabelle Tipi-pesi'!E$9,"")&amp;IF(E163='Tabelle Tipi-pesi'!D$10,'Tabelle Tipi-pesi'!E$10,"")&amp;IF(E163='Tabelle Tipi-pesi'!D$11,'Tabelle Tipi-pesi'!E$11,"")&amp;IF(E163='Tabelle Tipi-pesi'!D$12,'Tabelle Tipi-pesi'!E$12,"")&amp;IF(E163='Tabelle Tipi-pesi'!D$13,'Tabelle Tipi-pesi'!E$13,"")&amp;IF(E163='Tabelle Tipi-pesi'!D$14,'Tabelle Tipi-pesi'!E$14,"")&amp;IF(E163='Tabelle Tipi-pesi'!D$15,'Tabelle Tipi-pesi'!E$15,"")&amp;IF(E163='Tabelle Tipi-pesi'!D$16,'Tabelle Tipi-pesi'!E$16,"")&amp;IF(E163='Tabelle Tipi-pesi'!D$17,'Tabelle Tipi-pesi'!E$17,"")&amp;IF(E163='Tabelle Tipi-pesi'!D$18,'Tabelle Tipi-pesi'!E$18,"")&amp;IF(E163='Tabelle Tipi-pesi'!D$19,'Tabelle Tipi-pesi'!E$19,"")&amp;IF(E163='Tabelle Tipi-pesi'!D$20,'Tabelle Tipi-pesi'!E$20,"")&amp;IF(E163='Tabelle Tipi-pesi'!D$21,'Tabelle Tipi-pesi'!E$21,"")&amp;IF(E163='Tabelle Tipi-pesi'!D$22,'Tabelle Tipi-pesi'!E$22,"")&amp;IF(E163='Tabelle Tipi-pesi'!D$23,'Tabelle Tipi-pesi'!E$23,"")))/4*B163</f>
        <v>80</v>
      </c>
      <c r="G163" s="22" t="s">
        <v>39</v>
      </c>
      <c r="H163" s="23">
        <f>$B163*IF(G163="",0,VALUE(IF(G163='Tabelle Tipi-pesi'!F$2,'Tabelle Tipi-pesi'!G$2,"")&amp;IF(G163='Tabelle Tipi-pesi'!F$3,'Tabelle Tipi-pesi'!G$3,"")&amp;IF(G163='Tabelle Tipi-pesi'!F$4,'Tabelle Tipi-pesi'!G$4,"")&amp;IF(G163='Tabelle Tipi-pesi'!F$5,'Tabelle Tipi-pesi'!G$5,"")&amp;IF(G163='Tabelle Tipi-pesi'!F$6,'Tabelle Tipi-pesi'!G$6,"")&amp;IF(G163='Tabelle Tipi-pesi'!F$7,'Tabelle Tipi-pesi'!G$7,"")&amp;IF(G163='Tabelle Tipi-pesi'!F$8,'Tabelle Tipi-pesi'!G$8,"")&amp;IF(G163='Tabelle Tipi-pesi'!F$9,'Tabelle Tipi-pesi'!G$9,"")&amp;IF(G163='Tabelle Tipi-pesi'!F$10,'Tabelle Tipi-pesi'!G$10,"")&amp;IF(G163='Tabelle Tipi-pesi'!F$11,'Tabelle Tipi-pesi'!G$11,"")&amp;IF(G163='Tabelle Tipi-pesi'!F$12,'Tabelle Tipi-pesi'!G$12,"")&amp;IF(G163='Tabelle Tipi-pesi'!F$13,'Tabelle Tipi-pesi'!G$13,"")&amp;IF(G163='Tabelle Tipi-pesi'!F$14,'Tabelle Tipi-pesi'!G$14,"")&amp;IF(G163='Tabelle Tipi-pesi'!F$15,'Tabelle Tipi-pesi'!G$15,"")&amp;IF(G163='Tabelle Tipi-pesi'!F$16,'Tabelle Tipi-pesi'!G$16,"")&amp;IF(G163='Tabelle Tipi-pesi'!F$17,'Tabelle Tipi-pesi'!G$17,"")&amp;IF(G163='Tabelle Tipi-pesi'!F$18,'Tabelle Tipi-pesi'!G$18,"")&amp;IF(G163='Tabelle Tipi-pesi'!F$19,'Tabelle Tipi-pesi'!G$19,"")&amp;IF(G163='Tabelle Tipi-pesi'!F$20,'Tabelle Tipi-pesi'!G$20,"")&amp;IF(G163='Tabelle Tipi-pesi'!F$21,'Tabelle Tipi-pesi'!G$21,"")&amp;IF(G163='Tabelle Tipi-pesi'!F$22,'Tabelle Tipi-pesi'!G$22,"")&amp;IF(G163='Tabelle Tipi-pesi'!F$23,'Tabelle Tipi-pesi'!G$23,"")))</f>
        <v>120</v>
      </c>
      <c r="I163" s="8" t="s">
        <v>44</v>
      </c>
      <c r="J163" s="9">
        <f>IF(I163="",0,VALUE(IF(I163='Tabelle Tipi-pesi'!H$2,'Tabelle Tipi-pesi'!I$2,"")&amp;IF(I163='Tabelle Tipi-pesi'!H$3,'Tabelle Tipi-pesi'!I$3,"")&amp;IF(I163='Tabelle Tipi-pesi'!H$4,'Tabelle Tipi-pesi'!I$4,"")&amp;IF(I163='Tabelle Tipi-pesi'!H$5,'Tabelle Tipi-pesi'!I$5,"")&amp;IF(I163='Tabelle Tipi-pesi'!H$6,'Tabelle Tipi-pesi'!I$6,"")&amp;IF(I163='Tabelle Tipi-pesi'!H$7,'Tabelle Tipi-pesi'!I$7,"")&amp;IF(I163='Tabelle Tipi-pesi'!H$8,'Tabelle Tipi-pesi'!I$8,"")&amp;IF(I163='Tabelle Tipi-pesi'!H$9,'Tabelle Tipi-pesi'!I$9,"")&amp;IF(I163='Tabelle Tipi-pesi'!H$10,'Tabelle Tipi-pesi'!I$10,"")&amp;IF(I163='Tabelle Tipi-pesi'!H$11,'Tabelle Tipi-pesi'!I$11,"")&amp;IF(I163='Tabelle Tipi-pesi'!H$12,'Tabelle Tipi-pesi'!I$12,"")&amp;IF(I163='Tabelle Tipi-pesi'!H$13,'Tabelle Tipi-pesi'!I$13,"")&amp;IF(I163='Tabelle Tipi-pesi'!H$14,'Tabelle Tipi-pesi'!I$14,"")&amp;IF(I163='Tabelle Tipi-pesi'!H$15,'Tabelle Tipi-pesi'!I$15,"")&amp;IF(I163='Tabelle Tipi-pesi'!H$16,'Tabelle Tipi-pesi'!I$16,"")&amp;IF(I163='Tabelle Tipi-pesi'!H$17,'Tabelle Tipi-pesi'!I$17,"")&amp;IF(I163='Tabelle Tipi-pesi'!H$18,'Tabelle Tipi-pesi'!I$18,"")&amp;IF(I163='Tabelle Tipi-pesi'!H$19,'Tabelle Tipi-pesi'!I$19,"")&amp;IF(I163='Tabelle Tipi-pesi'!H$20,'Tabelle Tipi-pesi'!I$20,"")&amp;IF(I163='Tabelle Tipi-pesi'!H$21,'Tabelle Tipi-pesi'!I$21,"")&amp;IF(I163='Tabelle Tipi-pesi'!H$22,'Tabelle Tipi-pesi'!I$22,"")&amp;IF(I163='Tabelle Tipi-pesi'!H$23,'Tabelle Tipi-pesi'!I$23,"")))</f>
        <v>80</v>
      </c>
      <c r="K163" s="24" t="s">
        <v>50</v>
      </c>
      <c r="L163" s="25">
        <f>IF(K163="",0,VALUE(IF(K163='Tabelle Tipi-pesi'!J$2,'Tabelle Tipi-pesi'!K$2,"")&amp;IF(K163='Tabelle Tipi-pesi'!J$3,'Tabelle Tipi-pesi'!K$3,"")&amp;IF(K163='Tabelle Tipi-pesi'!J$4,'Tabelle Tipi-pesi'!K$4,"")&amp;IF(K163='Tabelle Tipi-pesi'!J$5,'Tabelle Tipi-pesi'!K$5,"")&amp;IF(K163='Tabelle Tipi-pesi'!J$6,'Tabelle Tipi-pesi'!K$6,"")&amp;IF(K163='Tabelle Tipi-pesi'!J$7,'Tabelle Tipi-pesi'!K$7,"")&amp;IF(K163='Tabelle Tipi-pesi'!J$8,'Tabelle Tipi-pesi'!K$8,"")&amp;IF(K163='Tabelle Tipi-pesi'!J$9,'Tabelle Tipi-pesi'!K$9,"")&amp;IF(K163='Tabelle Tipi-pesi'!J$10,'Tabelle Tipi-pesi'!K$10,"")&amp;IF(K163='Tabelle Tipi-pesi'!J$11,'Tabelle Tipi-pesi'!K$11,"")&amp;IF(K163='Tabelle Tipi-pesi'!J$12,'Tabelle Tipi-pesi'!K$12,"")&amp;IF(K163='Tabelle Tipi-pesi'!J$13,'Tabelle Tipi-pesi'!K$13,"")&amp;IF(K163='Tabelle Tipi-pesi'!J$14,'Tabelle Tipi-pesi'!K$14,"")&amp;IF(K163='Tabelle Tipi-pesi'!J$15,'Tabelle Tipi-pesi'!K$15,"")&amp;IF(K163='Tabelle Tipi-pesi'!J$16,'Tabelle Tipi-pesi'!K$16,"")&amp;IF(K163='Tabelle Tipi-pesi'!J$17,'Tabelle Tipi-pesi'!K$17,"")&amp;IF(K163='Tabelle Tipi-pesi'!J$18,'Tabelle Tipi-pesi'!K$18,"")&amp;IF(K163='Tabelle Tipi-pesi'!J$19,'Tabelle Tipi-pesi'!K$19,"")&amp;IF(K163='Tabelle Tipi-pesi'!J$20,'Tabelle Tipi-pesi'!K$20,"")&amp;IF(K163='Tabelle Tipi-pesi'!J$21,'Tabelle Tipi-pesi'!K$21,"")&amp;IF(K163='Tabelle Tipi-pesi'!J$22,'Tabelle Tipi-pesi'!K$22,"")&amp;IF(K163='Tabelle Tipi-pesi'!J$23,'Tabelle Tipi-pesi'!K$23,"")))</f>
        <v>7</v>
      </c>
      <c r="M163" s="8" t="s">
        <v>62</v>
      </c>
      <c r="N163" s="9">
        <f>$B163*IF(M163="",0,VALUE(IF(M163='Tabelle Tipi-pesi'!L$2,'Tabelle Tipi-pesi'!M$2,"")&amp;IF(M163='Tabelle Tipi-pesi'!L$3,'Tabelle Tipi-pesi'!M$3,"")&amp;IF(M163='Tabelle Tipi-pesi'!L$4,'Tabelle Tipi-pesi'!M$4,"")&amp;IF(M163='Tabelle Tipi-pesi'!L$5,'Tabelle Tipi-pesi'!M$5,"")&amp;IF(M163='Tabelle Tipi-pesi'!L$6,'Tabelle Tipi-pesi'!M$6,"")&amp;IF(M163='Tabelle Tipi-pesi'!L$7,'Tabelle Tipi-pesi'!M$7,"")&amp;IF(M163='Tabelle Tipi-pesi'!L$8,'Tabelle Tipi-pesi'!M$8,"")&amp;IF(M163='Tabelle Tipi-pesi'!L$9,'Tabelle Tipi-pesi'!M$9,"")&amp;IF(M163='Tabelle Tipi-pesi'!L$10,'Tabelle Tipi-pesi'!M$10,"")&amp;IF(M163='Tabelle Tipi-pesi'!L$11,'Tabelle Tipi-pesi'!M$11,"")&amp;IF(M163='Tabelle Tipi-pesi'!L$12,'Tabelle Tipi-pesi'!M$12,"")&amp;IF(M163='Tabelle Tipi-pesi'!L$13,'Tabelle Tipi-pesi'!M$13,"")&amp;IF(M163='Tabelle Tipi-pesi'!L$14,'Tabelle Tipi-pesi'!M$14,"")&amp;IF(M163='Tabelle Tipi-pesi'!L$15,'Tabelle Tipi-pesi'!M$15,"")&amp;IF(M163='Tabelle Tipi-pesi'!L$16,'Tabelle Tipi-pesi'!M$16,"")&amp;IF(M163='Tabelle Tipi-pesi'!L$17,'Tabelle Tipi-pesi'!M$17,"")&amp;IF(M163='Tabelle Tipi-pesi'!L$18,'Tabelle Tipi-pesi'!M$18,"")&amp;IF(M163='Tabelle Tipi-pesi'!L$19,'Tabelle Tipi-pesi'!M$19,"")&amp;IF(M163='Tabelle Tipi-pesi'!L$20,'Tabelle Tipi-pesi'!M$20,"")&amp;IF(M163='Tabelle Tipi-pesi'!L$21,'Tabelle Tipi-pesi'!M$21,"")&amp;IF(M163='Tabelle Tipi-pesi'!L$22,'Tabelle Tipi-pesi'!M$22,"")&amp;IF(M163='Tabelle Tipi-pesi'!L$23,'Tabelle Tipi-pesi'!M$23,"")))</f>
        <v>416</v>
      </c>
      <c r="O163" s="27" t="s">
        <v>79</v>
      </c>
      <c r="P163" s="28">
        <f>IF(O163="",0,VALUE(IF(O163='Tabelle Tipi-pesi'!N$2,'Tabelle Tipi-pesi'!O$2,"")&amp;IF(O163='Tabelle Tipi-pesi'!N$3,'Tabelle Tipi-pesi'!O$3,"")&amp;IF(O163='Tabelle Tipi-pesi'!N$4,'Tabelle Tipi-pesi'!O$4,"")&amp;IF(O163='Tabelle Tipi-pesi'!N$5,'Tabelle Tipi-pesi'!O$5,"")&amp;IF(O163='Tabelle Tipi-pesi'!N$6,'Tabelle Tipi-pesi'!O$6,"")&amp;IF(O163='Tabelle Tipi-pesi'!N$7,'Tabelle Tipi-pesi'!O$7,"")&amp;IF(O163='Tabelle Tipi-pesi'!N$8,'Tabelle Tipi-pesi'!O$8,"")&amp;IF(O163='Tabelle Tipi-pesi'!N$9,'Tabelle Tipi-pesi'!O$9,"")&amp;IF(O163='Tabelle Tipi-pesi'!N$10,'Tabelle Tipi-pesi'!O$10,"")&amp;IF(O163='Tabelle Tipi-pesi'!N$11,'Tabelle Tipi-pesi'!O$11,"")&amp;IF(O163='Tabelle Tipi-pesi'!N$12,'Tabelle Tipi-pesi'!O$12,"")&amp;IF(O163='Tabelle Tipi-pesi'!N$13,'Tabelle Tipi-pesi'!O$13,"")&amp;IF(O163='Tabelle Tipi-pesi'!N$14,'Tabelle Tipi-pesi'!O$14,"")&amp;IF(O163='Tabelle Tipi-pesi'!N$15,'Tabelle Tipi-pesi'!O$15,"")&amp;IF(O163='Tabelle Tipi-pesi'!N$16,'Tabelle Tipi-pesi'!O$16,"")&amp;IF(O163='Tabelle Tipi-pesi'!N$17,'Tabelle Tipi-pesi'!O$17,"")&amp;IF(O163='Tabelle Tipi-pesi'!N$18,'Tabelle Tipi-pesi'!O$18,"")&amp;IF(O163='Tabelle Tipi-pesi'!N$19,'Tabelle Tipi-pesi'!O$19,"")&amp;IF(O163='Tabelle Tipi-pesi'!N$20,'Tabelle Tipi-pesi'!O$20,"")&amp;IF(O163='Tabelle Tipi-pesi'!N$21,'Tabelle Tipi-pesi'!O$21,"")&amp;IF(O163='Tabelle Tipi-pesi'!N$22,'Tabelle Tipi-pesi'!O$22,"")&amp;IF(O163='Tabelle Tipi-pesi'!N$23,'Tabelle Tipi-pesi'!O$23,"")))</f>
        <v>780</v>
      </c>
      <c r="Q163" s="8" t="s">
        <v>108</v>
      </c>
      <c r="R163" s="9">
        <f>IF(Q163="",0,VALUE(IF(Q163='Tabelle Tipi-pesi'!P$2,'Tabelle Tipi-pesi'!Q$2,"")&amp;IF(Q163='Tabelle Tipi-pesi'!P$3,'Tabelle Tipi-pesi'!Q$3,"")&amp;IF(Q163='Tabelle Tipi-pesi'!P$4,'Tabelle Tipi-pesi'!Q$4,"")&amp;IF(Q163='Tabelle Tipi-pesi'!P$5,'Tabelle Tipi-pesi'!Q$5,"")&amp;IF(Q163='Tabelle Tipi-pesi'!P$6,'Tabelle Tipi-pesi'!Q$6,"")&amp;IF(Q163='Tabelle Tipi-pesi'!P$7,'Tabelle Tipi-pesi'!Q$7,"")&amp;IF(Q163='Tabelle Tipi-pesi'!P$8,'Tabelle Tipi-pesi'!Q$8,"")&amp;IF(Q163='Tabelle Tipi-pesi'!P$9,'Tabelle Tipi-pesi'!Q$9,"")&amp;IF(Q163='Tabelle Tipi-pesi'!P$10,'Tabelle Tipi-pesi'!Q$10,"")&amp;IF(Q163='Tabelle Tipi-pesi'!P$11,'Tabelle Tipi-pesi'!Q$11,"")&amp;IF(Q163='Tabelle Tipi-pesi'!P$12,'Tabelle Tipi-pesi'!Q$12,"")&amp;IF(Q163='Tabelle Tipi-pesi'!P$13,'Tabelle Tipi-pesi'!Q$13,"")&amp;IF(Q163='Tabelle Tipi-pesi'!P$14,'Tabelle Tipi-pesi'!Q$14,"")&amp;IF(Q163='Tabelle Tipi-pesi'!P$15,'Tabelle Tipi-pesi'!Q$15,"")&amp;IF(Q163='Tabelle Tipi-pesi'!P$16,'Tabelle Tipi-pesi'!Q$16,"")&amp;IF(Q163='Tabelle Tipi-pesi'!P$17,'Tabelle Tipi-pesi'!Q$17,"")&amp;IF(Q163='Tabelle Tipi-pesi'!P$18,'Tabelle Tipi-pesi'!Q$18,"")&amp;IF(Q163='Tabelle Tipi-pesi'!P$19,'Tabelle Tipi-pesi'!Q$19,"")&amp;IF(Q163='Tabelle Tipi-pesi'!P$20,'Tabelle Tipi-pesi'!Q$20,"")&amp;IF(Q163='Tabelle Tipi-pesi'!P$21,'Tabelle Tipi-pesi'!Q$21,"")&amp;IF(Q163='Tabelle Tipi-pesi'!P$22,'Tabelle Tipi-pesi'!Q$22,"")&amp;IF(Q163='Tabelle Tipi-pesi'!P$23,'Tabelle Tipi-pesi'!Q$23,"")))</f>
        <v>30</v>
      </c>
      <c r="S163" s="29"/>
      <c r="T163" s="30">
        <f>IF(S163="",0,VALUE(IF(S163='Tabelle Tipi-pesi'!R$2,'Tabelle Tipi-pesi'!S$2,"")&amp;IF(S163='Tabelle Tipi-pesi'!R$3,'Tabelle Tipi-pesi'!S$3,"")&amp;IF(S163='Tabelle Tipi-pesi'!R$4,'Tabelle Tipi-pesi'!S$4,"")&amp;IF(S163='Tabelle Tipi-pesi'!R$5,'Tabelle Tipi-pesi'!S$5,"")&amp;IF(S163='Tabelle Tipi-pesi'!R$6,'Tabelle Tipi-pesi'!S$6,"")&amp;IF(S163='Tabelle Tipi-pesi'!R$7,'Tabelle Tipi-pesi'!S$7,"")&amp;IF(S163='Tabelle Tipi-pesi'!R$8,'Tabelle Tipi-pesi'!S$8,"")&amp;IF(S163='Tabelle Tipi-pesi'!R$9,'Tabelle Tipi-pesi'!S$9,"")&amp;IF(S163='Tabelle Tipi-pesi'!R$10,'Tabelle Tipi-pesi'!S$10,"")&amp;IF(S163='Tabelle Tipi-pesi'!R$11,'Tabelle Tipi-pesi'!S$11,"")&amp;IF(S163='Tabelle Tipi-pesi'!R$12,'Tabelle Tipi-pesi'!S$12,"")&amp;IF(S163='Tabelle Tipi-pesi'!R$13,'Tabelle Tipi-pesi'!S$13,"")&amp;IF(S163='Tabelle Tipi-pesi'!R$14,'Tabelle Tipi-pesi'!S$14,"")&amp;IF(S163='Tabelle Tipi-pesi'!R$15,'Tabelle Tipi-pesi'!S$15,"")&amp;IF(S163='Tabelle Tipi-pesi'!R$16,'Tabelle Tipi-pesi'!S$16,"")&amp;IF(S163='Tabelle Tipi-pesi'!R$17,'Tabelle Tipi-pesi'!S$17,"")&amp;IF(S163='Tabelle Tipi-pesi'!R$18,'Tabelle Tipi-pesi'!S$18,"")&amp;IF(S163='Tabelle Tipi-pesi'!R$19,'Tabelle Tipi-pesi'!S$19,"")&amp;IF(S163='Tabelle Tipi-pesi'!R$20,'Tabelle Tipi-pesi'!S$20,"")&amp;IF(S163='Tabelle Tipi-pesi'!R$21,'Tabelle Tipi-pesi'!S$21,"")&amp;IF(S163='Tabelle Tipi-pesi'!R$22,'Tabelle Tipi-pesi'!S$22,"")&amp;IF(S163='Tabelle Tipi-pesi'!R$23,'Tabelle Tipi-pesi'!S$23,"")))</f>
        <v>0</v>
      </c>
      <c r="V163" s="9">
        <f>IF(U163="",0,VALUE(IF(U163='Tabelle Tipi-pesi'!T$2,'Tabelle Tipi-pesi'!U$2,"")&amp;IF(U163='Tabelle Tipi-pesi'!T$3,'Tabelle Tipi-pesi'!U$3,"")&amp;IF(U163='Tabelle Tipi-pesi'!T$4,'Tabelle Tipi-pesi'!U$4,"")&amp;IF(U163='Tabelle Tipi-pesi'!T$5,'Tabelle Tipi-pesi'!U$5,"")&amp;IF(U163='Tabelle Tipi-pesi'!T$6,'Tabelle Tipi-pesi'!U$6,"")&amp;IF(U163='Tabelle Tipi-pesi'!T$7,'Tabelle Tipi-pesi'!U$7,"")&amp;IF(U163='Tabelle Tipi-pesi'!T$8,'Tabelle Tipi-pesi'!U$8,"")&amp;IF(U163='Tabelle Tipi-pesi'!T$9,'Tabelle Tipi-pesi'!U$9,"")&amp;IF(U163='Tabelle Tipi-pesi'!T$10,'Tabelle Tipi-pesi'!U$10,"")&amp;IF(U163='Tabelle Tipi-pesi'!T$11,'Tabelle Tipi-pesi'!U$11,"")&amp;IF(U163='Tabelle Tipi-pesi'!T$12,'Tabelle Tipi-pesi'!U$12,"")&amp;IF(U163='Tabelle Tipi-pesi'!T$13,'Tabelle Tipi-pesi'!U$13,"")&amp;IF(U163='Tabelle Tipi-pesi'!T$14,'Tabelle Tipi-pesi'!U$14,"")&amp;IF(U163='Tabelle Tipi-pesi'!T$15,'Tabelle Tipi-pesi'!U$15,"")&amp;IF(U163='Tabelle Tipi-pesi'!T$16,'Tabelle Tipi-pesi'!U$16,"")&amp;IF(U163='Tabelle Tipi-pesi'!T$17,'Tabelle Tipi-pesi'!U$17,"")&amp;IF(U163='Tabelle Tipi-pesi'!T$18,'Tabelle Tipi-pesi'!U$18,"")&amp;IF(U163='Tabelle Tipi-pesi'!T$19,'Tabelle Tipi-pesi'!U$19,"")&amp;IF(U163='Tabelle Tipi-pesi'!T$20,'Tabelle Tipi-pesi'!U$20,"")&amp;IF(U163='Tabelle Tipi-pesi'!T$21,'Tabelle Tipi-pesi'!U$21,"")&amp;IF(U163='Tabelle Tipi-pesi'!T$22,'Tabelle Tipi-pesi'!U$22,"")&amp;IF(U163='Tabelle Tipi-pesi'!T$23,'Tabelle Tipi-pesi'!U$23,"")))</f>
        <v>0</v>
      </c>
      <c r="W163" s="31"/>
      <c r="X163" s="32">
        <f>IF(W163="",0,VALUE(IF(W163='Tabelle Tipi-pesi'!V$2,'Tabelle Tipi-pesi'!W$2,"")&amp;IF(W163='Tabelle Tipi-pesi'!V$3,'Tabelle Tipi-pesi'!W$3,"")&amp;IF(W163='Tabelle Tipi-pesi'!V$4,'Tabelle Tipi-pesi'!W$4,"")&amp;IF(W163='Tabelle Tipi-pesi'!V$5,'Tabelle Tipi-pesi'!W$5,"")&amp;IF(W163='Tabelle Tipi-pesi'!V$6,'Tabelle Tipi-pesi'!W$6,"")&amp;IF(W163='Tabelle Tipi-pesi'!V$7,'Tabelle Tipi-pesi'!W$7,"")&amp;IF(W163='Tabelle Tipi-pesi'!V$8,'Tabelle Tipi-pesi'!W$8,"")&amp;IF(W163='Tabelle Tipi-pesi'!V$9,'Tabelle Tipi-pesi'!W$9,"")&amp;IF(W163='Tabelle Tipi-pesi'!V$10,'Tabelle Tipi-pesi'!W$10,"")&amp;IF(W163='Tabelle Tipi-pesi'!V$11,'Tabelle Tipi-pesi'!W$11,"")&amp;IF(W163='Tabelle Tipi-pesi'!V$12,'Tabelle Tipi-pesi'!W$12,"")&amp;IF(W163='Tabelle Tipi-pesi'!V$13,'Tabelle Tipi-pesi'!W$13,"")&amp;IF(W163='Tabelle Tipi-pesi'!V$14,'Tabelle Tipi-pesi'!W$14,"")&amp;IF(W163='Tabelle Tipi-pesi'!V$15,'Tabelle Tipi-pesi'!W$15,"")&amp;IF(W163='Tabelle Tipi-pesi'!V$16,'Tabelle Tipi-pesi'!W$16,"")&amp;IF(W163='Tabelle Tipi-pesi'!V$17,'Tabelle Tipi-pesi'!W$17,"")&amp;IF(W163='Tabelle Tipi-pesi'!V$18,'Tabelle Tipi-pesi'!W$18,"")&amp;IF(W163='Tabelle Tipi-pesi'!V$19,'Tabelle Tipi-pesi'!W$19,"")&amp;IF(W163='Tabelle Tipi-pesi'!V$20,'Tabelle Tipi-pesi'!W$20,"")&amp;IF(W163='Tabelle Tipi-pesi'!V$21,'Tabelle Tipi-pesi'!W$21,"")&amp;IF(W163='Tabelle Tipi-pesi'!V$22,'Tabelle Tipi-pesi'!W$22,"")&amp;IF(W163='Tabelle Tipi-pesi'!V$23,'Tabelle Tipi-pesi'!W$23,"")))</f>
        <v>0</v>
      </c>
      <c r="Z163" s="9">
        <f>IF(Y163="",0,VALUE(IF(Y163='Tabelle Tipi-pesi'!X$2,'Tabelle Tipi-pesi'!Y$2,"")&amp;IF(Y163='Tabelle Tipi-pesi'!X$3,'Tabelle Tipi-pesi'!Y$3,"")&amp;IF(Y163='Tabelle Tipi-pesi'!X$4,'Tabelle Tipi-pesi'!Y$4,"")&amp;IF(Y163='Tabelle Tipi-pesi'!X$5,'Tabelle Tipi-pesi'!Y$5,"")&amp;IF(Y163='Tabelle Tipi-pesi'!X$6,'Tabelle Tipi-pesi'!Y$6,"")&amp;IF(Y163='Tabelle Tipi-pesi'!X$7,'Tabelle Tipi-pesi'!Y$7,"")&amp;IF(Y163='Tabelle Tipi-pesi'!X$8,'Tabelle Tipi-pesi'!Y$8,"")&amp;IF(Y163='Tabelle Tipi-pesi'!X$9,'Tabelle Tipi-pesi'!Y$9,"")&amp;IF(Y163='Tabelle Tipi-pesi'!X$10,'Tabelle Tipi-pesi'!Y$10,"")&amp;IF(Y163='Tabelle Tipi-pesi'!X$11,'Tabelle Tipi-pesi'!Y$11,"")&amp;IF(Y163='Tabelle Tipi-pesi'!X$12,'Tabelle Tipi-pesi'!Y$12,"")&amp;IF(Y163='Tabelle Tipi-pesi'!X$13,'Tabelle Tipi-pesi'!Y$13,"")&amp;IF(Y163='Tabelle Tipi-pesi'!X$14,'Tabelle Tipi-pesi'!Y$14,"")&amp;IF(Y163='Tabelle Tipi-pesi'!X$15,'Tabelle Tipi-pesi'!Y$15,"")&amp;IF(Y163='Tabelle Tipi-pesi'!X$16,'Tabelle Tipi-pesi'!Y$16,"")&amp;IF(Y163='Tabelle Tipi-pesi'!X$17,'Tabelle Tipi-pesi'!Y$17,"")&amp;IF(Y163='Tabelle Tipi-pesi'!X$18,'Tabelle Tipi-pesi'!Y$18,"")&amp;IF(Y163='Tabelle Tipi-pesi'!X$19,'Tabelle Tipi-pesi'!Y$19,"")&amp;IF(Y163='Tabelle Tipi-pesi'!X$20,'Tabelle Tipi-pesi'!Y$20,"")&amp;IF(Y163='Tabelle Tipi-pesi'!X$21,'Tabelle Tipi-pesi'!Y$21,"")&amp;IF(Y163='Tabelle Tipi-pesi'!X$22,'Tabelle Tipi-pesi'!Y$22,"")&amp;IF(Y163='Tabelle Tipi-pesi'!X$23,'Tabelle Tipi-pesi'!Y$23,"")))</f>
        <v>0</v>
      </c>
      <c r="AA163" s="36"/>
      <c r="AB163" s="37">
        <f>IF(AA163="",0,VALUE(IF(AA163='Tabelle Tipi-pesi'!Z$2,'Tabelle Tipi-pesi'!AA$2,"")&amp;IF(AA163='Tabelle Tipi-pesi'!Z$3,'Tabelle Tipi-pesi'!AA$3,"")&amp;IF(AA163='Tabelle Tipi-pesi'!Z$4,'Tabelle Tipi-pesi'!AA$4,"")&amp;IF(AA163='Tabelle Tipi-pesi'!Z$5,'Tabelle Tipi-pesi'!AA$5,"")&amp;IF(AA163='Tabelle Tipi-pesi'!Z$6,'Tabelle Tipi-pesi'!AA$6,"")&amp;IF(AA163='Tabelle Tipi-pesi'!Z$7,'Tabelle Tipi-pesi'!AA$7,"")&amp;IF(AA163='Tabelle Tipi-pesi'!Z$8,'Tabelle Tipi-pesi'!AA$8,"")&amp;IF(AA163='Tabelle Tipi-pesi'!Z$9,'Tabelle Tipi-pesi'!AA$9,"")&amp;IF(AA163='Tabelle Tipi-pesi'!Z$10,'Tabelle Tipi-pesi'!AA$10,"")&amp;IF(AA163='Tabelle Tipi-pesi'!Z$11,'Tabelle Tipi-pesi'!AA$11,"")&amp;IF(AA163='Tabelle Tipi-pesi'!Z$12,'Tabelle Tipi-pesi'!AA$12,"")&amp;IF(AA163='Tabelle Tipi-pesi'!Z$13,'Tabelle Tipi-pesi'!AA$13,"")&amp;IF(AA163='Tabelle Tipi-pesi'!Z$14,'Tabelle Tipi-pesi'!AA$14,"")&amp;IF(AA163='Tabelle Tipi-pesi'!Z$15,'Tabelle Tipi-pesi'!AA$15,"")&amp;IF(AA163='Tabelle Tipi-pesi'!Z$16,'Tabelle Tipi-pesi'!AA$16,"")&amp;IF(AA163='Tabelle Tipi-pesi'!Z$17,'Tabelle Tipi-pesi'!AA$17,"")&amp;IF(AA163='Tabelle Tipi-pesi'!Z$18,'Tabelle Tipi-pesi'!AA$18,"")&amp;IF(AA163='Tabelle Tipi-pesi'!Z$19,'Tabelle Tipi-pesi'!AA$19,"")&amp;IF(AA163='Tabelle Tipi-pesi'!Z$20,'Tabelle Tipi-pesi'!AA$20,"")&amp;IF(AA163='Tabelle Tipi-pesi'!Z$21,'Tabelle Tipi-pesi'!AA$21,"")&amp;IF(AA163='Tabelle Tipi-pesi'!Z$22,'Tabelle Tipi-pesi'!AA$22,"")&amp;IF(AA163='Tabelle Tipi-pesi'!Z$23,'Tabelle Tipi-pesi'!AA$23,"")))</f>
        <v>0</v>
      </c>
      <c r="AD163" s="9">
        <f>IF(AC163="",0,VALUE(IF(AC163='Tabelle Tipi-pesi'!Z$2,'Tabelle Tipi-pesi'!AA$2,"")&amp;IF(AC163='Tabelle Tipi-pesi'!Z$3,'Tabelle Tipi-pesi'!AA$3,"")&amp;IF(AC163='Tabelle Tipi-pesi'!Z$4,'Tabelle Tipi-pesi'!AA$4,"")&amp;IF(AC163='Tabelle Tipi-pesi'!Z$5,'Tabelle Tipi-pesi'!AA$5,"")&amp;IF(AC163='Tabelle Tipi-pesi'!Z$6,'Tabelle Tipi-pesi'!AA$6,"")&amp;IF(AC163='Tabelle Tipi-pesi'!Z$7,'Tabelle Tipi-pesi'!AA$7,"")&amp;IF(AC163='Tabelle Tipi-pesi'!Z$8,'Tabelle Tipi-pesi'!AA$8,"")&amp;IF(AC163='Tabelle Tipi-pesi'!Z$9,'Tabelle Tipi-pesi'!AA$9,"")&amp;IF(AC163='Tabelle Tipi-pesi'!Z$10,'Tabelle Tipi-pesi'!AA$10,"")&amp;IF(AC163='Tabelle Tipi-pesi'!Z$11,'Tabelle Tipi-pesi'!AA$11,"")&amp;IF(AC163='Tabelle Tipi-pesi'!Z$12,'Tabelle Tipi-pesi'!AA$12,"")&amp;IF(AC163='Tabelle Tipi-pesi'!Z$13,'Tabelle Tipi-pesi'!AA$13,"")&amp;IF(AC163='Tabelle Tipi-pesi'!Z$14,'Tabelle Tipi-pesi'!AA$14,"")&amp;IF(AC163='Tabelle Tipi-pesi'!Z$15,'Tabelle Tipi-pesi'!AA$15,"")&amp;IF(AC163='Tabelle Tipi-pesi'!Z$16,'Tabelle Tipi-pesi'!AA$16,"")&amp;IF(AC163='Tabelle Tipi-pesi'!Z$17,'Tabelle Tipi-pesi'!AA$17,"")&amp;IF(AC163='Tabelle Tipi-pesi'!Z$18,'Tabelle Tipi-pesi'!AA$18,"")&amp;IF(AC163='Tabelle Tipi-pesi'!Z$19,'Tabelle Tipi-pesi'!AA$19,"")&amp;IF(AC163='Tabelle Tipi-pesi'!Z$20,'Tabelle Tipi-pesi'!AA$20,"")&amp;IF(AC163='Tabelle Tipi-pesi'!Z$21,'Tabelle Tipi-pesi'!AA$21,"")&amp;IF(AC163='Tabelle Tipi-pesi'!Z$22,'Tabelle Tipi-pesi'!AA$22,"")&amp;IF(AC163='Tabelle Tipi-pesi'!Z$23,'Tabelle Tipi-pesi'!AA$23,"")))</f>
        <v>0</v>
      </c>
      <c r="AE163" s="34"/>
      <c r="AF163" s="35">
        <f>IF(AE163="",0,VALUE(IF(AE163='Tabelle Tipi-pesi'!AB$2,'Tabelle Tipi-pesi'!AC$2,"")&amp;IF(AE163='Tabelle Tipi-pesi'!AB$3,'Tabelle Tipi-pesi'!AC$3,"")&amp;IF(AE163='Tabelle Tipi-pesi'!AB$4,'Tabelle Tipi-pesi'!AC$4,"")&amp;IF(AE163='Tabelle Tipi-pesi'!AB$5,'Tabelle Tipi-pesi'!AC$5,"")&amp;IF(AE163='Tabelle Tipi-pesi'!AB$6,'Tabelle Tipi-pesi'!AC$6,"")&amp;IF(AE163='Tabelle Tipi-pesi'!AB$7,'Tabelle Tipi-pesi'!AC$7,"")&amp;IF(AE163='Tabelle Tipi-pesi'!AB$8,'Tabelle Tipi-pesi'!AC$8,"")&amp;IF(AE163='Tabelle Tipi-pesi'!AB$9,'Tabelle Tipi-pesi'!AC$9,"")&amp;IF(AE163='Tabelle Tipi-pesi'!AB$10,'Tabelle Tipi-pesi'!AC$10,"")&amp;IF(AE163='Tabelle Tipi-pesi'!AB$11,'Tabelle Tipi-pesi'!AC$11,"")&amp;IF(AE163='Tabelle Tipi-pesi'!AB$12,'Tabelle Tipi-pesi'!AC$12,"")&amp;IF(AE163='Tabelle Tipi-pesi'!AB$13,'Tabelle Tipi-pesi'!AC$13,"")&amp;IF(AE163='Tabelle Tipi-pesi'!AB$14,'Tabelle Tipi-pesi'!AC$14,"")&amp;IF(AE163='Tabelle Tipi-pesi'!AB$15,'Tabelle Tipi-pesi'!AC$15,"")&amp;IF(AD163='Tabelle Tipi-pesi'!AB$16,'Tabelle Tipi-pesi'!AC$16,"")&amp;IF(AE163='Tabelle Tipi-pesi'!AB$17,'Tabelle Tipi-pesi'!AC$17,"")&amp;IF(AE163='Tabelle Tipi-pesi'!AB$18,'Tabelle Tipi-pesi'!AC$18,"")&amp;IF(AE163='Tabelle Tipi-pesi'!AB$19,'Tabelle Tipi-pesi'!AC$19,"")&amp;IF(AE163='Tabelle Tipi-pesi'!AB$20,'Tabelle Tipi-pesi'!AC$20,"")&amp;IF(AE163='Tabelle Tipi-pesi'!AB$21,'Tabelle Tipi-pesi'!AC$21,"")&amp;IF(AE163='Tabelle Tipi-pesi'!AB$22,'Tabelle Tipi-pesi'!AC$22,"")&amp;IF(AE163='Tabelle Tipi-pesi'!AB$23,'Tabelle Tipi-pesi'!AC$23,"")))</f>
        <v>0</v>
      </c>
      <c r="AH163" s="9">
        <f>IF(AG163="",0,VALUE(IF(AG163='Tabelle Tipi-pesi'!AD$2,'Tabelle Tipi-pesi'!AE$2,"")&amp;IF(AG163='Tabelle Tipi-pesi'!AD$3,'Tabelle Tipi-pesi'!AE$3,"")&amp;IF(AG163='Tabelle Tipi-pesi'!AD$4,'Tabelle Tipi-pesi'!AE$4,"")&amp;IF(AG163='Tabelle Tipi-pesi'!AD$5,'Tabelle Tipi-pesi'!AE$5,"")&amp;IF(AG163='Tabelle Tipi-pesi'!AD$6,'Tabelle Tipi-pesi'!AE$6,"")&amp;IF(AG163='Tabelle Tipi-pesi'!AD$7,'Tabelle Tipi-pesi'!AE$7,"")&amp;IF(AG163='Tabelle Tipi-pesi'!AD$8,'Tabelle Tipi-pesi'!AE$8,"")&amp;IF(AG163='Tabelle Tipi-pesi'!AD$9,'Tabelle Tipi-pesi'!AE$9,"")&amp;IF(AG163='Tabelle Tipi-pesi'!AD$10,'Tabelle Tipi-pesi'!AE$10,"")&amp;IF(AG163='Tabelle Tipi-pesi'!AD$11,'Tabelle Tipi-pesi'!AE$11,"")&amp;IF(AG163='Tabelle Tipi-pesi'!AD$12,'Tabelle Tipi-pesi'!AE$12,"")&amp;IF(AG163='Tabelle Tipi-pesi'!AD$13,'Tabelle Tipi-pesi'!AE$13,"")&amp;IF(AG163='Tabelle Tipi-pesi'!AD$14,'Tabelle Tipi-pesi'!AE$14,"")&amp;IF(AG163='Tabelle Tipi-pesi'!AD$15,'Tabelle Tipi-pesi'!AE$15,"")&amp;IF(AF163='Tabelle Tipi-pesi'!AD$16,'Tabelle Tipi-pesi'!AE$16,"")&amp;IF(AG163='Tabelle Tipi-pesi'!AD$17,'Tabelle Tipi-pesi'!AE$17,"")&amp;IF(AG163='Tabelle Tipi-pesi'!AD$18,'Tabelle Tipi-pesi'!AE$18,"")&amp;IF(AG163='Tabelle Tipi-pesi'!AD$19,'Tabelle Tipi-pesi'!AE$19,"")&amp;IF(AG163='Tabelle Tipi-pesi'!AD$20,'Tabelle Tipi-pesi'!AE$20,"")&amp;IF(AG163='Tabelle Tipi-pesi'!AD$21,'Tabelle Tipi-pesi'!AE$21,"")&amp;IF(AG163='Tabelle Tipi-pesi'!AD$22,'Tabelle Tipi-pesi'!AE$22,"")&amp;IF(AG163='Tabelle Tipi-pesi'!AD$23,'Tabelle Tipi-pesi'!AE$23,"")))</f>
        <v>0</v>
      </c>
      <c r="AJ163" s="26">
        <f t="shared" si="14"/>
        <v>1643</v>
      </c>
      <c r="AK163" s="55">
        <v>61.25</v>
      </c>
      <c r="AL163" s="12">
        <v>9077</v>
      </c>
      <c r="AM163" s="18"/>
      <c r="AN163" s="11">
        <f t="shared" si="15"/>
        <v>15</v>
      </c>
      <c r="AO163" s="11" t="str">
        <f t="shared" si="16"/>
        <v>4</v>
      </c>
      <c r="AP163" s="8">
        <v>380</v>
      </c>
      <c r="AQ163" s="40">
        <f t="shared" si="17"/>
        <v>8.8917551020408148</v>
      </c>
      <c r="AR163" s="15">
        <f t="shared" si="18"/>
        <v>131.59797551020407</v>
      </c>
      <c r="AS163" s="16">
        <f t="shared" si="19"/>
        <v>80.096150645285491</v>
      </c>
      <c r="AT163" s="15">
        <f t="shared" si="20"/>
        <v>12.484994496534654</v>
      </c>
      <c r="AU163" s="39"/>
    </row>
    <row r="164" spans="1:47" s="8" customFormat="1" ht="11.25" customHeight="1" x14ac:dyDescent="0.2">
      <c r="A164" s="8">
        <v>160</v>
      </c>
      <c r="B164" s="8">
        <v>4</v>
      </c>
      <c r="C164" s="20" t="s">
        <v>17</v>
      </c>
      <c r="D164" s="21">
        <f>IF(C164="",0,VALUE(IF(C164='Tabelle Tipi-pesi'!B$2,'Tabelle Tipi-pesi'!C$2,"")&amp;IF(C164='Tabelle Tipi-pesi'!B$3,'Tabelle Tipi-pesi'!C$3,"")&amp;IF(C164='Tabelle Tipi-pesi'!B$4,'Tabelle Tipi-pesi'!C$4,"")&amp;IF(C164='Tabelle Tipi-pesi'!B$5,'Tabelle Tipi-pesi'!C$5,"")&amp;IF(C164='Tabelle Tipi-pesi'!B$6,'Tabelle Tipi-pesi'!C$6,"")&amp;IF(C164='Tabelle Tipi-pesi'!B$7,'Tabelle Tipi-pesi'!C$7,"")&amp;IF(C164='Tabelle Tipi-pesi'!B$8,'Tabelle Tipi-pesi'!C$8,"")&amp;IF(C164='Tabelle Tipi-pesi'!B$9,'Tabelle Tipi-pesi'!C$9,"")&amp;IF(C164='Tabelle Tipi-pesi'!B$10,'Tabelle Tipi-pesi'!C$10,"")&amp;IF(C164='Tabelle Tipi-pesi'!B$11,'Tabelle Tipi-pesi'!C$11,"")&amp;IF(C164='Tabelle Tipi-pesi'!B$12,'Tabelle Tipi-pesi'!C$12,"")&amp;IF(C164='Tabelle Tipi-pesi'!B$13,'Tabelle Tipi-pesi'!C$13,"")&amp;IF(C164='Tabelle Tipi-pesi'!B$14,'Tabelle Tipi-pesi'!C$14,"")&amp;IF(C164='Tabelle Tipi-pesi'!B$15,'Tabelle Tipi-pesi'!C$15,"")&amp;IF(C164='Tabelle Tipi-pesi'!B$16,'Tabelle Tipi-pesi'!C$16,"")&amp;IF(C164='Tabelle Tipi-pesi'!B$17,'Tabelle Tipi-pesi'!C$17,"")&amp;IF(C164='Tabelle Tipi-pesi'!B$18,'Tabelle Tipi-pesi'!C$18,"")&amp;IF(C164='Tabelle Tipi-pesi'!B$19,'Tabelle Tipi-pesi'!C$19,"")&amp;IF(C164='Tabelle Tipi-pesi'!B$20,'Tabelle Tipi-pesi'!C$20,"")&amp;IF(C164='Tabelle Tipi-pesi'!B$21,'Tabelle Tipi-pesi'!C$21,"")&amp;IF(C164='Tabelle Tipi-pesi'!B$22,'Tabelle Tipi-pesi'!C$22,"")&amp;IF(C164='Tabelle Tipi-pesi'!B$23,'Tabelle Tipi-pesi'!C$23,"")))</f>
        <v>130</v>
      </c>
      <c r="E164" s="8" t="s">
        <v>31</v>
      </c>
      <c r="F164" s="7">
        <f>IF(E164="",0,VALUE(IF(E164='Tabelle Tipi-pesi'!D$2,'Tabelle Tipi-pesi'!E$2,"")&amp;IF(E164='Tabelle Tipi-pesi'!D$3,'Tabelle Tipi-pesi'!E$3,"")&amp;IF(E164='Tabelle Tipi-pesi'!D$4,'Tabelle Tipi-pesi'!E$4,"")&amp;IF(E164='Tabelle Tipi-pesi'!D$5,'Tabelle Tipi-pesi'!E$5,"")&amp;IF(E164='Tabelle Tipi-pesi'!D$6,'Tabelle Tipi-pesi'!E$6,"")&amp;IF(E164='Tabelle Tipi-pesi'!D$7,'Tabelle Tipi-pesi'!E$7,"")&amp;IF(E164='Tabelle Tipi-pesi'!D$8,'Tabelle Tipi-pesi'!E$8,"")&amp;IF(E164='Tabelle Tipi-pesi'!D$9,'Tabelle Tipi-pesi'!E$9,"")&amp;IF(E164='Tabelle Tipi-pesi'!D$10,'Tabelle Tipi-pesi'!E$10,"")&amp;IF(E164='Tabelle Tipi-pesi'!D$11,'Tabelle Tipi-pesi'!E$11,"")&amp;IF(E164='Tabelle Tipi-pesi'!D$12,'Tabelle Tipi-pesi'!E$12,"")&amp;IF(E164='Tabelle Tipi-pesi'!D$13,'Tabelle Tipi-pesi'!E$13,"")&amp;IF(E164='Tabelle Tipi-pesi'!D$14,'Tabelle Tipi-pesi'!E$14,"")&amp;IF(E164='Tabelle Tipi-pesi'!D$15,'Tabelle Tipi-pesi'!E$15,"")&amp;IF(E164='Tabelle Tipi-pesi'!D$16,'Tabelle Tipi-pesi'!E$16,"")&amp;IF(E164='Tabelle Tipi-pesi'!D$17,'Tabelle Tipi-pesi'!E$17,"")&amp;IF(E164='Tabelle Tipi-pesi'!D$18,'Tabelle Tipi-pesi'!E$18,"")&amp;IF(E164='Tabelle Tipi-pesi'!D$19,'Tabelle Tipi-pesi'!E$19,"")&amp;IF(E164='Tabelle Tipi-pesi'!D$20,'Tabelle Tipi-pesi'!E$20,"")&amp;IF(E164='Tabelle Tipi-pesi'!D$21,'Tabelle Tipi-pesi'!E$21,"")&amp;IF(E164='Tabelle Tipi-pesi'!D$22,'Tabelle Tipi-pesi'!E$22,"")&amp;IF(E164='Tabelle Tipi-pesi'!D$23,'Tabelle Tipi-pesi'!E$23,"")))/4*B164</f>
        <v>80</v>
      </c>
      <c r="G164" s="22" t="s">
        <v>39</v>
      </c>
      <c r="H164" s="23">
        <f>$B164*IF(G164="",0,VALUE(IF(G164='Tabelle Tipi-pesi'!F$2,'Tabelle Tipi-pesi'!G$2,"")&amp;IF(G164='Tabelle Tipi-pesi'!F$3,'Tabelle Tipi-pesi'!G$3,"")&amp;IF(G164='Tabelle Tipi-pesi'!F$4,'Tabelle Tipi-pesi'!G$4,"")&amp;IF(G164='Tabelle Tipi-pesi'!F$5,'Tabelle Tipi-pesi'!G$5,"")&amp;IF(G164='Tabelle Tipi-pesi'!F$6,'Tabelle Tipi-pesi'!G$6,"")&amp;IF(G164='Tabelle Tipi-pesi'!F$7,'Tabelle Tipi-pesi'!G$7,"")&amp;IF(G164='Tabelle Tipi-pesi'!F$8,'Tabelle Tipi-pesi'!G$8,"")&amp;IF(G164='Tabelle Tipi-pesi'!F$9,'Tabelle Tipi-pesi'!G$9,"")&amp;IF(G164='Tabelle Tipi-pesi'!F$10,'Tabelle Tipi-pesi'!G$10,"")&amp;IF(G164='Tabelle Tipi-pesi'!F$11,'Tabelle Tipi-pesi'!G$11,"")&amp;IF(G164='Tabelle Tipi-pesi'!F$12,'Tabelle Tipi-pesi'!G$12,"")&amp;IF(G164='Tabelle Tipi-pesi'!F$13,'Tabelle Tipi-pesi'!G$13,"")&amp;IF(G164='Tabelle Tipi-pesi'!F$14,'Tabelle Tipi-pesi'!G$14,"")&amp;IF(G164='Tabelle Tipi-pesi'!F$15,'Tabelle Tipi-pesi'!G$15,"")&amp;IF(G164='Tabelle Tipi-pesi'!F$16,'Tabelle Tipi-pesi'!G$16,"")&amp;IF(G164='Tabelle Tipi-pesi'!F$17,'Tabelle Tipi-pesi'!G$17,"")&amp;IF(G164='Tabelle Tipi-pesi'!F$18,'Tabelle Tipi-pesi'!G$18,"")&amp;IF(G164='Tabelle Tipi-pesi'!F$19,'Tabelle Tipi-pesi'!G$19,"")&amp;IF(G164='Tabelle Tipi-pesi'!F$20,'Tabelle Tipi-pesi'!G$20,"")&amp;IF(G164='Tabelle Tipi-pesi'!F$21,'Tabelle Tipi-pesi'!G$21,"")&amp;IF(G164='Tabelle Tipi-pesi'!F$22,'Tabelle Tipi-pesi'!G$22,"")&amp;IF(G164='Tabelle Tipi-pesi'!F$23,'Tabelle Tipi-pesi'!G$23,"")))</f>
        <v>120</v>
      </c>
      <c r="I164" s="8" t="s">
        <v>44</v>
      </c>
      <c r="J164" s="9">
        <f>IF(I164="",0,VALUE(IF(I164='Tabelle Tipi-pesi'!H$2,'Tabelle Tipi-pesi'!I$2,"")&amp;IF(I164='Tabelle Tipi-pesi'!H$3,'Tabelle Tipi-pesi'!I$3,"")&amp;IF(I164='Tabelle Tipi-pesi'!H$4,'Tabelle Tipi-pesi'!I$4,"")&amp;IF(I164='Tabelle Tipi-pesi'!H$5,'Tabelle Tipi-pesi'!I$5,"")&amp;IF(I164='Tabelle Tipi-pesi'!H$6,'Tabelle Tipi-pesi'!I$6,"")&amp;IF(I164='Tabelle Tipi-pesi'!H$7,'Tabelle Tipi-pesi'!I$7,"")&amp;IF(I164='Tabelle Tipi-pesi'!H$8,'Tabelle Tipi-pesi'!I$8,"")&amp;IF(I164='Tabelle Tipi-pesi'!H$9,'Tabelle Tipi-pesi'!I$9,"")&amp;IF(I164='Tabelle Tipi-pesi'!H$10,'Tabelle Tipi-pesi'!I$10,"")&amp;IF(I164='Tabelle Tipi-pesi'!H$11,'Tabelle Tipi-pesi'!I$11,"")&amp;IF(I164='Tabelle Tipi-pesi'!H$12,'Tabelle Tipi-pesi'!I$12,"")&amp;IF(I164='Tabelle Tipi-pesi'!H$13,'Tabelle Tipi-pesi'!I$13,"")&amp;IF(I164='Tabelle Tipi-pesi'!H$14,'Tabelle Tipi-pesi'!I$14,"")&amp;IF(I164='Tabelle Tipi-pesi'!H$15,'Tabelle Tipi-pesi'!I$15,"")&amp;IF(I164='Tabelle Tipi-pesi'!H$16,'Tabelle Tipi-pesi'!I$16,"")&amp;IF(I164='Tabelle Tipi-pesi'!H$17,'Tabelle Tipi-pesi'!I$17,"")&amp;IF(I164='Tabelle Tipi-pesi'!H$18,'Tabelle Tipi-pesi'!I$18,"")&amp;IF(I164='Tabelle Tipi-pesi'!H$19,'Tabelle Tipi-pesi'!I$19,"")&amp;IF(I164='Tabelle Tipi-pesi'!H$20,'Tabelle Tipi-pesi'!I$20,"")&amp;IF(I164='Tabelle Tipi-pesi'!H$21,'Tabelle Tipi-pesi'!I$21,"")&amp;IF(I164='Tabelle Tipi-pesi'!H$22,'Tabelle Tipi-pesi'!I$22,"")&amp;IF(I164='Tabelle Tipi-pesi'!H$23,'Tabelle Tipi-pesi'!I$23,"")))</f>
        <v>80</v>
      </c>
      <c r="K164" s="24" t="s">
        <v>50</v>
      </c>
      <c r="L164" s="25">
        <f>IF(K164="",0,VALUE(IF(K164='Tabelle Tipi-pesi'!J$2,'Tabelle Tipi-pesi'!K$2,"")&amp;IF(K164='Tabelle Tipi-pesi'!J$3,'Tabelle Tipi-pesi'!K$3,"")&amp;IF(K164='Tabelle Tipi-pesi'!J$4,'Tabelle Tipi-pesi'!K$4,"")&amp;IF(K164='Tabelle Tipi-pesi'!J$5,'Tabelle Tipi-pesi'!K$5,"")&amp;IF(K164='Tabelle Tipi-pesi'!J$6,'Tabelle Tipi-pesi'!K$6,"")&amp;IF(K164='Tabelle Tipi-pesi'!J$7,'Tabelle Tipi-pesi'!K$7,"")&amp;IF(K164='Tabelle Tipi-pesi'!J$8,'Tabelle Tipi-pesi'!K$8,"")&amp;IF(K164='Tabelle Tipi-pesi'!J$9,'Tabelle Tipi-pesi'!K$9,"")&amp;IF(K164='Tabelle Tipi-pesi'!J$10,'Tabelle Tipi-pesi'!K$10,"")&amp;IF(K164='Tabelle Tipi-pesi'!J$11,'Tabelle Tipi-pesi'!K$11,"")&amp;IF(K164='Tabelle Tipi-pesi'!J$12,'Tabelle Tipi-pesi'!K$12,"")&amp;IF(K164='Tabelle Tipi-pesi'!J$13,'Tabelle Tipi-pesi'!K$13,"")&amp;IF(K164='Tabelle Tipi-pesi'!J$14,'Tabelle Tipi-pesi'!K$14,"")&amp;IF(K164='Tabelle Tipi-pesi'!J$15,'Tabelle Tipi-pesi'!K$15,"")&amp;IF(K164='Tabelle Tipi-pesi'!J$16,'Tabelle Tipi-pesi'!K$16,"")&amp;IF(K164='Tabelle Tipi-pesi'!J$17,'Tabelle Tipi-pesi'!K$17,"")&amp;IF(K164='Tabelle Tipi-pesi'!J$18,'Tabelle Tipi-pesi'!K$18,"")&amp;IF(K164='Tabelle Tipi-pesi'!J$19,'Tabelle Tipi-pesi'!K$19,"")&amp;IF(K164='Tabelle Tipi-pesi'!J$20,'Tabelle Tipi-pesi'!K$20,"")&amp;IF(K164='Tabelle Tipi-pesi'!J$21,'Tabelle Tipi-pesi'!K$21,"")&amp;IF(K164='Tabelle Tipi-pesi'!J$22,'Tabelle Tipi-pesi'!K$22,"")&amp;IF(K164='Tabelle Tipi-pesi'!J$23,'Tabelle Tipi-pesi'!K$23,"")))</f>
        <v>7</v>
      </c>
      <c r="M164" s="8" t="s">
        <v>62</v>
      </c>
      <c r="N164" s="9">
        <f>$B164*IF(M164="",0,VALUE(IF(M164='Tabelle Tipi-pesi'!L$2,'Tabelle Tipi-pesi'!M$2,"")&amp;IF(M164='Tabelle Tipi-pesi'!L$3,'Tabelle Tipi-pesi'!M$3,"")&amp;IF(M164='Tabelle Tipi-pesi'!L$4,'Tabelle Tipi-pesi'!M$4,"")&amp;IF(M164='Tabelle Tipi-pesi'!L$5,'Tabelle Tipi-pesi'!M$5,"")&amp;IF(M164='Tabelle Tipi-pesi'!L$6,'Tabelle Tipi-pesi'!M$6,"")&amp;IF(M164='Tabelle Tipi-pesi'!L$7,'Tabelle Tipi-pesi'!M$7,"")&amp;IF(M164='Tabelle Tipi-pesi'!L$8,'Tabelle Tipi-pesi'!M$8,"")&amp;IF(M164='Tabelle Tipi-pesi'!L$9,'Tabelle Tipi-pesi'!M$9,"")&amp;IF(M164='Tabelle Tipi-pesi'!L$10,'Tabelle Tipi-pesi'!M$10,"")&amp;IF(M164='Tabelle Tipi-pesi'!L$11,'Tabelle Tipi-pesi'!M$11,"")&amp;IF(M164='Tabelle Tipi-pesi'!L$12,'Tabelle Tipi-pesi'!M$12,"")&amp;IF(M164='Tabelle Tipi-pesi'!L$13,'Tabelle Tipi-pesi'!M$13,"")&amp;IF(M164='Tabelle Tipi-pesi'!L$14,'Tabelle Tipi-pesi'!M$14,"")&amp;IF(M164='Tabelle Tipi-pesi'!L$15,'Tabelle Tipi-pesi'!M$15,"")&amp;IF(M164='Tabelle Tipi-pesi'!L$16,'Tabelle Tipi-pesi'!M$16,"")&amp;IF(M164='Tabelle Tipi-pesi'!L$17,'Tabelle Tipi-pesi'!M$17,"")&amp;IF(M164='Tabelle Tipi-pesi'!L$18,'Tabelle Tipi-pesi'!M$18,"")&amp;IF(M164='Tabelle Tipi-pesi'!L$19,'Tabelle Tipi-pesi'!M$19,"")&amp;IF(M164='Tabelle Tipi-pesi'!L$20,'Tabelle Tipi-pesi'!M$20,"")&amp;IF(M164='Tabelle Tipi-pesi'!L$21,'Tabelle Tipi-pesi'!M$21,"")&amp;IF(M164='Tabelle Tipi-pesi'!L$22,'Tabelle Tipi-pesi'!M$22,"")&amp;IF(M164='Tabelle Tipi-pesi'!L$23,'Tabelle Tipi-pesi'!M$23,"")))</f>
        <v>416</v>
      </c>
      <c r="O164" s="27" t="s">
        <v>79</v>
      </c>
      <c r="P164" s="28">
        <f>IF(O164="",0,VALUE(IF(O164='Tabelle Tipi-pesi'!N$2,'Tabelle Tipi-pesi'!O$2,"")&amp;IF(O164='Tabelle Tipi-pesi'!N$3,'Tabelle Tipi-pesi'!O$3,"")&amp;IF(O164='Tabelle Tipi-pesi'!N$4,'Tabelle Tipi-pesi'!O$4,"")&amp;IF(O164='Tabelle Tipi-pesi'!N$5,'Tabelle Tipi-pesi'!O$5,"")&amp;IF(O164='Tabelle Tipi-pesi'!N$6,'Tabelle Tipi-pesi'!O$6,"")&amp;IF(O164='Tabelle Tipi-pesi'!N$7,'Tabelle Tipi-pesi'!O$7,"")&amp;IF(O164='Tabelle Tipi-pesi'!N$8,'Tabelle Tipi-pesi'!O$8,"")&amp;IF(O164='Tabelle Tipi-pesi'!N$9,'Tabelle Tipi-pesi'!O$9,"")&amp;IF(O164='Tabelle Tipi-pesi'!N$10,'Tabelle Tipi-pesi'!O$10,"")&amp;IF(O164='Tabelle Tipi-pesi'!N$11,'Tabelle Tipi-pesi'!O$11,"")&amp;IF(O164='Tabelle Tipi-pesi'!N$12,'Tabelle Tipi-pesi'!O$12,"")&amp;IF(O164='Tabelle Tipi-pesi'!N$13,'Tabelle Tipi-pesi'!O$13,"")&amp;IF(O164='Tabelle Tipi-pesi'!N$14,'Tabelle Tipi-pesi'!O$14,"")&amp;IF(O164='Tabelle Tipi-pesi'!N$15,'Tabelle Tipi-pesi'!O$15,"")&amp;IF(O164='Tabelle Tipi-pesi'!N$16,'Tabelle Tipi-pesi'!O$16,"")&amp;IF(O164='Tabelle Tipi-pesi'!N$17,'Tabelle Tipi-pesi'!O$17,"")&amp;IF(O164='Tabelle Tipi-pesi'!N$18,'Tabelle Tipi-pesi'!O$18,"")&amp;IF(O164='Tabelle Tipi-pesi'!N$19,'Tabelle Tipi-pesi'!O$19,"")&amp;IF(O164='Tabelle Tipi-pesi'!N$20,'Tabelle Tipi-pesi'!O$20,"")&amp;IF(O164='Tabelle Tipi-pesi'!N$21,'Tabelle Tipi-pesi'!O$21,"")&amp;IF(O164='Tabelle Tipi-pesi'!N$22,'Tabelle Tipi-pesi'!O$22,"")&amp;IF(O164='Tabelle Tipi-pesi'!N$23,'Tabelle Tipi-pesi'!O$23,"")))</f>
        <v>780</v>
      </c>
      <c r="Q164" s="8" t="s">
        <v>108</v>
      </c>
      <c r="R164" s="9">
        <f>IF(Q164="",0,VALUE(IF(Q164='Tabelle Tipi-pesi'!P$2,'Tabelle Tipi-pesi'!Q$2,"")&amp;IF(Q164='Tabelle Tipi-pesi'!P$3,'Tabelle Tipi-pesi'!Q$3,"")&amp;IF(Q164='Tabelle Tipi-pesi'!P$4,'Tabelle Tipi-pesi'!Q$4,"")&amp;IF(Q164='Tabelle Tipi-pesi'!P$5,'Tabelle Tipi-pesi'!Q$5,"")&amp;IF(Q164='Tabelle Tipi-pesi'!P$6,'Tabelle Tipi-pesi'!Q$6,"")&amp;IF(Q164='Tabelle Tipi-pesi'!P$7,'Tabelle Tipi-pesi'!Q$7,"")&amp;IF(Q164='Tabelle Tipi-pesi'!P$8,'Tabelle Tipi-pesi'!Q$8,"")&amp;IF(Q164='Tabelle Tipi-pesi'!P$9,'Tabelle Tipi-pesi'!Q$9,"")&amp;IF(Q164='Tabelle Tipi-pesi'!P$10,'Tabelle Tipi-pesi'!Q$10,"")&amp;IF(Q164='Tabelle Tipi-pesi'!P$11,'Tabelle Tipi-pesi'!Q$11,"")&amp;IF(Q164='Tabelle Tipi-pesi'!P$12,'Tabelle Tipi-pesi'!Q$12,"")&amp;IF(Q164='Tabelle Tipi-pesi'!P$13,'Tabelle Tipi-pesi'!Q$13,"")&amp;IF(Q164='Tabelle Tipi-pesi'!P$14,'Tabelle Tipi-pesi'!Q$14,"")&amp;IF(Q164='Tabelle Tipi-pesi'!P$15,'Tabelle Tipi-pesi'!Q$15,"")&amp;IF(Q164='Tabelle Tipi-pesi'!P$16,'Tabelle Tipi-pesi'!Q$16,"")&amp;IF(Q164='Tabelle Tipi-pesi'!P$17,'Tabelle Tipi-pesi'!Q$17,"")&amp;IF(Q164='Tabelle Tipi-pesi'!P$18,'Tabelle Tipi-pesi'!Q$18,"")&amp;IF(Q164='Tabelle Tipi-pesi'!P$19,'Tabelle Tipi-pesi'!Q$19,"")&amp;IF(Q164='Tabelle Tipi-pesi'!P$20,'Tabelle Tipi-pesi'!Q$20,"")&amp;IF(Q164='Tabelle Tipi-pesi'!P$21,'Tabelle Tipi-pesi'!Q$21,"")&amp;IF(Q164='Tabelle Tipi-pesi'!P$22,'Tabelle Tipi-pesi'!Q$22,"")&amp;IF(Q164='Tabelle Tipi-pesi'!P$23,'Tabelle Tipi-pesi'!Q$23,"")))</f>
        <v>30</v>
      </c>
      <c r="S164" s="29"/>
      <c r="T164" s="30">
        <f>IF(S164="",0,VALUE(IF(S164='Tabelle Tipi-pesi'!R$2,'Tabelle Tipi-pesi'!S$2,"")&amp;IF(S164='Tabelle Tipi-pesi'!R$3,'Tabelle Tipi-pesi'!S$3,"")&amp;IF(S164='Tabelle Tipi-pesi'!R$4,'Tabelle Tipi-pesi'!S$4,"")&amp;IF(S164='Tabelle Tipi-pesi'!R$5,'Tabelle Tipi-pesi'!S$5,"")&amp;IF(S164='Tabelle Tipi-pesi'!R$6,'Tabelle Tipi-pesi'!S$6,"")&amp;IF(S164='Tabelle Tipi-pesi'!R$7,'Tabelle Tipi-pesi'!S$7,"")&amp;IF(S164='Tabelle Tipi-pesi'!R$8,'Tabelle Tipi-pesi'!S$8,"")&amp;IF(S164='Tabelle Tipi-pesi'!R$9,'Tabelle Tipi-pesi'!S$9,"")&amp;IF(S164='Tabelle Tipi-pesi'!R$10,'Tabelle Tipi-pesi'!S$10,"")&amp;IF(S164='Tabelle Tipi-pesi'!R$11,'Tabelle Tipi-pesi'!S$11,"")&amp;IF(S164='Tabelle Tipi-pesi'!R$12,'Tabelle Tipi-pesi'!S$12,"")&amp;IF(S164='Tabelle Tipi-pesi'!R$13,'Tabelle Tipi-pesi'!S$13,"")&amp;IF(S164='Tabelle Tipi-pesi'!R$14,'Tabelle Tipi-pesi'!S$14,"")&amp;IF(S164='Tabelle Tipi-pesi'!R$15,'Tabelle Tipi-pesi'!S$15,"")&amp;IF(S164='Tabelle Tipi-pesi'!R$16,'Tabelle Tipi-pesi'!S$16,"")&amp;IF(S164='Tabelle Tipi-pesi'!R$17,'Tabelle Tipi-pesi'!S$17,"")&amp;IF(S164='Tabelle Tipi-pesi'!R$18,'Tabelle Tipi-pesi'!S$18,"")&amp;IF(S164='Tabelle Tipi-pesi'!R$19,'Tabelle Tipi-pesi'!S$19,"")&amp;IF(S164='Tabelle Tipi-pesi'!R$20,'Tabelle Tipi-pesi'!S$20,"")&amp;IF(S164='Tabelle Tipi-pesi'!R$21,'Tabelle Tipi-pesi'!S$21,"")&amp;IF(S164='Tabelle Tipi-pesi'!R$22,'Tabelle Tipi-pesi'!S$22,"")&amp;IF(S164='Tabelle Tipi-pesi'!R$23,'Tabelle Tipi-pesi'!S$23,"")))</f>
        <v>0</v>
      </c>
      <c r="V164" s="9">
        <f>IF(U164="",0,VALUE(IF(U164='Tabelle Tipi-pesi'!T$2,'Tabelle Tipi-pesi'!U$2,"")&amp;IF(U164='Tabelle Tipi-pesi'!T$3,'Tabelle Tipi-pesi'!U$3,"")&amp;IF(U164='Tabelle Tipi-pesi'!T$4,'Tabelle Tipi-pesi'!U$4,"")&amp;IF(U164='Tabelle Tipi-pesi'!T$5,'Tabelle Tipi-pesi'!U$5,"")&amp;IF(U164='Tabelle Tipi-pesi'!T$6,'Tabelle Tipi-pesi'!U$6,"")&amp;IF(U164='Tabelle Tipi-pesi'!T$7,'Tabelle Tipi-pesi'!U$7,"")&amp;IF(U164='Tabelle Tipi-pesi'!T$8,'Tabelle Tipi-pesi'!U$8,"")&amp;IF(U164='Tabelle Tipi-pesi'!T$9,'Tabelle Tipi-pesi'!U$9,"")&amp;IF(U164='Tabelle Tipi-pesi'!T$10,'Tabelle Tipi-pesi'!U$10,"")&amp;IF(U164='Tabelle Tipi-pesi'!T$11,'Tabelle Tipi-pesi'!U$11,"")&amp;IF(U164='Tabelle Tipi-pesi'!T$12,'Tabelle Tipi-pesi'!U$12,"")&amp;IF(U164='Tabelle Tipi-pesi'!T$13,'Tabelle Tipi-pesi'!U$13,"")&amp;IF(U164='Tabelle Tipi-pesi'!T$14,'Tabelle Tipi-pesi'!U$14,"")&amp;IF(U164='Tabelle Tipi-pesi'!T$15,'Tabelle Tipi-pesi'!U$15,"")&amp;IF(U164='Tabelle Tipi-pesi'!T$16,'Tabelle Tipi-pesi'!U$16,"")&amp;IF(U164='Tabelle Tipi-pesi'!T$17,'Tabelle Tipi-pesi'!U$17,"")&amp;IF(U164='Tabelle Tipi-pesi'!T$18,'Tabelle Tipi-pesi'!U$18,"")&amp;IF(U164='Tabelle Tipi-pesi'!T$19,'Tabelle Tipi-pesi'!U$19,"")&amp;IF(U164='Tabelle Tipi-pesi'!T$20,'Tabelle Tipi-pesi'!U$20,"")&amp;IF(U164='Tabelle Tipi-pesi'!T$21,'Tabelle Tipi-pesi'!U$21,"")&amp;IF(U164='Tabelle Tipi-pesi'!T$22,'Tabelle Tipi-pesi'!U$22,"")&amp;IF(U164='Tabelle Tipi-pesi'!T$23,'Tabelle Tipi-pesi'!U$23,"")))</f>
        <v>0</v>
      </c>
      <c r="W164" s="31"/>
      <c r="X164" s="32">
        <f>IF(W164="",0,VALUE(IF(W164='Tabelle Tipi-pesi'!V$2,'Tabelle Tipi-pesi'!W$2,"")&amp;IF(W164='Tabelle Tipi-pesi'!V$3,'Tabelle Tipi-pesi'!W$3,"")&amp;IF(W164='Tabelle Tipi-pesi'!V$4,'Tabelle Tipi-pesi'!W$4,"")&amp;IF(W164='Tabelle Tipi-pesi'!V$5,'Tabelle Tipi-pesi'!W$5,"")&amp;IF(W164='Tabelle Tipi-pesi'!V$6,'Tabelle Tipi-pesi'!W$6,"")&amp;IF(W164='Tabelle Tipi-pesi'!V$7,'Tabelle Tipi-pesi'!W$7,"")&amp;IF(W164='Tabelle Tipi-pesi'!V$8,'Tabelle Tipi-pesi'!W$8,"")&amp;IF(W164='Tabelle Tipi-pesi'!V$9,'Tabelle Tipi-pesi'!W$9,"")&amp;IF(W164='Tabelle Tipi-pesi'!V$10,'Tabelle Tipi-pesi'!W$10,"")&amp;IF(W164='Tabelle Tipi-pesi'!V$11,'Tabelle Tipi-pesi'!W$11,"")&amp;IF(W164='Tabelle Tipi-pesi'!V$12,'Tabelle Tipi-pesi'!W$12,"")&amp;IF(W164='Tabelle Tipi-pesi'!V$13,'Tabelle Tipi-pesi'!W$13,"")&amp;IF(W164='Tabelle Tipi-pesi'!V$14,'Tabelle Tipi-pesi'!W$14,"")&amp;IF(W164='Tabelle Tipi-pesi'!V$15,'Tabelle Tipi-pesi'!W$15,"")&amp;IF(W164='Tabelle Tipi-pesi'!V$16,'Tabelle Tipi-pesi'!W$16,"")&amp;IF(W164='Tabelle Tipi-pesi'!V$17,'Tabelle Tipi-pesi'!W$17,"")&amp;IF(W164='Tabelle Tipi-pesi'!V$18,'Tabelle Tipi-pesi'!W$18,"")&amp;IF(W164='Tabelle Tipi-pesi'!V$19,'Tabelle Tipi-pesi'!W$19,"")&amp;IF(W164='Tabelle Tipi-pesi'!V$20,'Tabelle Tipi-pesi'!W$20,"")&amp;IF(W164='Tabelle Tipi-pesi'!V$21,'Tabelle Tipi-pesi'!W$21,"")&amp;IF(W164='Tabelle Tipi-pesi'!V$22,'Tabelle Tipi-pesi'!W$22,"")&amp;IF(W164='Tabelle Tipi-pesi'!V$23,'Tabelle Tipi-pesi'!W$23,"")))</f>
        <v>0</v>
      </c>
      <c r="Z164" s="9">
        <f>IF(Y164="",0,VALUE(IF(Y164='Tabelle Tipi-pesi'!X$2,'Tabelle Tipi-pesi'!Y$2,"")&amp;IF(Y164='Tabelle Tipi-pesi'!X$3,'Tabelle Tipi-pesi'!Y$3,"")&amp;IF(Y164='Tabelle Tipi-pesi'!X$4,'Tabelle Tipi-pesi'!Y$4,"")&amp;IF(Y164='Tabelle Tipi-pesi'!X$5,'Tabelle Tipi-pesi'!Y$5,"")&amp;IF(Y164='Tabelle Tipi-pesi'!X$6,'Tabelle Tipi-pesi'!Y$6,"")&amp;IF(Y164='Tabelle Tipi-pesi'!X$7,'Tabelle Tipi-pesi'!Y$7,"")&amp;IF(Y164='Tabelle Tipi-pesi'!X$8,'Tabelle Tipi-pesi'!Y$8,"")&amp;IF(Y164='Tabelle Tipi-pesi'!X$9,'Tabelle Tipi-pesi'!Y$9,"")&amp;IF(Y164='Tabelle Tipi-pesi'!X$10,'Tabelle Tipi-pesi'!Y$10,"")&amp;IF(Y164='Tabelle Tipi-pesi'!X$11,'Tabelle Tipi-pesi'!Y$11,"")&amp;IF(Y164='Tabelle Tipi-pesi'!X$12,'Tabelle Tipi-pesi'!Y$12,"")&amp;IF(Y164='Tabelle Tipi-pesi'!X$13,'Tabelle Tipi-pesi'!Y$13,"")&amp;IF(Y164='Tabelle Tipi-pesi'!X$14,'Tabelle Tipi-pesi'!Y$14,"")&amp;IF(Y164='Tabelle Tipi-pesi'!X$15,'Tabelle Tipi-pesi'!Y$15,"")&amp;IF(Y164='Tabelle Tipi-pesi'!X$16,'Tabelle Tipi-pesi'!Y$16,"")&amp;IF(Y164='Tabelle Tipi-pesi'!X$17,'Tabelle Tipi-pesi'!Y$17,"")&amp;IF(Y164='Tabelle Tipi-pesi'!X$18,'Tabelle Tipi-pesi'!Y$18,"")&amp;IF(Y164='Tabelle Tipi-pesi'!X$19,'Tabelle Tipi-pesi'!Y$19,"")&amp;IF(Y164='Tabelle Tipi-pesi'!X$20,'Tabelle Tipi-pesi'!Y$20,"")&amp;IF(Y164='Tabelle Tipi-pesi'!X$21,'Tabelle Tipi-pesi'!Y$21,"")&amp;IF(Y164='Tabelle Tipi-pesi'!X$22,'Tabelle Tipi-pesi'!Y$22,"")&amp;IF(Y164='Tabelle Tipi-pesi'!X$23,'Tabelle Tipi-pesi'!Y$23,"")))</f>
        <v>0</v>
      </c>
      <c r="AA164" s="36"/>
      <c r="AB164" s="37">
        <f>IF(AA164="",0,VALUE(IF(AA164='Tabelle Tipi-pesi'!Z$2,'Tabelle Tipi-pesi'!AA$2,"")&amp;IF(AA164='Tabelle Tipi-pesi'!Z$3,'Tabelle Tipi-pesi'!AA$3,"")&amp;IF(AA164='Tabelle Tipi-pesi'!Z$4,'Tabelle Tipi-pesi'!AA$4,"")&amp;IF(AA164='Tabelle Tipi-pesi'!Z$5,'Tabelle Tipi-pesi'!AA$5,"")&amp;IF(AA164='Tabelle Tipi-pesi'!Z$6,'Tabelle Tipi-pesi'!AA$6,"")&amp;IF(AA164='Tabelle Tipi-pesi'!Z$7,'Tabelle Tipi-pesi'!AA$7,"")&amp;IF(AA164='Tabelle Tipi-pesi'!Z$8,'Tabelle Tipi-pesi'!AA$8,"")&amp;IF(AA164='Tabelle Tipi-pesi'!Z$9,'Tabelle Tipi-pesi'!AA$9,"")&amp;IF(AA164='Tabelle Tipi-pesi'!Z$10,'Tabelle Tipi-pesi'!AA$10,"")&amp;IF(AA164='Tabelle Tipi-pesi'!Z$11,'Tabelle Tipi-pesi'!AA$11,"")&amp;IF(AA164='Tabelle Tipi-pesi'!Z$12,'Tabelle Tipi-pesi'!AA$12,"")&amp;IF(AA164='Tabelle Tipi-pesi'!Z$13,'Tabelle Tipi-pesi'!AA$13,"")&amp;IF(AA164='Tabelle Tipi-pesi'!Z$14,'Tabelle Tipi-pesi'!AA$14,"")&amp;IF(AA164='Tabelle Tipi-pesi'!Z$15,'Tabelle Tipi-pesi'!AA$15,"")&amp;IF(AA164='Tabelle Tipi-pesi'!Z$16,'Tabelle Tipi-pesi'!AA$16,"")&amp;IF(AA164='Tabelle Tipi-pesi'!Z$17,'Tabelle Tipi-pesi'!AA$17,"")&amp;IF(AA164='Tabelle Tipi-pesi'!Z$18,'Tabelle Tipi-pesi'!AA$18,"")&amp;IF(AA164='Tabelle Tipi-pesi'!Z$19,'Tabelle Tipi-pesi'!AA$19,"")&amp;IF(AA164='Tabelle Tipi-pesi'!Z$20,'Tabelle Tipi-pesi'!AA$20,"")&amp;IF(AA164='Tabelle Tipi-pesi'!Z$21,'Tabelle Tipi-pesi'!AA$21,"")&amp;IF(AA164='Tabelle Tipi-pesi'!Z$22,'Tabelle Tipi-pesi'!AA$22,"")&amp;IF(AA164='Tabelle Tipi-pesi'!Z$23,'Tabelle Tipi-pesi'!AA$23,"")))</f>
        <v>0</v>
      </c>
      <c r="AD164" s="9">
        <f>IF(AC164="",0,VALUE(IF(AC164='Tabelle Tipi-pesi'!Z$2,'Tabelle Tipi-pesi'!AA$2,"")&amp;IF(AC164='Tabelle Tipi-pesi'!Z$3,'Tabelle Tipi-pesi'!AA$3,"")&amp;IF(AC164='Tabelle Tipi-pesi'!Z$4,'Tabelle Tipi-pesi'!AA$4,"")&amp;IF(AC164='Tabelle Tipi-pesi'!Z$5,'Tabelle Tipi-pesi'!AA$5,"")&amp;IF(AC164='Tabelle Tipi-pesi'!Z$6,'Tabelle Tipi-pesi'!AA$6,"")&amp;IF(AC164='Tabelle Tipi-pesi'!Z$7,'Tabelle Tipi-pesi'!AA$7,"")&amp;IF(AC164='Tabelle Tipi-pesi'!Z$8,'Tabelle Tipi-pesi'!AA$8,"")&amp;IF(AC164='Tabelle Tipi-pesi'!Z$9,'Tabelle Tipi-pesi'!AA$9,"")&amp;IF(AC164='Tabelle Tipi-pesi'!Z$10,'Tabelle Tipi-pesi'!AA$10,"")&amp;IF(AC164='Tabelle Tipi-pesi'!Z$11,'Tabelle Tipi-pesi'!AA$11,"")&amp;IF(AC164='Tabelle Tipi-pesi'!Z$12,'Tabelle Tipi-pesi'!AA$12,"")&amp;IF(AC164='Tabelle Tipi-pesi'!Z$13,'Tabelle Tipi-pesi'!AA$13,"")&amp;IF(AC164='Tabelle Tipi-pesi'!Z$14,'Tabelle Tipi-pesi'!AA$14,"")&amp;IF(AC164='Tabelle Tipi-pesi'!Z$15,'Tabelle Tipi-pesi'!AA$15,"")&amp;IF(AC164='Tabelle Tipi-pesi'!Z$16,'Tabelle Tipi-pesi'!AA$16,"")&amp;IF(AC164='Tabelle Tipi-pesi'!Z$17,'Tabelle Tipi-pesi'!AA$17,"")&amp;IF(AC164='Tabelle Tipi-pesi'!Z$18,'Tabelle Tipi-pesi'!AA$18,"")&amp;IF(AC164='Tabelle Tipi-pesi'!Z$19,'Tabelle Tipi-pesi'!AA$19,"")&amp;IF(AC164='Tabelle Tipi-pesi'!Z$20,'Tabelle Tipi-pesi'!AA$20,"")&amp;IF(AC164='Tabelle Tipi-pesi'!Z$21,'Tabelle Tipi-pesi'!AA$21,"")&amp;IF(AC164='Tabelle Tipi-pesi'!Z$22,'Tabelle Tipi-pesi'!AA$22,"")&amp;IF(AC164='Tabelle Tipi-pesi'!Z$23,'Tabelle Tipi-pesi'!AA$23,"")))</f>
        <v>0</v>
      </c>
      <c r="AE164" s="34"/>
      <c r="AF164" s="35">
        <f>IF(AE164="",0,VALUE(IF(AE164='Tabelle Tipi-pesi'!AB$2,'Tabelle Tipi-pesi'!AC$2,"")&amp;IF(AE164='Tabelle Tipi-pesi'!AB$3,'Tabelle Tipi-pesi'!AC$3,"")&amp;IF(AE164='Tabelle Tipi-pesi'!AB$4,'Tabelle Tipi-pesi'!AC$4,"")&amp;IF(AE164='Tabelle Tipi-pesi'!AB$5,'Tabelle Tipi-pesi'!AC$5,"")&amp;IF(AE164='Tabelle Tipi-pesi'!AB$6,'Tabelle Tipi-pesi'!AC$6,"")&amp;IF(AE164='Tabelle Tipi-pesi'!AB$7,'Tabelle Tipi-pesi'!AC$7,"")&amp;IF(AE164='Tabelle Tipi-pesi'!AB$8,'Tabelle Tipi-pesi'!AC$8,"")&amp;IF(AE164='Tabelle Tipi-pesi'!AB$9,'Tabelle Tipi-pesi'!AC$9,"")&amp;IF(AE164='Tabelle Tipi-pesi'!AB$10,'Tabelle Tipi-pesi'!AC$10,"")&amp;IF(AE164='Tabelle Tipi-pesi'!AB$11,'Tabelle Tipi-pesi'!AC$11,"")&amp;IF(AE164='Tabelle Tipi-pesi'!AB$12,'Tabelle Tipi-pesi'!AC$12,"")&amp;IF(AE164='Tabelle Tipi-pesi'!AB$13,'Tabelle Tipi-pesi'!AC$13,"")&amp;IF(AE164='Tabelle Tipi-pesi'!AB$14,'Tabelle Tipi-pesi'!AC$14,"")&amp;IF(AE164='Tabelle Tipi-pesi'!AB$15,'Tabelle Tipi-pesi'!AC$15,"")&amp;IF(AD164='Tabelle Tipi-pesi'!AB$16,'Tabelle Tipi-pesi'!AC$16,"")&amp;IF(AE164='Tabelle Tipi-pesi'!AB$17,'Tabelle Tipi-pesi'!AC$17,"")&amp;IF(AE164='Tabelle Tipi-pesi'!AB$18,'Tabelle Tipi-pesi'!AC$18,"")&amp;IF(AE164='Tabelle Tipi-pesi'!AB$19,'Tabelle Tipi-pesi'!AC$19,"")&amp;IF(AE164='Tabelle Tipi-pesi'!AB$20,'Tabelle Tipi-pesi'!AC$20,"")&amp;IF(AE164='Tabelle Tipi-pesi'!AB$21,'Tabelle Tipi-pesi'!AC$21,"")&amp;IF(AE164='Tabelle Tipi-pesi'!AB$22,'Tabelle Tipi-pesi'!AC$22,"")&amp;IF(AE164='Tabelle Tipi-pesi'!AB$23,'Tabelle Tipi-pesi'!AC$23,"")))</f>
        <v>0</v>
      </c>
      <c r="AH164" s="9">
        <f>IF(AG164="",0,VALUE(IF(AG164='Tabelle Tipi-pesi'!AD$2,'Tabelle Tipi-pesi'!AE$2,"")&amp;IF(AG164='Tabelle Tipi-pesi'!AD$3,'Tabelle Tipi-pesi'!AE$3,"")&amp;IF(AG164='Tabelle Tipi-pesi'!AD$4,'Tabelle Tipi-pesi'!AE$4,"")&amp;IF(AG164='Tabelle Tipi-pesi'!AD$5,'Tabelle Tipi-pesi'!AE$5,"")&amp;IF(AG164='Tabelle Tipi-pesi'!AD$6,'Tabelle Tipi-pesi'!AE$6,"")&amp;IF(AG164='Tabelle Tipi-pesi'!AD$7,'Tabelle Tipi-pesi'!AE$7,"")&amp;IF(AG164='Tabelle Tipi-pesi'!AD$8,'Tabelle Tipi-pesi'!AE$8,"")&amp;IF(AG164='Tabelle Tipi-pesi'!AD$9,'Tabelle Tipi-pesi'!AE$9,"")&amp;IF(AG164='Tabelle Tipi-pesi'!AD$10,'Tabelle Tipi-pesi'!AE$10,"")&amp;IF(AG164='Tabelle Tipi-pesi'!AD$11,'Tabelle Tipi-pesi'!AE$11,"")&amp;IF(AG164='Tabelle Tipi-pesi'!AD$12,'Tabelle Tipi-pesi'!AE$12,"")&amp;IF(AG164='Tabelle Tipi-pesi'!AD$13,'Tabelle Tipi-pesi'!AE$13,"")&amp;IF(AG164='Tabelle Tipi-pesi'!AD$14,'Tabelle Tipi-pesi'!AE$14,"")&amp;IF(AG164='Tabelle Tipi-pesi'!AD$15,'Tabelle Tipi-pesi'!AE$15,"")&amp;IF(AF164='Tabelle Tipi-pesi'!AD$16,'Tabelle Tipi-pesi'!AE$16,"")&amp;IF(AG164='Tabelle Tipi-pesi'!AD$17,'Tabelle Tipi-pesi'!AE$17,"")&amp;IF(AG164='Tabelle Tipi-pesi'!AD$18,'Tabelle Tipi-pesi'!AE$18,"")&amp;IF(AG164='Tabelle Tipi-pesi'!AD$19,'Tabelle Tipi-pesi'!AE$19,"")&amp;IF(AG164='Tabelle Tipi-pesi'!AD$20,'Tabelle Tipi-pesi'!AE$20,"")&amp;IF(AG164='Tabelle Tipi-pesi'!AD$21,'Tabelle Tipi-pesi'!AE$21,"")&amp;IF(AG164='Tabelle Tipi-pesi'!AD$22,'Tabelle Tipi-pesi'!AE$22,"")&amp;IF(AG164='Tabelle Tipi-pesi'!AD$23,'Tabelle Tipi-pesi'!AE$23,"")))</f>
        <v>0</v>
      </c>
      <c r="AJ164" s="26">
        <f t="shared" si="14"/>
        <v>1643</v>
      </c>
      <c r="AK164" s="55">
        <v>59</v>
      </c>
      <c r="AL164" s="12">
        <v>9457</v>
      </c>
      <c r="AM164" s="18"/>
      <c r="AN164" s="11">
        <f t="shared" si="15"/>
        <v>17</v>
      </c>
      <c r="AO164" s="11" t="str">
        <f t="shared" si="16"/>
        <v>4</v>
      </c>
      <c r="AP164" s="8">
        <v>380</v>
      </c>
      <c r="AQ164" s="40">
        <f t="shared" si="17"/>
        <v>9.6172881355932205</v>
      </c>
      <c r="AR164" s="15">
        <f t="shared" si="18"/>
        <v>142.33586440677968</v>
      </c>
      <c r="AS164" s="16">
        <f t="shared" si="19"/>
        <v>86.631688622507411</v>
      </c>
      <c r="AT164" s="15">
        <f t="shared" si="20"/>
        <v>11.543120258886356</v>
      </c>
      <c r="AU164" s="39"/>
    </row>
    <row r="165" spans="1:47" s="8" customFormat="1" ht="11.25" customHeight="1" x14ac:dyDescent="0.2">
      <c r="A165" s="8">
        <v>161</v>
      </c>
      <c r="B165" s="8">
        <v>4</v>
      </c>
      <c r="C165" s="20" t="s">
        <v>18</v>
      </c>
      <c r="D165" s="21">
        <f>IF(C165="",0,VALUE(IF(C165='Tabelle Tipi-pesi'!B$2,'Tabelle Tipi-pesi'!C$2,"")&amp;IF(C165='Tabelle Tipi-pesi'!B$3,'Tabelle Tipi-pesi'!C$3,"")&amp;IF(C165='Tabelle Tipi-pesi'!B$4,'Tabelle Tipi-pesi'!C$4,"")&amp;IF(C165='Tabelle Tipi-pesi'!B$5,'Tabelle Tipi-pesi'!C$5,"")&amp;IF(C165='Tabelle Tipi-pesi'!B$6,'Tabelle Tipi-pesi'!C$6,"")&amp;IF(C165='Tabelle Tipi-pesi'!B$7,'Tabelle Tipi-pesi'!C$7,"")&amp;IF(C165='Tabelle Tipi-pesi'!B$8,'Tabelle Tipi-pesi'!C$8,"")&amp;IF(C165='Tabelle Tipi-pesi'!B$9,'Tabelle Tipi-pesi'!C$9,"")&amp;IF(C165='Tabelle Tipi-pesi'!B$10,'Tabelle Tipi-pesi'!C$10,"")&amp;IF(C165='Tabelle Tipi-pesi'!B$11,'Tabelle Tipi-pesi'!C$11,"")&amp;IF(C165='Tabelle Tipi-pesi'!B$12,'Tabelle Tipi-pesi'!C$12,"")&amp;IF(C165='Tabelle Tipi-pesi'!B$13,'Tabelle Tipi-pesi'!C$13,"")&amp;IF(C165='Tabelle Tipi-pesi'!B$14,'Tabelle Tipi-pesi'!C$14,"")&amp;IF(C165='Tabelle Tipi-pesi'!B$15,'Tabelle Tipi-pesi'!C$15,"")&amp;IF(C165='Tabelle Tipi-pesi'!B$16,'Tabelle Tipi-pesi'!C$16,"")&amp;IF(C165='Tabelle Tipi-pesi'!B$17,'Tabelle Tipi-pesi'!C$17,"")&amp;IF(C165='Tabelle Tipi-pesi'!B$18,'Tabelle Tipi-pesi'!C$18,"")&amp;IF(C165='Tabelle Tipi-pesi'!B$19,'Tabelle Tipi-pesi'!C$19,"")&amp;IF(C165='Tabelle Tipi-pesi'!B$20,'Tabelle Tipi-pesi'!C$20,"")&amp;IF(C165='Tabelle Tipi-pesi'!B$21,'Tabelle Tipi-pesi'!C$21,"")&amp;IF(C165='Tabelle Tipi-pesi'!B$22,'Tabelle Tipi-pesi'!C$22,"")&amp;IF(C165='Tabelle Tipi-pesi'!B$23,'Tabelle Tipi-pesi'!C$23,"")))</f>
        <v>180</v>
      </c>
      <c r="E165" s="8" t="s">
        <v>29</v>
      </c>
      <c r="F165" s="7">
        <f>IF(E165="",0,VALUE(IF(E165='Tabelle Tipi-pesi'!D$2,'Tabelle Tipi-pesi'!E$2,"")&amp;IF(E165='Tabelle Tipi-pesi'!D$3,'Tabelle Tipi-pesi'!E$3,"")&amp;IF(E165='Tabelle Tipi-pesi'!D$4,'Tabelle Tipi-pesi'!E$4,"")&amp;IF(E165='Tabelle Tipi-pesi'!D$5,'Tabelle Tipi-pesi'!E$5,"")&amp;IF(E165='Tabelle Tipi-pesi'!D$6,'Tabelle Tipi-pesi'!E$6,"")&amp;IF(E165='Tabelle Tipi-pesi'!D$7,'Tabelle Tipi-pesi'!E$7,"")&amp;IF(E165='Tabelle Tipi-pesi'!D$8,'Tabelle Tipi-pesi'!E$8,"")&amp;IF(E165='Tabelle Tipi-pesi'!D$9,'Tabelle Tipi-pesi'!E$9,"")&amp;IF(E165='Tabelle Tipi-pesi'!D$10,'Tabelle Tipi-pesi'!E$10,"")&amp;IF(E165='Tabelle Tipi-pesi'!D$11,'Tabelle Tipi-pesi'!E$11,"")&amp;IF(E165='Tabelle Tipi-pesi'!D$12,'Tabelle Tipi-pesi'!E$12,"")&amp;IF(E165='Tabelle Tipi-pesi'!D$13,'Tabelle Tipi-pesi'!E$13,"")&amp;IF(E165='Tabelle Tipi-pesi'!D$14,'Tabelle Tipi-pesi'!E$14,"")&amp;IF(E165='Tabelle Tipi-pesi'!D$15,'Tabelle Tipi-pesi'!E$15,"")&amp;IF(E165='Tabelle Tipi-pesi'!D$16,'Tabelle Tipi-pesi'!E$16,"")&amp;IF(E165='Tabelle Tipi-pesi'!D$17,'Tabelle Tipi-pesi'!E$17,"")&amp;IF(E165='Tabelle Tipi-pesi'!D$18,'Tabelle Tipi-pesi'!E$18,"")&amp;IF(E165='Tabelle Tipi-pesi'!D$19,'Tabelle Tipi-pesi'!E$19,"")&amp;IF(E165='Tabelle Tipi-pesi'!D$20,'Tabelle Tipi-pesi'!E$20,"")&amp;IF(E165='Tabelle Tipi-pesi'!D$21,'Tabelle Tipi-pesi'!E$21,"")&amp;IF(E165='Tabelle Tipi-pesi'!D$22,'Tabelle Tipi-pesi'!E$22,"")&amp;IF(E165='Tabelle Tipi-pesi'!D$23,'Tabelle Tipi-pesi'!E$23,"")))/4*B165</f>
        <v>80</v>
      </c>
      <c r="G165" s="22" t="s">
        <v>39</v>
      </c>
      <c r="H165" s="23">
        <f>$B165*IF(G165="",0,VALUE(IF(G165='Tabelle Tipi-pesi'!F$2,'Tabelle Tipi-pesi'!G$2,"")&amp;IF(G165='Tabelle Tipi-pesi'!F$3,'Tabelle Tipi-pesi'!G$3,"")&amp;IF(G165='Tabelle Tipi-pesi'!F$4,'Tabelle Tipi-pesi'!G$4,"")&amp;IF(G165='Tabelle Tipi-pesi'!F$5,'Tabelle Tipi-pesi'!G$5,"")&amp;IF(G165='Tabelle Tipi-pesi'!F$6,'Tabelle Tipi-pesi'!G$6,"")&amp;IF(G165='Tabelle Tipi-pesi'!F$7,'Tabelle Tipi-pesi'!G$7,"")&amp;IF(G165='Tabelle Tipi-pesi'!F$8,'Tabelle Tipi-pesi'!G$8,"")&amp;IF(G165='Tabelle Tipi-pesi'!F$9,'Tabelle Tipi-pesi'!G$9,"")&amp;IF(G165='Tabelle Tipi-pesi'!F$10,'Tabelle Tipi-pesi'!G$10,"")&amp;IF(G165='Tabelle Tipi-pesi'!F$11,'Tabelle Tipi-pesi'!G$11,"")&amp;IF(G165='Tabelle Tipi-pesi'!F$12,'Tabelle Tipi-pesi'!G$12,"")&amp;IF(G165='Tabelle Tipi-pesi'!F$13,'Tabelle Tipi-pesi'!G$13,"")&amp;IF(G165='Tabelle Tipi-pesi'!F$14,'Tabelle Tipi-pesi'!G$14,"")&amp;IF(G165='Tabelle Tipi-pesi'!F$15,'Tabelle Tipi-pesi'!G$15,"")&amp;IF(G165='Tabelle Tipi-pesi'!F$16,'Tabelle Tipi-pesi'!G$16,"")&amp;IF(G165='Tabelle Tipi-pesi'!F$17,'Tabelle Tipi-pesi'!G$17,"")&amp;IF(G165='Tabelle Tipi-pesi'!F$18,'Tabelle Tipi-pesi'!G$18,"")&amp;IF(G165='Tabelle Tipi-pesi'!F$19,'Tabelle Tipi-pesi'!G$19,"")&amp;IF(G165='Tabelle Tipi-pesi'!F$20,'Tabelle Tipi-pesi'!G$20,"")&amp;IF(G165='Tabelle Tipi-pesi'!F$21,'Tabelle Tipi-pesi'!G$21,"")&amp;IF(G165='Tabelle Tipi-pesi'!F$22,'Tabelle Tipi-pesi'!G$22,"")&amp;IF(G165='Tabelle Tipi-pesi'!F$23,'Tabelle Tipi-pesi'!G$23,"")))</f>
        <v>120</v>
      </c>
      <c r="I165" s="8" t="s">
        <v>44</v>
      </c>
      <c r="J165" s="9">
        <f>IF(I165="",0,VALUE(IF(I165='Tabelle Tipi-pesi'!H$2,'Tabelle Tipi-pesi'!I$2,"")&amp;IF(I165='Tabelle Tipi-pesi'!H$3,'Tabelle Tipi-pesi'!I$3,"")&amp;IF(I165='Tabelle Tipi-pesi'!H$4,'Tabelle Tipi-pesi'!I$4,"")&amp;IF(I165='Tabelle Tipi-pesi'!H$5,'Tabelle Tipi-pesi'!I$5,"")&amp;IF(I165='Tabelle Tipi-pesi'!H$6,'Tabelle Tipi-pesi'!I$6,"")&amp;IF(I165='Tabelle Tipi-pesi'!H$7,'Tabelle Tipi-pesi'!I$7,"")&amp;IF(I165='Tabelle Tipi-pesi'!H$8,'Tabelle Tipi-pesi'!I$8,"")&amp;IF(I165='Tabelle Tipi-pesi'!H$9,'Tabelle Tipi-pesi'!I$9,"")&amp;IF(I165='Tabelle Tipi-pesi'!H$10,'Tabelle Tipi-pesi'!I$10,"")&amp;IF(I165='Tabelle Tipi-pesi'!H$11,'Tabelle Tipi-pesi'!I$11,"")&amp;IF(I165='Tabelle Tipi-pesi'!H$12,'Tabelle Tipi-pesi'!I$12,"")&amp;IF(I165='Tabelle Tipi-pesi'!H$13,'Tabelle Tipi-pesi'!I$13,"")&amp;IF(I165='Tabelle Tipi-pesi'!H$14,'Tabelle Tipi-pesi'!I$14,"")&amp;IF(I165='Tabelle Tipi-pesi'!H$15,'Tabelle Tipi-pesi'!I$15,"")&amp;IF(I165='Tabelle Tipi-pesi'!H$16,'Tabelle Tipi-pesi'!I$16,"")&amp;IF(I165='Tabelle Tipi-pesi'!H$17,'Tabelle Tipi-pesi'!I$17,"")&amp;IF(I165='Tabelle Tipi-pesi'!H$18,'Tabelle Tipi-pesi'!I$18,"")&amp;IF(I165='Tabelle Tipi-pesi'!H$19,'Tabelle Tipi-pesi'!I$19,"")&amp;IF(I165='Tabelle Tipi-pesi'!H$20,'Tabelle Tipi-pesi'!I$20,"")&amp;IF(I165='Tabelle Tipi-pesi'!H$21,'Tabelle Tipi-pesi'!I$21,"")&amp;IF(I165='Tabelle Tipi-pesi'!H$22,'Tabelle Tipi-pesi'!I$22,"")&amp;IF(I165='Tabelle Tipi-pesi'!H$23,'Tabelle Tipi-pesi'!I$23,"")))</f>
        <v>80</v>
      </c>
      <c r="K165" s="24" t="s">
        <v>50</v>
      </c>
      <c r="L165" s="25">
        <f>IF(K165="",0,VALUE(IF(K165='Tabelle Tipi-pesi'!J$2,'Tabelle Tipi-pesi'!K$2,"")&amp;IF(K165='Tabelle Tipi-pesi'!J$3,'Tabelle Tipi-pesi'!K$3,"")&amp;IF(K165='Tabelle Tipi-pesi'!J$4,'Tabelle Tipi-pesi'!K$4,"")&amp;IF(K165='Tabelle Tipi-pesi'!J$5,'Tabelle Tipi-pesi'!K$5,"")&amp;IF(K165='Tabelle Tipi-pesi'!J$6,'Tabelle Tipi-pesi'!K$6,"")&amp;IF(K165='Tabelle Tipi-pesi'!J$7,'Tabelle Tipi-pesi'!K$7,"")&amp;IF(K165='Tabelle Tipi-pesi'!J$8,'Tabelle Tipi-pesi'!K$8,"")&amp;IF(K165='Tabelle Tipi-pesi'!J$9,'Tabelle Tipi-pesi'!K$9,"")&amp;IF(K165='Tabelle Tipi-pesi'!J$10,'Tabelle Tipi-pesi'!K$10,"")&amp;IF(K165='Tabelle Tipi-pesi'!J$11,'Tabelle Tipi-pesi'!K$11,"")&amp;IF(K165='Tabelle Tipi-pesi'!J$12,'Tabelle Tipi-pesi'!K$12,"")&amp;IF(K165='Tabelle Tipi-pesi'!J$13,'Tabelle Tipi-pesi'!K$13,"")&amp;IF(K165='Tabelle Tipi-pesi'!J$14,'Tabelle Tipi-pesi'!K$14,"")&amp;IF(K165='Tabelle Tipi-pesi'!J$15,'Tabelle Tipi-pesi'!K$15,"")&amp;IF(K165='Tabelle Tipi-pesi'!J$16,'Tabelle Tipi-pesi'!K$16,"")&amp;IF(K165='Tabelle Tipi-pesi'!J$17,'Tabelle Tipi-pesi'!K$17,"")&amp;IF(K165='Tabelle Tipi-pesi'!J$18,'Tabelle Tipi-pesi'!K$18,"")&amp;IF(K165='Tabelle Tipi-pesi'!J$19,'Tabelle Tipi-pesi'!K$19,"")&amp;IF(K165='Tabelle Tipi-pesi'!J$20,'Tabelle Tipi-pesi'!K$20,"")&amp;IF(K165='Tabelle Tipi-pesi'!J$21,'Tabelle Tipi-pesi'!K$21,"")&amp;IF(K165='Tabelle Tipi-pesi'!J$22,'Tabelle Tipi-pesi'!K$22,"")&amp;IF(K165='Tabelle Tipi-pesi'!J$23,'Tabelle Tipi-pesi'!K$23,"")))</f>
        <v>7</v>
      </c>
      <c r="M165" s="8" t="s">
        <v>63</v>
      </c>
      <c r="N165" s="9">
        <f>$B165*IF(M165="",0,VALUE(IF(M165='Tabelle Tipi-pesi'!L$2,'Tabelle Tipi-pesi'!M$2,"")&amp;IF(M165='Tabelle Tipi-pesi'!L$3,'Tabelle Tipi-pesi'!M$3,"")&amp;IF(M165='Tabelle Tipi-pesi'!L$4,'Tabelle Tipi-pesi'!M$4,"")&amp;IF(M165='Tabelle Tipi-pesi'!L$5,'Tabelle Tipi-pesi'!M$5,"")&amp;IF(M165='Tabelle Tipi-pesi'!L$6,'Tabelle Tipi-pesi'!M$6,"")&amp;IF(M165='Tabelle Tipi-pesi'!L$7,'Tabelle Tipi-pesi'!M$7,"")&amp;IF(M165='Tabelle Tipi-pesi'!L$8,'Tabelle Tipi-pesi'!M$8,"")&amp;IF(M165='Tabelle Tipi-pesi'!L$9,'Tabelle Tipi-pesi'!M$9,"")&amp;IF(M165='Tabelle Tipi-pesi'!L$10,'Tabelle Tipi-pesi'!M$10,"")&amp;IF(M165='Tabelle Tipi-pesi'!L$11,'Tabelle Tipi-pesi'!M$11,"")&amp;IF(M165='Tabelle Tipi-pesi'!L$12,'Tabelle Tipi-pesi'!M$12,"")&amp;IF(M165='Tabelle Tipi-pesi'!L$13,'Tabelle Tipi-pesi'!M$13,"")&amp;IF(M165='Tabelle Tipi-pesi'!L$14,'Tabelle Tipi-pesi'!M$14,"")&amp;IF(M165='Tabelle Tipi-pesi'!L$15,'Tabelle Tipi-pesi'!M$15,"")&amp;IF(M165='Tabelle Tipi-pesi'!L$16,'Tabelle Tipi-pesi'!M$16,"")&amp;IF(M165='Tabelle Tipi-pesi'!L$17,'Tabelle Tipi-pesi'!M$17,"")&amp;IF(M165='Tabelle Tipi-pesi'!L$18,'Tabelle Tipi-pesi'!M$18,"")&amp;IF(M165='Tabelle Tipi-pesi'!L$19,'Tabelle Tipi-pesi'!M$19,"")&amp;IF(M165='Tabelle Tipi-pesi'!L$20,'Tabelle Tipi-pesi'!M$20,"")&amp;IF(M165='Tabelle Tipi-pesi'!L$21,'Tabelle Tipi-pesi'!M$21,"")&amp;IF(M165='Tabelle Tipi-pesi'!L$22,'Tabelle Tipi-pesi'!M$22,"")&amp;IF(M165='Tabelle Tipi-pesi'!L$23,'Tabelle Tipi-pesi'!M$23,"")))</f>
        <v>416</v>
      </c>
      <c r="O165" s="27" t="s">
        <v>72</v>
      </c>
      <c r="P165" s="28">
        <f>IF(O165="",0,VALUE(IF(O165='Tabelle Tipi-pesi'!N$2,'Tabelle Tipi-pesi'!O$2,"")&amp;IF(O165='Tabelle Tipi-pesi'!N$3,'Tabelle Tipi-pesi'!O$3,"")&amp;IF(O165='Tabelle Tipi-pesi'!N$4,'Tabelle Tipi-pesi'!O$4,"")&amp;IF(O165='Tabelle Tipi-pesi'!N$5,'Tabelle Tipi-pesi'!O$5,"")&amp;IF(O165='Tabelle Tipi-pesi'!N$6,'Tabelle Tipi-pesi'!O$6,"")&amp;IF(O165='Tabelle Tipi-pesi'!N$7,'Tabelle Tipi-pesi'!O$7,"")&amp;IF(O165='Tabelle Tipi-pesi'!N$8,'Tabelle Tipi-pesi'!O$8,"")&amp;IF(O165='Tabelle Tipi-pesi'!N$9,'Tabelle Tipi-pesi'!O$9,"")&amp;IF(O165='Tabelle Tipi-pesi'!N$10,'Tabelle Tipi-pesi'!O$10,"")&amp;IF(O165='Tabelle Tipi-pesi'!N$11,'Tabelle Tipi-pesi'!O$11,"")&amp;IF(O165='Tabelle Tipi-pesi'!N$12,'Tabelle Tipi-pesi'!O$12,"")&amp;IF(O165='Tabelle Tipi-pesi'!N$13,'Tabelle Tipi-pesi'!O$13,"")&amp;IF(O165='Tabelle Tipi-pesi'!N$14,'Tabelle Tipi-pesi'!O$14,"")&amp;IF(O165='Tabelle Tipi-pesi'!N$15,'Tabelle Tipi-pesi'!O$15,"")&amp;IF(O165='Tabelle Tipi-pesi'!N$16,'Tabelle Tipi-pesi'!O$16,"")&amp;IF(O165='Tabelle Tipi-pesi'!N$17,'Tabelle Tipi-pesi'!O$17,"")&amp;IF(O165='Tabelle Tipi-pesi'!N$18,'Tabelle Tipi-pesi'!O$18,"")&amp;IF(O165='Tabelle Tipi-pesi'!N$19,'Tabelle Tipi-pesi'!O$19,"")&amp;IF(O165='Tabelle Tipi-pesi'!N$20,'Tabelle Tipi-pesi'!O$20,"")&amp;IF(O165='Tabelle Tipi-pesi'!N$21,'Tabelle Tipi-pesi'!O$21,"")&amp;IF(O165='Tabelle Tipi-pesi'!N$22,'Tabelle Tipi-pesi'!O$22,"")&amp;IF(O165='Tabelle Tipi-pesi'!N$23,'Tabelle Tipi-pesi'!O$23,"")))</f>
        <v>280</v>
      </c>
      <c r="Q165" s="8" t="s">
        <v>108</v>
      </c>
      <c r="R165" s="9">
        <f>IF(Q165="",0,VALUE(IF(Q165='Tabelle Tipi-pesi'!P$2,'Tabelle Tipi-pesi'!Q$2,"")&amp;IF(Q165='Tabelle Tipi-pesi'!P$3,'Tabelle Tipi-pesi'!Q$3,"")&amp;IF(Q165='Tabelle Tipi-pesi'!P$4,'Tabelle Tipi-pesi'!Q$4,"")&amp;IF(Q165='Tabelle Tipi-pesi'!P$5,'Tabelle Tipi-pesi'!Q$5,"")&amp;IF(Q165='Tabelle Tipi-pesi'!P$6,'Tabelle Tipi-pesi'!Q$6,"")&amp;IF(Q165='Tabelle Tipi-pesi'!P$7,'Tabelle Tipi-pesi'!Q$7,"")&amp;IF(Q165='Tabelle Tipi-pesi'!P$8,'Tabelle Tipi-pesi'!Q$8,"")&amp;IF(Q165='Tabelle Tipi-pesi'!P$9,'Tabelle Tipi-pesi'!Q$9,"")&amp;IF(Q165='Tabelle Tipi-pesi'!P$10,'Tabelle Tipi-pesi'!Q$10,"")&amp;IF(Q165='Tabelle Tipi-pesi'!P$11,'Tabelle Tipi-pesi'!Q$11,"")&amp;IF(Q165='Tabelle Tipi-pesi'!P$12,'Tabelle Tipi-pesi'!Q$12,"")&amp;IF(Q165='Tabelle Tipi-pesi'!P$13,'Tabelle Tipi-pesi'!Q$13,"")&amp;IF(Q165='Tabelle Tipi-pesi'!P$14,'Tabelle Tipi-pesi'!Q$14,"")&amp;IF(Q165='Tabelle Tipi-pesi'!P$15,'Tabelle Tipi-pesi'!Q$15,"")&amp;IF(Q165='Tabelle Tipi-pesi'!P$16,'Tabelle Tipi-pesi'!Q$16,"")&amp;IF(Q165='Tabelle Tipi-pesi'!P$17,'Tabelle Tipi-pesi'!Q$17,"")&amp;IF(Q165='Tabelle Tipi-pesi'!P$18,'Tabelle Tipi-pesi'!Q$18,"")&amp;IF(Q165='Tabelle Tipi-pesi'!P$19,'Tabelle Tipi-pesi'!Q$19,"")&amp;IF(Q165='Tabelle Tipi-pesi'!P$20,'Tabelle Tipi-pesi'!Q$20,"")&amp;IF(Q165='Tabelle Tipi-pesi'!P$21,'Tabelle Tipi-pesi'!Q$21,"")&amp;IF(Q165='Tabelle Tipi-pesi'!P$22,'Tabelle Tipi-pesi'!Q$22,"")&amp;IF(Q165='Tabelle Tipi-pesi'!P$23,'Tabelle Tipi-pesi'!Q$23,"")))</f>
        <v>30</v>
      </c>
      <c r="S165" s="29" t="s">
        <v>131</v>
      </c>
      <c r="T165" s="30">
        <f>IF(S165="",0,VALUE(IF(S165='Tabelle Tipi-pesi'!R$2,'Tabelle Tipi-pesi'!S$2,"")&amp;IF(S165='Tabelle Tipi-pesi'!R$3,'Tabelle Tipi-pesi'!S$3,"")&amp;IF(S165='Tabelle Tipi-pesi'!R$4,'Tabelle Tipi-pesi'!S$4,"")&amp;IF(S165='Tabelle Tipi-pesi'!R$5,'Tabelle Tipi-pesi'!S$5,"")&amp;IF(S165='Tabelle Tipi-pesi'!R$6,'Tabelle Tipi-pesi'!S$6,"")&amp;IF(S165='Tabelle Tipi-pesi'!R$7,'Tabelle Tipi-pesi'!S$7,"")&amp;IF(S165='Tabelle Tipi-pesi'!R$8,'Tabelle Tipi-pesi'!S$8,"")&amp;IF(S165='Tabelle Tipi-pesi'!R$9,'Tabelle Tipi-pesi'!S$9,"")&amp;IF(S165='Tabelle Tipi-pesi'!R$10,'Tabelle Tipi-pesi'!S$10,"")&amp;IF(S165='Tabelle Tipi-pesi'!R$11,'Tabelle Tipi-pesi'!S$11,"")&amp;IF(S165='Tabelle Tipi-pesi'!R$12,'Tabelle Tipi-pesi'!S$12,"")&amp;IF(S165='Tabelle Tipi-pesi'!R$13,'Tabelle Tipi-pesi'!S$13,"")&amp;IF(S165='Tabelle Tipi-pesi'!R$14,'Tabelle Tipi-pesi'!S$14,"")&amp;IF(S165='Tabelle Tipi-pesi'!R$15,'Tabelle Tipi-pesi'!S$15,"")&amp;IF(S165='Tabelle Tipi-pesi'!R$16,'Tabelle Tipi-pesi'!S$16,"")&amp;IF(S165='Tabelle Tipi-pesi'!R$17,'Tabelle Tipi-pesi'!S$17,"")&amp;IF(S165='Tabelle Tipi-pesi'!R$18,'Tabelle Tipi-pesi'!S$18,"")&amp;IF(S165='Tabelle Tipi-pesi'!R$19,'Tabelle Tipi-pesi'!S$19,"")&amp;IF(S165='Tabelle Tipi-pesi'!R$20,'Tabelle Tipi-pesi'!S$20,"")&amp;IF(S165='Tabelle Tipi-pesi'!R$21,'Tabelle Tipi-pesi'!S$21,"")&amp;IF(S165='Tabelle Tipi-pesi'!R$22,'Tabelle Tipi-pesi'!S$22,"")&amp;IF(S165='Tabelle Tipi-pesi'!R$23,'Tabelle Tipi-pesi'!S$23,"")))</f>
        <v>10</v>
      </c>
      <c r="U165" s="8" t="s">
        <v>93</v>
      </c>
      <c r="V165" s="9">
        <f>IF(U165="",0,VALUE(IF(U165='Tabelle Tipi-pesi'!T$2,'Tabelle Tipi-pesi'!U$2,"")&amp;IF(U165='Tabelle Tipi-pesi'!T$3,'Tabelle Tipi-pesi'!U$3,"")&amp;IF(U165='Tabelle Tipi-pesi'!T$4,'Tabelle Tipi-pesi'!U$4,"")&amp;IF(U165='Tabelle Tipi-pesi'!T$5,'Tabelle Tipi-pesi'!U$5,"")&amp;IF(U165='Tabelle Tipi-pesi'!T$6,'Tabelle Tipi-pesi'!U$6,"")&amp;IF(U165='Tabelle Tipi-pesi'!T$7,'Tabelle Tipi-pesi'!U$7,"")&amp;IF(U165='Tabelle Tipi-pesi'!T$8,'Tabelle Tipi-pesi'!U$8,"")&amp;IF(U165='Tabelle Tipi-pesi'!T$9,'Tabelle Tipi-pesi'!U$9,"")&amp;IF(U165='Tabelle Tipi-pesi'!T$10,'Tabelle Tipi-pesi'!U$10,"")&amp;IF(U165='Tabelle Tipi-pesi'!T$11,'Tabelle Tipi-pesi'!U$11,"")&amp;IF(U165='Tabelle Tipi-pesi'!T$12,'Tabelle Tipi-pesi'!U$12,"")&amp;IF(U165='Tabelle Tipi-pesi'!T$13,'Tabelle Tipi-pesi'!U$13,"")&amp;IF(U165='Tabelle Tipi-pesi'!T$14,'Tabelle Tipi-pesi'!U$14,"")&amp;IF(U165='Tabelle Tipi-pesi'!T$15,'Tabelle Tipi-pesi'!U$15,"")&amp;IF(U165='Tabelle Tipi-pesi'!T$16,'Tabelle Tipi-pesi'!U$16,"")&amp;IF(U165='Tabelle Tipi-pesi'!T$17,'Tabelle Tipi-pesi'!U$17,"")&amp;IF(U165='Tabelle Tipi-pesi'!T$18,'Tabelle Tipi-pesi'!U$18,"")&amp;IF(U165='Tabelle Tipi-pesi'!T$19,'Tabelle Tipi-pesi'!U$19,"")&amp;IF(U165='Tabelle Tipi-pesi'!T$20,'Tabelle Tipi-pesi'!U$20,"")&amp;IF(U165='Tabelle Tipi-pesi'!T$21,'Tabelle Tipi-pesi'!U$21,"")&amp;IF(U165='Tabelle Tipi-pesi'!T$22,'Tabelle Tipi-pesi'!U$22,"")&amp;IF(U165='Tabelle Tipi-pesi'!T$23,'Tabelle Tipi-pesi'!U$23,"")))</f>
        <v>80</v>
      </c>
      <c r="W165" s="31"/>
      <c r="X165" s="32">
        <f>IF(W165="",0,VALUE(IF(W165='Tabelle Tipi-pesi'!V$2,'Tabelle Tipi-pesi'!W$2,"")&amp;IF(W165='Tabelle Tipi-pesi'!V$3,'Tabelle Tipi-pesi'!W$3,"")&amp;IF(W165='Tabelle Tipi-pesi'!V$4,'Tabelle Tipi-pesi'!W$4,"")&amp;IF(W165='Tabelle Tipi-pesi'!V$5,'Tabelle Tipi-pesi'!W$5,"")&amp;IF(W165='Tabelle Tipi-pesi'!V$6,'Tabelle Tipi-pesi'!W$6,"")&amp;IF(W165='Tabelle Tipi-pesi'!V$7,'Tabelle Tipi-pesi'!W$7,"")&amp;IF(W165='Tabelle Tipi-pesi'!V$8,'Tabelle Tipi-pesi'!W$8,"")&amp;IF(W165='Tabelle Tipi-pesi'!V$9,'Tabelle Tipi-pesi'!W$9,"")&amp;IF(W165='Tabelle Tipi-pesi'!V$10,'Tabelle Tipi-pesi'!W$10,"")&amp;IF(W165='Tabelle Tipi-pesi'!V$11,'Tabelle Tipi-pesi'!W$11,"")&amp;IF(W165='Tabelle Tipi-pesi'!V$12,'Tabelle Tipi-pesi'!W$12,"")&amp;IF(W165='Tabelle Tipi-pesi'!V$13,'Tabelle Tipi-pesi'!W$13,"")&amp;IF(W165='Tabelle Tipi-pesi'!V$14,'Tabelle Tipi-pesi'!W$14,"")&amp;IF(W165='Tabelle Tipi-pesi'!V$15,'Tabelle Tipi-pesi'!W$15,"")&amp;IF(W165='Tabelle Tipi-pesi'!V$16,'Tabelle Tipi-pesi'!W$16,"")&amp;IF(W165='Tabelle Tipi-pesi'!V$17,'Tabelle Tipi-pesi'!W$17,"")&amp;IF(W165='Tabelle Tipi-pesi'!V$18,'Tabelle Tipi-pesi'!W$18,"")&amp;IF(W165='Tabelle Tipi-pesi'!V$19,'Tabelle Tipi-pesi'!W$19,"")&amp;IF(W165='Tabelle Tipi-pesi'!V$20,'Tabelle Tipi-pesi'!W$20,"")&amp;IF(W165='Tabelle Tipi-pesi'!V$21,'Tabelle Tipi-pesi'!W$21,"")&amp;IF(W165='Tabelle Tipi-pesi'!V$22,'Tabelle Tipi-pesi'!W$22,"")&amp;IF(W165='Tabelle Tipi-pesi'!V$23,'Tabelle Tipi-pesi'!W$23,"")))</f>
        <v>0</v>
      </c>
      <c r="Y165" s="8" t="s">
        <v>100</v>
      </c>
      <c r="Z165" s="9">
        <f>IF(Y165="",0,VALUE(IF(Y165='Tabelle Tipi-pesi'!X$2,'Tabelle Tipi-pesi'!Y$2,"")&amp;IF(Y165='Tabelle Tipi-pesi'!X$3,'Tabelle Tipi-pesi'!Y$3,"")&amp;IF(Y165='Tabelle Tipi-pesi'!X$4,'Tabelle Tipi-pesi'!Y$4,"")&amp;IF(Y165='Tabelle Tipi-pesi'!X$5,'Tabelle Tipi-pesi'!Y$5,"")&amp;IF(Y165='Tabelle Tipi-pesi'!X$6,'Tabelle Tipi-pesi'!Y$6,"")&amp;IF(Y165='Tabelle Tipi-pesi'!X$7,'Tabelle Tipi-pesi'!Y$7,"")&amp;IF(Y165='Tabelle Tipi-pesi'!X$8,'Tabelle Tipi-pesi'!Y$8,"")&amp;IF(Y165='Tabelle Tipi-pesi'!X$9,'Tabelle Tipi-pesi'!Y$9,"")&amp;IF(Y165='Tabelle Tipi-pesi'!X$10,'Tabelle Tipi-pesi'!Y$10,"")&amp;IF(Y165='Tabelle Tipi-pesi'!X$11,'Tabelle Tipi-pesi'!Y$11,"")&amp;IF(Y165='Tabelle Tipi-pesi'!X$12,'Tabelle Tipi-pesi'!Y$12,"")&amp;IF(Y165='Tabelle Tipi-pesi'!X$13,'Tabelle Tipi-pesi'!Y$13,"")&amp;IF(Y165='Tabelle Tipi-pesi'!X$14,'Tabelle Tipi-pesi'!Y$14,"")&amp;IF(Y165='Tabelle Tipi-pesi'!X$15,'Tabelle Tipi-pesi'!Y$15,"")&amp;IF(Y165='Tabelle Tipi-pesi'!X$16,'Tabelle Tipi-pesi'!Y$16,"")&amp;IF(Y165='Tabelle Tipi-pesi'!X$17,'Tabelle Tipi-pesi'!Y$17,"")&amp;IF(Y165='Tabelle Tipi-pesi'!X$18,'Tabelle Tipi-pesi'!Y$18,"")&amp;IF(Y165='Tabelle Tipi-pesi'!X$19,'Tabelle Tipi-pesi'!Y$19,"")&amp;IF(Y165='Tabelle Tipi-pesi'!X$20,'Tabelle Tipi-pesi'!Y$20,"")&amp;IF(Y165='Tabelle Tipi-pesi'!X$21,'Tabelle Tipi-pesi'!Y$21,"")&amp;IF(Y165='Tabelle Tipi-pesi'!X$22,'Tabelle Tipi-pesi'!Y$22,"")&amp;IF(Y165='Tabelle Tipi-pesi'!X$23,'Tabelle Tipi-pesi'!Y$23,"")))</f>
        <v>190</v>
      </c>
      <c r="AA165" s="36" t="s">
        <v>105</v>
      </c>
      <c r="AB165" s="37">
        <f>IF(AA165="",0,VALUE(IF(AA165='Tabelle Tipi-pesi'!Z$2,'Tabelle Tipi-pesi'!AA$2,"")&amp;IF(AA165='Tabelle Tipi-pesi'!Z$3,'Tabelle Tipi-pesi'!AA$3,"")&amp;IF(AA165='Tabelle Tipi-pesi'!Z$4,'Tabelle Tipi-pesi'!AA$4,"")&amp;IF(AA165='Tabelle Tipi-pesi'!Z$5,'Tabelle Tipi-pesi'!AA$5,"")&amp;IF(AA165='Tabelle Tipi-pesi'!Z$6,'Tabelle Tipi-pesi'!AA$6,"")&amp;IF(AA165='Tabelle Tipi-pesi'!Z$7,'Tabelle Tipi-pesi'!AA$7,"")&amp;IF(AA165='Tabelle Tipi-pesi'!Z$8,'Tabelle Tipi-pesi'!AA$8,"")&amp;IF(AA165='Tabelle Tipi-pesi'!Z$9,'Tabelle Tipi-pesi'!AA$9,"")&amp;IF(AA165='Tabelle Tipi-pesi'!Z$10,'Tabelle Tipi-pesi'!AA$10,"")&amp;IF(AA165='Tabelle Tipi-pesi'!Z$11,'Tabelle Tipi-pesi'!AA$11,"")&amp;IF(AA165='Tabelle Tipi-pesi'!Z$12,'Tabelle Tipi-pesi'!AA$12,"")&amp;IF(AA165='Tabelle Tipi-pesi'!Z$13,'Tabelle Tipi-pesi'!AA$13,"")&amp;IF(AA165='Tabelle Tipi-pesi'!Z$14,'Tabelle Tipi-pesi'!AA$14,"")&amp;IF(AA165='Tabelle Tipi-pesi'!Z$15,'Tabelle Tipi-pesi'!AA$15,"")&amp;IF(AA165='Tabelle Tipi-pesi'!Z$16,'Tabelle Tipi-pesi'!AA$16,"")&amp;IF(AA165='Tabelle Tipi-pesi'!Z$17,'Tabelle Tipi-pesi'!AA$17,"")&amp;IF(AA165='Tabelle Tipi-pesi'!Z$18,'Tabelle Tipi-pesi'!AA$18,"")&amp;IF(AA165='Tabelle Tipi-pesi'!Z$19,'Tabelle Tipi-pesi'!AA$19,"")&amp;IF(AA165='Tabelle Tipi-pesi'!Z$20,'Tabelle Tipi-pesi'!AA$20,"")&amp;IF(AA165='Tabelle Tipi-pesi'!Z$21,'Tabelle Tipi-pesi'!AA$21,"")&amp;IF(AA165='Tabelle Tipi-pesi'!Z$22,'Tabelle Tipi-pesi'!AA$22,"")&amp;IF(AA165='Tabelle Tipi-pesi'!Z$23,'Tabelle Tipi-pesi'!AA$23,"")))</f>
        <v>75</v>
      </c>
      <c r="AD165" s="9">
        <f>IF(AC165="",0,VALUE(IF(AC165='Tabelle Tipi-pesi'!Z$2,'Tabelle Tipi-pesi'!AA$2,"")&amp;IF(AC165='Tabelle Tipi-pesi'!Z$3,'Tabelle Tipi-pesi'!AA$3,"")&amp;IF(AC165='Tabelle Tipi-pesi'!Z$4,'Tabelle Tipi-pesi'!AA$4,"")&amp;IF(AC165='Tabelle Tipi-pesi'!Z$5,'Tabelle Tipi-pesi'!AA$5,"")&amp;IF(AC165='Tabelle Tipi-pesi'!Z$6,'Tabelle Tipi-pesi'!AA$6,"")&amp;IF(AC165='Tabelle Tipi-pesi'!Z$7,'Tabelle Tipi-pesi'!AA$7,"")&amp;IF(AC165='Tabelle Tipi-pesi'!Z$8,'Tabelle Tipi-pesi'!AA$8,"")&amp;IF(AC165='Tabelle Tipi-pesi'!Z$9,'Tabelle Tipi-pesi'!AA$9,"")&amp;IF(AC165='Tabelle Tipi-pesi'!Z$10,'Tabelle Tipi-pesi'!AA$10,"")&amp;IF(AC165='Tabelle Tipi-pesi'!Z$11,'Tabelle Tipi-pesi'!AA$11,"")&amp;IF(AC165='Tabelle Tipi-pesi'!Z$12,'Tabelle Tipi-pesi'!AA$12,"")&amp;IF(AC165='Tabelle Tipi-pesi'!Z$13,'Tabelle Tipi-pesi'!AA$13,"")&amp;IF(AC165='Tabelle Tipi-pesi'!Z$14,'Tabelle Tipi-pesi'!AA$14,"")&amp;IF(AC165='Tabelle Tipi-pesi'!Z$15,'Tabelle Tipi-pesi'!AA$15,"")&amp;IF(AC165='Tabelle Tipi-pesi'!Z$16,'Tabelle Tipi-pesi'!AA$16,"")&amp;IF(AC165='Tabelle Tipi-pesi'!Z$17,'Tabelle Tipi-pesi'!AA$17,"")&amp;IF(AC165='Tabelle Tipi-pesi'!Z$18,'Tabelle Tipi-pesi'!AA$18,"")&amp;IF(AC165='Tabelle Tipi-pesi'!Z$19,'Tabelle Tipi-pesi'!AA$19,"")&amp;IF(AC165='Tabelle Tipi-pesi'!Z$20,'Tabelle Tipi-pesi'!AA$20,"")&amp;IF(AC165='Tabelle Tipi-pesi'!Z$21,'Tabelle Tipi-pesi'!AA$21,"")&amp;IF(AC165='Tabelle Tipi-pesi'!Z$22,'Tabelle Tipi-pesi'!AA$22,"")&amp;IF(AC165='Tabelle Tipi-pesi'!Z$23,'Tabelle Tipi-pesi'!AA$23,"")))</f>
        <v>0</v>
      </c>
      <c r="AE165" s="34" t="s">
        <v>118</v>
      </c>
      <c r="AF165" s="35">
        <f>IF(AE165="",0,VALUE(IF(AE165='Tabelle Tipi-pesi'!AB$2,'Tabelle Tipi-pesi'!AC$2,"")&amp;IF(AE165='Tabelle Tipi-pesi'!AB$3,'Tabelle Tipi-pesi'!AC$3,"")&amp;IF(AE165='Tabelle Tipi-pesi'!AB$4,'Tabelle Tipi-pesi'!AC$4,"")&amp;IF(AE165='Tabelle Tipi-pesi'!AB$5,'Tabelle Tipi-pesi'!AC$5,"")&amp;IF(AE165='Tabelle Tipi-pesi'!AB$6,'Tabelle Tipi-pesi'!AC$6,"")&amp;IF(AE165='Tabelle Tipi-pesi'!AB$7,'Tabelle Tipi-pesi'!AC$7,"")&amp;IF(AE165='Tabelle Tipi-pesi'!AB$8,'Tabelle Tipi-pesi'!AC$8,"")&amp;IF(AE165='Tabelle Tipi-pesi'!AB$9,'Tabelle Tipi-pesi'!AC$9,"")&amp;IF(AE165='Tabelle Tipi-pesi'!AB$10,'Tabelle Tipi-pesi'!AC$10,"")&amp;IF(AE165='Tabelle Tipi-pesi'!AB$11,'Tabelle Tipi-pesi'!AC$11,"")&amp;IF(AE165='Tabelle Tipi-pesi'!AB$12,'Tabelle Tipi-pesi'!AC$12,"")&amp;IF(AE165='Tabelle Tipi-pesi'!AB$13,'Tabelle Tipi-pesi'!AC$13,"")&amp;IF(AE165='Tabelle Tipi-pesi'!AB$14,'Tabelle Tipi-pesi'!AC$14,"")&amp;IF(AE165='Tabelle Tipi-pesi'!AB$15,'Tabelle Tipi-pesi'!AC$15,"")&amp;IF(AD165='Tabelle Tipi-pesi'!AB$16,'Tabelle Tipi-pesi'!AC$16,"")&amp;IF(AE165='Tabelle Tipi-pesi'!AB$17,'Tabelle Tipi-pesi'!AC$17,"")&amp;IF(AE165='Tabelle Tipi-pesi'!AB$18,'Tabelle Tipi-pesi'!AC$18,"")&amp;IF(AE165='Tabelle Tipi-pesi'!AB$19,'Tabelle Tipi-pesi'!AC$19,"")&amp;IF(AE165='Tabelle Tipi-pesi'!AB$20,'Tabelle Tipi-pesi'!AC$20,"")&amp;IF(AE165='Tabelle Tipi-pesi'!AB$21,'Tabelle Tipi-pesi'!AC$21,"")&amp;IF(AE165='Tabelle Tipi-pesi'!AB$22,'Tabelle Tipi-pesi'!AC$22,"")&amp;IF(AE165='Tabelle Tipi-pesi'!AB$23,'Tabelle Tipi-pesi'!AC$23,"")))</f>
        <v>10</v>
      </c>
      <c r="AH165" s="9">
        <f>IF(AG165="",0,VALUE(IF(AG165='Tabelle Tipi-pesi'!AD$2,'Tabelle Tipi-pesi'!AE$2,"")&amp;IF(AG165='Tabelle Tipi-pesi'!AD$3,'Tabelle Tipi-pesi'!AE$3,"")&amp;IF(AG165='Tabelle Tipi-pesi'!AD$4,'Tabelle Tipi-pesi'!AE$4,"")&amp;IF(AG165='Tabelle Tipi-pesi'!AD$5,'Tabelle Tipi-pesi'!AE$5,"")&amp;IF(AG165='Tabelle Tipi-pesi'!AD$6,'Tabelle Tipi-pesi'!AE$6,"")&amp;IF(AG165='Tabelle Tipi-pesi'!AD$7,'Tabelle Tipi-pesi'!AE$7,"")&amp;IF(AG165='Tabelle Tipi-pesi'!AD$8,'Tabelle Tipi-pesi'!AE$8,"")&amp;IF(AG165='Tabelle Tipi-pesi'!AD$9,'Tabelle Tipi-pesi'!AE$9,"")&amp;IF(AG165='Tabelle Tipi-pesi'!AD$10,'Tabelle Tipi-pesi'!AE$10,"")&amp;IF(AG165='Tabelle Tipi-pesi'!AD$11,'Tabelle Tipi-pesi'!AE$11,"")&amp;IF(AG165='Tabelle Tipi-pesi'!AD$12,'Tabelle Tipi-pesi'!AE$12,"")&amp;IF(AG165='Tabelle Tipi-pesi'!AD$13,'Tabelle Tipi-pesi'!AE$13,"")&amp;IF(AG165='Tabelle Tipi-pesi'!AD$14,'Tabelle Tipi-pesi'!AE$14,"")&amp;IF(AG165='Tabelle Tipi-pesi'!AD$15,'Tabelle Tipi-pesi'!AE$15,"")&amp;IF(AF165='Tabelle Tipi-pesi'!AD$16,'Tabelle Tipi-pesi'!AE$16,"")&amp;IF(AG165='Tabelle Tipi-pesi'!AD$17,'Tabelle Tipi-pesi'!AE$17,"")&amp;IF(AG165='Tabelle Tipi-pesi'!AD$18,'Tabelle Tipi-pesi'!AE$18,"")&amp;IF(AG165='Tabelle Tipi-pesi'!AD$19,'Tabelle Tipi-pesi'!AE$19,"")&amp;IF(AG165='Tabelle Tipi-pesi'!AD$20,'Tabelle Tipi-pesi'!AE$20,"")&amp;IF(AG165='Tabelle Tipi-pesi'!AD$21,'Tabelle Tipi-pesi'!AE$21,"")&amp;IF(AG165='Tabelle Tipi-pesi'!AD$22,'Tabelle Tipi-pesi'!AE$22,"")&amp;IF(AG165='Tabelle Tipi-pesi'!AD$23,'Tabelle Tipi-pesi'!AE$23,"")))</f>
        <v>0</v>
      </c>
      <c r="AJ165" s="26">
        <f t="shared" si="14"/>
        <v>1558</v>
      </c>
      <c r="AK165" s="55">
        <v>15</v>
      </c>
      <c r="AL165" s="12">
        <v>3000</v>
      </c>
      <c r="AM165" s="18"/>
      <c r="AN165" s="11">
        <f t="shared" si="15"/>
        <v>15</v>
      </c>
      <c r="AO165" s="11" t="str">
        <f t="shared" si="16"/>
        <v>3</v>
      </c>
      <c r="AP165" s="8">
        <v>580</v>
      </c>
      <c r="AQ165" s="40">
        <f t="shared" si="17"/>
        <v>12</v>
      </c>
      <c r="AR165" s="15">
        <f t="shared" si="18"/>
        <v>133.20000000000002</v>
      </c>
      <c r="AS165" s="16">
        <f t="shared" si="19"/>
        <v>85.494223363286267</v>
      </c>
      <c r="AT165" s="15">
        <f t="shared" si="20"/>
        <v>11.696696696696694</v>
      </c>
      <c r="AU165" s="39"/>
    </row>
    <row r="166" spans="1:47" s="8" customFormat="1" ht="11.25" customHeight="1" x14ac:dyDescent="0.2">
      <c r="A166" s="8">
        <v>162</v>
      </c>
      <c r="B166" s="8">
        <v>4</v>
      </c>
      <c r="C166" s="20" t="s">
        <v>18</v>
      </c>
      <c r="D166" s="21">
        <f>IF(C166="",0,VALUE(IF(C166='Tabelle Tipi-pesi'!B$2,'Tabelle Tipi-pesi'!C$2,"")&amp;IF(C166='Tabelle Tipi-pesi'!B$3,'Tabelle Tipi-pesi'!C$3,"")&amp;IF(C166='Tabelle Tipi-pesi'!B$4,'Tabelle Tipi-pesi'!C$4,"")&amp;IF(C166='Tabelle Tipi-pesi'!B$5,'Tabelle Tipi-pesi'!C$5,"")&amp;IF(C166='Tabelle Tipi-pesi'!B$6,'Tabelle Tipi-pesi'!C$6,"")&amp;IF(C166='Tabelle Tipi-pesi'!B$7,'Tabelle Tipi-pesi'!C$7,"")&amp;IF(C166='Tabelle Tipi-pesi'!B$8,'Tabelle Tipi-pesi'!C$8,"")&amp;IF(C166='Tabelle Tipi-pesi'!B$9,'Tabelle Tipi-pesi'!C$9,"")&amp;IF(C166='Tabelle Tipi-pesi'!B$10,'Tabelle Tipi-pesi'!C$10,"")&amp;IF(C166='Tabelle Tipi-pesi'!B$11,'Tabelle Tipi-pesi'!C$11,"")&amp;IF(C166='Tabelle Tipi-pesi'!B$12,'Tabelle Tipi-pesi'!C$12,"")&amp;IF(C166='Tabelle Tipi-pesi'!B$13,'Tabelle Tipi-pesi'!C$13,"")&amp;IF(C166='Tabelle Tipi-pesi'!B$14,'Tabelle Tipi-pesi'!C$14,"")&amp;IF(C166='Tabelle Tipi-pesi'!B$15,'Tabelle Tipi-pesi'!C$15,"")&amp;IF(C166='Tabelle Tipi-pesi'!B$16,'Tabelle Tipi-pesi'!C$16,"")&amp;IF(C166='Tabelle Tipi-pesi'!B$17,'Tabelle Tipi-pesi'!C$17,"")&amp;IF(C166='Tabelle Tipi-pesi'!B$18,'Tabelle Tipi-pesi'!C$18,"")&amp;IF(C166='Tabelle Tipi-pesi'!B$19,'Tabelle Tipi-pesi'!C$19,"")&amp;IF(C166='Tabelle Tipi-pesi'!B$20,'Tabelle Tipi-pesi'!C$20,"")&amp;IF(C166='Tabelle Tipi-pesi'!B$21,'Tabelle Tipi-pesi'!C$21,"")&amp;IF(C166='Tabelle Tipi-pesi'!B$22,'Tabelle Tipi-pesi'!C$22,"")&amp;IF(C166='Tabelle Tipi-pesi'!B$23,'Tabelle Tipi-pesi'!C$23,"")))</f>
        <v>180</v>
      </c>
      <c r="E166" s="8" t="s">
        <v>29</v>
      </c>
      <c r="F166" s="7">
        <f>IF(E166="",0,VALUE(IF(E166='Tabelle Tipi-pesi'!D$2,'Tabelle Tipi-pesi'!E$2,"")&amp;IF(E166='Tabelle Tipi-pesi'!D$3,'Tabelle Tipi-pesi'!E$3,"")&amp;IF(E166='Tabelle Tipi-pesi'!D$4,'Tabelle Tipi-pesi'!E$4,"")&amp;IF(E166='Tabelle Tipi-pesi'!D$5,'Tabelle Tipi-pesi'!E$5,"")&amp;IF(E166='Tabelle Tipi-pesi'!D$6,'Tabelle Tipi-pesi'!E$6,"")&amp;IF(E166='Tabelle Tipi-pesi'!D$7,'Tabelle Tipi-pesi'!E$7,"")&amp;IF(E166='Tabelle Tipi-pesi'!D$8,'Tabelle Tipi-pesi'!E$8,"")&amp;IF(E166='Tabelle Tipi-pesi'!D$9,'Tabelle Tipi-pesi'!E$9,"")&amp;IF(E166='Tabelle Tipi-pesi'!D$10,'Tabelle Tipi-pesi'!E$10,"")&amp;IF(E166='Tabelle Tipi-pesi'!D$11,'Tabelle Tipi-pesi'!E$11,"")&amp;IF(E166='Tabelle Tipi-pesi'!D$12,'Tabelle Tipi-pesi'!E$12,"")&amp;IF(E166='Tabelle Tipi-pesi'!D$13,'Tabelle Tipi-pesi'!E$13,"")&amp;IF(E166='Tabelle Tipi-pesi'!D$14,'Tabelle Tipi-pesi'!E$14,"")&amp;IF(E166='Tabelle Tipi-pesi'!D$15,'Tabelle Tipi-pesi'!E$15,"")&amp;IF(E166='Tabelle Tipi-pesi'!D$16,'Tabelle Tipi-pesi'!E$16,"")&amp;IF(E166='Tabelle Tipi-pesi'!D$17,'Tabelle Tipi-pesi'!E$17,"")&amp;IF(E166='Tabelle Tipi-pesi'!D$18,'Tabelle Tipi-pesi'!E$18,"")&amp;IF(E166='Tabelle Tipi-pesi'!D$19,'Tabelle Tipi-pesi'!E$19,"")&amp;IF(E166='Tabelle Tipi-pesi'!D$20,'Tabelle Tipi-pesi'!E$20,"")&amp;IF(E166='Tabelle Tipi-pesi'!D$21,'Tabelle Tipi-pesi'!E$21,"")&amp;IF(E166='Tabelle Tipi-pesi'!D$22,'Tabelle Tipi-pesi'!E$22,"")&amp;IF(E166='Tabelle Tipi-pesi'!D$23,'Tabelle Tipi-pesi'!E$23,"")))/4*B166</f>
        <v>80</v>
      </c>
      <c r="G166" s="22" t="s">
        <v>39</v>
      </c>
      <c r="H166" s="23">
        <f>$B166*IF(G166="",0,VALUE(IF(G166='Tabelle Tipi-pesi'!F$2,'Tabelle Tipi-pesi'!G$2,"")&amp;IF(G166='Tabelle Tipi-pesi'!F$3,'Tabelle Tipi-pesi'!G$3,"")&amp;IF(G166='Tabelle Tipi-pesi'!F$4,'Tabelle Tipi-pesi'!G$4,"")&amp;IF(G166='Tabelle Tipi-pesi'!F$5,'Tabelle Tipi-pesi'!G$5,"")&amp;IF(G166='Tabelle Tipi-pesi'!F$6,'Tabelle Tipi-pesi'!G$6,"")&amp;IF(G166='Tabelle Tipi-pesi'!F$7,'Tabelle Tipi-pesi'!G$7,"")&amp;IF(G166='Tabelle Tipi-pesi'!F$8,'Tabelle Tipi-pesi'!G$8,"")&amp;IF(G166='Tabelle Tipi-pesi'!F$9,'Tabelle Tipi-pesi'!G$9,"")&amp;IF(G166='Tabelle Tipi-pesi'!F$10,'Tabelle Tipi-pesi'!G$10,"")&amp;IF(G166='Tabelle Tipi-pesi'!F$11,'Tabelle Tipi-pesi'!G$11,"")&amp;IF(G166='Tabelle Tipi-pesi'!F$12,'Tabelle Tipi-pesi'!G$12,"")&amp;IF(G166='Tabelle Tipi-pesi'!F$13,'Tabelle Tipi-pesi'!G$13,"")&amp;IF(G166='Tabelle Tipi-pesi'!F$14,'Tabelle Tipi-pesi'!G$14,"")&amp;IF(G166='Tabelle Tipi-pesi'!F$15,'Tabelle Tipi-pesi'!G$15,"")&amp;IF(G166='Tabelle Tipi-pesi'!F$16,'Tabelle Tipi-pesi'!G$16,"")&amp;IF(G166='Tabelle Tipi-pesi'!F$17,'Tabelle Tipi-pesi'!G$17,"")&amp;IF(G166='Tabelle Tipi-pesi'!F$18,'Tabelle Tipi-pesi'!G$18,"")&amp;IF(G166='Tabelle Tipi-pesi'!F$19,'Tabelle Tipi-pesi'!G$19,"")&amp;IF(G166='Tabelle Tipi-pesi'!F$20,'Tabelle Tipi-pesi'!G$20,"")&amp;IF(G166='Tabelle Tipi-pesi'!F$21,'Tabelle Tipi-pesi'!G$21,"")&amp;IF(G166='Tabelle Tipi-pesi'!F$22,'Tabelle Tipi-pesi'!G$22,"")&amp;IF(G166='Tabelle Tipi-pesi'!F$23,'Tabelle Tipi-pesi'!G$23,"")))</f>
        <v>120</v>
      </c>
      <c r="I166" s="8" t="s">
        <v>44</v>
      </c>
      <c r="J166" s="9">
        <f>IF(I166="",0,VALUE(IF(I166='Tabelle Tipi-pesi'!H$2,'Tabelle Tipi-pesi'!I$2,"")&amp;IF(I166='Tabelle Tipi-pesi'!H$3,'Tabelle Tipi-pesi'!I$3,"")&amp;IF(I166='Tabelle Tipi-pesi'!H$4,'Tabelle Tipi-pesi'!I$4,"")&amp;IF(I166='Tabelle Tipi-pesi'!H$5,'Tabelle Tipi-pesi'!I$5,"")&amp;IF(I166='Tabelle Tipi-pesi'!H$6,'Tabelle Tipi-pesi'!I$6,"")&amp;IF(I166='Tabelle Tipi-pesi'!H$7,'Tabelle Tipi-pesi'!I$7,"")&amp;IF(I166='Tabelle Tipi-pesi'!H$8,'Tabelle Tipi-pesi'!I$8,"")&amp;IF(I166='Tabelle Tipi-pesi'!H$9,'Tabelle Tipi-pesi'!I$9,"")&amp;IF(I166='Tabelle Tipi-pesi'!H$10,'Tabelle Tipi-pesi'!I$10,"")&amp;IF(I166='Tabelle Tipi-pesi'!H$11,'Tabelle Tipi-pesi'!I$11,"")&amp;IF(I166='Tabelle Tipi-pesi'!H$12,'Tabelle Tipi-pesi'!I$12,"")&amp;IF(I166='Tabelle Tipi-pesi'!H$13,'Tabelle Tipi-pesi'!I$13,"")&amp;IF(I166='Tabelle Tipi-pesi'!H$14,'Tabelle Tipi-pesi'!I$14,"")&amp;IF(I166='Tabelle Tipi-pesi'!H$15,'Tabelle Tipi-pesi'!I$15,"")&amp;IF(I166='Tabelle Tipi-pesi'!H$16,'Tabelle Tipi-pesi'!I$16,"")&amp;IF(I166='Tabelle Tipi-pesi'!H$17,'Tabelle Tipi-pesi'!I$17,"")&amp;IF(I166='Tabelle Tipi-pesi'!H$18,'Tabelle Tipi-pesi'!I$18,"")&amp;IF(I166='Tabelle Tipi-pesi'!H$19,'Tabelle Tipi-pesi'!I$19,"")&amp;IF(I166='Tabelle Tipi-pesi'!H$20,'Tabelle Tipi-pesi'!I$20,"")&amp;IF(I166='Tabelle Tipi-pesi'!H$21,'Tabelle Tipi-pesi'!I$21,"")&amp;IF(I166='Tabelle Tipi-pesi'!H$22,'Tabelle Tipi-pesi'!I$22,"")&amp;IF(I166='Tabelle Tipi-pesi'!H$23,'Tabelle Tipi-pesi'!I$23,"")))</f>
        <v>80</v>
      </c>
      <c r="K166" s="24" t="s">
        <v>50</v>
      </c>
      <c r="L166" s="25">
        <f>IF(K166="",0,VALUE(IF(K166='Tabelle Tipi-pesi'!J$2,'Tabelle Tipi-pesi'!K$2,"")&amp;IF(K166='Tabelle Tipi-pesi'!J$3,'Tabelle Tipi-pesi'!K$3,"")&amp;IF(K166='Tabelle Tipi-pesi'!J$4,'Tabelle Tipi-pesi'!K$4,"")&amp;IF(K166='Tabelle Tipi-pesi'!J$5,'Tabelle Tipi-pesi'!K$5,"")&amp;IF(K166='Tabelle Tipi-pesi'!J$6,'Tabelle Tipi-pesi'!K$6,"")&amp;IF(K166='Tabelle Tipi-pesi'!J$7,'Tabelle Tipi-pesi'!K$7,"")&amp;IF(K166='Tabelle Tipi-pesi'!J$8,'Tabelle Tipi-pesi'!K$8,"")&amp;IF(K166='Tabelle Tipi-pesi'!J$9,'Tabelle Tipi-pesi'!K$9,"")&amp;IF(K166='Tabelle Tipi-pesi'!J$10,'Tabelle Tipi-pesi'!K$10,"")&amp;IF(K166='Tabelle Tipi-pesi'!J$11,'Tabelle Tipi-pesi'!K$11,"")&amp;IF(K166='Tabelle Tipi-pesi'!J$12,'Tabelle Tipi-pesi'!K$12,"")&amp;IF(K166='Tabelle Tipi-pesi'!J$13,'Tabelle Tipi-pesi'!K$13,"")&amp;IF(K166='Tabelle Tipi-pesi'!J$14,'Tabelle Tipi-pesi'!K$14,"")&amp;IF(K166='Tabelle Tipi-pesi'!J$15,'Tabelle Tipi-pesi'!K$15,"")&amp;IF(K166='Tabelle Tipi-pesi'!J$16,'Tabelle Tipi-pesi'!K$16,"")&amp;IF(K166='Tabelle Tipi-pesi'!J$17,'Tabelle Tipi-pesi'!K$17,"")&amp;IF(K166='Tabelle Tipi-pesi'!J$18,'Tabelle Tipi-pesi'!K$18,"")&amp;IF(K166='Tabelle Tipi-pesi'!J$19,'Tabelle Tipi-pesi'!K$19,"")&amp;IF(K166='Tabelle Tipi-pesi'!J$20,'Tabelle Tipi-pesi'!K$20,"")&amp;IF(K166='Tabelle Tipi-pesi'!J$21,'Tabelle Tipi-pesi'!K$21,"")&amp;IF(K166='Tabelle Tipi-pesi'!J$22,'Tabelle Tipi-pesi'!K$22,"")&amp;IF(K166='Tabelle Tipi-pesi'!J$23,'Tabelle Tipi-pesi'!K$23,"")))</f>
        <v>7</v>
      </c>
      <c r="M166" s="8" t="s">
        <v>63</v>
      </c>
      <c r="N166" s="9">
        <f>$B166*IF(M166="",0,VALUE(IF(M166='Tabelle Tipi-pesi'!L$2,'Tabelle Tipi-pesi'!M$2,"")&amp;IF(M166='Tabelle Tipi-pesi'!L$3,'Tabelle Tipi-pesi'!M$3,"")&amp;IF(M166='Tabelle Tipi-pesi'!L$4,'Tabelle Tipi-pesi'!M$4,"")&amp;IF(M166='Tabelle Tipi-pesi'!L$5,'Tabelle Tipi-pesi'!M$5,"")&amp;IF(M166='Tabelle Tipi-pesi'!L$6,'Tabelle Tipi-pesi'!M$6,"")&amp;IF(M166='Tabelle Tipi-pesi'!L$7,'Tabelle Tipi-pesi'!M$7,"")&amp;IF(M166='Tabelle Tipi-pesi'!L$8,'Tabelle Tipi-pesi'!M$8,"")&amp;IF(M166='Tabelle Tipi-pesi'!L$9,'Tabelle Tipi-pesi'!M$9,"")&amp;IF(M166='Tabelle Tipi-pesi'!L$10,'Tabelle Tipi-pesi'!M$10,"")&amp;IF(M166='Tabelle Tipi-pesi'!L$11,'Tabelle Tipi-pesi'!M$11,"")&amp;IF(M166='Tabelle Tipi-pesi'!L$12,'Tabelle Tipi-pesi'!M$12,"")&amp;IF(M166='Tabelle Tipi-pesi'!L$13,'Tabelle Tipi-pesi'!M$13,"")&amp;IF(M166='Tabelle Tipi-pesi'!L$14,'Tabelle Tipi-pesi'!M$14,"")&amp;IF(M166='Tabelle Tipi-pesi'!L$15,'Tabelle Tipi-pesi'!M$15,"")&amp;IF(M166='Tabelle Tipi-pesi'!L$16,'Tabelle Tipi-pesi'!M$16,"")&amp;IF(M166='Tabelle Tipi-pesi'!L$17,'Tabelle Tipi-pesi'!M$17,"")&amp;IF(M166='Tabelle Tipi-pesi'!L$18,'Tabelle Tipi-pesi'!M$18,"")&amp;IF(M166='Tabelle Tipi-pesi'!L$19,'Tabelle Tipi-pesi'!M$19,"")&amp;IF(M166='Tabelle Tipi-pesi'!L$20,'Tabelle Tipi-pesi'!M$20,"")&amp;IF(M166='Tabelle Tipi-pesi'!L$21,'Tabelle Tipi-pesi'!M$21,"")&amp;IF(M166='Tabelle Tipi-pesi'!L$22,'Tabelle Tipi-pesi'!M$22,"")&amp;IF(M166='Tabelle Tipi-pesi'!L$23,'Tabelle Tipi-pesi'!M$23,"")))</f>
        <v>416</v>
      </c>
      <c r="O166" s="27" t="s">
        <v>88</v>
      </c>
      <c r="P166" s="28">
        <f>IF(O166="",0,VALUE(IF(O166='Tabelle Tipi-pesi'!N$2,'Tabelle Tipi-pesi'!O$2,"")&amp;IF(O166='Tabelle Tipi-pesi'!N$3,'Tabelle Tipi-pesi'!O$3,"")&amp;IF(O166='Tabelle Tipi-pesi'!N$4,'Tabelle Tipi-pesi'!O$4,"")&amp;IF(O166='Tabelle Tipi-pesi'!N$5,'Tabelle Tipi-pesi'!O$5,"")&amp;IF(O166='Tabelle Tipi-pesi'!N$6,'Tabelle Tipi-pesi'!O$6,"")&amp;IF(O166='Tabelle Tipi-pesi'!N$7,'Tabelle Tipi-pesi'!O$7,"")&amp;IF(O166='Tabelle Tipi-pesi'!N$8,'Tabelle Tipi-pesi'!O$8,"")&amp;IF(O166='Tabelle Tipi-pesi'!N$9,'Tabelle Tipi-pesi'!O$9,"")&amp;IF(O166='Tabelle Tipi-pesi'!N$10,'Tabelle Tipi-pesi'!O$10,"")&amp;IF(O166='Tabelle Tipi-pesi'!N$11,'Tabelle Tipi-pesi'!O$11,"")&amp;IF(O166='Tabelle Tipi-pesi'!N$12,'Tabelle Tipi-pesi'!O$12,"")&amp;IF(O166='Tabelle Tipi-pesi'!N$13,'Tabelle Tipi-pesi'!O$13,"")&amp;IF(O166='Tabelle Tipi-pesi'!N$14,'Tabelle Tipi-pesi'!O$14,"")&amp;IF(O166='Tabelle Tipi-pesi'!N$15,'Tabelle Tipi-pesi'!O$15,"")&amp;IF(O166='Tabelle Tipi-pesi'!N$16,'Tabelle Tipi-pesi'!O$16,"")&amp;IF(O166='Tabelle Tipi-pesi'!N$17,'Tabelle Tipi-pesi'!O$17,"")&amp;IF(O166='Tabelle Tipi-pesi'!N$18,'Tabelle Tipi-pesi'!O$18,"")&amp;IF(O166='Tabelle Tipi-pesi'!N$19,'Tabelle Tipi-pesi'!O$19,"")&amp;IF(O166='Tabelle Tipi-pesi'!N$20,'Tabelle Tipi-pesi'!O$20,"")&amp;IF(O166='Tabelle Tipi-pesi'!N$21,'Tabelle Tipi-pesi'!O$21,"")&amp;IF(O166='Tabelle Tipi-pesi'!N$22,'Tabelle Tipi-pesi'!O$22,"")&amp;IF(O166='Tabelle Tipi-pesi'!N$23,'Tabelle Tipi-pesi'!O$23,"")))</f>
        <v>406</v>
      </c>
      <c r="Q166" s="8" t="s">
        <v>108</v>
      </c>
      <c r="R166" s="9">
        <f>IF(Q166="",0,VALUE(IF(Q166='Tabelle Tipi-pesi'!P$2,'Tabelle Tipi-pesi'!Q$2,"")&amp;IF(Q166='Tabelle Tipi-pesi'!P$3,'Tabelle Tipi-pesi'!Q$3,"")&amp;IF(Q166='Tabelle Tipi-pesi'!P$4,'Tabelle Tipi-pesi'!Q$4,"")&amp;IF(Q166='Tabelle Tipi-pesi'!P$5,'Tabelle Tipi-pesi'!Q$5,"")&amp;IF(Q166='Tabelle Tipi-pesi'!P$6,'Tabelle Tipi-pesi'!Q$6,"")&amp;IF(Q166='Tabelle Tipi-pesi'!P$7,'Tabelle Tipi-pesi'!Q$7,"")&amp;IF(Q166='Tabelle Tipi-pesi'!P$8,'Tabelle Tipi-pesi'!Q$8,"")&amp;IF(Q166='Tabelle Tipi-pesi'!P$9,'Tabelle Tipi-pesi'!Q$9,"")&amp;IF(Q166='Tabelle Tipi-pesi'!P$10,'Tabelle Tipi-pesi'!Q$10,"")&amp;IF(Q166='Tabelle Tipi-pesi'!P$11,'Tabelle Tipi-pesi'!Q$11,"")&amp;IF(Q166='Tabelle Tipi-pesi'!P$12,'Tabelle Tipi-pesi'!Q$12,"")&amp;IF(Q166='Tabelle Tipi-pesi'!P$13,'Tabelle Tipi-pesi'!Q$13,"")&amp;IF(Q166='Tabelle Tipi-pesi'!P$14,'Tabelle Tipi-pesi'!Q$14,"")&amp;IF(Q166='Tabelle Tipi-pesi'!P$15,'Tabelle Tipi-pesi'!Q$15,"")&amp;IF(Q166='Tabelle Tipi-pesi'!P$16,'Tabelle Tipi-pesi'!Q$16,"")&amp;IF(Q166='Tabelle Tipi-pesi'!P$17,'Tabelle Tipi-pesi'!Q$17,"")&amp;IF(Q166='Tabelle Tipi-pesi'!P$18,'Tabelle Tipi-pesi'!Q$18,"")&amp;IF(Q166='Tabelle Tipi-pesi'!P$19,'Tabelle Tipi-pesi'!Q$19,"")&amp;IF(Q166='Tabelle Tipi-pesi'!P$20,'Tabelle Tipi-pesi'!Q$20,"")&amp;IF(Q166='Tabelle Tipi-pesi'!P$21,'Tabelle Tipi-pesi'!Q$21,"")&amp;IF(Q166='Tabelle Tipi-pesi'!P$22,'Tabelle Tipi-pesi'!Q$22,"")&amp;IF(Q166='Tabelle Tipi-pesi'!P$23,'Tabelle Tipi-pesi'!Q$23,"")))</f>
        <v>30</v>
      </c>
      <c r="S166" s="29" t="s">
        <v>129</v>
      </c>
      <c r="T166" s="30">
        <f>IF(S166="",0,VALUE(IF(S166='Tabelle Tipi-pesi'!R$2,'Tabelle Tipi-pesi'!S$2,"")&amp;IF(S166='Tabelle Tipi-pesi'!R$3,'Tabelle Tipi-pesi'!S$3,"")&amp;IF(S166='Tabelle Tipi-pesi'!R$4,'Tabelle Tipi-pesi'!S$4,"")&amp;IF(S166='Tabelle Tipi-pesi'!R$5,'Tabelle Tipi-pesi'!S$5,"")&amp;IF(S166='Tabelle Tipi-pesi'!R$6,'Tabelle Tipi-pesi'!S$6,"")&amp;IF(S166='Tabelle Tipi-pesi'!R$7,'Tabelle Tipi-pesi'!S$7,"")&amp;IF(S166='Tabelle Tipi-pesi'!R$8,'Tabelle Tipi-pesi'!S$8,"")&amp;IF(S166='Tabelle Tipi-pesi'!R$9,'Tabelle Tipi-pesi'!S$9,"")&amp;IF(S166='Tabelle Tipi-pesi'!R$10,'Tabelle Tipi-pesi'!S$10,"")&amp;IF(S166='Tabelle Tipi-pesi'!R$11,'Tabelle Tipi-pesi'!S$11,"")&amp;IF(S166='Tabelle Tipi-pesi'!R$12,'Tabelle Tipi-pesi'!S$12,"")&amp;IF(S166='Tabelle Tipi-pesi'!R$13,'Tabelle Tipi-pesi'!S$13,"")&amp;IF(S166='Tabelle Tipi-pesi'!R$14,'Tabelle Tipi-pesi'!S$14,"")&amp;IF(S166='Tabelle Tipi-pesi'!R$15,'Tabelle Tipi-pesi'!S$15,"")&amp;IF(S166='Tabelle Tipi-pesi'!R$16,'Tabelle Tipi-pesi'!S$16,"")&amp;IF(S166='Tabelle Tipi-pesi'!R$17,'Tabelle Tipi-pesi'!S$17,"")&amp;IF(S166='Tabelle Tipi-pesi'!R$18,'Tabelle Tipi-pesi'!S$18,"")&amp;IF(S166='Tabelle Tipi-pesi'!R$19,'Tabelle Tipi-pesi'!S$19,"")&amp;IF(S166='Tabelle Tipi-pesi'!R$20,'Tabelle Tipi-pesi'!S$20,"")&amp;IF(S166='Tabelle Tipi-pesi'!R$21,'Tabelle Tipi-pesi'!S$21,"")&amp;IF(S166='Tabelle Tipi-pesi'!R$22,'Tabelle Tipi-pesi'!S$22,"")&amp;IF(S166='Tabelle Tipi-pesi'!R$23,'Tabelle Tipi-pesi'!S$23,"")))</f>
        <v>20</v>
      </c>
      <c r="U166" s="8" t="s">
        <v>93</v>
      </c>
      <c r="V166" s="9">
        <f>IF(U166="",0,VALUE(IF(U166='Tabelle Tipi-pesi'!T$2,'Tabelle Tipi-pesi'!U$2,"")&amp;IF(U166='Tabelle Tipi-pesi'!T$3,'Tabelle Tipi-pesi'!U$3,"")&amp;IF(U166='Tabelle Tipi-pesi'!T$4,'Tabelle Tipi-pesi'!U$4,"")&amp;IF(U166='Tabelle Tipi-pesi'!T$5,'Tabelle Tipi-pesi'!U$5,"")&amp;IF(U166='Tabelle Tipi-pesi'!T$6,'Tabelle Tipi-pesi'!U$6,"")&amp;IF(U166='Tabelle Tipi-pesi'!T$7,'Tabelle Tipi-pesi'!U$7,"")&amp;IF(U166='Tabelle Tipi-pesi'!T$8,'Tabelle Tipi-pesi'!U$8,"")&amp;IF(U166='Tabelle Tipi-pesi'!T$9,'Tabelle Tipi-pesi'!U$9,"")&amp;IF(U166='Tabelle Tipi-pesi'!T$10,'Tabelle Tipi-pesi'!U$10,"")&amp;IF(U166='Tabelle Tipi-pesi'!T$11,'Tabelle Tipi-pesi'!U$11,"")&amp;IF(U166='Tabelle Tipi-pesi'!T$12,'Tabelle Tipi-pesi'!U$12,"")&amp;IF(U166='Tabelle Tipi-pesi'!T$13,'Tabelle Tipi-pesi'!U$13,"")&amp;IF(U166='Tabelle Tipi-pesi'!T$14,'Tabelle Tipi-pesi'!U$14,"")&amp;IF(U166='Tabelle Tipi-pesi'!T$15,'Tabelle Tipi-pesi'!U$15,"")&amp;IF(U166='Tabelle Tipi-pesi'!T$16,'Tabelle Tipi-pesi'!U$16,"")&amp;IF(U166='Tabelle Tipi-pesi'!T$17,'Tabelle Tipi-pesi'!U$17,"")&amp;IF(U166='Tabelle Tipi-pesi'!T$18,'Tabelle Tipi-pesi'!U$18,"")&amp;IF(U166='Tabelle Tipi-pesi'!T$19,'Tabelle Tipi-pesi'!U$19,"")&amp;IF(U166='Tabelle Tipi-pesi'!T$20,'Tabelle Tipi-pesi'!U$20,"")&amp;IF(U166='Tabelle Tipi-pesi'!T$21,'Tabelle Tipi-pesi'!U$21,"")&amp;IF(U166='Tabelle Tipi-pesi'!T$22,'Tabelle Tipi-pesi'!U$22,"")&amp;IF(U166='Tabelle Tipi-pesi'!T$23,'Tabelle Tipi-pesi'!U$23,"")))</f>
        <v>80</v>
      </c>
      <c r="W166" s="31" t="s">
        <v>99</v>
      </c>
      <c r="X166" s="32">
        <f>IF(W166="",0,VALUE(IF(W166='Tabelle Tipi-pesi'!V$2,'Tabelle Tipi-pesi'!W$2,"")&amp;IF(W166='Tabelle Tipi-pesi'!V$3,'Tabelle Tipi-pesi'!W$3,"")&amp;IF(W166='Tabelle Tipi-pesi'!V$4,'Tabelle Tipi-pesi'!W$4,"")&amp;IF(W166='Tabelle Tipi-pesi'!V$5,'Tabelle Tipi-pesi'!W$5,"")&amp;IF(W166='Tabelle Tipi-pesi'!V$6,'Tabelle Tipi-pesi'!W$6,"")&amp;IF(W166='Tabelle Tipi-pesi'!V$7,'Tabelle Tipi-pesi'!W$7,"")&amp;IF(W166='Tabelle Tipi-pesi'!V$8,'Tabelle Tipi-pesi'!W$8,"")&amp;IF(W166='Tabelle Tipi-pesi'!V$9,'Tabelle Tipi-pesi'!W$9,"")&amp;IF(W166='Tabelle Tipi-pesi'!V$10,'Tabelle Tipi-pesi'!W$10,"")&amp;IF(W166='Tabelle Tipi-pesi'!V$11,'Tabelle Tipi-pesi'!W$11,"")&amp;IF(W166='Tabelle Tipi-pesi'!V$12,'Tabelle Tipi-pesi'!W$12,"")&amp;IF(W166='Tabelle Tipi-pesi'!V$13,'Tabelle Tipi-pesi'!W$13,"")&amp;IF(W166='Tabelle Tipi-pesi'!V$14,'Tabelle Tipi-pesi'!W$14,"")&amp;IF(W166='Tabelle Tipi-pesi'!V$15,'Tabelle Tipi-pesi'!W$15,"")&amp;IF(W166='Tabelle Tipi-pesi'!V$16,'Tabelle Tipi-pesi'!W$16,"")&amp;IF(W166='Tabelle Tipi-pesi'!V$17,'Tabelle Tipi-pesi'!W$17,"")&amp;IF(W166='Tabelle Tipi-pesi'!V$18,'Tabelle Tipi-pesi'!W$18,"")&amp;IF(W166='Tabelle Tipi-pesi'!V$19,'Tabelle Tipi-pesi'!W$19,"")&amp;IF(W166='Tabelle Tipi-pesi'!V$20,'Tabelle Tipi-pesi'!W$20,"")&amp;IF(W166='Tabelle Tipi-pesi'!V$21,'Tabelle Tipi-pesi'!W$21,"")&amp;IF(W166='Tabelle Tipi-pesi'!V$22,'Tabelle Tipi-pesi'!W$22,"")&amp;IF(W166='Tabelle Tipi-pesi'!V$23,'Tabelle Tipi-pesi'!W$23,"")))</f>
        <v>14</v>
      </c>
      <c r="Y166" s="8" t="s">
        <v>100</v>
      </c>
      <c r="Z166" s="9">
        <f>IF(Y166="",0,VALUE(IF(Y166='Tabelle Tipi-pesi'!X$2,'Tabelle Tipi-pesi'!Y$2,"")&amp;IF(Y166='Tabelle Tipi-pesi'!X$3,'Tabelle Tipi-pesi'!Y$3,"")&amp;IF(Y166='Tabelle Tipi-pesi'!X$4,'Tabelle Tipi-pesi'!Y$4,"")&amp;IF(Y166='Tabelle Tipi-pesi'!X$5,'Tabelle Tipi-pesi'!Y$5,"")&amp;IF(Y166='Tabelle Tipi-pesi'!X$6,'Tabelle Tipi-pesi'!Y$6,"")&amp;IF(Y166='Tabelle Tipi-pesi'!X$7,'Tabelle Tipi-pesi'!Y$7,"")&amp;IF(Y166='Tabelle Tipi-pesi'!X$8,'Tabelle Tipi-pesi'!Y$8,"")&amp;IF(Y166='Tabelle Tipi-pesi'!X$9,'Tabelle Tipi-pesi'!Y$9,"")&amp;IF(Y166='Tabelle Tipi-pesi'!X$10,'Tabelle Tipi-pesi'!Y$10,"")&amp;IF(Y166='Tabelle Tipi-pesi'!X$11,'Tabelle Tipi-pesi'!Y$11,"")&amp;IF(Y166='Tabelle Tipi-pesi'!X$12,'Tabelle Tipi-pesi'!Y$12,"")&amp;IF(Y166='Tabelle Tipi-pesi'!X$13,'Tabelle Tipi-pesi'!Y$13,"")&amp;IF(Y166='Tabelle Tipi-pesi'!X$14,'Tabelle Tipi-pesi'!Y$14,"")&amp;IF(Y166='Tabelle Tipi-pesi'!X$15,'Tabelle Tipi-pesi'!Y$15,"")&amp;IF(Y166='Tabelle Tipi-pesi'!X$16,'Tabelle Tipi-pesi'!Y$16,"")&amp;IF(Y166='Tabelle Tipi-pesi'!X$17,'Tabelle Tipi-pesi'!Y$17,"")&amp;IF(Y166='Tabelle Tipi-pesi'!X$18,'Tabelle Tipi-pesi'!Y$18,"")&amp;IF(Y166='Tabelle Tipi-pesi'!X$19,'Tabelle Tipi-pesi'!Y$19,"")&amp;IF(Y166='Tabelle Tipi-pesi'!X$20,'Tabelle Tipi-pesi'!Y$20,"")&amp;IF(Y166='Tabelle Tipi-pesi'!X$21,'Tabelle Tipi-pesi'!Y$21,"")&amp;IF(Y166='Tabelle Tipi-pesi'!X$22,'Tabelle Tipi-pesi'!Y$22,"")&amp;IF(Y166='Tabelle Tipi-pesi'!X$23,'Tabelle Tipi-pesi'!Y$23,"")))</f>
        <v>190</v>
      </c>
      <c r="AA166" s="36" t="s">
        <v>105</v>
      </c>
      <c r="AB166" s="37">
        <f>IF(AA166="",0,VALUE(IF(AA166='Tabelle Tipi-pesi'!Z$2,'Tabelle Tipi-pesi'!AA$2,"")&amp;IF(AA166='Tabelle Tipi-pesi'!Z$3,'Tabelle Tipi-pesi'!AA$3,"")&amp;IF(AA166='Tabelle Tipi-pesi'!Z$4,'Tabelle Tipi-pesi'!AA$4,"")&amp;IF(AA166='Tabelle Tipi-pesi'!Z$5,'Tabelle Tipi-pesi'!AA$5,"")&amp;IF(AA166='Tabelle Tipi-pesi'!Z$6,'Tabelle Tipi-pesi'!AA$6,"")&amp;IF(AA166='Tabelle Tipi-pesi'!Z$7,'Tabelle Tipi-pesi'!AA$7,"")&amp;IF(AA166='Tabelle Tipi-pesi'!Z$8,'Tabelle Tipi-pesi'!AA$8,"")&amp;IF(AA166='Tabelle Tipi-pesi'!Z$9,'Tabelle Tipi-pesi'!AA$9,"")&amp;IF(AA166='Tabelle Tipi-pesi'!Z$10,'Tabelle Tipi-pesi'!AA$10,"")&amp;IF(AA166='Tabelle Tipi-pesi'!Z$11,'Tabelle Tipi-pesi'!AA$11,"")&amp;IF(AA166='Tabelle Tipi-pesi'!Z$12,'Tabelle Tipi-pesi'!AA$12,"")&amp;IF(AA166='Tabelle Tipi-pesi'!Z$13,'Tabelle Tipi-pesi'!AA$13,"")&amp;IF(AA166='Tabelle Tipi-pesi'!Z$14,'Tabelle Tipi-pesi'!AA$14,"")&amp;IF(AA166='Tabelle Tipi-pesi'!Z$15,'Tabelle Tipi-pesi'!AA$15,"")&amp;IF(AA166='Tabelle Tipi-pesi'!Z$16,'Tabelle Tipi-pesi'!AA$16,"")&amp;IF(AA166='Tabelle Tipi-pesi'!Z$17,'Tabelle Tipi-pesi'!AA$17,"")&amp;IF(AA166='Tabelle Tipi-pesi'!Z$18,'Tabelle Tipi-pesi'!AA$18,"")&amp;IF(AA166='Tabelle Tipi-pesi'!Z$19,'Tabelle Tipi-pesi'!AA$19,"")&amp;IF(AA166='Tabelle Tipi-pesi'!Z$20,'Tabelle Tipi-pesi'!AA$20,"")&amp;IF(AA166='Tabelle Tipi-pesi'!Z$21,'Tabelle Tipi-pesi'!AA$21,"")&amp;IF(AA166='Tabelle Tipi-pesi'!Z$22,'Tabelle Tipi-pesi'!AA$22,"")&amp;IF(AA166='Tabelle Tipi-pesi'!Z$23,'Tabelle Tipi-pesi'!AA$23,"")))</f>
        <v>75</v>
      </c>
      <c r="AD166" s="9">
        <f>IF(AC166="",0,VALUE(IF(AC166='Tabelle Tipi-pesi'!Z$2,'Tabelle Tipi-pesi'!AA$2,"")&amp;IF(AC166='Tabelle Tipi-pesi'!Z$3,'Tabelle Tipi-pesi'!AA$3,"")&amp;IF(AC166='Tabelle Tipi-pesi'!Z$4,'Tabelle Tipi-pesi'!AA$4,"")&amp;IF(AC166='Tabelle Tipi-pesi'!Z$5,'Tabelle Tipi-pesi'!AA$5,"")&amp;IF(AC166='Tabelle Tipi-pesi'!Z$6,'Tabelle Tipi-pesi'!AA$6,"")&amp;IF(AC166='Tabelle Tipi-pesi'!Z$7,'Tabelle Tipi-pesi'!AA$7,"")&amp;IF(AC166='Tabelle Tipi-pesi'!Z$8,'Tabelle Tipi-pesi'!AA$8,"")&amp;IF(AC166='Tabelle Tipi-pesi'!Z$9,'Tabelle Tipi-pesi'!AA$9,"")&amp;IF(AC166='Tabelle Tipi-pesi'!Z$10,'Tabelle Tipi-pesi'!AA$10,"")&amp;IF(AC166='Tabelle Tipi-pesi'!Z$11,'Tabelle Tipi-pesi'!AA$11,"")&amp;IF(AC166='Tabelle Tipi-pesi'!Z$12,'Tabelle Tipi-pesi'!AA$12,"")&amp;IF(AC166='Tabelle Tipi-pesi'!Z$13,'Tabelle Tipi-pesi'!AA$13,"")&amp;IF(AC166='Tabelle Tipi-pesi'!Z$14,'Tabelle Tipi-pesi'!AA$14,"")&amp;IF(AC166='Tabelle Tipi-pesi'!Z$15,'Tabelle Tipi-pesi'!AA$15,"")&amp;IF(AC166='Tabelle Tipi-pesi'!Z$16,'Tabelle Tipi-pesi'!AA$16,"")&amp;IF(AC166='Tabelle Tipi-pesi'!Z$17,'Tabelle Tipi-pesi'!AA$17,"")&amp;IF(AC166='Tabelle Tipi-pesi'!Z$18,'Tabelle Tipi-pesi'!AA$18,"")&amp;IF(AC166='Tabelle Tipi-pesi'!Z$19,'Tabelle Tipi-pesi'!AA$19,"")&amp;IF(AC166='Tabelle Tipi-pesi'!Z$20,'Tabelle Tipi-pesi'!AA$20,"")&amp;IF(AC166='Tabelle Tipi-pesi'!Z$21,'Tabelle Tipi-pesi'!AA$21,"")&amp;IF(AC166='Tabelle Tipi-pesi'!Z$22,'Tabelle Tipi-pesi'!AA$22,"")&amp;IF(AC166='Tabelle Tipi-pesi'!Z$23,'Tabelle Tipi-pesi'!AA$23,"")))</f>
        <v>0</v>
      </c>
      <c r="AE166" s="34" t="s">
        <v>118</v>
      </c>
      <c r="AF166" s="35">
        <f>IF(AE166="",0,VALUE(IF(AE166='Tabelle Tipi-pesi'!AB$2,'Tabelle Tipi-pesi'!AC$2,"")&amp;IF(AE166='Tabelle Tipi-pesi'!AB$3,'Tabelle Tipi-pesi'!AC$3,"")&amp;IF(AE166='Tabelle Tipi-pesi'!AB$4,'Tabelle Tipi-pesi'!AC$4,"")&amp;IF(AE166='Tabelle Tipi-pesi'!AB$5,'Tabelle Tipi-pesi'!AC$5,"")&amp;IF(AE166='Tabelle Tipi-pesi'!AB$6,'Tabelle Tipi-pesi'!AC$6,"")&amp;IF(AE166='Tabelle Tipi-pesi'!AB$7,'Tabelle Tipi-pesi'!AC$7,"")&amp;IF(AE166='Tabelle Tipi-pesi'!AB$8,'Tabelle Tipi-pesi'!AC$8,"")&amp;IF(AE166='Tabelle Tipi-pesi'!AB$9,'Tabelle Tipi-pesi'!AC$9,"")&amp;IF(AE166='Tabelle Tipi-pesi'!AB$10,'Tabelle Tipi-pesi'!AC$10,"")&amp;IF(AE166='Tabelle Tipi-pesi'!AB$11,'Tabelle Tipi-pesi'!AC$11,"")&amp;IF(AE166='Tabelle Tipi-pesi'!AB$12,'Tabelle Tipi-pesi'!AC$12,"")&amp;IF(AE166='Tabelle Tipi-pesi'!AB$13,'Tabelle Tipi-pesi'!AC$13,"")&amp;IF(AE166='Tabelle Tipi-pesi'!AB$14,'Tabelle Tipi-pesi'!AC$14,"")&amp;IF(AE166='Tabelle Tipi-pesi'!AB$15,'Tabelle Tipi-pesi'!AC$15,"")&amp;IF(AD166='Tabelle Tipi-pesi'!AB$16,'Tabelle Tipi-pesi'!AC$16,"")&amp;IF(AE166='Tabelle Tipi-pesi'!AB$17,'Tabelle Tipi-pesi'!AC$17,"")&amp;IF(AE166='Tabelle Tipi-pesi'!AB$18,'Tabelle Tipi-pesi'!AC$18,"")&amp;IF(AE166='Tabelle Tipi-pesi'!AB$19,'Tabelle Tipi-pesi'!AC$19,"")&amp;IF(AE166='Tabelle Tipi-pesi'!AB$20,'Tabelle Tipi-pesi'!AC$20,"")&amp;IF(AE166='Tabelle Tipi-pesi'!AB$21,'Tabelle Tipi-pesi'!AC$21,"")&amp;IF(AE166='Tabelle Tipi-pesi'!AB$22,'Tabelle Tipi-pesi'!AC$22,"")&amp;IF(AE166='Tabelle Tipi-pesi'!AB$23,'Tabelle Tipi-pesi'!AC$23,"")))</f>
        <v>10</v>
      </c>
      <c r="AG166" s="8" t="s">
        <v>106</v>
      </c>
      <c r="AH166" s="9">
        <f>IF(AG166="",0,VALUE(IF(AG166='Tabelle Tipi-pesi'!AD$2,'Tabelle Tipi-pesi'!AE$2,"")&amp;IF(AG166='Tabelle Tipi-pesi'!AD$3,'Tabelle Tipi-pesi'!AE$3,"")&amp;IF(AG166='Tabelle Tipi-pesi'!AD$4,'Tabelle Tipi-pesi'!AE$4,"")&amp;IF(AG166='Tabelle Tipi-pesi'!AD$5,'Tabelle Tipi-pesi'!AE$5,"")&amp;IF(AG166='Tabelle Tipi-pesi'!AD$6,'Tabelle Tipi-pesi'!AE$6,"")&amp;IF(AG166='Tabelle Tipi-pesi'!AD$7,'Tabelle Tipi-pesi'!AE$7,"")&amp;IF(AG166='Tabelle Tipi-pesi'!AD$8,'Tabelle Tipi-pesi'!AE$8,"")&amp;IF(AG166='Tabelle Tipi-pesi'!AD$9,'Tabelle Tipi-pesi'!AE$9,"")&amp;IF(AG166='Tabelle Tipi-pesi'!AD$10,'Tabelle Tipi-pesi'!AE$10,"")&amp;IF(AG166='Tabelle Tipi-pesi'!AD$11,'Tabelle Tipi-pesi'!AE$11,"")&amp;IF(AG166='Tabelle Tipi-pesi'!AD$12,'Tabelle Tipi-pesi'!AE$12,"")&amp;IF(AG166='Tabelle Tipi-pesi'!AD$13,'Tabelle Tipi-pesi'!AE$13,"")&amp;IF(AG166='Tabelle Tipi-pesi'!AD$14,'Tabelle Tipi-pesi'!AE$14,"")&amp;IF(AG166='Tabelle Tipi-pesi'!AD$15,'Tabelle Tipi-pesi'!AE$15,"")&amp;IF(AF166='Tabelle Tipi-pesi'!AD$16,'Tabelle Tipi-pesi'!AE$16,"")&amp;IF(AG166='Tabelle Tipi-pesi'!AD$17,'Tabelle Tipi-pesi'!AE$17,"")&amp;IF(AG166='Tabelle Tipi-pesi'!AD$18,'Tabelle Tipi-pesi'!AE$18,"")&amp;IF(AG166='Tabelle Tipi-pesi'!AD$19,'Tabelle Tipi-pesi'!AE$19,"")&amp;IF(AG166='Tabelle Tipi-pesi'!AD$20,'Tabelle Tipi-pesi'!AE$20,"")&amp;IF(AG166='Tabelle Tipi-pesi'!AD$21,'Tabelle Tipi-pesi'!AE$21,"")&amp;IF(AG166='Tabelle Tipi-pesi'!AD$22,'Tabelle Tipi-pesi'!AE$22,"")&amp;IF(AG166='Tabelle Tipi-pesi'!AD$23,'Tabelle Tipi-pesi'!AE$23,"")))</f>
        <v>50</v>
      </c>
      <c r="AJ166" s="26">
        <f t="shared" si="14"/>
        <v>1758</v>
      </c>
      <c r="AK166" s="55">
        <v>18</v>
      </c>
      <c r="AL166" s="12">
        <v>4400</v>
      </c>
      <c r="AM166" s="18"/>
      <c r="AN166" s="11">
        <f t="shared" si="15"/>
        <v>15</v>
      </c>
      <c r="AO166" s="11" t="str">
        <f t="shared" si="16"/>
        <v>3</v>
      </c>
      <c r="AP166" s="8">
        <v>580</v>
      </c>
      <c r="AQ166" s="40">
        <f t="shared" si="17"/>
        <v>14.666666666666666</v>
      </c>
      <c r="AR166" s="15">
        <f t="shared" si="18"/>
        <v>162.80000000000001</v>
      </c>
      <c r="AS166" s="16">
        <f t="shared" si="19"/>
        <v>92.605233219567694</v>
      </c>
      <c r="AT166" s="15">
        <f t="shared" si="20"/>
        <v>10.798525798525798</v>
      </c>
      <c r="AU166" s="39"/>
    </row>
    <row r="167" spans="1:47" s="8" customFormat="1" ht="11.25" customHeight="1" x14ac:dyDescent="0.2">
      <c r="A167" s="8">
        <v>163</v>
      </c>
      <c r="B167" s="8">
        <v>4</v>
      </c>
      <c r="C167" s="20" t="s">
        <v>18</v>
      </c>
      <c r="D167" s="21">
        <f>IF(C167="",0,VALUE(IF(C167='Tabelle Tipi-pesi'!B$2,'Tabelle Tipi-pesi'!C$2,"")&amp;IF(C167='Tabelle Tipi-pesi'!B$3,'Tabelle Tipi-pesi'!C$3,"")&amp;IF(C167='Tabelle Tipi-pesi'!B$4,'Tabelle Tipi-pesi'!C$4,"")&amp;IF(C167='Tabelle Tipi-pesi'!B$5,'Tabelle Tipi-pesi'!C$5,"")&amp;IF(C167='Tabelle Tipi-pesi'!B$6,'Tabelle Tipi-pesi'!C$6,"")&amp;IF(C167='Tabelle Tipi-pesi'!B$7,'Tabelle Tipi-pesi'!C$7,"")&amp;IF(C167='Tabelle Tipi-pesi'!B$8,'Tabelle Tipi-pesi'!C$8,"")&amp;IF(C167='Tabelle Tipi-pesi'!B$9,'Tabelle Tipi-pesi'!C$9,"")&amp;IF(C167='Tabelle Tipi-pesi'!B$10,'Tabelle Tipi-pesi'!C$10,"")&amp;IF(C167='Tabelle Tipi-pesi'!B$11,'Tabelle Tipi-pesi'!C$11,"")&amp;IF(C167='Tabelle Tipi-pesi'!B$12,'Tabelle Tipi-pesi'!C$12,"")&amp;IF(C167='Tabelle Tipi-pesi'!B$13,'Tabelle Tipi-pesi'!C$13,"")&amp;IF(C167='Tabelle Tipi-pesi'!B$14,'Tabelle Tipi-pesi'!C$14,"")&amp;IF(C167='Tabelle Tipi-pesi'!B$15,'Tabelle Tipi-pesi'!C$15,"")&amp;IF(C167='Tabelle Tipi-pesi'!B$16,'Tabelle Tipi-pesi'!C$16,"")&amp;IF(C167='Tabelle Tipi-pesi'!B$17,'Tabelle Tipi-pesi'!C$17,"")&amp;IF(C167='Tabelle Tipi-pesi'!B$18,'Tabelle Tipi-pesi'!C$18,"")&amp;IF(C167='Tabelle Tipi-pesi'!B$19,'Tabelle Tipi-pesi'!C$19,"")&amp;IF(C167='Tabelle Tipi-pesi'!B$20,'Tabelle Tipi-pesi'!C$20,"")&amp;IF(C167='Tabelle Tipi-pesi'!B$21,'Tabelle Tipi-pesi'!C$21,"")&amp;IF(C167='Tabelle Tipi-pesi'!B$22,'Tabelle Tipi-pesi'!C$22,"")&amp;IF(C167='Tabelle Tipi-pesi'!B$23,'Tabelle Tipi-pesi'!C$23,"")))</f>
        <v>180</v>
      </c>
      <c r="E167" s="8" t="s">
        <v>29</v>
      </c>
      <c r="F167" s="7">
        <f>IF(E167="",0,VALUE(IF(E167='Tabelle Tipi-pesi'!D$2,'Tabelle Tipi-pesi'!E$2,"")&amp;IF(E167='Tabelle Tipi-pesi'!D$3,'Tabelle Tipi-pesi'!E$3,"")&amp;IF(E167='Tabelle Tipi-pesi'!D$4,'Tabelle Tipi-pesi'!E$4,"")&amp;IF(E167='Tabelle Tipi-pesi'!D$5,'Tabelle Tipi-pesi'!E$5,"")&amp;IF(E167='Tabelle Tipi-pesi'!D$6,'Tabelle Tipi-pesi'!E$6,"")&amp;IF(E167='Tabelle Tipi-pesi'!D$7,'Tabelle Tipi-pesi'!E$7,"")&amp;IF(E167='Tabelle Tipi-pesi'!D$8,'Tabelle Tipi-pesi'!E$8,"")&amp;IF(E167='Tabelle Tipi-pesi'!D$9,'Tabelle Tipi-pesi'!E$9,"")&amp;IF(E167='Tabelle Tipi-pesi'!D$10,'Tabelle Tipi-pesi'!E$10,"")&amp;IF(E167='Tabelle Tipi-pesi'!D$11,'Tabelle Tipi-pesi'!E$11,"")&amp;IF(E167='Tabelle Tipi-pesi'!D$12,'Tabelle Tipi-pesi'!E$12,"")&amp;IF(E167='Tabelle Tipi-pesi'!D$13,'Tabelle Tipi-pesi'!E$13,"")&amp;IF(E167='Tabelle Tipi-pesi'!D$14,'Tabelle Tipi-pesi'!E$14,"")&amp;IF(E167='Tabelle Tipi-pesi'!D$15,'Tabelle Tipi-pesi'!E$15,"")&amp;IF(E167='Tabelle Tipi-pesi'!D$16,'Tabelle Tipi-pesi'!E$16,"")&amp;IF(E167='Tabelle Tipi-pesi'!D$17,'Tabelle Tipi-pesi'!E$17,"")&amp;IF(E167='Tabelle Tipi-pesi'!D$18,'Tabelle Tipi-pesi'!E$18,"")&amp;IF(E167='Tabelle Tipi-pesi'!D$19,'Tabelle Tipi-pesi'!E$19,"")&amp;IF(E167='Tabelle Tipi-pesi'!D$20,'Tabelle Tipi-pesi'!E$20,"")&amp;IF(E167='Tabelle Tipi-pesi'!D$21,'Tabelle Tipi-pesi'!E$21,"")&amp;IF(E167='Tabelle Tipi-pesi'!D$22,'Tabelle Tipi-pesi'!E$22,"")&amp;IF(E167='Tabelle Tipi-pesi'!D$23,'Tabelle Tipi-pesi'!E$23,"")))/4*B167</f>
        <v>80</v>
      </c>
      <c r="G167" s="22" t="s">
        <v>39</v>
      </c>
      <c r="H167" s="23">
        <f>$B167*IF(G167="",0,VALUE(IF(G167='Tabelle Tipi-pesi'!F$2,'Tabelle Tipi-pesi'!G$2,"")&amp;IF(G167='Tabelle Tipi-pesi'!F$3,'Tabelle Tipi-pesi'!G$3,"")&amp;IF(G167='Tabelle Tipi-pesi'!F$4,'Tabelle Tipi-pesi'!G$4,"")&amp;IF(G167='Tabelle Tipi-pesi'!F$5,'Tabelle Tipi-pesi'!G$5,"")&amp;IF(G167='Tabelle Tipi-pesi'!F$6,'Tabelle Tipi-pesi'!G$6,"")&amp;IF(G167='Tabelle Tipi-pesi'!F$7,'Tabelle Tipi-pesi'!G$7,"")&amp;IF(G167='Tabelle Tipi-pesi'!F$8,'Tabelle Tipi-pesi'!G$8,"")&amp;IF(G167='Tabelle Tipi-pesi'!F$9,'Tabelle Tipi-pesi'!G$9,"")&amp;IF(G167='Tabelle Tipi-pesi'!F$10,'Tabelle Tipi-pesi'!G$10,"")&amp;IF(G167='Tabelle Tipi-pesi'!F$11,'Tabelle Tipi-pesi'!G$11,"")&amp;IF(G167='Tabelle Tipi-pesi'!F$12,'Tabelle Tipi-pesi'!G$12,"")&amp;IF(G167='Tabelle Tipi-pesi'!F$13,'Tabelle Tipi-pesi'!G$13,"")&amp;IF(G167='Tabelle Tipi-pesi'!F$14,'Tabelle Tipi-pesi'!G$14,"")&amp;IF(G167='Tabelle Tipi-pesi'!F$15,'Tabelle Tipi-pesi'!G$15,"")&amp;IF(G167='Tabelle Tipi-pesi'!F$16,'Tabelle Tipi-pesi'!G$16,"")&amp;IF(G167='Tabelle Tipi-pesi'!F$17,'Tabelle Tipi-pesi'!G$17,"")&amp;IF(G167='Tabelle Tipi-pesi'!F$18,'Tabelle Tipi-pesi'!G$18,"")&amp;IF(G167='Tabelle Tipi-pesi'!F$19,'Tabelle Tipi-pesi'!G$19,"")&amp;IF(G167='Tabelle Tipi-pesi'!F$20,'Tabelle Tipi-pesi'!G$20,"")&amp;IF(G167='Tabelle Tipi-pesi'!F$21,'Tabelle Tipi-pesi'!G$21,"")&amp;IF(G167='Tabelle Tipi-pesi'!F$22,'Tabelle Tipi-pesi'!G$22,"")&amp;IF(G167='Tabelle Tipi-pesi'!F$23,'Tabelle Tipi-pesi'!G$23,"")))</f>
        <v>120</v>
      </c>
      <c r="I167" s="8" t="s">
        <v>44</v>
      </c>
      <c r="J167" s="9">
        <f>IF(I167="",0,VALUE(IF(I167='Tabelle Tipi-pesi'!H$2,'Tabelle Tipi-pesi'!I$2,"")&amp;IF(I167='Tabelle Tipi-pesi'!H$3,'Tabelle Tipi-pesi'!I$3,"")&amp;IF(I167='Tabelle Tipi-pesi'!H$4,'Tabelle Tipi-pesi'!I$4,"")&amp;IF(I167='Tabelle Tipi-pesi'!H$5,'Tabelle Tipi-pesi'!I$5,"")&amp;IF(I167='Tabelle Tipi-pesi'!H$6,'Tabelle Tipi-pesi'!I$6,"")&amp;IF(I167='Tabelle Tipi-pesi'!H$7,'Tabelle Tipi-pesi'!I$7,"")&amp;IF(I167='Tabelle Tipi-pesi'!H$8,'Tabelle Tipi-pesi'!I$8,"")&amp;IF(I167='Tabelle Tipi-pesi'!H$9,'Tabelle Tipi-pesi'!I$9,"")&amp;IF(I167='Tabelle Tipi-pesi'!H$10,'Tabelle Tipi-pesi'!I$10,"")&amp;IF(I167='Tabelle Tipi-pesi'!H$11,'Tabelle Tipi-pesi'!I$11,"")&amp;IF(I167='Tabelle Tipi-pesi'!H$12,'Tabelle Tipi-pesi'!I$12,"")&amp;IF(I167='Tabelle Tipi-pesi'!H$13,'Tabelle Tipi-pesi'!I$13,"")&amp;IF(I167='Tabelle Tipi-pesi'!H$14,'Tabelle Tipi-pesi'!I$14,"")&amp;IF(I167='Tabelle Tipi-pesi'!H$15,'Tabelle Tipi-pesi'!I$15,"")&amp;IF(I167='Tabelle Tipi-pesi'!H$16,'Tabelle Tipi-pesi'!I$16,"")&amp;IF(I167='Tabelle Tipi-pesi'!H$17,'Tabelle Tipi-pesi'!I$17,"")&amp;IF(I167='Tabelle Tipi-pesi'!H$18,'Tabelle Tipi-pesi'!I$18,"")&amp;IF(I167='Tabelle Tipi-pesi'!H$19,'Tabelle Tipi-pesi'!I$19,"")&amp;IF(I167='Tabelle Tipi-pesi'!H$20,'Tabelle Tipi-pesi'!I$20,"")&amp;IF(I167='Tabelle Tipi-pesi'!H$21,'Tabelle Tipi-pesi'!I$21,"")&amp;IF(I167='Tabelle Tipi-pesi'!H$22,'Tabelle Tipi-pesi'!I$22,"")&amp;IF(I167='Tabelle Tipi-pesi'!H$23,'Tabelle Tipi-pesi'!I$23,"")))</f>
        <v>80</v>
      </c>
      <c r="K167" s="24" t="s">
        <v>50</v>
      </c>
      <c r="L167" s="25">
        <f>IF(K167="",0,VALUE(IF(K167='Tabelle Tipi-pesi'!J$2,'Tabelle Tipi-pesi'!K$2,"")&amp;IF(K167='Tabelle Tipi-pesi'!J$3,'Tabelle Tipi-pesi'!K$3,"")&amp;IF(K167='Tabelle Tipi-pesi'!J$4,'Tabelle Tipi-pesi'!K$4,"")&amp;IF(K167='Tabelle Tipi-pesi'!J$5,'Tabelle Tipi-pesi'!K$5,"")&amp;IF(K167='Tabelle Tipi-pesi'!J$6,'Tabelle Tipi-pesi'!K$6,"")&amp;IF(K167='Tabelle Tipi-pesi'!J$7,'Tabelle Tipi-pesi'!K$7,"")&amp;IF(K167='Tabelle Tipi-pesi'!J$8,'Tabelle Tipi-pesi'!K$8,"")&amp;IF(K167='Tabelle Tipi-pesi'!J$9,'Tabelle Tipi-pesi'!K$9,"")&amp;IF(K167='Tabelle Tipi-pesi'!J$10,'Tabelle Tipi-pesi'!K$10,"")&amp;IF(K167='Tabelle Tipi-pesi'!J$11,'Tabelle Tipi-pesi'!K$11,"")&amp;IF(K167='Tabelle Tipi-pesi'!J$12,'Tabelle Tipi-pesi'!K$12,"")&amp;IF(K167='Tabelle Tipi-pesi'!J$13,'Tabelle Tipi-pesi'!K$13,"")&amp;IF(K167='Tabelle Tipi-pesi'!J$14,'Tabelle Tipi-pesi'!K$14,"")&amp;IF(K167='Tabelle Tipi-pesi'!J$15,'Tabelle Tipi-pesi'!K$15,"")&amp;IF(K167='Tabelle Tipi-pesi'!J$16,'Tabelle Tipi-pesi'!K$16,"")&amp;IF(K167='Tabelle Tipi-pesi'!J$17,'Tabelle Tipi-pesi'!K$17,"")&amp;IF(K167='Tabelle Tipi-pesi'!J$18,'Tabelle Tipi-pesi'!K$18,"")&amp;IF(K167='Tabelle Tipi-pesi'!J$19,'Tabelle Tipi-pesi'!K$19,"")&amp;IF(K167='Tabelle Tipi-pesi'!J$20,'Tabelle Tipi-pesi'!K$20,"")&amp;IF(K167='Tabelle Tipi-pesi'!J$21,'Tabelle Tipi-pesi'!K$21,"")&amp;IF(K167='Tabelle Tipi-pesi'!J$22,'Tabelle Tipi-pesi'!K$22,"")&amp;IF(K167='Tabelle Tipi-pesi'!J$23,'Tabelle Tipi-pesi'!K$23,"")))</f>
        <v>7</v>
      </c>
      <c r="M167" s="8" t="s">
        <v>64</v>
      </c>
      <c r="N167" s="9">
        <f>$B167*IF(M167="",0,VALUE(IF(M167='Tabelle Tipi-pesi'!L$2,'Tabelle Tipi-pesi'!M$2,"")&amp;IF(M167='Tabelle Tipi-pesi'!L$3,'Tabelle Tipi-pesi'!M$3,"")&amp;IF(M167='Tabelle Tipi-pesi'!L$4,'Tabelle Tipi-pesi'!M$4,"")&amp;IF(M167='Tabelle Tipi-pesi'!L$5,'Tabelle Tipi-pesi'!M$5,"")&amp;IF(M167='Tabelle Tipi-pesi'!L$6,'Tabelle Tipi-pesi'!M$6,"")&amp;IF(M167='Tabelle Tipi-pesi'!L$7,'Tabelle Tipi-pesi'!M$7,"")&amp;IF(M167='Tabelle Tipi-pesi'!L$8,'Tabelle Tipi-pesi'!M$8,"")&amp;IF(M167='Tabelle Tipi-pesi'!L$9,'Tabelle Tipi-pesi'!M$9,"")&amp;IF(M167='Tabelle Tipi-pesi'!L$10,'Tabelle Tipi-pesi'!M$10,"")&amp;IF(M167='Tabelle Tipi-pesi'!L$11,'Tabelle Tipi-pesi'!M$11,"")&amp;IF(M167='Tabelle Tipi-pesi'!L$12,'Tabelle Tipi-pesi'!M$12,"")&amp;IF(M167='Tabelle Tipi-pesi'!L$13,'Tabelle Tipi-pesi'!M$13,"")&amp;IF(M167='Tabelle Tipi-pesi'!L$14,'Tabelle Tipi-pesi'!M$14,"")&amp;IF(M167='Tabelle Tipi-pesi'!L$15,'Tabelle Tipi-pesi'!M$15,"")&amp;IF(M167='Tabelle Tipi-pesi'!L$16,'Tabelle Tipi-pesi'!M$16,"")&amp;IF(M167='Tabelle Tipi-pesi'!L$17,'Tabelle Tipi-pesi'!M$17,"")&amp;IF(M167='Tabelle Tipi-pesi'!L$18,'Tabelle Tipi-pesi'!M$18,"")&amp;IF(M167='Tabelle Tipi-pesi'!L$19,'Tabelle Tipi-pesi'!M$19,"")&amp;IF(M167='Tabelle Tipi-pesi'!L$20,'Tabelle Tipi-pesi'!M$20,"")&amp;IF(M167='Tabelle Tipi-pesi'!L$21,'Tabelle Tipi-pesi'!M$21,"")&amp;IF(M167='Tabelle Tipi-pesi'!L$22,'Tabelle Tipi-pesi'!M$22,"")&amp;IF(M167='Tabelle Tipi-pesi'!L$23,'Tabelle Tipi-pesi'!M$23,"")))</f>
        <v>416</v>
      </c>
      <c r="O167" s="27" t="s">
        <v>89</v>
      </c>
      <c r="P167" s="28">
        <f>IF(O167="",0,VALUE(IF(O167='Tabelle Tipi-pesi'!N$2,'Tabelle Tipi-pesi'!O$2,"")&amp;IF(O167='Tabelle Tipi-pesi'!N$3,'Tabelle Tipi-pesi'!O$3,"")&amp;IF(O167='Tabelle Tipi-pesi'!N$4,'Tabelle Tipi-pesi'!O$4,"")&amp;IF(O167='Tabelle Tipi-pesi'!N$5,'Tabelle Tipi-pesi'!O$5,"")&amp;IF(O167='Tabelle Tipi-pesi'!N$6,'Tabelle Tipi-pesi'!O$6,"")&amp;IF(O167='Tabelle Tipi-pesi'!N$7,'Tabelle Tipi-pesi'!O$7,"")&amp;IF(O167='Tabelle Tipi-pesi'!N$8,'Tabelle Tipi-pesi'!O$8,"")&amp;IF(O167='Tabelle Tipi-pesi'!N$9,'Tabelle Tipi-pesi'!O$9,"")&amp;IF(O167='Tabelle Tipi-pesi'!N$10,'Tabelle Tipi-pesi'!O$10,"")&amp;IF(O167='Tabelle Tipi-pesi'!N$11,'Tabelle Tipi-pesi'!O$11,"")&amp;IF(O167='Tabelle Tipi-pesi'!N$12,'Tabelle Tipi-pesi'!O$12,"")&amp;IF(O167='Tabelle Tipi-pesi'!N$13,'Tabelle Tipi-pesi'!O$13,"")&amp;IF(O167='Tabelle Tipi-pesi'!N$14,'Tabelle Tipi-pesi'!O$14,"")&amp;IF(O167='Tabelle Tipi-pesi'!N$15,'Tabelle Tipi-pesi'!O$15,"")&amp;IF(O167='Tabelle Tipi-pesi'!N$16,'Tabelle Tipi-pesi'!O$16,"")&amp;IF(O167='Tabelle Tipi-pesi'!N$17,'Tabelle Tipi-pesi'!O$17,"")&amp;IF(O167='Tabelle Tipi-pesi'!N$18,'Tabelle Tipi-pesi'!O$18,"")&amp;IF(O167='Tabelle Tipi-pesi'!N$19,'Tabelle Tipi-pesi'!O$19,"")&amp;IF(O167='Tabelle Tipi-pesi'!N$20,'Tabelle Tipi-pesi'!O$20,"")&amp;IF(O167='Tabelle Tipi-pesi'!N$21,'Tabelle Tipi-pesi'!O$21,"")&amp;IF(O167='Tabelle Tipi-pesi'!N$22,'Tabelle Tipi-pesi'!O$22,"")&amp;IF(O167='Tabelle Tipi-pesi'!N$23,'Tabelle Tipi-pesi'!O$23,"")))</f>
        <v>520</v>
      </c>
      <c r="Q167" s="8" t="s">
        <v>108</v>
      </c>
      <c r="R167" s="9">
        <f>IF(Q167="",0,VALUE(IF(Q167='Tabelle Tipi-pesi'!P$2,'Tabelle Tipi-pesi'!Q$2,"")&amp;IF(Q167='Tabelle Tipi-pesi'!P$3,'Tabelle Tipi-pesi'!Q$3,"")&amp;IF(Q167='Tabelle Tipi-pesi'!P$4,'Tabelle Tipi-pesi'!Q$4,"")&amp;IF(Q167='Tabelle Tipi-pesi'!P$5,'Tabelle Tipi-pesi'!Q$5,"")&amp;IF(Q167='Tabelle Tipi-pesi'!P$6,'Tabelle Tipi-pesi'!Q$6,"")&amp;IF(Q167='Tabelle Tipi-pesi'!P$7,'Tabelle Tipi-pesi'!Q$7,"")&amp;IF(Q167='Tabelle Tipi-pesi'!P$8,'Tabelle Tipi-pesi'!Q$8,"")&amp;IF(Q167='Tabelle Tipi-pesi'!P$9,'Tabelle Tipi-pesi'!Q$9,"")&amp;IF(Q167='Tabelle Tipi-pesi'!P$10,'Tabelle Tipi-pesi'!Q$10,"")&amp;IF(Q167='Tabelle Tipi-pesi'!P$11,'Tabelle Tipi-pesi'!Q$11,"")&amp;IF(Q167='Tabelle Tipi-pesi'!P$12,'Tabelle Tipi-pesi'!Q$12,"")&amp;IF(Q167='Tabelle Tipi-pesi'!P$13,'Tabelle Tipi-pesi'!Q$13,"")&amp;IF(Q167='Tabelle Tipi-pesi'!P$14,'Tabelle Tipi-pesi'!Q$14,"")&amp;IF(Q167='Tabelle Tipi-pesi'!P$15,'Tabelle Tipi-pesi'!Q$15,"")&amp;IF(Q167='Tabelle Tipi-pesi'!P$16,'Tabelle Tipi-pesi'!Q$16,"")&amp;IF(Q167='Tabelle Tipi-pesi'!P$17,'Tabelle Tipi-pesi'!Q$17,"")&amp;IF(Q167='Tabelle Tipi-pesi'!P$18,'Tabelle Tipi-pesi'!Q$18,"")&amp;IF(Q167='Tabelle Tipi-pesi'!P$19,'Tabelle Tipi-pesi'!Q$19,"")&amp;IF(Q167='Tabelle Tipi-pesi'!P$20,'Tabelle Tipi-pesi'!Q$20,"")&amp;IF(Q167='Tabelle Tipi-pesi'!P$21,'Tabelle Tipi-pesi'!Q$21,"")&amp;IF(Q167='Tabelle Tipi-pesi'!P$22,'Tabelle Tipi-pesi'!Q$22,"")&amp;IF(Q167='Tabelle Tipi-pesi'!P$23,'Tabelle Tipi-pesi'!Q$23,"")))</f>
        <v>30</v>
      </c>
      <c r="S167" s="29" t="s">
        <v>129</v>
      </c>
      <c r="T167" s="30">
        <f>IF(S167="",0,VALUE(IF(S167='Tabelle Tipi-pesi'!R$2,'Tabelle Tipi-pesi'!S$2,"")&amp;IF(S167='Tabelle Tipi-pesi'!R$3,'Tabelle Tipi-pesi'!S$3,"")&amp;IF(S167='Tabelle Tipi-pesi'!R$4,'Tabelle Tipi-pesi'!S$4,"")&amp;IF(S167='Tabelle Tipi-pesi'!R$5,'Tabelle Tipi-pesi'!S$5,"")&amp;IF(S167='Tabelle Tipi-pesi'!R$6,'Tabelle Tipi-pesi'!S$6,"")&amp;IF(S167='Tabelle Tipi-pesi'!R$7,'Tabelle Tipi-pesi'!S$7,"")&amp;IF(S167='Tabelle Tipi-pesi'!R$8,'Tabelle Tipi-pesi'!S$8,"")&amp;IF(S167='Tabelle Tipi-pesi'!R$9,'Tabelle Tipi-pesi'!S$9,"")&amp;IF(S167='Tabelle Tipi-pesi'!R$10,'Tabelle Tipi-pesi'!S$10,"")&amp;IF(S167='Tabelle Tipi-pesi'!R$11,'Tabelle Tipi-pesi'!S$11,"")&amp;IF(S167='Tabelle Tipi-pesi'!R$12,'Tabelle Tipi-pesi'!S$12,"")&amp;IF(S167='Tabelle Tipi-pesi'!R$13,'Tabelle Tipi-pesi'!S$13,"")&amp;IF(S167='Tabelle Tipi-pesi'!R$14,'Tabelle Tipi-pesi'!S$14,"")&amp;IF(S167='Tabelle Tipi-pesi'!R$15,'Tabelle Tipi-pesi'!S$15,"")&amp;IF(S167='Tabelle Tipi-pesi'!R$16,'Tabelle Tipi-pesi'!S$16,"")&amp;IF(S167='Tabelle Tipi-pesi'!R$17,'Tabelle Tipi-pesi'!S$17,"")&amp;IF(S167='Tabelle Tipi-pesi'!R$18,'Tabelle Tipi-pesi'!S$18,"")&amp;IF(S167='Tabelle Tipi-pesi'!R$19,'Tabelle Tipi-pesi'!S$19,"")&amp;IF(S167='Tabelle Tipi-pesi'!R$20,'Tabelle Tipi-pesi'!S$20,"")&amp;IF(S167='Tabelle Tipi-pesi'!R$21,'Tabelle Tipi-pesi'!S$21,"")&amp;IF(S167='Tabelle Tipi-pesi'!R$22,'Tabelle Tipi-pesi'!S$22,"")&amp;IF(S167='Tabelle Tipi-pesi'!R$23,'Tabelle Tipi-pesi'!S$23,"")))</f>
        <v>20</v>
      </c>
      <c r="U167" s="8" t="s">
        <v>93</v>
      </c>
      <c r="V167" s="9">
        <f>IF(U167="",0,VALUE(IF(U167='Tabelle Tipi-pesi'!T$2,'Tabelle Tipi-pesi'!U$2,"")&amp;IF(U167='Tabelle Tipi-pesi'!T$3,'Tabelle Tipi-pesi'!U$3,"")&amp;IF(U167='Tabelle Tipi-pesi'!T$4,'Tabelle Tipi-pesi'!U$4,"")&amp;IF(U167='Tabelle Tipi-pesi'!T$5,'Tabelle Tipi-pesi'!U$5,"")&amp;IF(U167='Tabelle Tipi-pesi'!T$6,'Tabelle Tipi-pesi'!U$6,"")&amp;IF(U167='Tabelle Tipi-pesi'!T$7,'Tabelle Tipi-pesi'!U$7,"")&amp;IF(U167='Tabelle Tipi-pesi'!T$8,'Tabelle Tipi-pesi'!U$8,"")&amp;IF(U167='Tabelle Tipi-pesi'!T$9,'Tabelle Tipi-pesi'!U$9,"")&amp;IF(U167='Tabelle Tipi-pesi'!T$10,'Tabelle Tipi-pesi'!U$10,"")&amp;IF(U167='Tabelle Tipi-pesi'!T$11,'Tabelle Tipi-pesi'!U$11,"")&amp;IF(U167='Tabelle Tipi-pesi'!T$12,'Tabelle Tipi-pesi'!U$12,"")&amp;IF(U167='Tabelle Tipi-pesi'!T$13,'Tabelle Tipi-pesi'!U$13,"")&amp;IF(U167='Tabelle Tipi-pesi'!T$14,'Tabelle Tipi-pesi'!U$14,"")&amp;IF(U167='Tabelle Tipi-pesi'!T$15,'Tabelle Tipi-pesi'!U$15,"")&amp;IF(U167='Tabelle Tipi-pesi'!T$16,'Tabelle Tipi-pesi'!U$16,"")&amp;IF(U167='Tabelle Tipi-pesi'!T$17,'Tabelle Tipi-pesi'!U$17,"")&amp;IF(U167='Tabelle Tipi-pesi'!T$18,'Tabelle Tipi-pesi'!U$18,"")&amp;IF(U167='Tabelle Tipi-pesi'!T$19,'Tabelle Tipi-pesi'!U$19,"")&amp;IF(U167='Tabelle Tipi-pesi'!T$20,'Tabelle Tipi-pesi'!U$20,"")&amp;IF(U167='Tabelle Tipi-pesi'!T$21,'Tabelle Tipi-pesi'!U$21,"")&amp;IF(U167='Tabelle Tipi-pesi'!T$22,'Tabelle Tipi-pesi'!U$22,"")&amp;IF(U167='Tabelle Tipi-pesi'!T$23,'Tabelle Tipi-pesi'!U$23,"")))</f>
        <v>80</v>
      </c>
      <c r="W167" s="31" t="s">
        <v>99</v>
      </c>
      <c r="X167" s="32">
        <f>IF(W167="",0,VALUE(IF(W167='Tabelle Tipi-pesi'!V$2,'Tabelle Tipi-pesi'!W$2,"")&amp;IF(W167='Tabelle Tipi-pesi'!V$3,'Tabelle Tipi-pesi'!W$3,"")&amp;IF(W167='Tabelle Tipi-pesi'!V$4,'Tabelle Tipi-pesi'!W$4,"")&amp;IF(W167='Tabelle Tipi-pesi'!V$5,'Tabelle Tipi-pesi'!W$5,"")&amp;IF(W167='Tabelle Tipi-pesi'!V$6,'Tabelle Tipi-pesi'!W$6,"")&amp;IF(W167='Tabelle Tipi-pesi'!V$7,'Tabelle Tipi-pesi'!W$7,"")&amp;IF(W167='Tabelle Tipi-pesi'!V$8,'Tabelle Tipi-pesi'!W$8,"")&amp;IF(W167='Tabelle Tipi-pesi'!V$9,'Tabelle Tipi-pesi'!W$9,"")&amp;IF(W167='Tabelle Tipi-pesi'!V$10,'Tabelle Tipi-pesi'!W$10,"")&amp;IF(W167='Tabelle Tipi-pesi'!V$11,'Tabelle Tipi-pesi'!W$11,"")&amp;IF(W167='Tabelle Tipi-pesi'!V$12,'Tabelle Tipi-pesi'!W$12,"")&amp;IF(W167='Tabelle Tipi-pesi'!V$13,'Tabelle Tipi-pesi'!W$13,"")&amp;IF(W167='Tabelle Tipi-pesi'!V$14,'Tabelle Tipi-pesi'!W$14,"")&amp;IF(W167='Tabelle Tipi-pesi'!V$15,'Tabelle Tipi-pesi'!W$15,"")&amp;IF(W167='Tabelle Tipi-pesi'!V$16,'Tabelle Tipi-pesi'!W$16,"")&amp;IF(W167='Tabelle Tipi-pesi'!V$17,'Tabelle Tipi-pesi'!W$17,"")&amp;IF(W167='Tabelle Tipi-pesi'!V$18,'Tabelle Tipi-pesi'!W$18,"")&amp;IF(W167='Tabelle Tipi-pesi'!V$19,'Tabelle Tipi-pesi'!W$19,"")&amp;IF(W167='Tabelle Tipi-pesi'!V$20,'Tabelle Tipi-pesi'!W$20,"")&amp;IF(W167='Tabelle Tipi-pesi'!V$21,'Tabelle Tipi-pesi'!W$21,"")&amp;IF(W167='Tabelle Tipi-pesi'!V$22,'Tabelle Tipi-pesi'!W$22,"")&amp;IF(W167='Tabelle Tipi-pesi'!V$23,'Tabelle Tipi-pesi'!W$23,"")))</f>
        <v>14</v>
      </c>
      <c r="Y167" s="8" t="s">
        <v>100</v>
      </c>
      <c r="Z167" s="9">
        <f>IF(Y167="",0,VALUE(IF(Y167='Tabelle Tipi-pesi'!X$2,'Tabelle Tipi-pesi'!Y$2,"")&amp;IF(Y167='Tabelle Tipi-pesi'!X$3,'Tabelle Tipi-pesi'!Y$3,"")&amp;IF(Y167='Tabelle Tipi-pesi'!X$4,'Tabelle Tipi-pesi'!Y$4,"")&amp;IF(Y167='Tabelle Tipi-pesi'!X$5,'Tabelle Tipi-pesi'!Y$5,"")&amp;IF(Y167='Tabelle Tipi-pesi'!X$6,'Tabelle Tipi-pesi'!Y$6,"")&amp;IF(Y167='Tabelle Tipi-pesi'!X$7,'Tabelle Tipi-pesi'!Y$7,"")&amp;IF(Y167='Tabelle Tipi-pesi'!X$8,'Tabelle Tipi-pesi'!Y$8,"")&amp;IF(Y167='Tabelle Tipi-pesi'!X$9,'Tabelle Tipi-pesi'!Y$9,"")&amp;IF(Y167='Tabelle Tipi-pesi'!X$10,'Tabelle Tipi-pesi'!Y$10,"")&amp;IF(Y167='Tabelle Tipi-pesi'!X$11,'Tabelle Tipi-pesi'!Y$11,"")&amp;IF(Y167='Tabelle Tipi-pesi'!X$12,'Tabelle Tipi-pesi'!Y$12,"")&amp;IF(Y167='Tabelle Tipi-pesi'!X$13,'Tabelle Tipi-pesi'!Y$13,"")&amp;IF(Y167='Tabelle Tipi-pesi'!X$14,'Tabelle Tipi-pesi'!Y$14,"")&amp;IF(Y167='Tabelle Tipi-pesi'!X$15,'Tabelle Tipi-pesi'!Y$15,"")&amp;IF(Y167='Tabelle Tipi-pesi'!X$16,'Tabelle Tipi-pesi'!Y$16,"")&amp;IF(Y167='Tabelle Tipi-pesi'!X$17,'Tabelle Tipi-pesi'!Y$17,"")&amp;IF(Y167='Tabelle Tipi-pesi'!X$18,'Tabelle Tipi-pesi'!Y$18,"")&amp;IF(Y167='Tabelle Tipi-pesi'!X$19,'Tabelle Tipi-pesi'!Y$19,"")&amp;IF(Y167='Tabelle Tipi-pesi'!X$20,'Tabelle Tipi-pesi'!Y$20,"")&amp;IF(Y167='Tabelle Tipi-pesi'!X$21,'Tabelle Tipi-pesi'!Y$21,"")&amp;IF(Y167='Tabelle Tipi-pesi'!X$22,'Tabelle Tipi-pesi'!Y$22,"")&amp;IF(Y167='Tabelle Tipi-pesi'!X$23,'Tabelle Tipi-pesi'!Y$23,"")))</f>
        <v>190</v>
      </c>
      <c r="AA167" s="36" t="s">
        <v>105</v>
      </c>
      <c r="AB167" s="37">
        <f>IF(AA167="",0,VALUE(IF(AA167='Tabelle Tipi-pesi'!Z$2,'Tabelle Tipi-pesi'!AA$2,"")&amp;IF(AA167='Tabelle Tipi-pesi'!Z$3,'Tabelle Tipi-pesi'!AA$3,"")&amp;IF(AA167='Tabelle Tipi-pesi'!Z$4,'Tabelle Tipi-pesi'!AA$4,"")&amp;IF(AA167='Tabelle Tipi-pesi'!Z$5,'Tabelle Tipi-pesi'!AA$5,"")&amp;IF(AA167='Tabelle Tipi-pesi'!Z$6,'Tabelle Tipi-pesi'!AA$6,"")&amp;IF(AA167='Tabelle Tipi-pesi'!Z$7,'Tabelle Tipi-pesi'!AA$7,"")&amp;IF(AA167='Tabelle Tipi-pesi'!Z$8,'Tabelle Tipi-pesi'!AA$8,"")&amp;IF(AA167='Tabelle Tipi-pesi'!Z$9,'Tabelle Tipi-pesi'!AA$9,"")&amp;IF(AA167='Tabelle Tipi-pesi'!Z$10,'Tabelle Tipi-pesi'!AA$10,"")&amp;IF(AA167='Tabelle Tipi-pesi'!Z$11,'Tabelle Tipi-pesi'!AA$11,"")&amp;IF(AA167='Tabelle Tipi-pesi'!Z$12,'Tabelle Tipi-pesi'!AA$12,"")&amp;IF(AA167='Tabelle Tipi-pesi'!Z$13,'Tabelle Tipi-pesi'!AA$13,"")&amp;IF(AA167='Tabelle Tipi-pesi'!Z$14,'Tabelle Tipi-pesi'!AA$14,"")&amp;IF(AA167='Tabelle Tipi-pesi'!Z$15,'Tabelle Tipi-pesi'!AA$15,"")&amp;IF(AA167='Tabelle Tipi-pesi'!Z$16,'Tabelle Tipi-pesi'!AA$16,"")&amp;IF(AA167='Tabelle Tipi-pesi'!Z$17,'Tabelle Tipi-pesi'!AA$17,"")&amp;IF(AA167='Tabelle Tipi-pesi'!Z$18,'Tabelle Tipi-pesi'!AA$18,"")&amp;IF(AA167='Tabelle Tipi-pesi'!Z$19,'Tabelle Tipi-pesi'!AA$19,"")&amp;IF(AA167='Tabelle Tipi-pesi'!Z$20,'Tabelle Tipi-pesi'!AA$20,"")&amp;IF(AA167='Tabelle Tipi-pesi'!Z$21,'Tabelle Tipi-pesi'!AA$21,"")&amp;IF(AA167='Tabelle Tipi-pesi'!Z$22,'Tabelle Tipi-pesi'!AA$22,"")&amp;IF(AA167='Tabelle Tipi-pesi'!Z$23,'Tabelle Tipi-pesi'!AA$23,"")))</f>
        <v>75</v>
      </c>
      <c r="AD167" s="9">
        <f>IF(AC167="",0,VALUE(IF(AC167='Tabelle Tipi-pesi'!Z$2,'Tabelle Tipi-pesi'!AA$2,"")&amp;IF(AC167='Tabelle Tipi-pesi'!Z$3,'Tabelle Tipi-pesi'!AA$3,"")&amp;IF(AC167='Tabelle Tipi-pesi'!Z$4,'Tabelle Tipi-pesi'!AA$4,"")&amp;IF(AC167='Tabelle Tipi-pesi'!Z$5,'Tabelle Tipi-pesi'!AA$5,"")&amp;IF(AC167='Tabelle Tipi-pesi'!Z$6,'Tabelle Tipi-pesi'!AA$6,"")&amp;IF(AC167='Tabelle Tipi-pesi'!Z$7,'Tabelle Tipi-pesi'!AA$7,"")&amp;IF(AC167='Tabelle Tipi-pesi'!Z$8,'Tabelle Tipi-pesi'!AA$8,"")&amp;IF(AC167='Tabelle Tipi-pesi'!Z$9,'Tabelle Tipi-pesi'!AA$9,"")&amp;IF(AC167='Tabelle Tipi-pesi'!Z$10,'Tabelle Tipi-pesi'!AA$10,"")&amp;IF(AC167='Tabelle Tipi-pesi'!Z$11,'Tabelle Tipi-pesi'!AA$11,"")&amp;IF(AC167='Tabelle Tipi-pesi'!Z$12,'Tabelle Tipi-pesi'!AA$12,"")&amp;IF(AC167='Tabelle Tipi-pesi'!Z$13,'Tabelle Tipi-pesi'!AA$13,"")&amp;IF(AC167='Tabelle Tipi-pesi'!Z$14,'Tabelle Tipi-pesi'!AA$14,"")&amp;IF(AC167='Tabelle Tipi-pesi'!Z$15,'Tabelle Tipi-pesi'!AA$15,"")&amp;IF(AC167='Tabelle Tipi-pesi'!Z$16,'Tabelle Tipi-pesi'!AA$16,"")&amp;IF(AC167='Tabelle Tipi-pesi'!Z$17,'Tabelle Tipi-pesi'!AA$17,"")&amp;IF(AC167='Tabelle Tipi-pesi'!Z$18,'Tabelle Tipi-pesi'!AA$18,"")&amp;IF(AC167='Tabelle Tipi-pesi'!Z$19,'Tabelle Tipi-pesi'!AA$19,"")&amp;IF(AC167='Tabelle Tipi-pesi'!Z$20,'Tabelle Tipi-pesi'!AA$20,"")&amp;IF(AC167='Tabelle Tipi-pesi'!Z$21,'Tabelle Tipi-pesi'!AA$21,"")&amp;IF(AC167='Tabelle Tipi-pesi'!Z$22,'Tabelle Tipi-pesi'!AA$22,"")&amp;IF(AC167='Tabelle Tipi-pesi'!Z$23,'Tabelle Tipi-pesi'!AA$23,"")))</f>
        <v>0</v>
      </c>
      <c r="AE167" s="34" t="s">
        <v>118</v>
      </c>
      <c r="AF167" s="35">
        <f>IF(AE167="",0,VALUE(IF(AE167='Tabelle Tipi-pesi'!AB$2,'Tabelle Tipi-pesi'!AC$2,"")&amp;IF(AE167='Tabelle Tipi-pesi'!AB$3,'Tabelle Tipi-pesi'!AC$3,"")&amp;IF(AE167='Tabelle Tipi-pesi'!AB$4,'Tabelle Tipi-pesi'!AC$4,"")&amp;IF(AE167='Tabelle Tipi-pesi'!AB$5,'Tabelle Tipi-pesi'!AC$5,"")&amp;IF(AE167='Tabelle Tipi-pesi'!AB$6,'Tabelle Tipi-pesi'!AC$6,"")&amp;IF(AE167='Tabelle Tipi-pesi'!AB$7,'Tabelle Tipi-pesi'!AC$7,"")&amp;IF(AE167='Tabelle Tipi-pesi'!AB$8,'Tabelle Tipi-pesi'!AC$8,"")&amp;IF(AE167='Tabelle Tipi-pesi'!AB$9,'Tabelle Tipi-pesi'!AC$9,"")&amp;IF(AE167='Tabelle Tipi-pesi'!AB$10,'Tabelle Tipi-pesi'!AC$10,"")&amp;IF(AE167='Tabelle Tipi-pesi'!AB$11,'Tabelle Tipi-pesi'!AC$11,"")&amp;IF(AE167='Tabelle Tipi-pesi'!AB$12,'Tabelle Tipi-pesi'!AC$12,"")&amp;IF(AE167='Tabelle Tipi-pesi'!AB$13,'Tabelle Tipi-pesi'!AC$13,"")&amp;IF(AE167='Tabelle Tipi-pesi'!AB$14,'Tabelle Tipi-pesi'!AC$14,"")&amp;IF(AE167='Tabelle Tipi-pesi'!AB$15,'Tabelle Tipi-pesi'!AC$15,"")&amp;IF(AD167='Tabelle Tipi-pesi'!AB$16,'Tabelle Tipi-pesi'!AC$16,"")&amp;IF(AE167='Tabelle Tipi-pesi'!AB$17,'Tabelle Tipi-pesi'!AC$17,"")&amp;IF(AE167='Tabelle Tipi-pesi'!AB$18,'Tabelle Tipi-pesi'!AC$18,"")&amp;IF(AE167='Tabelle Tipi-pesi'!AB$19,'Tabelle Tipi-pesi'!AC$19,"")&amp;IF(AE167='Tabelle Tipi-pesi'!AB$20,'Tabelle Tipi-pesi'!AC$20,"")&amp;IF(AE167='Tabelle Tipi-pesi'!AB$21,'Tabelle Tipi-pesi'!AC$21,"")&amp;IF(AE167='Tabelle Tipi-pesi'!AB$22,'Tabelle Tipi-pesi'!AC$22,"")&amp;IF(AE167='Tabelle Tipi-pesi'!AB$23,'Tabelle Tipi-pesi'!AC$23,"")))</f>
        <v>10</v>
      </c>
      <c r="AH167" s="9">
        <f>IF(AG167="",0,VALUE(IF(AG167='Tabelle Tipi-pesi'!AD$2,'Tabelle Tipi-pesi'!AE$2,"")&amp;IF(AG167='Tabelle Tipi-pesi'!AD$3,'Tabelle Tipi-pesi'!AE$3,"")&amp;IF(AG167='Tabelle Tipi-pesi'!AD$4,'Tabelle Tipi-pesi'!AE$4,"")&amp;IF(AG167='Tabelle Tipi-pesi'!AD$5,'Tabelle Tipi-pesi'!AE$5,"")&amp;IF(AG167='Tabelle Tipi-pesi'!AD$6,'Tabelle Tipi-pesi'!AE$6,"")&amp;IF(AG167='Tabelle Tipi-pesi'!AD$7,'Tabelle Tipi-pesi'!AE$7,"")&amp;IF(AG167='Tabelle Tipi-pesi'!AD$8,'Tabelle Tipi-pesi'!AE$8,"")&amp;IF(AG167='Tabelle Tipi-pesi'!AD$9,'Tabelle Tipi-pesi'!AE$9,"")&amp;IF(AG167='Tabelle Tipi-pesi'!AD$10,'Tabelle Tipi-pesi'!AE$10,"")&amp;IF(AG167='Tabelle Tipi-pesi'!AD$11,'Tabelle Tipi-pesi'!AE$11,"")&amp;IF(AG167='Tabelle Tipi-pesi'!AD$12,'Tabelle Tipi-pesi'!AE$12,"")&amp;IF(AG167='Tabelle Tipi-pesi'!AD$13,'Tabelle Tipi-pesi'!AE$13,"")&amp;IF(AG167='Tabelle Tipi-pesi'!AD$14,'Tabelle Tipi-pesi'!AE$14,"")&amp;IF(AG167='Tabelle Tipi-pesi'!AD$15,'Tabelle Tipi-pesi'!AE$15,"")&amp;IF(AF167='Tabelle Tipi-pesi'!AD$16,'Tabelle Tipi-pesi'!AE$16,"")&amp;IF(AG167='Tabelle Tipi-pesi'!AD$17,'Tabelle Tipi-pesi'!AE$17,"")&amp;IF(AG167='Tabelle Tipi-pesi'!AD$18,'Tabelle Tipi-pesi'!AE$18,"")&amp;IF(AG167='Tabelle Tipi-pesi'!AD$19,'Tabelle Tipi-pesi'!AE$19,"")&amp;IF(AG167='Tabelle Tipi-pesi'!AD$20,'Tabelle Tipi-pesi'!AE$20,"")&amp;IF(AG167='Tabelle Tipi-pesi'!AD$21,'Tabelle Tipi-pesi'!AE$21,"")&amp;IF(AG167='Tabelle Tipi-pesi'!AD$22,'Tabelle Tipi-pesi'!AE$22,"")&amp;IF(AG167='Tabelle Tipi-pesi'!AD$23,'Tabelle Tipi-pesi'!AE$23,"")))</f>
        <v>0</v>
      </c>
      <c r="AJ167" s="26">
        <f t="shared" si="14"/>
        <v>1822</v>
      </c>
      <c r="AK167" s="55">
        <v>25</v>
      </c>
      <c r="AL167" s="12">
        <v>5615</v>
      </c>
      <c r="AM167" s="18"/>
      <c r="AN167" s="11">
        <f t="shared" si="15"/>
        <v>15</v>
      </c>
      <c r="AO167" s="11" t="str">
        <f t="shared" si="16"/>
        <v>3</v>
      </c>
      <c r="AP167" s="8">
        <v>580</v>
      </c>
      <c r="AQ167" s="40">
        <f t="shared" si="17"/>
        <v>13.476000000000001</v>
      </c>
      <c r="AR167" s="15">
        <f t="shared" si="18"/>
        <v>149.58360000000002</v>
      </c>
      <c r="AS167" s="16">
        <f t="shared" si="19"/>
        <v>82.09857299670692</v>
      </c>
      <c r="AT167" s="15">
        <f t="shared" si="20"/>
        <v>12.180479678253496</v>
      </c>
      <c r="AU167" s="39"/>
    </row>
    <row r="168" spans="1:47" s="8" customFormat="1" ht="11.25" customHeight="1" x14ac:dyDescent="0.2">
      <c r="A168" s="8">
        <v>164</v>
      </c>
      <c r="B168" s="8">
        <v>4</v>
      </c>
      <c r="C168" s="20" t="s">
        <v>18</v>
      </c>
      <c r="D168" s="21">
        <f>IF(C168="",0,VALUE(IF(C168='Tabelle Tipi-pesi'!B$2,'Tabelle Tipi-pesi'!C$2,"")&amp;IF(C168='Tabelle Tipi-pesi'!B$3,'Tabelle Tipi-pesi'!C$3,"")&amp;IF(C168='Tabelle Tipi-pesi'!B$4,'Tabelle Tipi-pesi'!C$4,"")&amp;IF(C168='Tabelle Tipi-pesi'!B$5,'Tabelle Tipi-pesi'!C$5,"")&amp;IF(C168='Tabelle Tipi-pesi'!B$6,'Tabelle Tipi-pesi'!C$6,"")&amp;IF(C168='Tabelle Tipi-pesi'!B$7,'Tabelle Tipi-pesi'!C$7,"")&amp;IF(C168='Tabelle Tipi-pesi'!B$8,'Tabelle Tipi-pesi'!C$8,"")&amp;IF(C168='Tabelle Tipi-pesi'!B$9,'Tabelle Tipi-pesi'!C$9,"")&amp;IF(C168='Tabelle Tipi-pesi'!B$10,'Tabelle Tipi-pesi'!C$10,"")&amp;IF(C168='Tabelle Tipi-pesi'!B$11,'Tabelle Tipi-pesi'!C$11,"")&amp;IF(C168='Tabelle Tipi-pesi'!B$12,'Tabelle Tipi-pesi'!C$12,"")&amp;IF(C168='Tabelle Tipi-pesi'!B$13,'Tabelle Tipi-pesi'!C$13,"")&amp;IF(C168='Tabelle Tipi-pesi'!B$14,'Tabelle Tipi-pesi'!C$14,"")&amp;IF(C168='Tabelle Tipi-pesi'!B$15,'Tabelle Tipi-pesi'!C$15,"")&amp;IF(C168='Tabelle Tipi-pesi'!B$16,'Tabelle Tipi-pesi'!C$16,"")&amp;IF(C168='Tabelle Tipi-pesi'!B$17,'Tabelle Tipi-pesi'!C$17,"")&amp;IF(C168='Tabelle Tipi-pesi'!B$18,'Tabelle Tipi-pesi'!C$18,"")&amp;IF(C168='Tabelle Tipi-pesi'!B$19,'Tabelle Tipi-pesi'!C$19,"")&amp;IF(C168='Tabelle Tipi-pesi'!B$20,'Tabelle Tipi-pesi'!C$20,"")&amp;IF(C168='Tabelle Tipi-pesi'!B$21,'Tabelle Tipi-pesi'!C$21,"")&amp;IF(C168='Tabelle Tipi-pesi'!B$22,'Tabelle Tipi-pesi'!C$22,"")&amp;IF(C168='Tabelle Tipi-pesi'!B$23,'Tabelle Tipi-pesi'!C$23,"")))</f>
        <v>180</v>
      </c>
      <c r="E168" s="8" t="s">
        <v>29</v>
      </c>
      <c r="F168" s="7">
        <f>IF(E168="",0,VALUE(IF(E168='Tabelle Tipi-pesi'!D$2,'Tabelle Tipi-pesi'!E$2,"")&amp;IF(E168='Tabelle Tipi-pesi'!D$3,'Tabelle Tipi-pesi'!E$3,"")&amp;IF(E168='Tabelle Tipi-pesi'!D$4,'Tabelle Tipi-pesi'!E$4,"")&amp;IF(E168='Tabelle Tipi-pesi'!D$5,'Tabelle Tipi-pesi'!E$5,"")&amp;IF(E168='Tabelle Tipi-pesi'!D$6,'Tabelle Tipi-pesi'!E$6,"")&amp;IF(E168='Tabelle Tipi-pesi'!D$7,'Tabelle Tipi-pesi'!E$7,"")&amp;IF(E168='Tabelle Tipi-pesi'!D$8,'Tabelle Tipi-pesi'!E$8,"")&amp;IF(E168='Tabelle Tipi-pesi'!D$9,'Tabelle Tipi-pesi'!E$9,"")&amp;IF(E168='Tabelle Tipi-pesi'!D$10,'Tabelle Tipi-pesi'!E$10,"")&amp;IF(E168='Tabelle Tipi-pesi'!D$11,'Tabelle Tipi-pesi'!E$11,"")&amp;IF(E168='Tabelle Tipi-pesi'!D$12,'Tabelle Tipi-pesi'!E$12,"")&amp;IF(E168='Tabelle Tipi-pesi'!D$13,'Tabelle Tipi-pesi'!E$13,"")&amp;IF(E168='Tabelle Tipi-pesi'!D$14,'Tabelle Tipi-pesi'!E$14,"")&amp;IF(E168='Tabelle Tipi-pesi'!D$15,'Tabelle Tipi-pesi'!E$15,"")&amp;IF(E168='Tabelle Tipi-pesi'!D$16,'Tabelle Tipi-pesi'!E$16,"")&amp;IF(E168='Tabelle Tipi-pesi'!D$17,'Tabelle Tipi-pesi'!E$17,"")&amp;IF(E168='Tabelle Tipi-pesi'!D$18,'Tabelle Tipi-pesi'!E$18,"")&amp;IF(E168='Tabelle Tipi-pesi'!D$19,'Tabelle Tipi-pesi'!E$19,"")&amp;IF(E168='Tabelle Tipi-pesi'!D$20,'Tabelle Tipi-pesi'!E$20,"")&amp;IF(E168='Tabelle Tipi-pesi'!D$21,'Tabelle Tipi-pesi'!E$21,"")&amp;IF(E168='Tabelle Tipi-pesi'!D$22,'Tabelle Tipi-pesi'!E$22,"")&amp;IF(E168='Tabelle Tipi-pesi'!D$23,'Tabelle Tipi-pesi'!E$23,"")))/4*B168</f>
        <v>80</v>
      </c>
      <c r="G168" s="22" t="s">
        <v>39</v>
      </c>
      <c r="H168" s="23">
        <f>$B168*IF(G168="",0,VALUE(IF(G168='Tabelle Tipi-pesi'!F$2,'Tabelle Tipi-pesi'!G$2,"")&amp;IF(G168='Tabelle Tipi-pesi'!F$3,'Tabelle Tipi-pesi'!G$3,"")&amp;IF(G168='Tabelle Tipi-pesi'!F$4,'Tabelle Tipi-pesi'!G$4,"")&amp;IF(G168='Tabelle Tipi-pesi'!F$5,'Tabelle Tipi-pesi'!G$5,"")&amp;IF(G168='Tabelle Tipi-pesi'!F$6,'Tabelle Tipi-pesi'!G$6,"")&amp;IF(G168='Tabelle Tipi-pesi'!F$7,'Tabelle Tipi-pesi'!G$7,"")&amp;IF(G168='Tabelle Tipi-pesi'!F$8,'Tabelle Tipi-pesi'!G$8,"")&amp;IF(G168='Tabelle Tipi-pesi'!F$9,'Tabelle Tipi-pesi'!G$9,"")&amp;IF(G168='Tabelle Tipi-pesi'!F$10,'Tabelle Tipi-pesi'!G$10,"")&amp;IF(G168='Tabelle Tipi-pesi'!F$11,'Tabelle Tipi-pesi'!G$11,"")&amp;IF(G168='Tabelle Tipi-pesi'!F$12,'Tabelle Tipi-pesi'!G$12,"")&amp;IF(G168='Tabelle Tipi-pesi'!F$13,'Tabelle Tipi-pesi'!G$13,"")&amp;IF(G168='Tabelle Tipi-pesi'!F$14,'Tabelle Tipi-pesi'!G$14,"")&amp;IF(G168='Tabelle Tipi-pesi'!F$15,'Tabelle Tipi-pesi'!G$15,"")&amp;IF(G168='Tabelle Tipi-pesi'!F$16,'Tabelle Tipi-pesi'!G$16,"")&amp;IF(G168='Tabelle Tipi-pesi'!F$17,'Tabelle Tipi-pesi'!G$17,"")&amp;IF(G168='Tabelle Tipi-pesi'!F$18,'Tabelle Tipi-pesi'!G$18,"")&amp;IF(G168='Tabelle Tipi-pesi'!F$19,'Tabelle Tipi-pesi'!G$19,"")&amp;IF(G168='Tabelle Tipi-pesi'!F$20,'Tabelle Tipi-pesi'!G$20,"")&amp;IF(G168='Tabelle Tipi-pesi'!F$21,'Tabelle Tipi-pesi'!G$21,"")&amp;IF(G168='Tabelle Tipi-pesi'!F$22,'Tabelle Tipi-pesi'!G$22,"")&amp;IF(G168='Tabelle Tipi-pesi'!F$23,'Tabelle Tipi-pesi'!G$23,"")))</f>
        <v>120</v>
      </c>
      <c r="I168" s="8" t="s">
        <v>44</v>
      </c>
      <c r="J168" s="9">
        <f>IF(I168="",0,VALUE(IF(I168='Tabelle Tipi-pesi'!H$2,'Tabelle Tipi-pesi'!I$2,"")&amp;IF(I168='Tabelle Tipi-pesi'!H$3,'Tabelle Tipi-pesi'!I$3,"")&amp;IF(I168='Tabelle Tipi-pesi'!H$4,'Tabelle Tipi-pesi'!I$4,"")&amp;IF(I168='Tabelle Tipi-pesi'!H$5,'Tabelle Tipi-pesi'!I$5,"")&amp;IF(I168='Tabelle Tipi-pesi'!H$6,'Tabelle Tipi-pesi'!I$6,"")&amp;IF(I168='Tabelle Tipi-pesi'!H$7,'Tabelle Tipi-pesi'!I$7,"")&amp;IF(I168='Tabelle Tipi-pesi'!H$8,'Tabelle Tipi-pesi'!I$8,"")&amp;IF(I168='Tabelle Tipi-pesi'!H$9,'Tabelle Tipi-pesi'!I$9,"")&amp;IF(I168='Tabelle Tipi-pesi'!H$10,'Tabelle Tipi-pesi'!I$10,"")&amp;IF(I168='Tabelle Tipi-pesi'!H$11,'Tabelle Tipi-pesi'!I$11,"")&amp;IF(I168='Tabelle Tipi-pesi'!H$12,'Tabelle Tipi-pesi'!I$12,"")&amp;IF(I168='Tabelle Tipi-pesi'!H$13,'Tabelle Tipi-pesi'!I$13,"")&amp;IF(I168='Tabelle Tipi-pesi'!H$14,'Tabelle Tipi-pesi'!I$14,"")&amp;IF(I168='Tabelle Tipi-pesi'!H$15,'Tabelle Tipi-pesi'!I$15,"")&amp;IF(I168='Tabelle Tipi-pesi'!H$16,'Tabelle Tipi-pesi'!I$16,"")&amp;IF(I168='Tabelle Tipi-pesi'!H$17,'Tabelle Tipi-pesi'!I$17,"")&amp;IF(I168='Tabelle Tipi-pesi'!H$18,'Tabelle Tipi-pesi'!I$18,"")&amp;IF(I168='Tabelle Tipi-pesi'!H$19,'Tabelle Tipi-pesi'!I$19,"")&amp;IF(I168='Tabelle Tipi-pesi'!H$20,'Tabelle Tipi-pesi'!I$20,"")&amp;IF(I168='Tabelle Tipi-pesi'!H$21,'Tabelle Tipi-pesi'!I$21,"")&amp;IF(I168='Tabelle Tipi-pesi'!H$22,'Tabelle Tipi-pesi'!I$22,"")&amp;IF(I168='Tabelle Tipi-pesi'!H$23,'Tabelle Tipi-pesi'!I$23,"")))</f>
        <v>80</v>
      </c>
      <c r="K168" s="24" t="s">
        <v>50</v>
      </c>
      <c r="L168" s="25">
        <f>IF(K168="",0,VALUE(IF(K168='Tabelle Tipi-pesi'!J$2,'Tabelle Tipi-pesi'!K$2,"")&amp;IF(K168='Tabelle Tipi-pesi'!J$3,'Tabelle Tipi-pesi'!K$3,"")&amp;IF(K168='Tabelle Tipi-pesi'!J$4,'Tabelle Tipi-pesi'!K$4,"")&amp;IF(K168='Tabelle Tipi-pesi'!J$5,'Tabelle Tipi-pesi'!K$5,"")&amp;IF(K168='Tabelle Tipi-pesi'!J$6,'Tabelle Tipi-pesi'!K$6,"")&amp;IF(K168='Tabelle Tipi-pesi'!J$7,'Tabelle Tipi-pesi'!K$7,"")&amp;IF(K168='Tabelle Tipi-pesi'!J$8,'Tabelle Tipi-pesi'!K$8,"")&amp;IF(K168='Tabelle Tipi-pesi'!J$9,'Tabelle Tipi-pesi'!K$9,"")&amp;IF(K168='Tabelle Tipi-pesi'!J$10,'Tabelle Tipi-pesi'!K$10,"")&amp;IF(K168='Tabelle Tipi-pesi'!J$11,'Tabelle Tipi-pesi'!K$11,"")&amp;IF(K168='Tabelle Tipi-pesi'!J$12,'Tabelle Tipi-pesi'!K$12,"")&amp;IF(K168='Tabelle Tipi-pesi'!J$13,'Tabelle Tipi-pesi'!K$13,"")&amp;IF(K168='Tabelle Tipi-pesi'!J$14,'Tabelle Tipi-pesi'!K$14,"")&amp;IF(K168='Tabelle Tipi-pesi'!J$15,'Tabelle Tipi-pesi'!K$15,"")&amp;IF(K168='Tabelle Tipi-pesi'!J$16,'Tabelle Tipi-pesi'!K$16,"")&amp;IF(K168='Tabelle Tipi-pesi'!J$17,'Tabelle Tipi-pesi'!K$17,"")&amp;IF(K168='Tabelle Tipi-pesi'!J$18,'Tabelle Tipi-pesi'!K$18,"")&amp;IF(K168='Tabelle Tipi-pesi'!J$19,'Tabelle Tipi-pesi'!K$19,"")&amp;IF(K168='Tabelle Tipi-pesi'!J$20,'Tabelle Tipi-pesi'!K$20,"")&amp;IF(K168='Tabelle Tipi-pesi'!J$21,'Tabelle Tipi-pesi'!K$21,"")&amp;IF(K168='Tabelle Tipi-pesi'!J$22,'Tabelle Tipi-pesi'!K$22,"")&amp;IF(K168='Tabelle Tipi-pesi'!J$23,'Tabelle Tipi-pesi'!K$23,"")))</f>
        <v>7</v>
      </c>
      <c r="M168" s="8" t="s">
        <v>63</v>
      </c>
      <c r="N168" s="9">
        <f>$B168*IF(M168="",0,VALUE(IF(M168='Tabelle Tipi-pesi'!L$2,'Tabelle Tipi-pesi'!M$2,"")&amp;IF(M168='Tabelle Tipi-pesi'!L$3,'Tabelle Tipi-pesi'!M$3,"")&amp;IF(M168='Tabelle Tipi-pesi'!L$4,'Tabelle Tipi-pesi'!M$4,"")&amp;IF(M168='Tabelle Tipi-pesi'!L$5,'Tabelle Tipi-pesi'!M$5,"")&amp;IF(M168='Tabelle Tipi-pesi'!L$6,'Tabelle Tipi-pesi'!M$6,"")&amp;IF(M168='Tabelle Tipi-pesi'!L$7,'Tabelle Tipi-pesi'!M$7,"")&amp;IF(M168='Tabelle Tipi-pesi'!L$8,'Tabelle Tipi-pesi'!M$8,"")&amp;IF(M168='Tabelle Tipi-pesi'!L$9,'Tabelle Tipi-pesi'!M$9,"")&amp;IF(M168='Tabelle Tipi-pesi'!L$10,'Tabelle Tipi-pesi'!M$10,"")&amp;IF(M168='Tabelle Tipi-pesi'!L$11,'Tabelle Tipi-pesi'!M$11,"")&amp;IF(M168='Tabelle Tipi-pesi'!L$12,'Tabelle Tipi-pesi'!M$12,"")&amp;IF(M168='Tabelle Tipi-pesi'!L$13,'Tabelle Tipi-pesi'!M$13,"")&amp;IF(M168='Tabelle Tipi-pesi'!L$14,'Tabelle Tipi-pesi'!M$14,"")&amp;IF(M168='Tabelle Tipi-pesi'!L$15,'Tabelle Tipi-pesi'!M$15,"")&amp;IF(M168='Tabelle Tipi-pesi'!L$16,'Tabelle Tipi-pesi'!M$16,"")&amp;IF(M168='Tabelle Tipi-pesi'!L$17,'Tabelle Tipi-pesi'!M$17,"")&amp;IF(M168='Tabelle Tipi-pesi'!L$18,'Tabelle Tipi-pesi'!M$18,"")&amp;IF(M168='Tabelle Tipi-pesi'!L$19,'Tabelle Tipi-pesi'!M$19,"")&amp;IF(M168='Tabelle Tipi-pesi'!L$20,'Tabelle Tipi-pesi'!M$20,"")&amp;IF(M168='Tabelle Tipi-pesi'!L$21,'Tabelle Tipi-pesi'!M$21,"")&amp;IF(M168='Tabelle Tipi-pesi'!L$22,'Tabelle Tipi-pesi'!M$22,"")&amp;IF(M168='Tabelle Tipi-pesi'!L$23,'Tabelle Tipi-pesi'!M$23,"")))</f>
        <v>416</v>
      </c>
      <c r="O168" s="27" t="s">
        <v>88</v>
      </c>
      <c r="P168" s="28">
        <f>IF(O168="",0,VALUE(IF(O168='Tabelle Tipi-pesi'!N$2,'Tabelle Tipi-pesi'!O$2,"")&amp;IF(O168='Tabelle Tipi-pesi'!N$3,'Tabelle Tipi-pesi'!O$3,"")&amp;IF(O168='Tabelle Tipi-pesi'!N$4,'Tabelle Tipi-pesi'!O$4,"")&amp;IF(O168='Tabelle Tipi-pesi'!N$5,'Tabelle Tipi-pesi'!O$5,"")&amp;IF(O168='Tabelle Tipi-pesi'!N$6,'Tabelle Tipi-pesi'!O$6,"")&amp;IF(O168='Tabelle Tipi-pesi'!N$7,'Tabelle Tipi-pesi'!O$7,"")&amp;IF(O168='Tabelle Tipi-pesi'!N$8,'Tabelle Tipi-pesi'!O$8,"")&amp;IF(O168='Tabelle Tipi-pesi'!N$9,'Tabelle Tipi-pesi'!O$9,"")&amp;IF(O168='Tabelle Tipi-pesi'!N$10,'Tabelle Tipi-pesi'!O$10,"")&amp;IF(O168='Tabelle Tipi-pesi'!N$11,'Tabelle Tipi-pesi'!O$11,"")&amp;IF(O168='Tabelle Tipi-pesi'!N$12,'Tabelle Tipi-pesi'!O$12,"")&amp;IF(O168='Tabelle Tipi-pesi'!N$13,'Tabelle Tipi-pesi'!O$13,"")&amp;IF(O168='Tabelle Tipi-pesi'!N$14,'Tabelle Tipi-pesi'!O$14,"")&amp;IF(O168='Tabelle Tipi-pesi'!N$15,'Tabelle Tipi-pesi'!O$15,"")&amp;IF(O168='Tabelle Tipi-pesi'!N$16,'Tabelle Tipi-pesi'!O$16,"")&amp;IF(O168='Tabelle Tipi-pesi'!N$17,'Tabelle Tipi-pesi'!O$17,"")&amp;IF(O168='Tabelle Tipi-pesi'!N$18,'Tabelle Tipi-pesi'!O$18,"")&amp;IF(O168='Tabelle Tipi-pesi'!N$19,'Tabelle Tipi-pesi'!O$19,"")&amp;IF(O168='Tabelle Tipi-pesi'!N$20,'Tabelle Tipi-pesi'!O$20,"")&amp;IF(O168='Tabelle Tipi-pesi'!N$21,'Tabelle Tipi-pesi'!O$21,"")&amp;IF(O168='Tabelle Tipi-pesi'!N$22,'Tabelle Tipi-pesi'!O$22,"")&amp;IF(O168='Tabelle Tipi-pesi'!N$23,'Tabelle Tipi-pesi'!O$23,"")))</f>
        <v>406</v>
      </c>
      <c r="Q168" s="8" t="s">
        <v>108</v>
      </c>
      <c r="R168" s="9">
        <f>IF(Q168="",0,VALUE(IF(Q168='Tabelle Tipi-pesi'!P$2,'Tabelle Tipi-pesi'!Q$2,"")&amp;IF(Q168='Tabelle Tipi-pesi'!P$3,'Tabelle Tipi-pesi'!Q$3,"")&amp;IF(Q168='Tabelle Tipi-pesi'!P$4,'Tabelle Tipi-pesi'!Q$4,"")&amp;IF(Q168='Tabelle Tipi-pesi'!P$5,'Tabelle Tipi-pesi'!Q$5,"")&amp;IF(Q168='Tabelle Tipi-pesi'!P$6,'Tabelle Tipi-pesi'!Q$6,"")&amp;IF(Q168='Tabelle Tipi-pesi'!P$7,'Tabelle Tipi-pesi'!Q$7,"")&amp;IF(Q168='Tabelle Tipi-pesi'!P$8,'Tabelle Tipi-pesi'!Q$8,"")&amp;IF(Q168='Tabelle Tipi-pesi'!P$9,'Tabelle Tipi-pesi'!Q$9,"")&amp;IF(Q168='Tabelle Tipi-pesi'!P$10,'Tabelle Tipi-pesi'!Q$10,"")&amp;IF(Q168='Tabelle Tipi-pesi'!P$11,'Tabelle Tipi-pesi'!Q$11,"")&amp;IF(Q168='Tabelle Tipi-pesi'!P$12,'Tabelle Tipi-pesi'!Q$12,"")&amp;IF(Q168='Tabelle Tipi-pesi'!P$13,'Tabelle Tipi-pesi'!Q$13,"")&amp;IF(Q168='Tabelle Tipi-pesi'!P$14,'Tabelle Tipi-pesi'!Q$14,"")&amp;IF(Q168='Tabelle Tipi-pesi'!P$15,'Tabelle Tipi-pesi'!Q$15,"")&amp;IF(Q168='Tabelle Tipi-pesi'!P$16,'Tabelle Tipi-pesi'!Q$16,"")&amp;IF(Q168='Tabelle Tipi-pesi'!P$17,'Tabelle Tipi-pesi'!Q$17,"")&amp;IF(Q168='Tabelle Tipi-pesi'!P$18,'Tabelle Tipi-pesi'!Q$18,"")&amp;IF(Q168='Tabelle Tipi-pesi'!P$19,'Tabelle Tipi-pesi'!Q$19,"")&amp;IF(Q168='Tabelle Tipi-pesi'!P$20,'Tabelle Tipi-pesi'!Q$20,"")&amp;IF(Q168='Tabelle Tipi-pesi'!P$21,'Tabelle Tipi-pesi'!Q$21,"")&amp;IF(Q168='Tabelle Tipi-pesi'!P$22,'Tabelle Tipi-pesi'!Q$22,"")&amp;IF(Q168='Tabelle Tipi-pesi'!P$23,'Tabelle Tipi-pesi'!Q$23,"")))</f>
        <v>30</v>
      </c>
      <c r="S168" s="29" t="s">
        <v>129</v>
      </c>
      <c r="T168" s="30">
        <f>IF(S168="",0,VALUE(IF(S168='Tabelle Tipi-pesi'!R$2,'Tabelle Tipi-pesi'!S$2,"")&amp;IF(S168='Tabelle Tipi-pesi'!R$3,'Tabelle Tipi-pesi'!S$3,"")&amp;IF(S168='Tabelle Tipi-pesi'!R$4,'Tabelle Tipi-pesi'!S$4,"")&amp;IF(S168='Tabelle Tipi-pesi'!R$5,'Tabelle Tipi-pesi'!S$5,"")&amp;IF(S168='Tabelle Tipi-pesi'!R$6,'Tabelle Tipi-pesi'!S$6,"")&amp;IF(S168='Tabelle Tipi-pesi'!R$7,'Tabelle Tipi-pesi'!S$7,"")&amp;IF(S168='Tabelle Tipi-pesi'!R$8,'Tabelle Tipi-pesi'!S$8,"")&amp;IF(S168='Tabelle Tipi-pesi'!R$9,'Tabelle Tipi-pesi'!S$9,"")&amp;IF(S168='Tabelle Tipi-pesi'!R$10,'Tabelle Tipi-pesi'!S$10,"")&amp;IF(S168='Tabelle Tipi-pesi'!R$11,'Tabelle Tipi-pesi'!S$11,"")&amp;IF(S168='Tabelle Tipi-pesi'!R$12,'Tabelle Tipi-pesi'!S$12,"")&amp;IF(S168='Tabelle Tipi-pesi'!R$13,'Tabelle Tipi-pesi'!S$13,"")&amp;IF(S168='Tabelle Tipi-pesi'!R$14,'Tabelle Tipi-pesi'!S$14,"")&amp;IF(S168='Tabelle Tipi-pesi'!R$15,'Tabelle Tipi-pesi'!S$15,"")&amp;IF(S168='Tabelle Tipi-pesi'!R$16,'Tabelle Tipi-pesi'!S$16,"")&amp;IF(S168='Tabelle Tipi-pesi'!R$17,'Tabelle Tipi-pesi'!S$17,"")&amp;IF(S168='Tabelle Tipi-pesi'!R$18,'Tabelle Tipi-pesi'!S$18,"")&amp;IF(S168='Tabelle Tipi-pesi'!R$19,'Tabelle Tipi-pesi'!S$19,"")&amp;IF(S168='Tabelle Tipi-pesi'!R$20,'Tabelle Tipi-pesi'!S$20,"")&amp;IF(S168='Tabelle Tipi-pesi'!R$21,'Tabelle Tipi-pesi'!S$21,"")&amp;IF(S168='Tabelle Tipi-pesi'!R$22,'Tabelle Tipi-pesi'!S$22,"")&amp;IF(S168='Tabelle Tipi-pesi'!R$23,'Tabelle Tipi-pesi'!S$23,"")))</f>
        <v>20</v>
      </c>
      <c r="U168" s="8" t="s">
        <v>93</v>
      </c>
      <c r="V168" s="9">
        <f>IF(U168="",0,VALUE(IF(U168='Tabelle Tipi-pesi'!T$2,'Tabelle Tipi-pesi'!U$2,"")&amp;IF(U168='Tabelle Tipi-pesi'!T$3,'Tabelle Tipi-pesi'!U$3,"")&amp;IF(U168='Tabelle Tipi-pesi'!T$4,'Tabelle Tipi-pesi'!U$4,"")&amp;IF(U168='Tabelle Tipi-pesi'!T$5,'Tabelle Tipi-pesi'!U$5,"")&amp;IF(U168='Tabelle Tipi-pesi'!T$6,'Tabelle Tipi-pesi'!U$6,"")&amp;IF(U168='Tabelle Tipi-pesi'!T$7,'Tabelle Tipi-pesi'!U$7,"")&amp;IF(U168='Tabelle Tipi-pesi'!T$8,'Tabelle Tipi-pesi'!U$8,"")&amp;IF(U168='Tabelle Tipi-pesi'!T$9,'Tabelle Tipi-pesi'!U$9,"")&amp;IF(U168='Tabelle Tipi-pesi'!T$10,'Tabelle Tipi-pesi'!U$10,"")&amp;IF(U168='Tabelle Tipi-pesi'!T$11,'Tabelle Tipi-pesi'!U$11,"")&amp;IF(U168='Tabelle Tipi-pesi'!T$12,'Tabelle Tipi-pesi'!U$12,"")&amp;IF(U168='Tabelle Tipi-pesi'!T$13,'Tabelle Tipi-pesi'!U$13,"")&amp;IF(U168='Tabelle Tipi-pesi'!T$14,'Tabelle Tipi-pesi'!U$14,"")&amp;IF(U168='Tabelle Tipi-pesi'!T$15,'Tabelle Tipi-pesi'!U$15,"")&amp;IF(U168='Tabelle Tipi-pesi'!T$16,'Tabelle Tipi-pesi'!U$16,"")&amp;IF(U168='Tabelle Tipi-pesi'!T$17,'Tabelle Tipi-pesi'!U$17,"")&amp;IF(U168='Tabelle Tipi-pesi'!T$18,'Tabelle Tipi-pesi'!U$18,"")&amp;IF(U168='Tabelle Tipi-pesi'!T$19,'Tabelle Tipi-pesi'!U$19,"")&amp;IF(U168='Tabelle Tipi-pesi'!T$20,'Tabelle Tipi-pesi'!U$20,"")&amp;IF(U168='Tabelle Tipi-pesi'!T$21,'Tabelle Tipi-pesi'!U$21,"")&amp;IF(U168='Tabelle Tipi-pesi'!T$22,'Tabelle Tipi-pesi'!U$22,"")&amp;IF(U168='Tabelle Tipi-pesi'!T$23,'Tabelle Tipi-pesi'!U$23,"")))</f>
        <v>80</v>
      </c>
      <c r="W168" s="31" t="s">
        <v>99</v>
      </c>
      <c r="X168" s="32">
        <f>IF(W168="",0,VALUE(IF(W168='Tabelle Tipi-pesi'!V$2,'Tabelle Tipi-pesi'!W$2,"")&amp;IF(W168='Tabelle Tipi-pesi'!V$3,'Tabelle Tipi-pesi'!W$3,"")&amp;IF(W168='Tabelle Tipi-pesi'!V$4,'Tabelle Tipi-pesi'!W$4,"")&amp;IF(W168='Tabelle Tipi-pesi'!V$5,'Tabelle Tipi-pesi'!W$5,"")&amp;IF(W168='Tabelle Tipi-pesi'!V$6,'Tabelle Tipi-pesi'!W$6,"")&amp;IF(W168='Tabelle Tipi-pesi'!V$7,'Tabelle Tipi-pesi'!W$7,"")&amp;IF(W168='Tabelle Tipi-pesi'!V$8,'Tabelle Tipi-pesi'!W$8,"")&amp;IF(W168='Tabelle Tipi-pesi'!V$9,'Tabelle Tipi-pesi'!W$9,"")&amp;IF(W168='Tabelle Tipi-pesi'!V$10,'Tabelle Tipi-pesi'!W$10,"")&amp;IF(W168='Tabelle Tipi-pesi'!V$11,'Tabelle Tipi-pesi'!W$11,"")&amp;IF(W168='Tabelle Tipi-pesi'!V$12,'Tabelle Tipi-pesi'!W$12,"")&amp;IF(W168='Tabelle Tipi-pesi'!V$13,'Tabelle Tipi-pesi'!W$13,"")&amp;IF(W168='Tabelle Tipi-pesi'!V$14,'Tabelle Tipi-pesi'!W$14,"")&amp;IF(W168='Tabelle Tipi-pesi'!V$15,'Tabelle Tipi-pesi'!W$15,"")&amp;IF(W168='Tabelle Tipi-pesi'!V$16,'Tabelle Tipi-pesi'!W$16,"")&amp;IF(W168='Tabelle Tipi-pesi'!V$17,'Tabelle Tipi-pesi'!W$17,"")&amp;IF(W168='Tabelle Tipi-pesi'!V$18,'Tabelle Tipi-pesi'!W$18,"")&amp;IF(W168='Tabelle Tipi-pesi'!V$19,'Tabelle Tipi-pesi'!W$19,"")&amp;IF(W168='Tabelle Tipi-pesi'!V$20,'Tabelle Tipi-pesi'!W$20,"")&amp;IF(W168='Tabelle Tipi-pesi'!V$21,'Tabelle Tipi-pesi'!W$21,"")&amp;IF(W168='Tabelle Tipi-pesi'!V$22,'Tabelle Tipi-pesi'!W$22,"")&amp;IF(W168='Tabelle Tipi-pesi'!V$23,'Tabelle Tipi-pesi'!W$23,"")))</f>
        <v>14</v>
      </c>
      <c r="Y168" s="8" t="s">
        <v>100</v>
      </c>
      <c r="Z168" s="9">
        <f>IF(Y168="",0,VALUE(IF(Y168='Tabelle Tipi-pesi'!X$2,'Tabelle Tipi-pesi'!Y$2,"")&amp;IF(Y168='Tabelle Tipi-pesi'!X$3,'Tabelle Tipi-pesi'!Y$3,"")&amp;IF(Y168='Tabelle Tipi-pesi'!X$4,'Tabelle Tipi-pesi'!Y$4,"")&amp;IF(Y168='Tabelle Tipi-pesi'!X$5,'Tabelle Tipi-pesi'!Y$5,"")&amp;IF(Y168='Tabelle Tipi-pesi'!X$6,'Tabelle Tipi-pesi'!Y$6,"")&amp;IF(Y168='Tabelle Tipi-pesi'!X$7,'Tabelle Tipi-pesi'!Y$7,"")&amp;IF(Y168='Tabelle Tipi-pesi'!X$8,'Tabelle Tipi-pesi'!Y$8,"")&amp;IF(Y168='Tabelle Tipi-pesi'!X$9,'Tabelle Tipi-pesi'!Y$9,"")&amp;IF(Y168='Tabelle Tipi-pesi'!X$10,'Tabelle Tipi-pesi'!Y$10,"")&amp;IF(Y168='Tabelle Tipi-pesi'!X$11,'Tabelle Tipi-pesi'!Y$11,"")&amp;IF(Y168='Tabelle Tipi-pesi'!X$12,'Tabelle Tipi-pesi'!Y$12,"")&amp;IF(Y168='Tabelle Tipi-pesi'!X$13,'Tabelle Tipi-pesi'!Y$13,"")&amp;IF(Y168='Tabelle Tipi-pesi'!X$14,'Tabelle Tipi-pesi'!Y$14,"")&amp;IF(Y168='Tabelle Tipi-pesi'!X$15,'Tabelle Tipi-pesi'!Y$15,"")&amp;IF(Y168='Tabelle Tipi-pesi'!X$16,'Tabelle Tipi-pesi'!Y$16,"")&amp;IF(Y168='Tabelle Tipi-pesi'!X$17,'Tabelle Tipi-pesi'!Y$17,"")&amp;IF(Y168='Tabelle Tipi-pesi'!X$18,'Tabelle Tipi-pesi'!Y$18,"")&amp;IF(Y168='Tabelle Tipi-pesi'!X$19,'Tabelle Tipi-pesi'!Y$19,"")&amp;IF(Y168='Tabelle Tipi-pesi'!X$20,'Tabelle Tipi-pesi'!Y$20,"")&amp;IF(Y168='Tabelle Tipi-pesi'!X$21,'Tabelle Tipi-pesi'!Y$21,"")&amp;IF(Y168='Tabelle Tipi-pesi'!X$22,'Tabelle Tipi-pesi'!Y$22,"")&amp;IF(Y168='Tabelle Tipi-pesi'!X$23,'Tabelle Tipi-pesi'!Y$23,"")))</f>
        <v>190</v>
      </c>
      <c r="AA168" s="36" t="s">
        <v>105</v>
      </c>
      <c r="AB168" s="37">
        <f>IF(AA168="",0,VALUE(IF(AA168='Tabelle Tipi-pesi'!Z$2,'Tabelle Tipi-pesi'!AA$2,"")&amp;IF(AA168='Tabelle Tipi-pesi'!Z$3,'Tabelle Tipi-pesi'!AA$3,"")&amp;IF(AA168='Tabelle Tipi-pesi'!Z$4,'Tabelle Tipi-pesi'!AA$4,"")&amp;IF(AA168='Tabelle Tipi-pesi'!Z$5,'Tabelle Tipi-pesi'!AA$5,"")&amp;IF(AA168='Tabelle Tipi-pesi'!Z$6,'Tabelle Tipi-pesi'!AA$6,"")&amp;IF(AA168='Tabelle Tipi-pesi'!Z$7,'Tabelle Tipi-pesi'!AA$7,"")&amp;IF(AA168='Tabelle Tipi-pesi'!Z$8,'Tabelle Tipi-pesi'!AA$8,"")&amp;IF(AA168='Tabelle Tipi-pesi'!Z$9,'Tabelle Tipi-pesi'!AA$9,"")&amp;IF(AA168='Tabelle Tipi-pesi'!Z$10,'Tabelle Tipi-pesi'!AA$10,"")&amp;IF(AA168='Tabelle Tipi-pesi'!Z$11,'Tabelle Tipi-pesi'!AA$11,"")&amp;IF(AA168='Tabelle Tipi-pesi'!Z$12,'Tabelle Tipi-pesi'!AA$12,"")&amp;IF(AA168='Tabelle Tipi-pesi'!Z$13,'Tabelle Tipi-pesi'!AA$13,"")&amp;IF(AA168='Tabelle Tipi-pesi'!Z$14,'Tabelle Tipi-pesi'!AA$14,"")&amp;IF(AA168='Tabelle Tipi-pesi'!Z$15,'Tabelle Tipi-pesi'!AA$15,"")&amp;IF(AA168='Tabelle Tipi-pesi'!Z$16,'Tabelle Tipi-pesi'!AA$16,"")&amp;IF(AA168='Tabelle Tipi-pesi'!Z$17,'Tabelle Tipi-pesi'!AA$17,"")&amp;IF(AA168='Tabelle Tipi-pesi'!Z$18,'Tabelle Tipi-pesi'!AA$18,"")&amp;IF(AA168='Tabelle Tipi-pesi'!Z$19,'Tabelle Tipi-pesi'!AA$19,"")&amp;IF(AA168='Tabelle Tipi-pesi'!Z$20,'Tabelle Tipi-pesi'!AA$20,"")&amp;IF(AA168='Tabelle Tipi-pesi'!Z$21,'Tabelle Tipi-pesi'!AA$21,"")&amp;IF(AA168='Tabelle Tipi-pesi'!Z$22,'Tabelle Tipi-pesi'!AA$22,"")&amp;IF(AA168='Tabelle Tipi-pesi'!Z$23,'Tabelle Tipi-pesi'!AA$23,"")))</f>
        <v>75</v>
      </c>
      <c r="AD168" s="9">
        <f>IF(AC168="",0,VALUE(IF(AC168='Tabelle Tipi-pesi'!Z$2,'Tabelle Tipi-pesi'!AA$2,"")&amp;IF(AC168='Tabelle Tipi-pesi'!Z$3,'Tabelle Tipi-pesi'!AA$3,"")&amp;IF(AC168='Tabelle Tipi-pesi'!Z$4,'Tabelle Tipi-pesi'!AA$4,"")&amp;IF(AC168='Tabelle Tipi-pesi'!Z$5,'Tabelle Tipi-pesi'!AA$5,"")&amp;IF(AC168='Tabelle Tipi-pesi'!Z$6,'Tabelle Tipi-pesi'!AA$6,"")&amp;IF(AC168='Tabelle Tipi-pesi'!Z$7,'Tabelle Tipi-pesi'!AA$7,"")&amp;IF(AC168='Tabelle Tipi-pesi'!Z$8,'Tabelle Tipi-pesi'!AA$8,"")&amp;IF(AC168='Tabelle Tipi-pesi'!Z$9,'Tabelle Tipi-pesi'!AA$9,"")&amp;IF(AC168='Tabelle Tipi-pesi'!Z$10,'Tabelle Tipi-pesi'!AA$10,"")&amp;IF(AC168='Tabelle Tipi-pesi'!Z$11,'Tabelle Tipi-pesi'!AA$11,"")&amp;IF(AC168='Tabelle Tipi-pesi'!Z$12,'Tabelle Tipi-pesi'!AA$12,"")&amp;IF(AC168='Tabelle Tipi-pesi'!Z$13,'Tabelle Tipi-pesi'!AA$13,"")&amp;IF(AC168='Tabelle Tipi-pesi'!Z$14,'Tabelle Tipi-pesi'!AA$14,"")&amp;IF(AC168='Tabelle Tipi-pesi'!Z$15,'Tabelle Tipi-pesi'!AA$15,"")&amp;IF(AC168='Tabelle Tipi-pesi'!Z$16,'Tabelle Tipi-pesi'!AA$16,"")&amp;IF(AC168='Tabelle Tipi-pesi'!Z$17,'Tabelle Tipi-pesi'!AA$17,"")&amp;IF(AC168='Tabelle Tipi-pesi'!Z$18,'Tabelle Tipi-pesi'!AA$18,"")&amp;IF(AC168='Tabelle Tipi-pesi'!Z$19,'Tabelle Tipi-pesi'!AA$19,"")&amp;IF(AC168='Tabelle Tipi-pesi'!Z$20,'Tabelle Tipi-pesi'!AA$20,"")&amp;IF(AC168='Tabelle Tipi-pesi'!Z$21,'Tabelle Tipi-pesi'!AA$21,"")&amp;IF(AC168='Tabelle Tipi-pesi'!Z$22,'Tabelle Tipi-pesi'!AA$22,"")&amp;IF(AC168='Tabelle Tipi-pesi'!Z$23,'Tabelle Tipi-pesi'!AA$23,"")))</f>
        <v>0</v>
      </c>
      <c r="AE168" s="34" t="s">
        <v>118</v>
      </c>
      <c r="AF168" s="35">
        <f>IF(AE168="",0,VALUE(IF(AE168='Tabelle Tipi-pesi'!AB$2,'Tabelle Tipi-pesi'!AC$2,"")&amp;IF(AE168='Tabelle Tipi-pesi'!AB$3,'Tabelle Tipi-pesi'!AC$3,"")&amp;IF(AE168='Tabelle Tipi-pesi'!AB$4,'Tabelle Tipi-pesi'!AC$4,"")&amp;IF(AE168='Tabelle Tipi-pesi'!AB$5,'Tabelle Tipi-pesi'!AC$5,"")&amp;IF(AE168='Tabelle Tipi-pesi'!AB$6,'Tabelle Tipi-pesi'!AC$6,"")&amp;IF(AE168='Tabelle Tipi-pesi'!AB$7,'Tabelle Tipi-pesi'!AC$7,"")&amp;IF(AE168='Tabelle Tipi-pesi'!AB$8,'Tabelle Tipi-pesi'!AC$8,"")&amp;IF(AE168='Tabelle Tipi-pesi'!AB$9,'Tabelle Tipi-pesi'!AC$9,"")&amp;IF(AE168='Tabelle Tipi-pesi'!AB$10,'Tabelle Tipi-pesi'!AC$10,"")&amp;IF(AE168='Tabelle Tipi-pesi'!AB$11,'Tabelle Tipi-pesi'!AC$11,"")&amp;IF(AE168='Tabelle Tipi-pesi'!AB$12,'Tabelle Tipi-pesi'!AC$12,"")&amp;IF(AE168='Tabelle Tipi-pesi'!AB$13,'Tabelle Tipi-pesi'!AC$13,"")&amp;IF(AE168='Tabelle Tipi-pesi'!AB$14,'Tabelle Tipi-pesi'!AC$14,"")&amp;IF(AE168='Tabelle Tipi-pesi'!AB$15,'Tabelle Tipi-pesi'!AC$15,"")&amp;IF(AD168='Tabelle Tipi-pesi'!AB$16,'Tabelle Tipi-pesi'!AC$16,"")&amp;IF(AE168='Tabelle Tipi-pesi'!AB$17,'Tabelle Tipi-pesi'!AC$17,"")&amp;IF(AE168='Tabelle Tipi-pesi'!AB$18,'Tabelle Tipi-pesi'!AC$18,"")&amp;IF(AE168='Tabelle Tipi-pesi'!AB$19,'Tabelle Tipi-pesi'!AC$19,"")&amp;IF(AE168='Tabelle Tipi-pesi'!AB$20,'Tabelle Tipi-pesi'!AC$20,"")&amp;IF(AE168='Tabelle Tipi-pesi'!AB$21,'Tabelle Tipi-pesi'!AC$21,"")&amp;IF(AE168='Tabelle Tipi-pesi'!AB$22,'Tabelle Tipi-pesi'!AC$22,"")&amp;IF(AE168='Tabelle Tipi-pesi'!AB$23,'Tabelle Tipi-pesi'!AC$23,"")))</f>
        <v>10</v>
      </c>
      <c r="AH168" s="9">
        <f>IF(AG168="",0,VALUE(IF(AG168='Tabelle Tipi-pesi'!AD$2,'Tabelle Tipi-pesi'!AE$2,"")&amp;IF(AG168='Tabelle Tipi-pesi'!AD$3,'Tabelle Tipi-pesi'!AE$3,"")&amp;IF(AG168='Tabelle Tipi-pesi'!AD$4,'Tabelle Tipi-pesi'!AE$4,"")&amp;IF(AG168='Tabelle Tipi-pesi'!AD$5,'Tabelle Tipi-pesi'!AE$5,"")&amp;IF(AG168='Tabelle Tipi-pesi'!AD$6,'Tabelle Tipi-pesi'!AE$6,"")&amp;IF(AG168='Tabelle Tipi-pesi'!AD$7,'Tabelle Tipi-pesi'!AE$7,"")&amp;IF(AG168='Tabelle Tipi-pesi'!AD$8,'Tabelle Tipi-pesi'!AE$8,"")&amp;IF(AG168='Tabelle Tipi-pesi'!AD$9,'Tabelle Tipi-pesi'!AE$9,"")&amp;IF(AG168='Tabelle Tipi-pesi'!AD$10,'Tabelle Tipi-pesi'!AE$10,"")&amp;IF(AG168='Tabelle Tipi-pesi'!AD$11,'Tabelle Tipi-pesi'!AE$11,"")&amp;IF(AG168='Tabelle Tipi-pesi'!AD$12,'Tabelle Tipi-pesi'!AE$12,"")&amp;IF(AG168='Tabelle Tipi-pesi'!AD$13,'Tabelle Tipi-pesi'!AE$13,"")&amp;IF(AG168='Tabelle Tipi-pesi'!AD$14,'Tabelle Tipi-pesi'!AE$14,"")&amp;IF(AG168='Tabelle Tipi-pesi'!AD$15,'Tabelle Tipi-pesi'!AE$15,"")&amp;IF(AF168='Tabelle Tipi-pesi'!AD$16,'Tabelle Tipi-pesi'!AE$16,"")&amp;IF(AG168='Tabelle Tipi-pesi'!AD$17,'Tabelle Tipi-pesi'!AE$17,"")&amp;IF(AG168='Tabelle Tipi-pesi'!AD$18,'Tabelle Tipi-pesi'!AE$18,"")&amp;IF(AG168='Tabelle Tipi-pesi'!AD$19,'Tabelle Tipi-pesi'!AE$19,"")&amp;IF(AG168='Tabelle Tipi-pesi'!AD$20,'Tabelle Tipi-pesi'!AE$20,"")&amp;IF(AG168='Tabelle Tipi-pesi'!AD$21,'Tabelle Tipi-pesi'!AE$21,"")&amp;IF(AG168='Tabelle Tipi-pesi'!AD$22,'Tabelle Tipi-pesi'!AE$22,"")&amp;IF(AG168='Tabelle Tipi-pesi'!AD$23,'Tabelle Tipi-pesi'!AE$23,"")))</f>
        <v>0</v>
      </c>
      <c r="AJ168" s="26">
        <f t="shared" si="14"/>
        <v>1708</v>
      </c>
      <c r="AK168" s="55">
        <v>16</v>
      </c>
      <c r="AL168" s="12">
        <v>4437</v>
      </c>
      <c r="AM168" s="18"/>
      <c r="AN168" s="11">
        <f t="shared" si="15"/>
        <v>15</v>
      </c>
      <c r="AO168" s="11" t="str">
        <f t="shared" si="16"/>
        <v>3</v>
      </c>
      <c r="AP168" s="8">
        <v>580</v>
      </c>
      <c r="AQ168" s="40">
        <f t="shared" si="17"/>
        <v>16.638750000000002</v>
      </c>
      <c r="AR168" s="15">
        <f t="shared" si="18"/>
        <v>184.69012500000002</v>
      </c>
      <c r="AS168" s="16">
        <f t="shared" si="19"/>
        <v>108.13239168618269</v>
      </c>
      <c r="AT168" s="15">
        <f t="shared" si="20"/>
        <v>9.2479227029598885</v>
      </c>
      <c r="AU168" s="39"/>
    </row>
    <row r="169" spans="1:47" s="8" customFormat="1" ht="11.25" customHeight="1" x14ac:dyDescent="0.2">
      <c r="A169" s="8">
        <v>165</v>
      </c>
      <c r="B169" s="8">
        <v>4</v>
      </c>
      <c r="C169" s="20" t="s">
        <v>127</v>
      </c>
      <c r="D169" s="21">
        <f>IF(C169="",0,VALUE(IF(C169='Tabelle Tipi-pesi'!B$2,'Tabelle Tipi-pesi'!C$2,"")&amp;IF(C169='Tabelle Tipi-pesi'!B$3,'Tabelle Tipi-pesi'!C$3,"")&amp;IF(C169='Tabelle Tipi-pesi'!B$4,'Tabelle Tipi-pesi'!C$4,"")&amp;IF(C169='Tabelle Tipi-pesi'!B$5,'Tabelle Tipi-pesi'!C$5,"")&amp;IF(C169='Tabelle Tipi-pesi'!B$6,'Tabelle Tipi-pesi'!C$6,"")&amp;IF(C169='Tabelle Tipi-pesi'!B$7,'Tabelle Tipi-pesi'!C$7,"")&amp;IF(C169='Tabelle Tipi-pesi'!B$8,'Tabelle Tipi-pesi'!C$8,"")&amp;IF(C169='Tabelle Tipi-pesi'!B$9,'Tabelle Tipi-pesi'!C$9,"")&amp;IF(C169='Tabelle Tipi-pesi'!B$10,'Tabelle Tipi-pesi'!C$10,"")&amp;IF(C169='Tabelle Tipi-pesi'!B$11,'Tabelle Tipi-pesi'!C$11,"")&amp;IF(C169='Tabelle Tipi-pesi'!B$12,'Tabelle Tipi-pesi'!C$12,"")&amp;IF(C169='Tabelle Tipi-pesi'!B$13,'Tabelle Tipi-pesi'!C$13,"")&amp;IF(C169='Tabelle Tipi-pesi'!B$14,'Tabelle Tipi-pesi'!C$14,"")&amp;IF(C169='Tabelle Tipi-pesi'!B$15,'Tabelle Tipi-pesi'!C$15,"")&amp;IF(C169='Tabelle Tipi-pesi'!B$16,'Tabelle Tipi-pesi'!C$16,"")&amp;IF(C169='Tabelle Tipi-pesi'!B$17,'Tabelle Tipi-pesi'!C$17,"")&amp;IF(C169='Tabelle Tipi-pesi'!B$18,'Tabelle Tipi-pesi'!C$18,"")&amp;IF(C169='Tabelle Tipi-pesi'!B$19,'Tabelle Tipi-pesi'!C$19,"")&amp;IF(C169='Tabelle Tipi-pesi'!B$20,'Tabelle Tipi-pesi'!C$20,"")&amp;IF(C169='Tabelle Tipi-pesi'!B$21,'Tabelle Tipi-pesi'!C$21,"")&amp;IF(C169='Tabelle Tipi-pesi'!B$22,'Tabelle Tipi-pesi'!C$22,"")&amp;IF(C169='Tabelle Tipi-pesi'!B$23,'Tabelle Tipi-pesi'!C$23,"")))</f>
        <v>265</v>
      </c>
      <c r="E169" s="8" t="s">
        <v>33</v>
      </c>
      <c r="F169" s="7">
        <f>IF(E169="",0,VALUE(IF(E169='Tabelle Tipi-pesi'!D$2,'Tabelle Tipi-pesi'!E$2,"")&amp;IF(E169='Tabelle Tipi-pesi'!D$3,'Tabelle Tipi-pesi'!E$3,"")&amp;IF(E169='Tabelle Tipi-pesi'!D$4,'Tabelle Tipi-pesi'!E$4,"")&amp;IF(E169='Tabelle Tipi-pesi'!D$5,'Tabelle Tipi-pesi'!E$5,"")&amp;IF(E169='Tabelle Tipi-pesi'!D$6,'Tabelle Tipi-pesi'!E$6,"")&amp;IF(E169='Tabelle Tipi-pesi'!D$7,'Tabelle Tipi-pesi'!E$7,"")&amp;IF(E169='Tabelle Tipi-pesi'!D$8,'Tabelle Tipi-pesi'!E$8,"")&amp;IF(E169='Tabelle Tipi-pesi'!D$9,'Tabelle Tipi-pesi'!E$9,"")&amp;IF(E169='Tabelle Tipi-pesi'!D$10,'Tabelle Tipi-pesi'!E$10,"")&amp;IF(E169='Tabelle Tipi-pesi'!D$11,'Tabelle Tipi-pesi'!E$11,"")&amp;IF(E169='Tabelle Tipi-pesi'!D$12,'Tabelle Tipi-pesi'!E$12,"")&amp;IF(E169='Tabelle Tipi-pesi'!D$13,'Tabelle Tipi-pesi'!E$13,"")&amp;IF(E169='Tabelle Tipi-pesi'!D$14,'Tabelle Tipi-pesi'!E$14,"")&amp;IF(E169='Tabelle Tipi-pesi'!D$15,'Tabelle Tipi-pesi'!E$15,"")&amp;IF(E169='Tabelle Tipi-pesi'!D$16,'Tabelle Tipi-pesi'!E$16,"")&amp;IF(E169='Tabelle Tipi-pesi'!D$17,'Tabelle Tipi-pesi'!E$17,"")&amp;IF(E169='Tabelle Tipi-pesi'!D$18,'Tabelle Tipi-pesi'!E$18,"")&amp;IF(E169='Tabelle Tipi-pesi'!D$19,'Tabelle Tipi-pesi'!E$19,"")&amp;IF(E169='Tabelle Tipi-pesi'!D$20,'Tabelle Tipi-pesi'!E$20,"")&amp;IF(E169='Tabelle Tipi-pesi'!D$21,'Tabelle Tipi-pesi'!E$21,"")&amp;IF(E169='Tabelle Tipi-pesi'!D$22,'Tabelle Tipi-pesi'!E$22,"")&amp;IF(E169='Tabelle Tipi-pesi'!D$23,'Tabelle Tipi-pesi'!E$23,"")))/4*B169</f>
        <v>100</v>
      </c>
      <c r="G169" s="22" t="s">
        <v>39</v>
      </c>
      <c r="H169" s="23">
        <f>$B169*IF(G169="",0,VALUE(IF(G169='Tabelle Tipi-pesi'!F$2,'Tabelle Tipi-pesi'!G$2,"")&amp;IF(G169='Tabelle Tipi-pesi'!F$3,'Tabelle Tipi-pesi'!G$3,"")&amp;IF(G169='Tabelle Tipi-pesi'!F$4,'Tabelle Tipi-pesi'!G$4,"")&amp;IF(G169='Tabelle Tipi-pesi'!F$5,'Tabelle Tipi-pesi'!G$5,"")&amp;IF(G169='Tabelle Tipi-pesi'!F$6,'Tabelle Tipi-pesi'!G$6,"")&amp;IF(G169='Tabelle Tipi-pesi'!F$7,'Tabelle Tipi-pesi'!G$7,"")&amp;IF(G169='Tabelle Tipi-pesi'!F$8,'Tabelle Tipi-pesi'!G$8,"")&amp;IF(G169='Tabelle Tipi-pesi'!F$9,'Tabelle Tipi-pesi'!G$9,"")&amp;IF(G169='Tabelle Tipi-pesi'!F$10,'Tabelle Tipi-pesi'!G$10,"")&amp;IF(G169='Tabelle Tipi-pesi'!F$11,'Tabelle Tipi-pesi'!G$11,"")&amp;IF(G169='Tabelle Tipi-pesi'!F$12,'Tabelle Tipi-pesi'!G$12,"")&amp;IF(G169='Tabelle Tipi-pesi'!F$13,'Tabelle Tipi-pesi'!G$13,"")&amp;IF(G169='Tabelle Tipi-pesi'!F$14,'Tabelle Tipi-pesi'!G$14,"")&amp;IF(G169='Tabelle Tipi-pesi'!F$15,'Tabelle Tipi-pesi'!G$15,"")&amp;IF(G169='Tabelle Tipi-pesi'!F$16,'Tabelle Tipi-pesi'!G$16,"")&amp;IF(G169='Tabelle Tipi-pesi'!F$17,'Tabelle Tipi-pesi'!G$17,"")&amp;IF(G169='Tabelle Tipi-pesi'!F$18,'Tabelle Tipi-pesi'!G$18,"")&amp;IF(G169='Tabelle Tipi-pesi'!F$19,'Tabelle Tipi-pesi'!G$19,"")&amp;IF(G169='Tabelle Tipi-pesi'!F$20,'Tabelle Tipi-pesi'!G$20,"")&amp;IF(G169='Tabelle Tipi-pesi'!F$21,'Tabelle Tipi-pesi'!G$21,"")&amp;IF(G169='Tabelle Tipi-pesi'!F$22,'Tabelle Tipi-pesi'!G$22,"")&amp;IF(G169='Tabelle Tipi-pesi'!F$23,'Tabelle Tipi-pesi'!G$23,"")))</f>
        <v>120</v>
      </c>
      <c r="I169" s="8" t="s">
        <v>47</v>
      </c>
      <c r="J169" s="9">
        <f>IF(I169="",0,VALUE(IF(I169='Tabelle Tipi-pesi'!H$2,'Tabelle Tipi-pesi'!I$2,"")&amp;IF(I169='Tabelle Tipi-pesi'!H$3,'Tabelle Tipi-pesi'!I$3,"")&amp;IF(I169='Tabelle Tipi-pesi'!H$4,'Tabelle Tipi-pesi'!I$4,"")&amp;IF(I169='Tabelle Tipi-pesi'!H$5,'Tabelle Tipi-pesi'!I$5,"")&amp;IF(I169='Tabelle Tipi-pesi'!H$6,'Tabelle Tipi-pesi'!I$6,"")&amp;IF(I169='Tabelle Tipi-pesi'!H$7,'Tabelle Tipi-pesi'!I$7,"")&amp;IF(I169='Tabelle Tipi-pesi'!H$8,'Tabelle Tipi-pesi'!I$8,"")&amp;IF(I169='Tabelle Tipi-pesi'!H$9,'Tabelle Tipi-pesi'!I$9,"")&amp;IF(I169='Tabelle Tipi-pesi'!H$10,'Tabelle Tipi-pesi'!I$10,"")&amp;IF(I169='Tabelle Tipi-pesi'!H$11,'Tabelle Tipi-pesi'!I$11,"")&amp;IF(I169='Tabelle Tipi-pesi'!H$12,'Tabelle Tipi-pesi'!I$12,"")&amp;IF(I169='Tabelle Tipi-pesi'!H$13,'Tabelle Tipi-pesi'!I$13,"")&amp;IF(I169='Tabelle Tipi-pesi'!H$14,'Tabelle Tipi-pesi'!I$14,"")&amp;IF(I169='Tabelle Tipi-pesi'!H$15,'Tabelle Tipi-pesi'!I$15,"")&amp;IF(I169='Tabelle Tipi-pesi'!H$16,'Tabelle Tipi-pesi'!I$16,"")&amp;IF(I169='Tabelle Tipi-pesi'!H$17,'Tabelle Tipi-pesi'!I$17,"")&amp;IF(I169='Tabelle Tipi-pesi'!H$18,'Tabelle Tipi-pesi'!I$18,"")&amp;IF(I169='Tabelle Tipi-pesi'!H$19,'Tabelle Tipi-pesi'!I$19,"")&amp;IF(I169='Tabelle Tipi-pesi'!H$20,'Tabelle Tipi-pesi'!I$20,"")&amp;IF(I169='Tabelle Tipi-pesi'!H$21,'Tabelle Tipi-pesi'!I$21,"")&amp;IF(I169='Tabelle Tipi-pesi'!H$22,'Tabelle Tipi-pesi'!I$22,"")&amp;IF(I169='Tabelle Tipi-pesi'!H$23,'Tabelle Tipi-pesi'!I$23,"")))</f>
        <v>145</v>
      </c>
      <c r="K169" s="24" t="s">
        <v>50</v>
      </c>
      <c r="L169" s="25">
        <f>IF(K169="",0,VALUE(IF(K169='Tabelle Tipi-pesi'!J$2,'Tabelle Tipi-pesi'!K$2,"")&amp;IF(K169='Tabelle Tipi-pesi'!J$3,'Tabelle Tipi-pesi'!K$3,"")&amp;IF(K169='Tabelle Tipi-pesi'!J$4,'Tabelle Tipi-pesi'!K$4,"")&amp;IF(K169='Tabelle Tipi-pesi'!J$5,'Tabelle Tipi-pesi'!K$5,"")&amp;IF(K169='Tabelle Tipi-pesi'!J$6,'Tabelle Tipi-pesi'!K$6,"")&amp;IF(K169='Tabelle Tipi-pesi'!J$7,'Tabelle Tipi-pesi'!K$7,"")&amp;IF(K169='Tabelle Tipi-pesi'!J$8,'Tabelle Tipi-pesi'!K$8,"")&amp;IF(K169='Tabelle Tipi-pesi'!J$9,'Tabelle Tipi-pesi'!K$9,"")&amp;IF(K169='Tabelle Tipi-pesi'!J$10,'Tabelle Tipi-pesi'!K$10,"")&amp;IF(K169='Tabelle Tipi-pesi'!J$11,'Tabelle Tipi-pesi'!K$11,"")&amp;IF(K169='Tabelle Tipi-pesi'!J$12,'Tabelle Tipi-pesi'!K$12,"")&amp;IF(K169='Tabelle Tipi-pesi'!J$13,'Tabelle Tipi-pesi'!K$13,"")&amp;IF(K169='Tabelle Tipi-pesi'!J$14,'Tabelle Tipi-pesi'!K$14,"")&amp;IF(K169='Tabelle Tipi-pesi'!J$15,'Tabelle Tipi-pesi'!K$15,"")&amp;IF(K169='Tabelle Tipi-pesi'!J$16,'Tabelle Tipi-pesi'!K$16,"")&amp;IF(K169='Tabelle Tipi-pesi'!J$17,'Tabelle Tipi-pesi'!K$17,"")&amp;IF(K169='Tabelle Tipi-pesi'!J$18,'Tabelle Tipi-pesi'!K$18,"")&amp;IF(K169='Tabelle Tipi-pesi'!J$19,'Tabelle Tipi-pesi'!K$19,"")&amp;IF(K169='Tabelle Tipi-pesi'!J$20,'Tabelle Tipi-pesi'!K$20,"")&amp;IF(K169='Tabelle Tipi-pesi'!J$21,'Tabelle Tipi-pesi'!K$21,"")&amp;IF(K169='Tabelle Tipi-pesi'!J$22,'Tabelle Tipi-pesi'!K$22,"")&amp;IF(K169='Tabelle Tipi-pesi'!J$23,'Tabelle Tipi-pesi'!K$23,"")))</f>
        <v>7</v>
      </c>
      <c r="M169" s="8" t="s">
        <v>178</v>
      </c>
      <c r="N169" s="9">
        <f>$B169*IF(M169="",0,VALUE(IF(M169='Tabelle Tipi-pesi'!L$2,'Tabelle Tipi-pesi'!M$2,"")&amp;IF(M169='Tabelle Tipi-pesi'!L$3,'Tabelle Tipi-pesi'!M$3,"")&amp;IF(M169='Tabelle Tipi-pesi'!L$4,'Tabelle Tipi-pesi'!M$4,"")&amp;IF(M169='Tabelle Tipi-pesi'!L$5,'Tabelle Tipi-pesi'!M$5,"")&amp;IF(M169='Tabelle Tipi-pesi'!L$6,'Tabelle Tipi-pesi'!M$6,"")&amp;IF(M169='Tabelle Tipi-pesi'!L$7,'Tabelle Tipi-pesi'!M$7,"")&amp;IF(M169='Tabelle Tipi-pesi'!L$8,'Tabelle Tipi-pesi'!M$8,"")&amp;IF(M169='Tabelle Tipi-pesi'!L$9,'Tabelle Tipi-pesi'!M$9,"")&amp;IF(M169='Tabelle Tipi-pesi'!L$10,'Tabelle Tipi-pesi'!M$10,"")&amp;IF(M169='Tabelle Tipi-pesi'!L$11,'Tabelle Tipi-pesi'!M$11,"")&amp;IF(M169='Tabelle Tipi-pesi'!L$12,'Tabelle Tipi-pesi'!M$12,"")&amp;IF(M169='Tabelle Tipi-pesi'!L$13,'Tabelle Tipi-pesi'!M$13,"")&amp;IF(M169='Tabelle Tipi-pesi'!L$14,'Tabelle Tipi-pesi'!M$14,"")&amp;IF(M169='Tabelle Tipi-pesi'!L$15,'Tabelle Tipi-pesi'!M$15,"")&amp;IF(M169='Tabelle Tipi-pesi'!L$16,'Tabelle Tipi-pesi'!M$16,"")&amp;IF(M169='Tabelle Tipi-pesi'!L$17,'Tabelle Tipi-pesi'!M$17,"")&amp;IF(M169='Tabelle Tipi-pesi'!L$18,'Tabelle Tipi-pesi'!M$18,"")&amp;IF(M169='Tabelle Tipi-pesi'!L$19,'Tabelle Tipi-pesi'!M$19,"")&amp;IF(M169='Tabelle Tipi-pesi'!L$20,'Tabelle Tipi-pesi'!M$20,"")&amp;IF(M169='Tabelle Tipi-pesi'!L$21,'Tabelle Tipi-pesi'!M$21,"")&amp;IF(M169='Tabelle Tipi-pesi'!L$22,'Tabelle Tipi-pesi'!M$22,"")&amp;IF(M169='Tabelle Tipi-pesi'!L$23,'Tabelle Tipi-pesi'!M$23,"")))</f>
        <v>340</v>
      </c>
      <c r="O169" s="27" t="s">
        <v>89</v>
      </c>
      <c r="P169" s="28">
        <f>IF(O169="",0,VALUE(IF(O169='Tabelle Tipi-pesi'!N$2,'Tabelle Tipi-pesi'!O$2,"")&amp;IF(O169='Tabelle Tipi-pesi'!N$3,'Tabelle Tipi-pesi'!O$3,"")&amp;IF(O169='Tabelle Tipi-pesi'!N$4,'Tabelle Tipi-pesi'!O$4,"")&amp;IF(O169='Tabelle Tipi-pesi'!N$5,'Tabelle Tipi-pesi'!O$5,"")&amp;IF(O169='Tabelle Tipi-pesi'!N$6,'Tabelle Tipi-pesi'!O$6,"")&amp;IF(O169='Tabelle Tipi-pesi'!N$7,'Tabelle Tipi-pesi'!O$7,"")&amp;IF(O169='Tabelle Tipi-pesi'!N$8,'Tabelle Tipi-pesi'!O$8,"")&amp;IF(O169='Tabelle Tipi-pesi'!N$9,'Tabelle Tipi-pesi'!O$9,"")&amp;IF(O169='Tabelle Tipi-pesi'!N$10,'Tabelle Tipi-pesi'!O$10,"")&amp;IF(O169='Tabelle Tipi-pesi'!N$11,'Tabelle Tipi-pesi'!O$11,"")&amp;IF(O169='Tabelle Tipi-pesi'!N$12,'Tabelle Tipi-pesi'!O$12,"")&amp;IF(O169='Tabelle Tipi-pesi'!N$13,'Tabelle Tipi-pesi'!O$13,"")&amp;IF(O169='Tabelle Tipi-pesi'!N$14,'Tabelle Tipi-pesi'!O$14,"")&amp;IF(O169='Tabelle Tipi-pesi'!N$15,'Tabelle Tipi-pesi'!O$15,"")&amp;IF(O169='Tabelle Tipi-pesi'!N$16,'Tabelle Tipi-pesi'!O$16,"")&amp;IF(O169='Tabelle Tipi-pesi'!N$17,'Tabelle Tipi-pesi'!O$17,"")&amp;IF(O169='Tabelle Tipi-pesi'!N$18,'Tabelle Tipi-pesi'!O$18,"")&amp;IF(O169='Tabelle Tipi-pesi'!N$19,'Tabelle Tipi-pesi'!O$19,"")&amp;IF(O169='Tabelle Tipi-pesi'!N$20,'Tabelle Tipi-pesi'!O$20,"")&amp;IF(O169='Tabelle Tipi-pesi'!N$21,'Tabelle Tipi-pesi'!O$21,"")&amp;IF(O169='Tabelle Tipi-pesi'!N$22,'Tabelle Tipi-pesi'!O$22,"")&amp;IF(O169='Tabelle Tipi-pesi'!N$23,'Tabelle Tipi-pesi'!O$23,"")))</f>
        <v>520</v>
      </c>
      <c r="Q169" s="8" t="s">
        <v>109</v>
      </c>
      <c r="R169" s="9">
        <f>IF(Q169="",0,VALUE(IF(Q169='Tabelle Tipi-pesi'!P$2,'Tabelle Tipi-pesi'!Q$2,"")&amp;IF(Q169='Tabelle Tipi-pesi'!P$3,'Tabelle Tipi-pesi'!Q$3,"")&amp;IF(Q169='Tabelle Tipi-pesi'!P$4,'Tabelle Tipi-pesi'!Q$4,"")&amp;IF(Q169='Tabelle Tipi-pesi'!P$5,'Tabelle Tipi-pesi'!Q$5,"")&amp;IF(Q169='Tabelle Tipi-pesi'!P$6,'Tabelle Tipi-pesi'!Q$6,"")&amp;IF(Q169='Tabelle Tipi-pesi'!P$7,'Tabelle Tipi-pesi'!Q$7,"")&amp;IF(Q169='Tabelle Tipi-pesi'!P$8,'Tabelle Tipi-pesi'!Q$8,"")&amp;IF(Q169='Tabelle Tipi-pesi'!P$9,'Tabelle Tipi-pesi'!Q$9,"")&amp;IF(Q169='Tabelle Tipi-pesi'!P$10,'Tabelle Tipi-pesi'!Q$10,"")&amp;IF(Q169='Tabelle Tipi-pesi'!P$11,'Tabelle Tipi-pesi'!Q$11,"")&amp;IF(Q169='Tabelle Tipi-pesi'!P$12,'Tabelle Tipi-pesi'!Q$12,"")&amp;IF(Q169='Tabelle Tipi-pesi'!P$13,'Tabelle Tipi-pesi'!Q$13,"")&amp;IF(Q169='Tabelle Tipi-pesi'!P$14,'Tabelle Tipi-pesi'!Q$14,"")&amp;IF(Q169='Tabelle Tipi-pesi'!P$15,'Tabelle Tipi-pesi'!Q$15,"")&amp;IF(Q169='Tabelle Tipi-pesi'!P$16,'Tabelle Tipi-pesi'!Q$16,"")&amp;IF(Q169='Tabelle Tipi-pesi'!P$17,'Tabelle Tipi-pesi'!Q$17,"")&amp;IF(Q169='Tabelle Tipi-pesi'!P$18,'Tabelle Tipi-pesi'!Q$18,"")&amp;IF(Q169='Tabelle Tipi-pesi'!P$19,'Tabelle Tipi-pesi'!Q$19,"")&amp;IF(Q169='Tabelle Tipi-pesi'!P$20,'Tabelle Tipi-pesi'!Q$20,"")&amp;IF(Q169='Tabelle Tipi-pesi'!P$21,'Tabelle Tipi-pesi'!Q$21,"")&amp;IF(Q169='Tabelle Tipi-pesi'!P$22,'Tabelle Tipi-pesi'!Q$22,"")&amp;IF(Q169='Tabelle Tipi-pesi'!P$23,'Tabelle Tipi-pesi'!Q$23,"")))</f>
        <v>60</v>
      </c>
      <c r="S169" s="29" t="s">
        <v>113</v>
      </c>
      <c r="T169" s="30">
        <f>IF(S169="",0,VALUE(IF(S169='Tabelle Tipi-pesi'!R$2,'Tabelle Tipi-pesi'!S$2,"")&amp;IF(S169='Tabelle Tipi-pesi'!R$3,'Tabelle Tipi-pesi'!S$3,"")&amp;IF(S169='Tabelle Tipi-pesi'!R$4,'Tabelle Tipi-pesi'!S$4,"")&amp;IF(S169='Tabelle Tipi-pesi'!R$5,'Tabelle Tipi-pesi'!S$5,"")&amp;IF(S169='Tabelle Tipi-pesi'!R$6,'Tabelle Tipi-pesi'!S$6,"")&amp;IF(S169='Tabelle Tipi-pesi'!R$7,'Tabelle Tipi-pesi'!S$7,"")&amp;IF(S169='Tabelle Tipi-pesi'!R$8,'Tabelle Tipi-pesi'!S$8,"")&amp;IF(S169='Tabelle Tipi-pesi'!R$9,'Tabelle Tipi-pesi'!S$9,"")&amp;IF(S169='Tabelle Tipi-pesi'!R$10,'Tabelle Tipi-pesi'!S$10,"")&amp;IF(S169='Tabelle Tipi-pesi'!R$11,'Tabelle Tipi-pesi'!S$11,"")&amp;IF(S169='Tabelle Tipi-pesi'!R$12,'Tabelle Tipi-pesi'!S$12,"")&amp;IF(S169='Tabelle Tipi-pesi'!R$13,'Tabelle Tipi-pesi'!S$13,"")&amp;IF(S169='Tabelle Tipi-pesi'!R$14,'Tabelle Tipi-pesi'!S$14,"")&amp;IF(S169='Tabelle Tipi-pesi'!R$15,'Tabelle Tipi-pesi'!S$15,"")&amp;IF(S169='Tabelle Tipi-pesi'!R$16,'Tabelle Tipi-pesi'!S$16,"")&amp;IF(S169='Tabelle Tipi-pesi'!R$17,'Tabelle Tipi-pesi'!S$17,"")&amp;IF(S169='Tabelle Tipi-pesi'!R$18,'Tabelle Tipi-pesi'!S$18,"")&amp;IF(S169='Tabelle Tipi-pesi'!R$19,'Tabelle Tipi-pesi'!S$19,"")&amp;IF(S169='Tabelle Tipi-pesi'!R$20,'Tabelle Tipi-pesi'!S$20,"")&amp;IF(S169='Tabelle Tipi-pesi'!R$21,'Tabelle Tipi-pesi'!S$21,"")&amp;IF(S169='Tabelle Tipi-pesi'!R$22,'Tabelle Tipi-pesi'!S$22,"")&amp;IF(S169='Tabelle Tipi-pesi'!R$23,'Tabelle Tipi-pesi'!S$23,"")))</f>
        <v>30</v>
      </c>
      <c r="V169" s="9">
        <f>IF(U169="",0,VALUE(IF(U169='Tabelle Tipi-pesi'!T$2,'Tabelle Tipi-pesi'!U$2,"")&amp;IF(U169='Tabelle Tipi-pesi'!T$3,'Tabelle Tipi-pesi'!U$3,"")&amp;IF(U169='Tabelle Tipi-pesi'!T$4,'Tabelle Tipi-pesi'!U$4,"")&amp;IF(U169='Tabelle Tipi-pesi'!T$5,'Tabelle Tipi-pesi'!U$5,"")&amp;IF(U169='Tabelle Tipi-pesi'!T$6,'Tabelle Tipi-pesi'!U$6,"")&amp;IF(U169='Tabelle Tipi-pesi'!T$7,'Tabelle Tipi-pesi'!U$7,"")&amp;IF(U169='Tabelle Tipi-pesi'!T$8,'Tabelle Tipi-pesi'!U$8,"")&amp;IF(U169='Tabelle Tipi-pesi'!T$9,'Tabelle Tipi-pesi'!U$9,"")&amp;IF(U169='Tabelle Tipi-pesi'!T$10,'Tabelle Tipi-pesi'!U$10,"")&amp;IF(U169='Tabelle Tipi-pesi'!T$11,'Tabelle Tipi-pesi'!U$11,"")&amp;IF(U169='Tabelle Tipi-pesi'!T$12,'Tabelle Tipi-pesi'!U$12,"")&amp;IF(U169='Tabelle Tipi-pesi'!T$13,'Tabelle Tipi-pesi'!U$13,"")&amp;IF(U169='Tabelle Tipi-pesi'!T$14,'Tabelle Tipi-pesi'!U$14,"")&amp;IF(U169='Tabelle Tipi-pesi'!T$15,'Tabelle Tipi-pesi'!U$15,"")&amp;IF(U169='Tabelle Tipi-pesi'!T$16,'Tabelle Tipi-pesi'!U$16,"")&amp;IF(U169='Tabelle Tipi-pesi'!T$17,'Tabelle Tipi-pesi'!U$17,"")&amp;IF(U169='Tabelle Tipi-pesi'!T$18,'Tabelle Tipi-pesi'!U$18,"")&amp;IF(U169='Tabelle Tipi-pesi'!T$19,'Tabelle Tipi-pesi'!U$19,"")&amp;IF(U169='Tabelle Tipi-pesi'!T$20,'Tabelle Tipi-pesi'!U$20,"")&amp;IF(U169='Tabelle Tipi-pesi'!T$21,'Tabelle Tipi-pesi'!U$21,"")&amp;IF(U169='Tabelle Tipi-pesi'!T$22,'Tabelle Tipi-pesi'!U$22,"")&amp;IF(U169='Tabelle Tipi-pesi'!T$23,'Tabelle Tipi-pesi'!U$23,"")))</f>
        <v>0</v>
      </c>
      <c r="W169" s="31" t="s">
        <v>99</v>
      </c>
      <c r="X169" s="32">
        <f>IF(W169="",0,VALUE(IF(W169='Tabelle Tipi-pesi'!V$2,'Tabelle Tipi-pesi'!W$2,"")&amp;IF(W169='Tabelle Tipi-pesi'!V$3,'Tabelle Tipi-pesi'!W$3,"")&amp;IF(W169='Tabelle Tipi-pesi'!V$4,'Tabelle Tipi-pesi'!W$4,"")&amp;IF(W169='Tabelle Tipi-pesi'!V$5,'Tabelle Tipi-pesi'!W$5,"")&amp;IF(W169='Tabelle Tipi-pesi'!V$6,'Tabelle Tipi-pesi'!W$6,"")&amp;IF(W169='Tabelle Tipi-pesi'!V$7,'Tabelle Tipi-pesi'!W$7,"")&amp;IF(W169='Tabelle Tipi-pesi'!V$8,'Tabelle Tipi-pesi'!W$8,"")&amp;IF(W169='Tabelle Tipi-pesi'!V$9,'Tabelle Tipi-pesi'!W$9,"")&amp;IF(W169='Tabelle Tipi-pesi'!V$10,'Tabelle Tipi-pesi'!W$10,"")&amp;IF(W169='Tabelle Tipi-pesi'!V$11,'Tabelle Tipi-pesi'!W$11,"")&amp;IF(W169='Tabelle Tipi-pesi'!V$12,'Tabelle Tipi-pesi'!W$12,"")&amp;IF(W169='Tabelle Tipi-pesi'!V$13,'Tabelle Tipi-pesi'!W$13,"")&amp;IF(W169='Tabelle Tipi-pesi'!V$14,'Tabelle Tipi-pesi'!W$14,"")&amp;IF(W169='Tabelle Tipi-pesi'!V$15,'Tabelle Tipi-pesi'!W$15,"")&amp;IF(W169='Tabelle Tipi-pesi'!V$16,'Tabelle Tipi-pesi'!W$16,"")&amp;IF(W169='Tabelle Tipi-pesi'!V$17,'Tabelle Tipi-pesi'!W$17,"")&amp;IF(W169='Tabelle Tipi-pesi'!V$18,'Tabelle Tipi-pesi'!W$18,"")&amp;IF(W169='Tabelle Tipi-pesi'!V$19,'Tabelle Tipi-pesi'!W$19,"")&amp;IF(W169='Tabelle Tipi-pesi'!V$20,'Tabelle Tipi-pesi'!W$20,"")&amp;IF(W169='Tabelle Tipi-pesi'!V$21,'Tabelle Tipi-pesi'!W$21,"")&amp;IF(W169='Tabelle Tipi-pesi'!V$22,'Tabelle Tipi-pesi'!W$22,"")&amp;IF(W169='Tabelle Tipi-pesi'!V$23,'Tabelle Tipi-pesi'!W$23,"")))</f>
        <v>14</v>
      </c>
      <c r="Z169" s="9">
        <f>IF(Y169="",0,VALUE(IF(Y169='Tabelle Tipi-pesi'!X$2,'Tabelle Tipi-pesi'!Y$2,"")&amp;IF(Y169='Tabelle Tipi-pesi'!X$3,'Tabelle Tipi-pesi'!Y$3,"")&amp;IF(Y169='Tabelle Tipi-pesi'!X$4,'Tabelle Tipi-pesi'!Y$4,"")&amp;IF(Y169='Tabelle Tipi-pesi'!X$5,'Tabelle Tipi-pesi'!Y$5,"")&amp;IF(Y169='Tabelle Tipi-pesi'!X$6,'Tabelle Tipi-pesi'!Y$6,"")&amp;IF(Y169='Tabelle Tipi-pesi'!X$7,'Tabelle Tipi-pesi'!Y$7,"")&amp;IF(Y169='Tabelle Tipi-pesi'!X$8,'Tabelle Tipi-pesi'!Y$8,"")&amp;IF(Y169='Tabelle Tipi-pesi'!X$9,'Tabelle Tipi-pesi'!Y$9,"")&amp;IF(Y169='Tabelle Tipi-pesi'!X$10,'Tabelle Tipi-pesi'!Y$10,"")&amp;IF(Y169='Tabelle Tipi-pesi'!X$11,'Tabelle Tipi-pesi'!Y$11,"")&amp;IF(Y169='Tabelle Tipi-pesi'!X$12,'Tabelle Tipi-pesi'!Y$12,"")&amp;IF(Y169='Tabelle Tipi-pesi'!X$13,'Tabelle Tipi-pesi'!Y$13,"")&amp;IF(Y169='Tabelle Tipi-pesi'!X$14,'Tabelle Tipi-pesi'!Y$14,"")&amp;IF(Y169='Tabelle Tipi-pesi'!X$15,'Tabelle Tipi-pesi'!Y$15,"")&amp;IF(Y169='Tabelle Tipi-pesi'!X$16,'Tabelle Tipi-pesi'!Y$16,"")&amp;IF(Y169='Tabelle Tipi-pesi'!X$17,'Tabelle Tipi-pesi'!Y$17,"")&amp;IF(Y169='Tabelle Tipi-pesi'!X$18,'Tabelle Tipi-pesi'!Y$18,"")&amp;IF(Y169='Tabelle Tipi-pesi'!X$19,'Tabelle Tipi-pesi'!Y$19,"")&amp;IF(Y169='Tabelle Tipi-pesi'!X$20,'Tabelle Tipi-pesi'!Y$20,"")&amp;IF(Y169='Tabelle Tipi-pesi'!X$21,'Tabelle Tipi-pesi'!Y$21,"")&amp;IF(Y169='Tabelle Tipi-pesi'!X$22,'Tabelle Tipi-pesi'!Y$22,"")&amp;IF(Y169='Tabelle Tipi-pesi'!X$23,'Tabelle Tipi-pesi'!Y$23,"")))</f>
        <v>0</v>
      </c>
      <c r="AA169" s="36" t="s">
        <v>102</v>
      </c>
      <c r="AB169" s="37">
        <f>IF(AA169="",0,VALUE(IF(AA169='Tabelle Tipi-pesi'!Z$2,'Tabelle Tipi-pesi'!AA$2,"")&amp;IF(AA169='Tabelle Tipi-pesi'!Z$3,'Tabelle Tipi-pesi'!AA$3,"")&amp;IF(AA169='Tabelle Tipi-pesi'!Z$4,'Tabelle Tipi-pesi'!AA$4,"")&amp;IF(AA169='Tabelle Tipi-pesi'!Z$5,'Tabelle Tipi-pesi'!AA$5,"")&amp;IF(AA169='Tabelle Tipi-pesi'!Z$6,'Tabelle Tipi-pesi'!AA$6,"")&amp;IF(AA169='Tabelle Tipi-pesi'!Z$7,'Tabelle Tipi-pesi'!AA$7,"")&amp;IF(AA169='Tabelle Tipi-pesi'!Z$8,'Tabelle Tipi-pesi'!AA$8,"")&amp;IF(AA169='Tabelle Tipi-pesi'!Z$9,'Tabelle Tipi-pesi'!AA$9,"")&amp;IF(AA169='Tabelle Tipi-pesi'!Z$10,'Tabelle Tipi-pesi'!AA$10,"")&amp;IF(AA169='Tabelle Tipi-pesi'!Z$11,'Tabelle Tipi-pesi'!AA$11,"")&amp;IF(AA169='Tabelle Tipi-pesi'!Z$12,'Tabelle Tipi-pesi'!AA$12,"")&amp;IF(AA169='Tabelle Tipi-pesi'!Z$13,'Tabelle Tipi-pesi'!AA$13,"")&amp;IF(AA169='Tabelle Tipi-pesi'!Z$14,'Tabelle Tipi-pesi'!AA$14,"")&amp;IF(AA169='Tabelle Tipi-pesi'!Z$15,'Tabelle Tipi-pesi'!AA$15,"")&amp;IF(AA169='Tabelle Tipi-pesi'!Z$16,'Tabelle Tipi-pesi'!AA$16,"")&amp;IF(AA169='Tabelle Tipi-pesi'!Z$17,'Tabelle Tipi-pesi'!AA$17,"")&amp;IF(AA169='Tabelle Tipi-pesi'!Z$18,'Tabelle Tipi-pesi'!AA$18,"")&amp;IF(AA169='Tabelle Tipi-pesi'!Z$19,'Tabelle Tipi-pesi'!AA$19,"")&amp;IF(AA169='Tabelle Tipi-pesi'!Z$20,'Tabelle Tipi-pesi'!AA$20,"")&amp;IF(AA169='Tabelle Tipi-pesi'!Z$21,'Tabelle Tipi-pesi'!AA$21,"")&amp;IF(AA169='Tabelle Tipi-pesi'!Z$22,'Tabelle Tipi-pesi'!AA$22,"")&amp;IF(AA169='Tabelle Tipi-pesi'!Z$23,'Tabelle Tipi-pesi'!AA$23,"")))</f>
        <v>40</v>
      </c>
      <c r="AD169" s="9">
        <f>IF(AC169="",0,VALUE(IF(AC169='Tabelle Tipi-pesi'!Z$2,'Tabelle Tipi-pesi'!AA$2,"")&amp;IF(AC169='Tabelle Tipi-pesi'!Z$3,'Tabelle Tipi-pesi'!AA$3,"")&amp;IF(AC169='Tabelle Tipi-pesi'!Z$4,'Tabelle Tipi-pesi'!AA$4,"")&amp;IF(AC169='Tabelle Tipi-pesi'!Z$5,'Tabelle Tipi-pesi'!AA$5,"")&amp;IF(AC169='Tabelle Tipi-pesi'!Z$6,'Tabelle Tipi-pesi'!AA$6,"")&amp;IF(AC169='Tabelle Tipi-pesi'!Z$7,'Tabelle Tipi-pesi'!AA$7,"")&amp;IF(AC169='Tabelle Tipi-pesi'!Z$8,'Tabelle Tipi-pesi'!AA$8,"")&amp;IF(AC169='Tabelle Tipi-pesi'!Z$9,'Tabelle Tipi-pesi'!AA$9,"")&amp;IF(AC169='Tabelle Tipi-pesi'!Z$10,'Tabelle Tipi-pesi'!AA$10,"")&amp;IF(AC169='Tabelle Tipi-pesi'!Z$11,'Tabelle Tipi-pesi'!AA$11,"")&amp;IF(AC169='Tabelle Tipi-pesi'!Z$12,'Tabelle Tipi-pesi'!AA$12,"")&amp;IF(AC169='Tabelle Tipi-pesi'!Z$13,'Tabelle Tipi-pesi'!AA$13,"")&amp;IF(AC169='Tabelle Tipi-pesi'!Z$14,'Tabelle Tipi-pesi'!AA$14,"")&amp;IF(AC169='Tabelle Tipi-pesi'!Z$15,'Tabelle Tipi-pesi'!AA$15,"")&amp;IF(AC169='Tabelle Tipi-pesi'!Z$16,'Tabelle Tipi-pesi'!AA$16,"")&amp;IF(AC169='Tabelle Tipi-pesi'!Z$17,'Tabelle Tipi-pesi'!AA$17,"")&amp;IF(AC169='Tabelle Tipi-pesi'!Z$18,'Tabelle Tipi-pesi'!AA$18,"")&amp;IF(AC169='Tabelle Tipi-pesi'!Z$19,'Tabelle Tipi-pesi'!AA$19,"")&amp;IF(AC169='Tabelle Tipi-pesi'!Z$20,'Tabelle Tipi-pesi'!AA$20,"")&amp;IF(AC169='Tabelle Tipi-pesi'!Z$21,'Tabelle Tipi-pesi'!AA$21,"")&amp;IF(AC169='Tabelle Tipi-pesi'!Z$22,'Tabelle Tipi-pesi'!AA$22,"")&amp;IF(AC169='Tabelle Tipi-pesi'!Z$23,'Tabelle Tipi-pesi'!AA$23,"")))</f>
        <v>0</v>
      </c>
      <c r="AE169" s="34" t="s">
        <v>116</v>
      </c>
      <c r="AF169" s="35">
        <f>IF(AE169="",0,VALUE(IF(AE169='Tabelle Tipi-pesi'!AB$2,'Tabelle Tipi-pesi'!AC$2,"")&amp;IF(AE169='Tabelle Tipi-pesi'!AB$3,'Tabelle Tipi-pesi'!AC$3,"")&amp;IF(AE169='Tabelle Tipi-pesi'!AB$4,'Tabelle Tipi-pesi'!AC$4,"")&amp;IF(AE169='Tabelle Tipi-pesi'!AB$5,'Tabelle Tipi-pesi'!AC$5,"")&amp;IF(AE169='Tabelle Tipi-pesi'!AB$6,'Tabelle Tipi-pesi'!AC$6,"")&amp;IF(AE169='Tabelle Tipi-pesi'!AB$7,'Tabelle Tipi-pesi'!AC$7,"")&amp;IF(AE169='Tabelle Tipi-pesi'!AB$8,'Tabelle Tipi-pesi'!AC$8,"")&amp;IF(AE169='Tabelle Tipi-pesi'!AB$9,'Tabelle Tipi-pesi'!AC$9,"")&amp;IF(AE169='Tabelle Tipi-pesi'!AB$10,'Tabelle Tipi-pesi'!AC$10,"")&amp;IF(AE169='Tabelle Tipi-pesi'!AB$11,'Tabelle Tipi-pesi'!AC$11,"")&amp;IF(AE169='Tabelle Tipi-pesi'!AB$12,'Tabelle Tipi-pesi'!AC$12,"")&amp;IF(AE169='Tabelle Tipi-pesi'!AB$13,'Tabelle Tipi-pesi'!AC$13,"")&amp;IF(AE169='Tabelle Tipi-pesi'!AB$14,'Tabelle Tipi-pesi'!AC$14,"")&amp;IF(AE169='Tabelle Tipi-pesi'!AB$15,'Tabelle Tipi-pesi'!AC$15,"")&amp;IF(AD169='Tabelle Tipi-pesi'!AB$16,'Tabelle Tipi-pesi'!AC$16,"")&amp;IF(AE169='Tabelle Tipi-pesi'!AB$17,'Tabelle Tipi-pesi'!AC$17,"")&amp;IF(AE169='Tabelle Tipi-pesi'!AB$18,'Tabelle Tipi-pesi'!AC$18,"")&amp;IF(AE169='Tabelle Tipi-pesi'!AB$19,'Tabelle Tipi-pesi'!AC$19,"")&amp;IF(AE169='Tabelle Tipi-pesi'!AB$20,'Tabelle Tipi-pesi'!AC$20,"")&amp;IF(AE169='Tabelle Tipi-pesi'!AB$21,'Tabelle Tipi-pesi'!AC$21,"")&amp;IF(AE169='Tabelle Tipi-pesi'!AB$22,'Tabelle Tipi-pesi'!AC$22,"")&amp;IF(AE169='Tabelle Tipi-pesi'!AB$23,'Tabelle Tipi-pesi'!AC$23,"")))</f>
        <v>20</v>
      </c>
      <c r="AG169" s="8" t="s">
        <v>106</v>
      </c>
      <c r="AH169" s="9">
        <f>IF(AG169="",0,VALUE(IF(AG169='Tabelle Tipi-pesi'!AD$2,'Tabelle Tipi-pesi'!AE$2,"")&amp;IF(AG169='Tabelle Tipi-pesi'!AD$3,'Tabelle Tipi-pesi'!AE$3,"")&amp;IF(AG169='Tabelle Tipi-pesi'!AD$4,'Tabelle Tipi-pesi'!AE$4,"")&amp;IF(AG169='Tabelle Tipi-pesi'!AD$5,'Tabelle Tipi-pesi'!AE$5,"")&amp;IF(AG169='Tabelle Tipi-pesi'!AD$6,'Tabelle Tipi-pesi'!AE$6,"")&amp;IF(AG169='Tabelle Tipi-pesi'!AD$7,'Tabelle Tipi-pesi'!AE$7,"")&amp;IF(AG169='Tabelle Tipi-pesi'!AD$8,'Tabelle Tipi-pesi'!AE$8,"")&amp;IF(AG169='Tabelle Tipi-pesi'!AD$9,'Tabelle Tipi-pesi'!AE$9,"")&amp;IF(AG169='Tabelle Tipi-pesi'!AD$10,'Tabelle Tipi-pesi'!AE$10,"")&amp;IF(AG169='Tabelle Tipi-pesi'!AD$11,'Tabelle Tipi-pesi'!AE$11,"")&amp;IF(AG169='Tabelle Tipi-pesi'!AD$12,'Tabelle Tipi-pesi'!AE$12,"")&amp;IF(AG169='Tabelle Tipi-pesi'!AD$13,'Tabelle Tipi-pesi'!AE$13,"")&amp;IF(AG169='Tabelle Tipi-pesi'!AD$14,'Tabelle Tipi-pesi'!AE$14,"")&amp;IF(AG169='Tabelle Tipi-pesi'!AD$15,'Tabelle Tipi-pesi'!AE$15,"")&amp;IF(AF169='Tabelle Tipi-pesi'!AD$16,'Tabelle Tipi-pesi'!AE$16,"")&amp;IF(AG169='Tabelle Tipi-pesi'!AD$17,'Tabelle Tipi-pesi'!AE$17,"")&amp;IF(AG169='Tabelle Tipi-pesi'!AD$18,'Tabelle Tipi-pesi'!AE$18,"")&amp;IF(AG169='Tabelle Tipi-pesi'!AD$19,'Tabelle Tipi-pesi'!AE$19,"")&amp;IF(AG169='Tabelle Tipi-pesi'!AD$20,'Tabelle Tipi-pesi'!AE$20,"")&amp;IF(AG169='Tabelle Tipi-pesi'!AD$21,'Tabelle Tipi-pesi'!AE$21,"")&amp;IF(AG169='Tabelle Tipi-pesi'!AD$22,'Tabelle Tipi-pesi'!AE$22,"")&amp;IF(AG169='Tabelle Tipi-pesi'!AD$23,'Tabelle Tipi-pesi'!AE$23,"")))</f>
        <v>50</v>
      </c>
      <c r="AJ169" s="26">
        <f t="shared" si="14"/>
        <v>1711</v>
      </c>
      <c r="AK169" s="55">
        <v>30</v>
      </c>
      <c r="AL169" s="12">
        <v>6473</v>
      </c>
      <c r="AM169" s="18"/>
      <c r="AN169" s="11">
        <f t="shared" si="15"/>
        <v>17</v>
      </c>
      <c r="AO169" s="11" t="str">
        <f t="shared" si="16"/>
        <v>3</v>
      </c>
      <c r="AP169" s="8">
        <v>590</v>
      </c>
      <c r="AQ169" s="40">
        <f t="shared" si="17"/>
        <v>12.946</v>
      </c>
      <c r="AR169" s="15">
        <f t="shared" si="18"/>
        <v>143.70060000000001</v>
      </c>
      <c r="AS169" s="16">
        <f t="shared" si="19"/>
        <v>83.986323787258911</v>
      </c>
      <c r="AT169" s="15">
        <f t="shared" si="20"/>
        <v>11.906700459149091</v>
      </c>
      <c r="AU169" s="39"/>
    </row>
    <row r="170" spans="1:47" s="8" customFormat="1" ht="11.25" customHeight="1" x14ac:dyDescent="0.2">
      <c r="A170" s="8">
        <v>166</v>
      </c>
      <c r="B170" s="8">
        <v>4</v>
      </c>
      <c r="C170" s="20" t="s">
        <v>15</v>
      </c>
      <c r="D170" s="21">
        <f>IF(C170="",0,VALUE(IF(C170='Tabelle Tipi-pesi'!B$2,'Tabelle Tipi-pesi'!C$2,"")&amp;IF(C170='Tabelle Tipi-pesi'!B$3,'Tabelle Tipi-pesi'!C$3,"")&amp;IF(C170='Tabelle Tipi-pesi'!B$4,'Tabelle Tipi-pesi'!C$4,"")&amp;IF(C170='Tabelle Tipi-pesi'!B$5,'Tabelle Tipi-pesi'!C$5,"")&amp;IF(C170='Tabelle Tipi-pesi'!B$6,'Tabelle Tipi-pesi'!C$6,"")&amp;IF(C170='Tabelle Tipi-pesi'!B$7,'Tabelle Tipi-pesi'!C$7,"")&amp;IF(C170='Tabelle Tipi-pesi'!B$8,'Tabelle Tipi-pesi'!C$8,"")&amp;IF(C170='Tabelle Tipi-pesi'!B$9,'Tabelle Tipi-pesi'!C$9,"")&amp;IF(C170='Tabelle Tipi-pesi'!B$10,'Tabelle Tipi-pesi'!C$10,"")&amp;IF(C170='Tabelle Tipi-pesi'!B$11,'Tabelle Tipi-pesi'!C$11,"")&amp;IF(C170='Tabelle Tipi-pesi'!B$12,'Tabelle Tipi-pesi'!C$12,"")&amp;IF(C170='Tabelle Tipi-pesi'!B$13,'Tabelle Tipi-pesi'!C$13,"")&amp;IF(C170='Tabelle Tipi-pesi'!B$14,'Tabelle Tipi-pesi'!C$14,"")&amp;IF(C170='Tabelle Tipi-pesi'!B$15,'Tabelle Tipi-pesi'!C$15,"")&amp;IF(C170='Tabelle Tipi-pesi'!B$16,'Tabelle Tipi-pesi'!C$16,"")&amp;IF(C170='Tabelle Tipi-pesi'!B$17,'Tabelle Tipi-pesi'!C$17,"")&amp;IF(C170='Tabelle Tipi-pesi'!B$18,'Tabelle Tipi-pesi'!C$18,"")&amp;IF(C170='Tabelle Tipi-pesi'!B$19,'Tabelle Tipi-pesi'!C$19,"")&amp;IF(C170='Tabelle Tipi-pesi'!B$20,'Tabelle Tipi-pesi'!C$20,"")&amp;IF(C170='Tabelle Tipi-pesi'!B$21,'Tabelle Tipi-pesi'!C$21,"")&amp;IF(C170='Tabelle Tipi-pesi'!B$22,'Tabelle Tipi-pesi'!C$22,"")&amp;IF(C170='Tabelle Tipi-pesi'!B$23,'Tabelle Tipi-pesi'!C$23,"")))</f>
        <v>110</v>
      </c>
      <c r="E170" s="8" t="s">
        <v>29</v>
      </c>
      <c r="F170" s="7">
        <f>IF(E170="",0,VALUE(IF(E170='Tabelle Tipi-pesi'!D$2,'Tabelle Tipi-pesi'!E$2,"")&amp;IF(E170='Tabelle Tipi-pesi'!D$3,'Tabelle Tipi-pesi'!E$3,"")&amp;IF(E170='Tabelle Tipi-pesi'!D$4,'Tabelle Tipi-pesi'!E$4,"")&amp;IF(E170='Tabelle Tipi-pesi'!D$5,'Tabelle Tipi-pesi'!E$5,"")&amp;IF(E170='Tabelle Tipi-pesi'!D$6,'Tabelle Tipi-pesi'!E$6,"")&amp;IF(E170='Tabelle Tipi-pesi'!D$7,'Tabelle Tipi-pesi'!E$7,"")&amp;IF(E170='Tabelle Tipi-pesi'!D$8,'Tabelle Tipi-pesi'!E$8,"")&amp;IF(E170='Tabelle Tipi-pesi'!D$9,'Tabelle Tipi-pesi'!E$9,"")&amp;IF(E170='Tabelle Tipi-pesi'!D$10,'Tabelle Tipi-pesi'!E$10,"")&amp;IF(E170='Tabelle Tipi-pesi'!D$11,'Tabelle Tipi-pesi'!E$11,"")&amp;IF(E170='Tabelle Tipi-pesi'!D$12,'Tabelle Tipi-pesi'!E$12,"")&amp;IF(E170='Tabelle Tipi-pesi'!D$13,'Tabelle Tipi-pesi'!E$13,"")&amp;IF(E170='Tabelle Tipi-pesi'!D$14,'Tabelle Tipi-pesi'!E$14,"")&amp;IF(E170='Tabelle Tipi-pesi'!D$15,'Tabelle Tipi-pesi'!E$15,"")&amp;IF(E170='Tabelle Tipi-pesi'!D$16,'Tabelle Tipi-pesi'!E$16,"")&amp;IF(E170='Tabelle Tipi-pesi'!D$17,'Tabelle Tipi-pesi'!E$17,"")&amp;IF(E170='Tabelle Tipi-pesi'!D$18,'Tabelle Tipi-pesi'!E$18,"")&amp;IF(E170='Tabelle Tipi-pesi'!D$19,'Tabelle Tipi-pesi'!E$19,"")&amp;IF(E170='Tabelle Tipi-pesi'!D$20,'Tabelle Tipi-pesi'!E$20,"")&amp;IF(E170='Tabelle Tipi-pesi'!D$21,'Tabelle Tipi-pesi'!E$21,"")&amp;IF(E170='Tabelle Tipi-pesi'!D$22,'Tabelle Tipi-pesi'!E$22,"")&amp;IF(E170='Tabelle Tipi-pesi'!D$23,'Tabelle Tipi-pesi'!E$23,"")))/4*B170</f>
        <v>80</v>
      </c>
      <c r="G170" s="22" t="s">
        <v>41</v>
      </c>
      <c r="H170" s="23">
        <f>$B170*IF(G170="",0,VALUE(IF(G170='Tabelle Tipi-pesi'!F$2,'Tabelle Tipi-pesi'!G$2,"")&amp;IF(G170='Tabelle Tipi-pesi'!F$3,'Tabelle Tipi-pesi'!G$3,"")&amp;IF(G170='Tabelle Tipi-pesi'!F$4,'Tabelle Tipi-pesi'!G$4,"")&amp;IF(G170='Tabelle Tipi-pesi'!F$5,'Tabelle Tipi-pesi'!G$5,"")&amp;IF(G170='Tabelle Tipi-pesi'!F$6,'Tabelle Tipi-pesi'!G$6,"")&amp;IF(G170='Tabelle Tipi-pesi'!F$7,'Tabelle Tipi-pesi'!G$7,"")&amp;IF(G170='Tabelle Tipi-pesi'!F$8,'Tabelle Tipi-pesi'!G$8,"")&amp;IF(G170='Tabelle Tipi-pesi'!F$9,'Tabelle Tipi-pesi'!G$9,"")&amp;IF(G170='Tabelle Tipi-pesi'!F$10,'Tabelle Tipi-pesi'!G$10,"")&amp;IF(G170='Tabelle Tipi-pesi'!F$11,'Tabelle Tipi-pesi'!G$11,"")&amp;IF(G170='Tabelle Tipi-pesi'!F$12,'Tabelle Tipi-pesi'!G$12,"")&amp;IF(G170='Tabelle Tipi-pesi'!F$13,'Tabelle Tipi-pesi'!G$13,"")&amp;IF(G170='Tabelle Tipi-pesi'!F$14,'Tabelle Tipi-pesi'!G$14,"")&amp;IF(G170='Tabelle Tipi-pesi'!F$15,'Tabelle Tipi-pesi'!G$15,"")&amp;IF(G170='Tabelle Tipi-pesi'!F$16,'Tabelle Tipi-pesi'!G$16,"")&amp;IF(G170='Tabelle Tipi-pesi'!F$17,'Tabelle Tipi-pesi'!G$17,"")&amp;IF(G170='Tabelle Tipi-pesi'!F$18,'Tabelle Tipi-pesi'!G$18,"")&amp;IF(G170='Tabelle Tipi-pesi'!F$19,'Tabelle Tipi-pesi'!G$19,"")&amp;IF(G170='Tabelle Tipi-pesi'!F$20,'Tabelle Tipi-pesi'!G$20,"")&amp;IF(G170='Tabelle Tipi-pesi'!F$21,'Tabelle Tipi-pesi'!G$21,"")&amp;IF(G170='Tabelle Tipi-pesi'!F$22,'Tabelle Tipi-pesi'!G$22,"")&amp;IF(G170='Tabelle Tipi-pesi'!F$23,'Tabelle Tipi-pesi'!G$23,"")))</f>
        <v>60</v>
      </c>
      <c r="I170" s="8" t="s">
        <v>44</v>
      </c>
      <c r="J170" s="9">
        <f>IF(I170="",0,VALUE(IF(I170='Tabelle Tipi-pesi'!H$2,'Tabelle Tipi-pesi'!I$2,"")&amp;IF(I170='Tabelle Tipi-pesi'!H$3,'Tabelle Tipi-pesi'!I$3,"")&amp;IF(I170='Tabelle Tipi-pesi'!H$4,'Tabelle Tipi-pesi'!I$4,"")&amp;IF(I170='Tabelle Tipi-pesi'!H$5,'Tabelle Tipi-pesi'!I$5,"")&amp;IF(I170='Tabelle Tipi-pesi'!H$6,'Tabelle Tipi-pesi'!I$6,"")&amp;IF(I170='Tabelle Tipi-pesi'!H$7,'Tabelle Tipi-pesi'!I$7,"")&amp;IF(I170='Tabelle Tipi-pesi'!H$8,'Tabelle Tipi-pesi'!I$8,"")&amp;IF(I170='Tabelle Tipi-pesi'!H$9,'Tabelle Tipi-pesi'!I$9,"")&amp;IF(I170='Tabelle Tipi-pesi'!H$10,'Tabelle Tipi-pesi'!I$10,"")&amp;IF(I170='Tabelle Tipi-pesi'!H$11,'Tabelle Tipi-pesi'!I$11,"")&amp;IF(I170='Tabelle Tipi-pesi'!H$12,'Tabelle Tipi-pesi'!I$12,"")&amp;IF(I170='Tabelle Tipi-pesi'!H$13,'Tabelle Tipi-pesi'!I$13,"")&amp;IF(I170='Tabelle Tipi-pesi'!H$14,'Tabelle Tipi-pesi'!I$14,"")&amp;IF(I170='Tabelle Tipi-pesi'!H$15,'Tabelle Tipi-pesi'!I$15,"")&amp;IF(I170='Tabelle Tipi-pesi'!H$16,'Tabelle Tipi-pesi'!I$16,"")&amp;IF(I170='Tabelle Tipi-pesi'!H$17,'Tabelle Tipi-pesi'!I$17,"")&amp;IF(I170='Tabelle Tipi-pesi'!H$18,'Tabelle Tipi-pesi'!I$18,"")&amp;IF(I170='Tabelle Tipi-pesi'!H$19,'Tabelle Tipi-pesi'!I$19,"")&amp;IF(I170='Tabelle Tipi-pesi'!H$20,'Tabelle Tipi-pesi'!I$20,"")&amp;IF(I170='Tabelle Tipi-pesi'!H$21,'Tabelle Tipi-pesi'!I$21,"")&amp;IF(I170='Tabelle Tipi-pesi'!H$22,'Tabelle Tipi-pesi'!I$22,"")&amp;IF(I170='Tabelle Tipi-pesi'!H$23,'Tabelle Tipi-pesi'!I$23,"")))</f>
        <v>80</v>
      </c>
      <c r="K170" s="24" t="s">
        <v>50</v>
      </c>
      <c r="L170" s="25">
        <f>IF(K170="",0,VALUE(IF(K170='Tabelle Tipi-pesi'!J$2,'Tabelle Tipi-pesi'!K$2,"")&amp;IF(K170='Tabelle Tipi-pesi'!J$3,'Tabelle Tipi-pesi'!K$3,"")&amp;IF(K170='Tabelle Tipi-pesi'!J$4,'Tabelle Tipi-pesi'!K$4,"")&amp;IF(K170='Tabelle Tipi-pesi'!J$5,'Tabelle Tipi-pesi'!K$5,"")&amp;IF(K170='Tabelle Tipi-pesi'!J$6,'Tabelle Tipi-pesi'!K$6,"")&amp;IF(K170='Tabelle Tipi-pesi'!J$7,'Tabelle Tipi-pesi'!K$7,"")&amp;IF(K170='Tabelle Tipi-pesi'!J$8,'Tabelle Tipi-pesi'!K$8,"")&amp;IF(K170='Tabelle Tipi-pesi'!J$9,'Tabelle Tipi-pesi'!K$9,"")&amp;IF(K170='Tabelle Tipi-pesi'!J$10,'Tabelle Tipi-pesi'!K$10,"")&amp;IF(K170='Tabelle Tipi-pesi'!J$11,'Tabelle Tipi-pesi'!K$11,"")&amp;IF(K170='Tabelle Tipi-pesi'!J$12,'Tabelle Tipi-pesi'!K$12,"")&amp;IF(K170='Tabelle Tipi-pesi'!J$13,'Tabelle Tipi-pesi'!K$13,"")&amp;IF(K170='Tabelle Tipi-pesi'!J$14,'Tabelle Tipi-pesi'!K$14,"")&amp;IF(K170='Tabelle Tipi-pesi'!J$15,'Tabelle Tipi-pesi'!K$15,"")&amp;IF(K170='Tabelle Tipi-pesi'!J$16,'Tabelle Tipi-pesi'!K$16,"")&amp;IF(K170='Tabelle Tipi-pesi'!J$17,'Tabelle Tipi-pesi'!K$17,"")&amp;IF(K170='Tabelle Tipi-pesi'!J$18,'Tabelle Tipi-pesi'!K$18,"")&amp;IF(K170='Tabelle Tipi-pesi'!J$19,'Tabelle Tipi-pesi'!K$19,"")&amp;IF(K170='Tabelle Tipi-pesi'!J$20,'Tabelle Tipi-pesi'!K$20,"")&amp;IF(K170='Tabelle Tipi-pesi'!J$21,'Tabelle Tipi-pesi'!K$21,"")&amp;IF(K170='Tabelle Tipi-pesi'!J$22,'Tabelle Tipi-pesi'!K$22,"")&amp;IF(K170='Tabelle Tipi-pesi'!J$23,'Tabelle Tipi-pesi'!K$23,"")))</f>
        <v>7</v>
      </c>
      <c r="M170" s="8" t="s">
        <v>62</v>
      </c>
      <c r="N170" s="9">
        <f>$B170*IF(M170="",0,VALUE(IF(M170='Tabelle Tipi-pesi'!L$2,'Tabelle Tipi-pesi'!M$2,"")&amp;IF(M170='Tabelle Tipi-pesi'!L$3,'Tabelle Tipi-pesi'!M$3,"")&amp;IF(M170='Tabelle Tipi-pesi'!L$4,'Tabelle Tipi-pesi'!M$4,"")&amp;IF(M170='Tabelle Tipi-pesi'!L$5,'Tabelle Tipi-pesi'!M$5,"")&amp;IF(M170='Tabelle Tipi-pesi'!L$6,'Tabelle Tipi-pesi'!M$6,"")&amp;IF(M170='Tabelle Tipi-pesi'!L$7,'Tabelle Tipi-pesi'!M$7,"")&amp;IF(M170='Tabelle Tipi-pesi'!L$8,'Tabelle Tipi-pesi'!M$8,"")&amp;IF(M170='Tabelle Tipi-pesi'!L$9,'Tabelle Tipi-pesi'!M$9,"")&amp;IF(M170='Tabelle Tipi-pesi'!L$10,'Tabelle Tipi-pesi'!M$10,"")&amp;IF(M170='Tabelle Tipi-pesi'!L$11,'Tabelle Tipi-pesi'!M$11,"")&amp;IF(M170='Tabelle Tipi-pesi'!L$12,'Tabelle Tipi-pesi'!M$12,"")&amp;IF(M170='Tabelle Tipi-pesi'!L$13,'Tabelle Tipi-pesi'!M$13,"")&amp;IF(M170='Tabelle Tipi-pesi'!L$14,'Tabelle Tipi-pesi'!M$14,"")&amp;IF(M170='Tabelle Tipi-pesi'!L$15,'Tabelle Tipi-pesi'!M$15,"")&amp;IF(M170='Tabelle Tipi-pesi'!L$16,'Tabelle Tipi-pesi'!M$16,"")&amp;IF(M170='Tabelle Tipi-pesi'!L$17,'Tabelle Tipi-pesi'!M$17,"")&amp;IF(M170='Tabelle Tipi-pesi'!L$18,'Tabelle Tipi-pesi'!M$18,"")&amp;IF(M170='Tabelle Tipi-pesi'!L$19,'Tabelle Tipi-pesi'!M$19,"")&amp;IF(M170='Tabelle Tipi-pesi'!L$20,'Tabelle Tipi-pesi'!M$20,"")&amp;IF(M170='Tabelle Tipi-pesi'!L$21,'Tabelle Tipi-pesi'!M$21,"")&amp;IF(M170='Tabelle Tipi-pesi'!L$22,'Tabelle Tipi-pesi'!M$22,"")&amp;IF(M170='Tabelle Tipi-pesi'!L$23,'Tabelle Tipi-pesi'!M$23,"")))</f>
        <v>416</v>
      </c>
      <c r="O170" s="27" t="s">
        <v>79</v>
      </c>
      <c r="P170" s="28">
        <f>IF(O170="",0,VALUE(IF(O170='Tabelle Tipi-pesi'!N$2,'Tabelle Tipi-pesi'!O$2,"")&amp;IF(O170='Tabelle Tipi-pesi'!N$3,'Tabelle Tipi-pesi'!O$3,"")&amp;IF(O170='Tabelle Tipi-pesi'!N$4,'Tabelle Tipi-pesi'!O$4,"")&amp;IF(O170='Tabelle Tipi-pesi'!N$5,'Tabelle Tipi-pesi'!O$5,"")&amp;IF(O170='Tabelle Tipi-pesi'!N$6,'Tabelle Tipi-pesi'!O$6,"")&amp;IF(O170='Tabelle Tipi-pesi'!N$7,'Tabelle Tipi-pesi'!O$7,"")&amp;IF(O170='Tabelle Tipi-pesi'!N$8,'Tabelle Tipi-pesi'!O$8,"")&amp;IF(O170='Tabelle Tipi-pesi'!N$9,'Tabelle Tipi-pesi'!O$9,"")&amp;IF(O170='Tabelle Tipi-pesi'!N$10,'Tabelle Tipi-pesi'!O$10,"")&amp;IF(O170='Tabelle Tipi-pesi'!N$11,'Tabelle Tipi-pesi'!O$11,"")&amp;IF(O170='Tabelle Tipi-pesi'!N$12,'Tabelle Tipi-pesi'!O$12,"")&amp;IF(O170='Tabelle Tipi-pesi'!N$13,'Tabelle Tipi-pesi'!O$13,"")&amp;IF(O170='Tabelle Tipi-pesi'!N$14,'Tabelle Tipi-pesi'!O$14,"")&amp;IF(O170='Tabelle Tipi-pesi'!N$15,'Tabelle Tipi-pesi'!O$15,"")&amp;IF(O170='Tabelle Tipi-pesi'!N$16,'Tabelle Tipi-pesi'!O$16,"")&amp;IF(O170='Tabelle Tipi-pesi'!N$17,'Tabelle Tipi-pesi'!O$17,"")&amp;IF(O170='Tabelle Tipi-pesi'!N$18,'Tabelle Tipi-pesi'!O$18,"")&amp;IF(O170='Tabelle Tipi-pesi'!N$19,'Tabelle Tipi-pesi'!O$19,"")&amp;IF(O170='Tabelle Tipi-pesi'!N$20,'Tabelle Tipi-pesi'!O$20,"")&amp;IF(O170='Tabelle Tipi-pesi'!N$21,'Tabelle Tipi-pesi'!O$21,"")&amp;IF(O170='Tabelle Tipi-pesi'!N$22,'Tabelle Tipi-pesi'!O$22,"")&amp;IF(O170='Tabelle Tipi-pesi'!N$23,'Tabelle Tipi-pesi'!O$23,"")))</f>
        <v>780</v>
      </c>
      <c r="Q170" s="8" t="s">
        <v>108</v>
      </c>
      <c r="R170" s="9">
        <f>IF(Q170="",0,VALUE(IF(Q170='Tabelle Tipi-pesi'!P$2,'Tabelle Tipi-pesi'!Q$2,"")&amp;IF(Q170='Tabelle Tipi-pesi'!P$3,'Tabelle Tipi-pesi'!Q$3,"")&amp;IF(Q170='Tabelle Tipi-pesi'!P$4,'Tabelle Tipi-pesi'!Q$4,"")&amp;IF(Q170='Tabelle Tipi-pesi'!P$5,'Tabelle Tipi-pesi'!Q$5,"")&amp;IF(Q170='Tabelle Tipi-pesi'!P$6,'Tabelle Tipi-pesi'!Q$6,"")&amp;IF(Q170='Tabelle Tipi-pesi'!P$7,'Tabelle Tipi-pesi'!Q$7,"")&amp;IF(Q170='Tabelle Tipi-pesi'!P$8,'Tabelle Tipi-pesi'!Q$8,"")&amp;IF(Q170='Tabelle Tipi-pesi'!P$9,'Tabelle Tipi-pesi'!Q$9,"")&amp;IF(Q170='Tabelle Tipi-pesi'!P$10,'Tabelle Tipi-pesi'!Q$10,"")&amp;IF(Q170='Tabelle Tipi-pesi'!P$11,'Tabelle Tipi-pesi'!Q$11,"")&amp;IF(Q170='Tabelle Tipi-pesi'!P$12,'Tabelle Tipi-pesi'!Q$12,"")&amp;IF(Q170='Tabelle Tipi-pesi'!P$13,'Tabelle Tipi-pesi'!Q$13,"")&amp;IF(Q170='Tabelle Tipi-pesi'!P$14,'Tabelle Tipi-pesi'!Q$14,"")&amp;IF(Q170='Tabelle Tipi-pesi'!P$15,'Tabelle Tipi-pesi'!Q$15,"")&amp;IF(Q170='Tabelle Tipi-pesi'!P$16,'Tabelle Tipi-pesi'!Q$16,"")&amp;IF(Q170='Tabelle Tipi-pesi'!P$17,'Tabelle Tipi-pesi'!Q$17,"")&amp;IF(Q170='Tabelle Tipi-pesi'!P$18,'Tabelle Tipi-pesi'!Q$18,"")&amp;IF(Q170='Tabelle Tipi-pesi'!P$19,'Tabelle Tipi-pesi'!Q$19,"")&amp;IF(Q170='Tabelle Tipi-pesi'!P$20,'Tabelle Tipi-pesi'!Q$20,"")&amp;IF(Q170='Tabelle Tipi-pesi'!P$21,'Tabelle Tipi-pesi'!Q$21,"")&amp;IF(Q170='Tabelle Tipi-pesi'!P$22,'Tabelle Tipi-pesi'!Q$22,"")&amp;IF(Q170='Tabelle Tipi-pesi'!P$23,'Tabelle Tipi-pesi'!Q$23,"")))</f>
        <v>30</v>
      </c>
      <c r="S170" s="29" t="s">
        <v>113</v>
      </c>
      <c r="T170" s="30">
        <f>IF(S170="",0,VALUE(IF(S170='Tabelle Tipi-pesi'!R$2,'Tabelle Tipi-pesi'!S$2,"")&amp;IF(S170='Tabelle Tipi-pesi'!R$3,'Tabelle Tipi-pesi'!S$3,"")&amp;IF(S170='Tabelle Tipi-pesi'!R$4,'Tabelle Tipi-pesi'!S$4,"")&amp;IF(S170='Tabelle Tipi-pesi'!R$5,'Tabelle Tipi-pesi'!S$5,"")&amp;IF(S170='Tabelle Tipi-pesi'!R$6,'Tabelle Tipi-pesi'!S$6,"")&amp;IF(S170='Tabelle Tipi-pesi'!R$7,'Tabelle Tipi-pesi'!S$7,"")&amp;IF(S170='Tabelle Tipi-pesi'!R$8,'Tabelle Tipi-pesi'!S$8,"")&amp;IF(S170='Tabelle Tipi-pesi'!R$9,'Tabelle Tipi-pesi'!S$9,"")&amp;IF(S170='Tabelle Tipi-pesi'!R$10,'Tabelle Tipi-pesi'!S$10,"")&amp;IF(S170='Tabelle Tipi-pesi'!R$11,'Tabelle Tipi-pesi'!S$11,"")&amp;IF(S170='Tabelle Tipi-pesi'!R$12,'Tabelle Tipi-pesi'!S$12,"")&amp;IF(S170='Tabelle Tipi-pesi'!R$13,'Tabelle Tipi-pesi'!S$13,"")&amp;IF(S170='Tabelle Tipi-pesi'!R$14,'Tabelle Tipi-pesi'!S$14,"")&amp;IF(S170='Tabelle Tipi-pesi'!R$15,'Tabelle Tipi-pesi'!S$15,"")&amp;IF(S170='Tabelle Tipi-pesi'!R$16,'Tabelle Tipi-pesi'!S$16,"")&amp;IF(S170='Tabelle Tipi-pesi'!R$17,'Tabelle Tipi-pesi'!S$17,"")&amp;IF(S170='Tabelle Tipi-pesi'!R$18,'Tabelle Tipi-pesi'!S$18,"")&amp;IF(S170='Tabelle Tipi-pesi'!R$19,'Tabelle Tipi-pesi'!S$19,"")&amp;IF(S170='Tabelle Tipi-pesi'!R$20,'Tabelle Tipi-pesi'!S$20,"")&amp;IF(S170='Tabelle Tipi-pesi'!R$21,'Tabelle Tipi-pesi'!S$21,"")&amp;IF(S170='Tabelle Tipi-pesi'!R$22,'Tabelle Tipi-pesi'!S$22,"")&amp;IF(S170='Tabelle Tipi-pesi'!R$23,'Tabelle Tipi-pesi'!S$23,"")))</f>
        <v>30</v>
      </c>
      <c r="V170" s="9">
        <f>IF(U170="",0,VALUE(IF(U170='Tabelle Tipi-pesi'!T$2,'Tabelle Tipi-pesi'!U$2,"")&amp;IF(U170='Tabelle Tipi-pesi'!T$3,'Tabelle Tipi-pesi'!U$3,"")&amp;IF(U170='Tabelle Tipi-pesi'!T$4,'Tabelle Tipi-pesi'!U$4,"")&amp;IF(U170='Tabelle Tipi-pesi'!T$5,'Tabelle Tipi-pesi'!U$5,"")&amp;IF(U170='Tabelle Tipi-pesi'!T$6,'Tabelle Tipi-pesi'!U$6,"")&amp;IF(U170='Tabelle Tipi-pesi'!T$7,'Tabelle Tipi-pesi'!U$7,"")&amp;IF(U170='Tabelle Tipi-pesi'!T$8,'Tabelle Tipi-pesi'!U$8,"")&amp;IF(U170='Tabelle Tipi-pesi'!T$9,'Tabelle Tipi-pesi'!U$9,"")&amp;IF(U170='Tabelle Tipi-pesi'!T$10,'Tabelle Tipi-pesi'!U$10,"")&amp;IF(U170='Tabelle Tipi-pesi'!T$11,'Tabelle Tipi-pesi'!U$11,"")&amp;IF(U170='Tabelle Tipi-pesi'!T$12,'Tabelle Tipi-pesi'!U$12,"")&amp;IF(U170='Tabelle Tipi-pesi'!T$13,'Tabelle Tipi-pesi'!U$13,"")&amp;IF(U170='Tabelle Tipi-pesi'!T$14,'Tabelle Tipi-pesi'!U$14,"")&amp;IF(U170='Tabelle Tipi-pesi'!T$15,'Tabelle Tipi-pesi'!U$15,"")&amp;IF(U170='Tabelle Tipi-pesi'!T$16,'Tabelle Tipi-pesi'!U$16,"")&amp;IF(U170='Tabelle Tipi-pesi'!T$17,'Tabelle Tipi-pesi'!U$17,"")&amp;IF(U170='Tabelle Tipi-pesi'!T$18,'Tabelle Tipi-pesi'!U$18,"")&amp;IF(U170='Tabelle Tipi-pesi'!T$19,'Tabelle Tipi-pesi'!U$19,"")&amp;IF(U170='Tabelle Tipi-pesi'!T$20,'Tabelle Tipi-pesi'!U$20,"")&amp;IF(U170='Tabelle Tipi-pesi'!T$21,'Tabelle Tipi-pesi'!U$21,"")&amp;IF(U170='Tabelle Tipi-pesi'!T$22,'Tabelle Tipi-pesi'!U$22,"")&amp;IF(U170='Tabelle Tipi-pesi'!T$23,'Tabelle Tipi-pesi'!U$23,"")))</f>
        <v>0</v>
      </c>
      <c r="W170" s="31"/>
      <c r="X170" s="32">
        <f>IF(W170="",0,VALUE(IF(W170='Tabelle Tipi-pesi'!V$2,'Tabelle Tipi-pesi'!W$2,"")&amp;IF(W170='Tabelle Tipi-pesi'!V$3,'Tabelle Tipi-pesi'!W$3,"")&amp;IF(W170='Tabelle Tipi-pesi'!V$4,'Tabelle Tipi-pesi'!W$4,"")&amp;IF(W170='Tabelle Tipi-pesi'!V$5,'Tabelle Tipi-pesi'!W$5,"")&amp;IF(W170='Tabelle Tipi-pesi'!V$6,'Tabelle Tipi-pesi'!W$6,"")&amp;IF(W170='Tabelle Tipi-pesi'!V$7,'Tabelle Tipi-pesi'!W$7,"")&amp;IF(W170='Tabelle Tipi-pesi'!V$8,'Tabelle Tipi-pesi'!W$8,"")&amp;IF(W170='Tabelle Tipi-pesi'!V$9,'Tabelle Tipi-pesi'!W$9,"")&amp;IF(W170='Tabelle Tipi-pesi'!V$10,'Tabelle Tipi-pesi'!W$10,"")&amp;IF(W170='Tabelle Tipi-pesi'!V$11,'Tabelle Tipi-pesi'!W$11,"")&amp;IF(W170='Tabelle Tipi-pesi'!V$12,'Tabelle Tipi-pesi'!W$12,"")&amp;IF(W170='Tabelle Tipi-pesi'!V$13,'Tabelle Tipi-pesi'!W$13,"")&amp;IF(W170='Tabelle Tipi-pesi'!V$14,'Tabelle Tipi-pesi'!W$14,"")&amp;IF(W170='Tabelle Tipi-pesi'!V$15,'Tabelle Tipi-pesi'!W$15,"")&amp;IF(W170='Tabelle Tipi-pesi'!V$16,'Tabelle Tipi-pesi'!W$16,"")&amp;IF(W170='Tabelle Tipi-pesi'!V$17,'Tabelle Tipi-pesi'!W$17,"")&amp;IF(W170='Tabelle Tipi-pesi'!V$18,'Tabelle Tipi-pesi'!W$18,"")&amp;IF(W170='Tabelle Tipi-pesi'!V$19,'Tabelle Tipi-pesi'!W$19,"")&amp;IF(W170='Tabelle Tipi-pesi'!V$20,'Tabelle Tipi-pesi'!W$20,"")&amp;IF(W170='Tabelle Tipi-pesi'!V$21,'Tabelle Tipi-pesi'!W$21,"")&amp;IF(W170='Tabelle Tipi-pesi'!V$22,'Tabelle Tipi-pesi'!W$22,"")&amp;IF(W170='Tabelle Tipi-pesi'!V$23,'Tabelle Tipi-pesi'!W$23,"")))</f>
        <v>0</v>
      </c>
      <c r="Z170" s="9">
        <f>IF(Y170="",0,VALUE(IF(Y170='Tabelle Tipi-pesi'!X$2,'Tabelle Tipi-pesi'!Y$2,"")&amp;IF(Y170='Tabelle Tipi-pesi'!X$3,'Tabelle Tipi-pesi'!Y$3,"")&amp;IF(Y170='Tabelle Tipi-pesi'!X$4,'Tabelle Tipi-pesi'!Y$4,"")&amp;IF(Y170='Tabelle Tipi-pesi'!X$5,'Tabelle Tipi-pesi'!Y$5,"")&amp;IF(Y170='Tabelle Tipi-pesi'!X$6,'Tabelle Tipi-pesi'!Y$6,"")&amp;IF(Y170='Tabelle Tipi-pesi'!X$7,'Tabelle Tipi-pesi'!Y$7,"")&amp;IF(Y170='Tabelle Tipi-pesi'!X$8,'Tabelle Tipi-pesi'!Y$8,"")&amp;IF(Y170='Tabelle Tipi-pesi'!X$9,'Tabelle Tipi-pesi'!Y$9,"")&amp;IF(Y170='Tabelle Tipi-pesi'!X$10,'Tabelle Tipi-pesi'!Y$10,"")&amp;IF(Y170='Tabelle Tipi-pesi'!X$11,'Tabelle Tipi-pesi'!Y$11,"")&amp;IF(Y170='Tabelle Tipi-pesi'!X$12,'Tabelle Tipi-pesi'!Y$12,"")&amp;IF(Y170='Tabelle Tipi-pesi'!X$13,'Tabelle Tipi-pesi'!Y$13,"")&amp;IF(Y170='Tabelle Tipi-pesi'!X$14,'Tabelle Tipi-pesi'!Y$14,"")&amp;IF(Y170='Tabelle Tipi-pesi'!X$15,'Tabelle Tipi-pesi'!Y$15,"")&amp;IF(Y170='Tabelle Tipi-pesi'!X$16,'Tabelle Tipi-pesi'!Y$16,"")&amp;IF(Y170='Tabelle Tipi-pesi'!X$17,'Tabelle Tipi-pesi'!Y$17,"")&amp;IF(Y170='Tabelle Tipi-pesi'!X$18,'Tabelle Tipi-pesi'!Y$18,"")&amp;IF(Y170='Tabelle Tipi-pesi'!X$19,'Tabelle Tipi-pesi'!Y$19,"")&amp;IF(Y170='Tabelle Tipi-pesi'!X$20,'Tabelle Tipi-pesi'!Y$20,"")&amp;IF(Y170='Tabelle Tipi-pesi'!X$21,'Tabelle Tipi-pesi'!Y$21,"")&amp;IF(Y170='Tabelle Tipi-pesi'!X$22,'Tabelle Tipi-pesi'!Y$22,"")&amp;IF(Y170='Tabelle Tipi-pesi'!X$23,'Tabelle Tipi-pesi'!Y$23,"")))</f>
        <v>0</v>
      </c>
      <c r="AA170" s="36"/>
      <c r="AB170" s="37">
        <f>IF(AA170="",0,VALUE(IF(AA170='Tabelle Tipi-pesi'!Z$2,'Tabelle Tipi-pesi'!AA$2,"")&amp;IF(AA170='Tabelle Tipi-pesi'!Z$3,'Tabelle Tipi-pesi'!AA$3,"")&amp;IF(AA170='Tabelle Tipi-pesi'!Z$4,'Tabelle Tipi-pesi'!AA$4,"")&amp;IF(AA170='Tabelle Tipi-pesi'!Z$5,'Tabelle Tipi-pesi'!AA$5,"")&amp;IF(AA170='Tabelle Tipi-pesi'!Z$6,'Tabelle Tipi-pesi'!AA$6,"")&amp;IF(AA170='Tabelle Tipi-pesi'!Z$7,'Tabelle Tipi-pesi'!AA$7,"")&amp;IF(AA170='Tabelle Tipi-pesi'!Z$8,'Tabelle Tipi-pesi'!AA$8,"")&amp;IF(AA170='Tabelle Tipi-pesi'!Z$9,'Tabelle Tipi-pesi'!AA$9,"")&amp;IF(AA170='Tabelle Tipi-pesi'!Z$10,'Tabelle Tipi-pesi'!AA$10,"")&amp;IF(AA170='Tabelle Tipi-pesi'!Z$11,'Tabelle Tipi-pesi'!AA$11,"")&amp;IF(AA170='Tabelle Tipi-pesi'!Z$12,'Tabelle Tipi-pesi'!AA$12,"")&amp;IF(AA170='Tabelle Tipi-pesi'!Z$13,'Tabelle Tipi-pesi'!AA$13,"")&amp;IF(AA170='Tabelle Tipi-pesi'!Z$14,'Tabelle Tipi-pesi'!AA$14,"")&amp;IF(AA170='Tabelle Tipi-pesi'!Z$15,'Tabelle Tipi-pesi'!AA$15,"")&amp;IF(AA170='Tabelle Tipi-pesi'!Z$16,'Tabelle Tipi-pesi'!AA$16,"")&amp;IF(AA170='Tabelle Tipi-pesi'!Z$17,'Tabelle Tipi-pesi'!AA$17,"")&amp;IF(AA170='Tabelle Tipi-pesi'!Z$18,'Tabelle Tipi-pesi'!AA$18,"")&amp;IF(AA170='Tabelle Tipi-pesi'!Z$19,'Tabelle Tipi-pesi'!AA$19,"")&amp;IF(AA170='Tabelle Tipi-pesi'!Z$20,'Tabelle Tipi-pesi'!AA$20,"")&amp;IF(AA170='Tabelle Tipi-pesi'!Z$21,'Tabelle Tipi-pesi'!AA$21,"")&amp;IF(AA170='Tabelle Tipi-pesi'!Z$22,'Tabelle Tipi-pesi'!AA$22,"")&amp;IF(AA170='Tabelle Tipi-pesi'!Z$23,'Tabelle Tipi-pesi'!AA$23,"")))</f>
        <v>0</v>
      </c>
      <c r="AD170" s="9">
        <f>IF(AC170="",0,VALUE(IF(AC170='Tabelle Tipi-pesi'!Z$2,'Tabelle Tipi-pesi'!AA$2,"")&amp;IF(AC170='Tabelle Tipi-pesi'!Z$3,'Tabelle Tipi-pesi'!AA$3,"")&amp;IF(AC170='Tabelle Tipi-pesi'!Z$4,'Tabelle Tipi-pesi'!AA$4,"")&amp;IF(AC170='Tabelle Tipi-pesi'!Z$5,'Tabelle Tipi-pesi'!AA$5,"")&amp;IF(AC170='Tabelle Tipi-pesi'!Z$6,'Tabelle Tipi-pesi'!AA$6,"")&amp;IF(AC170='Tabelle Tipi-pesi'!Z$7,'Tabelle Tipi-pesi'!AA$7,"")&amp;IF(AC170='Tabelle Tipi-pesi'!Z$8,'Tabelle Tipi-pesi'!AA$8,"")&amp;IF(AC170='Tabelle Tipi-pesi'!Z$9,'Tabelle Tipi-pesi'!AA$9,"")&amp;IF(AC170='Tabelle Tipi-pesi'!Z$10,'Tabelle Tipi-pesi'!AA$10,"")&amp;IF(AC170='Tabelle Tipi-pesi'!Z$11,'Tabelle Tipi-pesi'!AA$11,"")&amp;IF(AC170='Tabelle Tipi-pesi'!Z$12,'Tabelle Tipi-pesi'!AA$12,"")&amp;IF(AC170='Tabelle Tipi-pesi'!Z$13,'Tabelle Tipi-pesi'!AA$13,"")&amp;IF(AC170='Tabelle Tipi-pesi'!Z$14,'Tabelle Tipi-pesi'!AA$14,"")&amp;IF(AC170='Tabelle Tipi-pesi'!Z$15,'Tabelle Tipi-pesi'!AA$15,"")&amp;IF(AC170='Tabelle Tipi-pesi'!Z$16,'Tabelle Tipi-pesi'!AA$16,"")&amp;IF(AC170='Tabelle Tipi-pesi'!Z$17,'Tabelle Tipi-pesi'!AA$17,"")&amp;IF(AC170='Tabelle Tipi-pesi'!Z$18,'Tabelle Tipi-pesi'!AA$18,"")&amp;IF(AC170='Tabelle Tipi-pesi'!Z$19,'Tabelle Tipi-pesi'!AA$19,"")&amp;IF(AC170='Tabelle Tipi-pesi'!Z$20,'Tabelle Tipi-pesi'!AA$20,"")&amp;IF(AC170='Tabelle Tipi-pesi'!Z$21,'Tabelle Tipi-pesi'!AA$21,"")&amp;IF(AC170='Tabelle Tipi-pesi'!Z$22,'Tabelle Tipi-pesi'!AA$22,"")&amp;IF(AC170='Tabelle Tipi-pesi'!Z$23,'Tabelle Tipi-pesi'!AA$23,"")))</f>
        <v>0</v>
      </c>
      <c r="AE170" s="34"/>
      <c r="AF170" s="35">
        <f>IF(AE170="",0,VALUE(IF(AE170='Tabelle Tipi-pesi'!AB$2,'Tabelle Tipi-pesi'!AC$2,"")&amp;IF(AE170='Tabelle Tipi-pesi'!AB$3,'Tabelle Tipi-pesi'!AC$3,"")&amp;IF(AE170='Tabelle Tipi-pesi'!AB$4,'Tabelle Tipi-pesi'!AC$4,"")&amp;IF(AE170='Tabelle Tipi-pesi'!AB$5,'Tabelle Tipi-pesi'!AC$5,"")&amp;IF(AE170='Tabelle Tipi-pesi'!AB$6,'Tabelle Tipi-pesi'!AC$6,"")&amp;IF(AE170='Tabelle Tipi-pesi'!AB$7,'Tabelle Tipi-pesi'!AC$7,"")&amp;IF(AE170='Tabelle Tipi-pesi'!AB$8,'Tabelle Tipi-pesi'!AC$8,"")&amp;IF(AE170='Tabelle Tipi-pesi'!AB$9,'Tabelle Tipi-pesi'!AC$9,"")&amp;IF(AE170='Tabelle Tipi-pesi'!AB$10,'Tabelle Tipi-pesi'!AC$10,"")&amp;IF(AE170='Tabelle Tipi-pesi'!AB$11,'Tabelle Tipi-pesi'!AC$11,"")&amp;IF(AE170='Tabelle Tipi-pesi'!AB$12,'Tabelle Tipi-pesi'!AC$12,"")&amp;IF(AE170='Tabelle Tipi-pesi'!AB$13,'Tabelle Tipi-pesi'!AC$13,"")&amp;IF(AE170='Tabelle Tipi-pesi'!AB$14,'Tabelle Tipi-pesi'!AC$14,"")&amp;IF(AE170='Tabelle Tipi-pesi'!AB$15,'Tabelle Tipi-pesi'!AC$15,"")&amp;IF(AD170='Tabelle Tipi-pesi'!AB$16,'Tabelle Tipi-pesi'!AC$16,"")&amp;IF(AE170='Tabelle Tipi-pesi'!AB$17,'Tabelle Tipi-pesi'!AC$17,"")&amp;IF(AE170='Tabelle Tipi-pesi'!AB$18,'Tabelle Tipi-pesi'!AC$18,"")&amp;IF(AE170='Tabelle Tipi-pesi'!AB$19,'Tabelle Tipi-pesi'!AC$19,"")&amp;IF(AE170='Tabelle Tipi-pesi'!AB$20,'Tabelle Tipi-pesi'!AC$20,"")&amp;IF(AE170='Tabelle Tipi-pesi'!AB$21,'Tabelle Tipi-pesi'!AC$21,"")&amp;IF(AE170='Tabelle Tipi-pesi'!AB$22,'Tabelle Tipi-pesi'!AC$22,"")&amp;IF(AE170='Tabelle Tipi-pesi'!AB$23,'Tabelle Tipi-pesi'!AC$23,"")))</f>
        <v>0</v>
      </c>
      <c r="AH170" s="9">
        <f>IF(AG170="",0,VALUE(IF(AG170='Tabelle Tipi-pesi'!AD$2,'Tabelle Tipi-pesi'!AE$2,"")&amp;IF(AG170='Tabelle Tipi-pesi'!AD$3,'Tabelle Tipi-pesi'!AE$3,"")&amp;IF(AG170='Tabelle Tipi-pesi'!AD$4,'Tabelle Tipi-pesi'!AE$4,"")&amp;IF(AG170='Tabelle Tipi-pesi'!AD$5,'Tabelle Tipi-pesi'!AE$5,"")&amp;IF(AG170='Tabelle Tipi-pesi'!AD$6,'Tabelle Tipi-pesi'!AE$6,"")&amp;IF(AG170='Tabelle Tipi-pesi'!AD$7,'Tabelle Tipi-pesi'!AE$7,"")&amp;IF(AG170='Tabelle Tipi-pesi'!AD$8,'Tabelle Tipi-pesi'!AE$8,"")&amp;IF(AG170='Tabelle Tipi-pesi'!AD$9,'Tabelle Tipi-pesi'!AE$9,"")&amp;IF(AG170='Tabelle Tipi-pesi'!AD$10,'Tabelle Tipi-pesi'!AE$10,"")&amp;IF(AG170='Tabelle Tipi-pesi'!AD$11,'Tabelle Tipi-pesi'!AE$11,"")&amp;IF(AG170='Tabelle Tipi-pesi'!AD$12,'Tabelle Tipi-pesi'!AE$12,"")&amp;IF(AG170='Tabelle Tipi-pesi'!AD$13,'Tabelle Tipi-pesi'!AE$13,"")&amp;IF(AG170='Tabelle Tipi-pesi'!AD$14,'Tabelle Tipi-pesi'!AE$14,"")&amp;IF(AG170='Tabelle Tipi-pesi'!AD$15,'Tabelle Tipi-pesi'!AE$15,"")&amp;IF(AF170='Tabelle Tipi-pesi'!AD$16,'Tabelle Tipi-pesi'!AE$16,"")&amp;IF(AG170='Tabelle Tipi-pesi'!AD$17,'Tabelle Tipi-pesi'!AE$17,"")&amp;IF(AG170='Tabelle Tipi-pesi'!AD$18,'Tabelle Tipi-pesi'!AE$18,"")&amp;IF(AG170='Tabelle Tipi-pesi'!AD$19,'Tabelle Tipi-pesi'!AE$19,"")&amp;IF(AG170='Tabelle Tipi-pesi'!AD$20,'Tabelle Tipi-pesi'!AE$20,"")&amp;IF(AG170='Tabelle Tipi-pesi'!AD$21,'Tabelle Tipi-pesi'!AE$21,"")&amp;IF(AG170='Tabelle Tipi-pesi'!AD$22,'Tabelle Tipi-pesi'!AE$22,"")&amp;IF(AG170='Tabelle Tipi-pesi'!AD$23,'Tabelle Tipi-pesi'!AE$23,"")))</f>
        <v>0</v>
      </c>
      <c r="AJ170" s="26">
        <f t="shared" si="14"/>
        <v>1593</v>
      </c>
      <c r="AK170" s="55">
        <v>62.5</v>
      </c>
      <c r="AL170" s="12">
        <v>8716</v>
      </c>
      <c r="AM170" s="18"/>
      <c r="AN170" s="11">
        <f t="shared" si="15"/>
        <v>15</v>
      </c>
      <c r="AO170" s="11" t="str">
        <f t="shared" si="16"/>
        <v>4</v>
      </c>
      <c r="AP170" s="8">
        <v>380</v>
      </c>
      <c r="AQ170" s="40">
        <f t="shared" si="17"/>
        <v>8.3673600000000015</v>
      </c>
      <c r="AR170" s="15">
        <f t="shared" si="18"/>
        <v>123.83692800000003</v>
      </c>
      <c r="AS170" s="16">
        <f t="shared" si="19"/>
        <v>77.738184557438814</v>
      </c>
      <c r="AT170" s="15">
        <f t="shared" si="20"/>
        <v>12.863691192339651</v>
      </c>
      <c r="AU170" s="39"/>
    </row>
    <row r="171" spans="1:47" s="8" customFormat="1" ht="11.25" customHeight="1" x14ac:dyDescent="0.2">
      <c r="A171" s="8">
        <v>167</v>
      </c>
      <c r="B171" s="8">
        <v>4</v>
      </c>
      <c r="C171" s="20" t="s">
        <v>15</v>
      </c>
      <c r="D171" s="21">
        <f>IF(C171="",0,VALUE(IF(C171='Tabelle Tipi-pesi'!B$2,'Tabelle Tipi-pesi'!C$2,"")&amp;IF(C171='Tabelle Tipi-pesi'!B$3,'Tabelle Tipi-pesi'!C$3,"")&amp;IF(C171='Tabelle Tipi-pesi'!B$4,'Tabelle Tipi-pesi'!C$4,"")&amp;IF(C171='Tabelle Tipi-pesi'!B$5,'Tabelle Tipi-pesi'!C$5,"")&amp;IF(C171='Tabelle Tipi-pesi'!B$6,'Tabelle Tipi-pesi'!C$6,"")&amp;IF(C171='Tabelle Tipi-pesi'!B$7,'Tabelle Tipi-pesi'!C$7,"")&amp;IF(C171='Tabelle Tipi-pesi'!B$8,'Tabelle Tipi-pesi'!C$8,"")&amp;IF(C171='Tabelle Tipi-pesi'!B$9,'Tabelle Tipi-pesi'!C$9,"")&amp;IF(C171='Tabelle Tipi-pesi'!B$10,'Tabelle Tipi-pesi'!C$10,"")&amp;IF(C171='Tabelle Tipi-pesi'!B$11,'Tabelle Tipi-pesi'!C$11,"")&amp;IF(C171='Tabelle Tipi-pesi'!B$12,'Tabelle Tipi-pesi'!C$12,"")&amp;IF(C171='Tabelle Tipi-pesi'!B$13,'Tabelle Tipi-pesi'!C$13,"")&amp;IF(C171='Tabelle Tipi-pesi'!B$14,'Tabelle Tipi-pesi'!C$14,"")&amp;IF(C171='Tabelle Tipi-pesi'!B$15,'Tabelle Tipi-pesi'!C$15,"")&amp;IF(C171='Tabelle Tipi-pesi'!B$16,'Tabelle Tipi-pesi'!C$16,"")&amp;IF(C171='Tabelle Tipi-pesi'!B$17,'Tabelle Tipi-pesi'!C$17,"")&amp;IF(C171='Tabelle Tipi-pesi'!B$18,'Tabelle Tipi-pesi'!C$18,"")&amp;IF(C171='Tabelle Tipi-pesi'!B$19,'Tabelle Tipi-pesi'!C$19,"")&amp;IF(C171='Tabelle Tipi-pesi'!B$20,'Tabelle Tipi-pesi'!C$20,"")&amp;IF(C171='Tabelle Tipi-pesi'!B$21,'Tabelle Tipi-pesi'!C$21,"")&amp;IF(C171='Tabelle Tipi-pesi'!B$22,'Tabelle Tipi-pesi'!C$22,"")&amp;IF(C171='Tabelle Tipi-pesi'!B$23,'Tabelle Tipi-pesi'!C$23,"")))</f>
        <v>110</v>
      </c>
      <c r="E171" s="8" t="s">
        <v>29</v>
      </c>
      <c r="F171" s="7">
        <f>IF(E171="",0,VALUE(IF(E171='Tabelle Tipi-pesi'!D$2,'Tabelle Tipi-pesi'!E$2,"")&amp;IF(E171='Tabelle Tipi-pesi'!D$3,'Tabelle Tipi-pesi'!E$3,"")&amp;IF(E171='Tabelle Tipi-pesi'!D$4,'Tabelle Tipi-pesi'!E$4,"")&amp;IF(E171='Tabelle Tipi-pesi'!D$5,'Tabelle Tipi-pesi'!E$5,"")&amp;IF(E171='Tabelle Tipi-pesi'!D$6,'Tabelle Tipi-pesi'!E$6,"")&amp;IF(E171='Tabelle Tipi-pesi'!D$7,'Tabelle Tipi-pesi'!E$7,"")&amp;IF(E171='Tabelle Tipi-pesi'!D$8,'Tabelle Tipi-pesi'!E$8,"")&amp;IF(E171='Tabelle Tipi-pesi'!D$9,'Tabelle Tipi-pesi'!E$9,"")&amp;IF(E171='Tabelle Tipi-pesi'!D$10,'Tabelle Tipi-pesi'!E$10,"")&amp;IF(E171='Tabelle Tipi-pesi'!D$11,'Tabelle Tipi-pesi'!E$11,"")&amp;IF(E171='Tabelle Tipi-pesi'!D$12,'Tabelle Tipi-pesi'!E$12,"")&amp;IF(E171='Tabelle Tipi-pesi'!D$13,'Tabelle Tipi-pesi'!E$13,"")&amp;IF(E171='Tabelle Tipi-pesi'!D$14,'Tabelle Tipi-pesi'!E$14,"")&amp;IF(E171='Tabelle Tipi-pesi'!D$15,'Tabelle Tipi-pesi'!E$15,"")&amp;IF(E171='Tabelle Tipi-pesi'!D$16,'Tabelle Tipi-pesi'!E$16,"")&amp;IF(E171='Tabelle Tipi-pesi'!D$17,'Tabelle Tipi-pesi'!E$17,"")&amp;IF(E171='Tabelle Tipi-pesi'!D$18,'Tabelle Tipi-pesi'!E$18,"")&amp;IF(E171='Tabelle Tipi-pesi'!D$19,'Tabelle Tipi-pesi'!E$19,"")&amp;IF(E171='Tabelle Tipi-pesi'!D$20,'Tabelle Tipi-pesi'!E$20,"")&amp;IF(E171='Tabelle Tipi-pesi'!D$21,'Tabelle Tipi-pesi'!E$21,"")&amp;IF(E171='Tabelle Tipi-pesi'!D$22,'Tabelle Tipi-pesi'!E$22,"")&amp;IF(E171='Tabelle Tipi-pesi'!D$23,'Tabelle Tipi-pesi'!E$23,"")))/4*B171</f>
        <v>80</v>
      </c>
      <c r="G171" s="22" t="s">
        <v>41</v>
      </c>
      <c r="H171" s="23">
        <f>$B171*IF(G171="",0,VALUE(IF(G171='Tabelle Tipi-pesi'!F$2,'Tabelle Tipi-pesi'!G$2,"")&amp;IF(G171='Tabelle Tipi-pesi'!F$3,'Tabelle Tipi-pesi'!G$3,"")&amp;IF(G171='Tabelle Tipi-pesi'!F$4,'Tabelle Tipi-pesi'!G$4,"")&amp;IF(G171='Tabelle Tipi-pesi'!F$5,'Tabelle Tipi-pesi'!G$5,"")&amp;IF(G171='Tabelle Tipi-pesi'!F$6,'Tabelle Tipi-pesi'!G$6,"")&amp;IF(G171='Tabelle Tipi-pesi'!F$7,'Tabelle Tipi-pesi'!G$7,"")&amp;IF(G171='Tabelle Tipi-pesi'!F$8,'Tabelle Tipi-pesi'!G$8,"")&amp;IF(G171='Tabelle Tipi-pesi'!F$9,'Tabelle Tipi-pesi'!G$9,"")&amp;IF(G171='Tabelle Tipi-pesi'!F$10,'Tabelle Tipi-pesi'!G$10,"")&amp;IF(G171='Tabelle Tipi-pesi'!F$11,'Tabelle Tipi-pesi'!G$11,"")&amp;IF(G171='Tabelle Tipi-pesi'!F$12,'Tabelle Tipi-pesi'!G$12,"")&amp;IF(G171='Tabelle Tipi-pesi'!F$13,'Tabelle Tipi-pesi'!G$13,"")&amp;IF(G171='Tabelle Tipi-pesi'!F$14,'Tabelle Tipi-pesi'!G$14,"")&amp;IF(G171='Tabelle Tipi-pesi'!F$15,'Tabelle Tipi-pesi'!G$15,"")&amp;IF(G171='Tabelle Tipi-pesi'!F$16,'Tabelle Tipi-pesi'!G$16,"")&amp;IF(G171='Tabelle Tipi-pesi'!F$17,'Tabelle Tipi-pesi'!G$17,"")&amp;IF(G171='Tabelle Tipi-pesi'!F$18,'Tabelle Tipi-pesi'!G$18,"")&amp;IF(G171='Tabelle Tipi-pesi'!F$19,'Tabelle Tipi-pesi'!G$19,"")&amp;IF(G171='Tabelle Tipi-pesi'!F$20,'Tabelle Tipi-pesi'!G$20,"")&amp;IF(G171='Tabelle Tipi-pesi'!F$21,'Tabelle Tipi-pesi'!G$21,"")&amp;IF(G171='Tabelle Tipi-pesi'!F$22,'Tabelle Tipi-pesi'!G$22,"")&amp;IF(G171='Tabelle Tipi-pesi'!F$23,'Tabelle Tipi-pesi'!G$23,"")))</f>
        <v>60</v>
      </c>
      <c r="I171" s="8" t="s">
        <v>44</v>
      </c>
      <c r="J171" s="9">
        <f>IF(I171="",0,VALUE(IF(I171='Tabelle Tipi-pesi'!H$2,'Tabelle Tipi-pesi'!I$2,"")&amp;IF(I171='Tabelle Tipi-pesi'!H$3,'Tabelle Tipi-pesi'!I$3,"")&amp;IF(I171='Tabelle Tipi-pesi'!H$4,'Tabelle Tipi-pesi'!I$4,"")&amp;IF(I171='Tabelle Tipi-pesi'!H$5,'Tabelle Tipi-pesi'!I$5,"")&amp;IF(I171='Tabelle Tipi-pesi'!H$6,'Tabelle Tipi-pesi'!I$6,"")&amp;IF(I171='Tabelle Tipi-pesi'!H$7,'Tabelle Tipi-pesi'!I$7,"")&amp;IF(I171='Tabelle Tipi-pesi'!H$8,'Tabelle Tipi-pesi'!I$8,"")&amp;IF(I171='Tabelle Tipi-pesi'!H$9,'Tabelle Tipi-pesi'!I$9,"")&amp;IF(I171='Tabelle Tipi-pesi'!H$10,'Tabelle Tipi-pesi'!I$10,"")&amp;IF(I171='Tabelle Tipi-pesi'!H$11,'Tabelle Tipi-pesi'!I$11,"")&amp;IF(I171='Tabelle Tipi-pesi'!H$12,'Tabelle Tipi-pesi'!I$12,"")&amp;IF(I171='Tabelle Tipi-pesi'!H$13,'Tabelle Tipi-pesi'!I$13,"")&amp;IF(I171='Tabelle Tipi-pesi'!H$14,'Tabelle Tipi-pesi'!I$14,"")&amp;IF(I171='Tabelle Tipi-pesi'!H$15,'Tabelle Tipi-pesi'!I$15,"")&amp;IF(I171='Tabelle Tipi-pesi'!H$16,'Tabelle Tipi-pesi'!I$16,"")&amp;IF(I171='Tabelle Tipi-pesi'!H$17,'Tabelle Tipi-pesi'!I$17,"")&amp;IF(I171='Tabelle Tipi-pesi'!H$18,'Tabelle Tipi-pesi'!I$18,"")&amp;IF(I171='Tabelle Tipi-pesi'!H$19,'Tabelle Tipi-pesi'!I$19,"")&amp;IF(I171='Tabelle Tipi-pesi'!H$20,'Tabelle Tipi-pesi'!I$20,"")&amp;IF(I171='Tabelle Tipi-pesi'!H$21,'Tabelle Tipi-pesi'!I$21,"")&amp;IF(I171='Tabelle Tipi-pesi'!H$22,'Tabelle Tipi-pesi'!I$22,"")&amp;IF(I171='Tabelle Tipi-pesi'!H$23,'Tabelle Tipi-pesi'!I$23,"")))</f>
        <v>80</v>
      </c>
      <c r="K171" s="24" t="s">
        <v>50</v>
      </c>
      <c r="L171" s="25">
        <f>IF(K171="",0,VALUE(IF(K171='Tabelle Tipi-pesi'!J$2,'Tabelle Tipi-pesi'!K$2,"")&amp;IF(K171='Tabelle Tipi-pesi'!J$3,'Tabelle Tipi-pesi'!K$3,"")&amp;IF(K171='Tabelle Tipi-pesi'!J$4,'Tabelle Tipi-pesi'!K$4,"")&amp;IF(K171='Tabelle Tipi-pesi'!J$5,'Tabelle Tipi-pesi'!K$5,"")&amp;IF(K171='Tabelle Tipi-pesi'!J$6,'Tabelle Tipi-pesi'!K$6,"")&amp;IF(K171='Tabelle Tipi-pesi'!J$7,'Tabelle Tipi-pesi'!K$7,"")&amp;IF(K171='Tabelle Tipi-pesi'!J$8,'Tabelle Tipi-pesi'!K$8,"")&amp;IF(K171='Tabelle Tipi-pesi'!J$9,'Tabelle Tipi-pesi'!K$9,"")&amp;IF(K171='Tabelle Tipi-pesi'!J$10,'Tabelle Tipi-pesi'!K$10,"")&amp;IF(K171='Tabelle Tipi-pesi'!J$11,'Tabelle Tipi-pesi'!K$11,"")&amp;IF(K171='Tabelle Tipi-pesi'!J$12,'Tabelle Tipi-pesi'!K$12,"")&amp;IF(K171='Tabelle Tipi-pesi'!J$13,'Tabelle Tipi-pesi'!K$13,"")&amp;IF(K171='Tabelle Tipi-pesi'!J$14,'Tabelle Tipi-pesi'!K$14,"")&amp;IF(K171='Tabelle Tipi-pesi'!J$15,'Tabelle Tipi-pesi'!K$15,"")&amp;IF(K171='Tabelle Tipi-pesi'!J$16,'Tabelle Tipi-pesi'!K$16,"")&amp;IF(K171='Tabelle Tipi-pesi'!J$17,'Tabelle Tipi-pesi'!K$17,"")&amp;IF(K171='Tabelle Tipi-pesi'!J$18,'Tabelle Tipi-pesi'!K$18,"")&amp;IF(K171='Tabelle Tipi-pesi'!J$19,'Tabelle Tipi-pesi'!K$19,"")&amp;IF(K171='Tabelle Tipi-pesi'!J$20,'Tabelle Tipi-pesi'!K$20,"")&amp;IF(K171='Tabelle Tipi-pesi'!J$21,'Tabelle Tipi-pesi'!K$21,"")&amp;IF(K171='Tabelle Tipi-pesi'!J$22,'Tabelle Tipi-pesi'!K$22,"")&amp;IF(K171='Tabelle Tipi-pesi'!J$23,'Tabelle Tipi-pesi'!K$23,"")))</f>
        <v>7</v>
      </c>
      <c r="M171" s="8" t="s">
        <v>62</v>
      </c>
      <c r="N171" s="9">
        <f>$B171*IF(M171="",0,VALUE(IF(M171='Tabelle Tipi-pesi'!L$2,'Tabelle Tipi-pesi'!M$2,"")&amp;IF(M171='Tabelle Tipi-pesi'!L$3,'Tabelle Tipi-pesi'!M$3,"")&amp;IF(M171='Tabelle Tipi-pesi'!L$4,'Tabelle Tipi-pesi'!M$4,"")&amp;IF(M171='Tabelle Tipi-pesi'!L$5,'Tabelle Tipi-pesi'!M$5,"")&amp;IF(M171='Tabelle Tipi-pesi'!L$6,'Tabelle Tipi-pesi'!M$6,"")&amp;IF(M171='Tabelle Tipi-pesi'!L$7,'Tabelle Tipi-pesi'!M$7,"")&amp;IF(M171='Tabelle Tipi-pesi'!L$8,'Tabelle Tipi-pesi'!M$8,"")&amp;IF(M171='Tabelle Tipi-pesi'!L$9,'Tabelle Tipi-pesi'!M$9,"")&amp;IF(M171='Tabelle Tipi-pesi'!L$10,'Tabelle Tipi-pesi'!M$10,"")&amp;IF(M171='Tabelle Tipi-pesi'!L$11,'Tabelle Tipi-pesi'!M$11,"")&amp;IF(M171='Tabelle Tipi-pesi'!L$12,'Tabelle Tipi-pesi'!M$12,"")&amp;IF(M171='Tabelle Tipi-pesi'!L$13,'Tabelle Tipi-pesi'!M$13,"")&amp;IF(M171='Tabelle Tipi-pesi'!L$14,'Tabelle Tipi-pesi'!M$14,"")&amp;IF(M171='Tabelle Tipi-pesi'!L$15,'Tabelle Tipi-pesi'!M$15,"")&amp;IF(M171='Tabelle Tipi-pesi'!L$16,'Tabelle Tipi-pesi'!M$16,"")&amp;IF(M171='Tabelle Tipi-pesi'!L$17,'Tabelle Tipi-pesi'!M$17,"")&amp;IF(M171='Tabelle Tipi-pesi'!L$18,'Tabelle Tipi-pesi'!M$18,"")&amp;IF(M171='Tabelle Tipi-pesi'!L$19,'Tabelle Tipi-pesi'!M$19,"")&amp;IF(M171='Tabelle Tipi-pesi'!L$20,'Tabelle Tipi-pesi'!M$20,"")&amp;IF(M171='Tabelle Tipi-pesi'!L$21,'Tabelle Tipi-pesi'!M$21,"")&amp;IF(M171='Tabelle Tipi-pesi'!L$22,'Tabelle Tipi-pesi'!M$22,"")&amp;IF(M171='Tabelle Tipi-pesi'!L$23,'Tabelle Tipi-pesi'!M$23,"")))</f>
        <v>416</v>
      </c>
      <c r="O171" s="27" t="s">
        <v>82</v>
      </c>
      <c r="P171" s="28">
        <f>IF(O171="",0,VALUE(IF(O171='Tabelle Tipi-pesi'!N$2,'Tabelle Tipi-pesi'!O$2,"")&amp;IF(O171='Tabelle Tipi-pesi'!N$3,'Tabelle Tipi-pesi'!O$3,"")&amp;IF(O171='Tabelle Tipi-pesi'!N$4,'Tabelle Tipi-pesi'!O$4,"")&amp;IF(O171='Tabelle Tipi-pesi'!N$5,'Tabelle Tipi-pesi'!O$5,"")&amp;IF(O171='Tabelle Tipi-pesi'!N$6,'Tabelle Tipi-pesi'!O$6,"")&amp;IF(O171='Tabelle Tipi-pesi'!N$7,'Tabelle Tipi-pesi'!O$7,"")&amp;IF(O171='Tabelle Tipi-pesi'!N$8,'Tabelle Tipi-pesi'!O$8,"")&amp;IF(O171='Tabelle Tipi-pesi'!N$9,'Tabelle Tipi-pesi'!O$9,"")&amp;IF(O171='Tabelle Tipi-pesi'!N$10,'Tabelle Tipi-pesi'!O$10,"")&amp;IF(O171='Tabelle Tipi-pesi'!N$11,'Tabelle Tipi-pesi'!O$11,"")&amp;IF(O171='Tabelle Tipi-pesi'!N$12,'Tabelle Tipi-pesi'!O$12,"")&amp;IF(O171='Tabelle Tipi-pesi'!N$13,'Tabelle Tipi-pesi'!O$13,"")&amp;IF(O171='Tabelle Tipi-pesi'!N$14,'Tabelle Tipi-pesi'!O$14,"")&amp;IF(O171='Tabelle Tipi-pesi'!N$15,'Tabelle Tipi-pesi'!O$15,"")&amp;IF(O171='Tabelle Tipi-pesi'!N$16,'Tabelle Tipi-pesi'!O$16,"")&amp;IF(O171='Tabelle Tipi-pesi'!N$17,'Tabelle Tipi-pesi'!O$17,"")&amp;IF(O171='Tabelle Tipi-pesi'!N$18,'Tabelle Tipi-pesi'!O$18,"")&amp;IF(O171='Tabelle Tipi-pesi'!N$19,'Tabelle Tipi-pesi'!O$19,"")&amp;IF(O171='Tabelle Tipi-pesi'!N$20,'Tabelle Tipi-pesi'!O$20,"")&amp;IF(O171='Tabelle Tipi-pesi'!N$21,'Tabelle Tipi-pesi'!O$21,"")&amp;IF(O171='Tabelle Tipi-pesi'!N$22,'Tabelle Tipi-pesi'!O$22,"")&amp;IF(O171='Tabelle Tipi-pesi'!N$23,'Tabelle Tipi-pesi'!O$23,"")))</f>
        <v>580</v>
      </c>
      <c r="Q171" s="8" t="s">
        <v>108</v>
      </c>
      <c r="R171" s="9">
        <f>IF(Q171="",0,VALUE(IF(Q171='Tabelle Tipi-pesi'!P$2,'Tabelle Tipi-pesi'!Q$2,"")&amp;IF(Q171='Tabelle Tipi-pesi'!P$3,'Tabelle Tipi-pesi'!Q$3,"")&amp;IF(Q171='Tabelle Tipi-pesi'!P$4,'Tabelle Tipi-pesi'!Q$4,"")&amp;IF(Q171='Tabelle Tipi-pesi'!P$5,'Tabelle Tipi-pesi'!Q$5,"")&amp;IF(Q171='Tabelle Tipi-pesi'!P$6,'Tabelle Tipi-pesi'!Q$6,"")&amp;IF(Q171='Tabelle Tipi-pesi'!P$7,'Tabelle Tipi-pesi'!Q$7,"")&amp;IF(Q171='Tabelle Tipi-pesi'!P$8,'Tabelle Tipi-pesi'!Q$8,"")&amp;IF(Q171='Tabelle Tipi-pesi'!P$9,'Tabelle Tipi-pesi'!Q$9,"")&amp;IF(Q171='Tabelle Tipi-pesi'!P$10,'Tabelle Tipi-pesi'!Q$10,"")&amp;IF(Q171='Tabelle Tipi-pesi'!P$11,'Tabelle Tipi-pesi'!Q$11,"")&amp;IF(Q171='Tabelle Tipi-pesi'!P$12,'Tabelle Tipi-pesi'!Q$12,"")&amp;IF(Q171='Tabelle Tipi-pesi'!P$13,'Tabelle Tipi-pesi'!Q$13,"")&amp;IF(Q171='Tabelle Tipi-pesi'!P$14,'Tabelle Tipi-pesi'!Q$14,"")&amp;IF(Q171='Tabelle Tipi-pesi'!P$15,'Tabelle Tipi-pesi'!Q$15,"")&amp;IF(Q171='Tabelle Tipi-pesi'!P$16,'Tabelle Tipi-pesi'!Q$16,"")&amp;IF(Q171='Tabelle Tipi-pesi'!P$17,'Tabelle Tipi-pesi'!Q$17,"")&amp;IF(Q171='Tabelle Tipi-pesi'!P$18,'Tabelle Tipi-pesi'!Q$18,"")&amp;IF(Q171='Tabelle Tipi-pesi'!P$19,'Tabelle Tipi-pesi'!Q$19,"")&amp;IF(Q171='Tabelle Tipi-pesi'!P$20,'Tabelle Tipi-pesi'!Q$20,"")&amp;IF(Q171='Tabelle Tipi-pesi'!P$21,'Tabelle Tipi-pesi'!Q$21,"")&amp;IF(Q171='Tabelle Tipi-pesi'!P$22,'Tabelle Tipi-pesi'!Q$22,"")&amp;IF(Q171='Tabelle Tipi-pesi'!P$23,'Tabelle Tipi-pesi'!Q$23,"")))</f>
        <v>30</v>
      </c>
      <c r="S171" s="29" t="s">
        <v>113</v>
      </c>
      <c r="T171" s="30">
        <f>IF(S171="",0,VALUE(IF(S171='Tabelle Tipi-pesi'!R$2,'Tabelle Tipi-pesi'!S$2,"")&amp;IF(S171='Tabelle Tipi-pesi'!R$3,'Tabelle Tipi-pesi'!S$3,"")&amp;IF(S171='Tabelle Tipi-pesi'!R$4,'Tabelle Tipi-pesi'!S$4,"")&amp;IF(S171='Tabelle Tipi-pesi'!R$5,'Tabelle Tipi-pesi'!S$5,"")&amp;IF(S171='Tabelle Tipi-pesi'!R$6,'Tabelle Tipi-pesi'!S$6,"")&amp;IF(S171='Tabelle Tipi-pesi'!R$7,'Tabelle Tipi-pesi'!S$7,"")&amp;IF(S171='Tabelle Tipi-pesi'!R$8,'Tabelle Tipi-pesi'!S$8,"")&amp;IF(S171='Tabelle Tipi-pesi'!R$9,'Tabelle Tipi-pesi'!S$9,"")&amp;IF(S171='Tabelle Tipi-pesi'!R$10,'Tabelle Tipi-pesi'!S$10,"")&amp;IF(S171='Tabelle Tipi-pesi'!R$11,'Tabelle Tipi-pesi'!S$11,"")&amp;IF(S171='Tabelle Tipi-pesi'!R$12,'Tabelle Tipi-pesi'!S$12,"")&amp;IF(S171='Tabelle Tipi-pesi'!R$13,'Tabelle Tipi-pesi'!S$13,"")&amp;IF(S171='Tabelle Tipi-pesi'!R$14,'Tabelle Tipi-pesi'!S$14,"")&amp;IF(S171='Tabelle Tipi-pesi'!R$15,'Tabelle Tipi-pesi'!S$15,"")&amp;IF(S171='Tabelle Tipi-pesi'!R$16,'Tabelle Tipi-pesi'!S$16,"")&amp;IF(S171='Tabelle Tipi-pesi'!R$17,'Tabelle Tipi-pesi'!S$17,"")&amp;IF(S171='Tabelle Tipi-pesi'!R$18,'Tabelle Tipi-pesi'!S$18,"")&amp;IF(S171='Tabelle Tipi-pesi'!R$19,'Tabelle Tipi-pesi'!S$19,"")&amp;IF(S171='Tabelle Tipi-pesi'!R$20,'Tabelle Tipi-pesi'!S$20,"")&amp;IF(S171='Tabelle Tipi-pesi'!R$21,'Tabelle Tipi-pesi'!S$21,"")&amp;IF(S171='Tabelle Tipi-pesi'!R$22,'Tabelle Tipi-pesi'!S$22,"")&amp;IF(S171='Tabelle Tipi-pesi'!R$23,'Tabelle Tipi-pesi'!S$23,"")))</f>
        <v>30</v>
      </c>
      <c r="V171" s="9">
        <f>IF(U171="",0,VALUE(IF(U171='Tabelle Tipi-pesi'!T$2,'Tabelle Tipi-pesi'!U$2,"")&amp;IF(U171='Tabelle Tipi-pesi'!T$3,'Tabelle Tipi-pesi'!U$3,"")&amp;IF(U171='Tabelle Tipi-pesi'!T$4,'Tabelle Tipi-pesi'!U$4,"")&amp;IF(U171='Tabelle Tipi-pesi'!T$5,'Tabelle Tipi-pesi'!U$5,"")&amp;IF(U171='Tabelle Tipi-pesi'!T$6,'Tabelle Tipi-pesi'!U$6,"")&amp;IF(U171='Tabelle Tipi-pesi'!T$7,'Tabelle Tipi-pesi'!U$7,"")&amp;IF(U171='Tabelle Tipi-pesi'!T$8,'Tabelle Tipi-pesi'!U$8,"")&amp;IF(U171='Tabelle Tipi-pesi'!T$9,'Tabelle Tipi-pesi'!U$9,"")&amp;IF(U171='Tabelle Tipi-pesi'!T$10,'Tabelle Tipi-pesi'!U$10,"")&amp;IF(U171='Tabelle Tipi-pesi'!T$11,'Tabelle Tipi-pesi'!U$11,"")&amp;IF(U171='Tabelle Tipi-pesi'!T$12,'Tabelle Tipi-pesi'!U$12,"")&amp;IF(U171='Tabelle Tipi-pesi'!T$13,'Tabelle Tipi-pesi'!U$13,"")&amp;IF(U171='Tabelle Tipi-pesi'!T$14,'Tabelle Tipi-pesi'!U$14,"")&amp;IF(U171='Tabelle Tipi-pesi'!T$15,'Tabelle Tipi-pesi'!U$15,"")&amp;IF(U171='Tabelle Tipi-pesi'!T$16,'Tabelle Tipi-pesi'!U$16,"")&amp;IF(U171='Tabelle Tipi-pesi'!T$17,'Tabelle Tipi-pesi'!U$17,"")&amp;IF(U171='Tabelle Tipi-pesi'!T$18,'Tabelle Tipi-pesi'!U$18,"")&amp;IF(U171='Tabelle Tipi-pesi'!T$19,'Tabelle Tipi-pesi'!U$19,"")&amp;IF(U171='Tabelle Tipi-pesi'!T$20,'Tabelle Tipi-pesi'!U$20,"")&amp;IF(U171='Tabelle Tipi-pesi'!T$21,'Tabelle Tipi-pesi'!U$21,"")&amp;IF(U171='Tabelle Tipi-pesi'!T$22,'Tabelle Tipi-pesi'!U$22,"")&amp;IF(U171='Tabelle Tipi-pesi'!T$23,'Tabelle Tipi-pesi'!U$23,"")))</f>
        <v>0</v>
      </c>
      <c r="W171" s="31"/>
      <c r="X171" s="32">
        <f>IF(W171="",0,VALUE(IF(W171='Tabelle Tipi-pesi'!V$2,'Tabelle Tipi-pesi'!W$2,"")&amp;IF(W171='Tabelle Tipi-pesi'!V$3,'Tabelle Tipi-pesi'!W$3,"")&amp;IF(W171='Tabelle Tipi-pesi'!V$4,'Tabelle Tipi-pesi'!W$4,"")&amp;IF(W171='Tabelle Tipi-pesi'!V$5,'Tabelle Tipi-pesi'!W$5,"")&amp;IF(W171='Tabelle Tipi-pesi'!V$6,'Tabelle Tipi-pesi'!W$6,"")&amp;IF(W171='Tabelle Tipi-pesi'!V$7,'Tabelle Tipi-pesi'!W$7,"")&amp;IF(W171='Tabelle Tipi-pesi'!V$8,'Tabelle Tipi-pesi'!W$8,"")&amp;IF(W171='Tabelle Tipi-pesi'!V$9,'Tabelle Tipi-pesi'!W$9,"")&amp;IF(W171='Tabelle Tipi-pesi'!V$10,'Tabelle Tipi-pesi'!W$10,"")&amp;IF(W171='Tabelle Tipi-pesi'!V$11,'Tabelle Tipi-pesi'!W$11,"")&amp;IF(W171='Tabelle Tipi-pesi'!V$12,'Tabelle Tipi-pesi'!W$12,"")&amp;IF(W171='Tabelle Tipi-pesi'!V$13,'Tabelle Tipi-pesi'!W$13,"")&amp;IF(W171='Tabelle Tipi-pesi'!V$14,'Tabelle Tipi-pesi'!W$14,"")&amp;IF(W171='Tabelle Tipi-pesi'!V$15,'Tabelle Tipi-pesi'!W$15,"")&amp;IF(W171='Tabelle Tipi-pesi'!V$16,'Tabelle Tipi-pesi'!W$16,"")&amp;IF(W171='Tabelle Tipi-pesi'!V$17,'Tabelle Tipi-pesi'!W$17,"")&amp;IF(W171='Tabelle Tipi-pesi'!V$18,'Tabelle Tipi-pesi'!W$18,"")&amp;IF(W171='Tabelle Tipi-pesi'!V$19,'Tabelle Tipi-pesi'!W$19,"")&amp;IF(W171='Tabelle Tipi-pesi'!V$20,'Tabelle Tipi-pesi'!W$20,"")&amp;IF(W171='Tabelle Tipi-pesi'!V$21,'Tabelle Tipi-pesi'!W$21,"")&amp;IF(W171='Tabelle Tipi-pesi'!V$22,'Tabelle Tipi-pesi'!W$22,"")&amp;IF(W171='Tabelle Tipi-pesi'!V$23,'Tabelle Tipi-pesi'!W$23,"")))</f>
        <v>0</v>
      </c>
      <c r="Z171" s="9">
        <f>IF(Y171="",0,VALUE(IF(Y171='Tabelle Tipi-pesi'!X$2,'Tabelle Tipi-pesi'!Y$2,"")&amp;IF(Y171='Tabelle Tipi-pesi'!X$3,'Tabelle Tipi-pesi'!Y$3,"")&amp;IF(Y171='Tabelle Tipi-pesi'!X$4,'Tabelle Tipi-pesi'!Y$4,"")&amp;IF(Y171='Tabelle Tipi-pesi'!X$5,'Tabelle Tipi-pesi'!Y$5,"")&amp;IF(Y171='Tabelle Tipi-pesi'!X$6,'Tabelle Tipi-pesi'!Y$6,"")&amp;IF(Y171='Tabelle Tipi-pesi'!X$7,'Tabelle Tipi-pesi'!Y$7,"")&amp;IF(Y171='Tabelle Tipi-pesi'!X$8,'Tabelle Tipi-pesi'!Y$8,"")&amp;IF(Y171='Tabelle Tipi-pesi'!X$9,'Tabelle Tipi-pesi'!Y$9,"")&amp;IF(Y171='Tabelle Tipi-pesi'!X$10,'Tabelle Tipi-pesi'!Y$10,"")&amp;IF(Y171='Tabelle Tipi-pesi'!X$11,'Tabelle Tipi-pesi'!Y$11,"")&amp;IF(Y171='Tabelle Tipi-pesi'!X$12,'Tabelle Tipi-pesi'!Y$12,"")&amp;IF(Y171='Tabelle Tipi-pesi'!X$13,'Tabelle Tipi-pesi'!Y$13,"")&amp;IF(Y171='Tabelle Tipi-pesi'!X$14,'Tabelle Tipi-pesi'!Y$14,"")&amp;IF(Y171='Tabelle Tipi-pesi'!X$15,'Tabelle Tipi-pesi'!Y$15,"")&amp;IF(Y171='Tabelle Tipi-pesi'!X$16,'Tabelle Tipi-pesi'!Y$16,"")&amp;IF(Y171='Tabelle Tipi-pesi'!X$17,'Tabelle Tipi-pesi'!Y$17,"")&amp;IF(Y171='Tabelle Tipi-pesi'!X$18,'Tabelle Tipi-pesi'!Y$18,"")&amp;IF(Y171='Tabelle Tipi-pesi'!X$19,'Tabelle Tipi-pesi'!Y$19,"")&amp;IF(Y171='Tabelle Tipi-pesi'!X$20,'Tabelle Tipi-pesi'!Y$20,"")&amp;IF(Y171='Tabelle Tipi-pesi'!X$21,'Tabelle Tipi-pesi'!Y$21,"")&amp;IF(Y171='Tabelle Tipi-pesi'!X$22,'Tabelle Tipi-pesi'!Y$22,"")&amp;IF(Y171='Tabelle Tipi-pesi'!X$23,'Tabelle Tipi-pesi'!Y$23,"")))</f>
        <v>0</v>
      </c>
      <c r="AA171" s="36"/>
      <c r="AB171" s="37">
        <f>IF(AA171="",0,VALUE(IF(AA171='Tabelle Tipi-pesi'!Z$2,'Tabelle Tipi-pesi'!AA$2,"")&amp;IF(AA171='Tabelle Tipi-pesi'!Z$3,'Tabelle Tipi-pesi'!AA$3,"")&amp;IF(AA171='Tabelle Tipi-pesi'!Z$4,'Tabelle Tipi-pesi'!AA$4,"")&amp;IF(AA171='Tabelle Tipi-pesi'!Z$5,'Tabelle Tipi-pesi'!AA$5,"")&amp;IF(AA171='Tabelle Tipi-pesi'!Z$6,'Tabelle Tipi-pesi'!AA$6,"")&amp;IF(AA171='Tabelle Tipi-pesi'!Z$7,'Tabelle Tipi-pesi'!AA$7,"")&amp;IF(AA171='Tabelle Tipi-pesi'!Z$8,'Tabelle Tipi-pesi'!AA$8,"")&amp;IF(AA171='Tabelle Tipi-pesi'!Z$9,'Tabelle Tipi-pesi'!AA$9,"")&amp;IF(AA171='Tabelle Tipi-pesi'!Z$10,'Tabelle Tipi-pesi'!AA$10,"")&amp;IF(AA171='Tabelle Tipi-pesi'!Z$11,'Tabelle Tipi-pesi'!AA$11,"")&amp;IF(AA171='Tabelle Tipi-pesi'!Z$12,'Tabelle Tipi-pesi'!AA$12,"")&amp;IF(AA171='Tabelle Tipi-pesi'!Z$13,'Tabelle Tipi-pesi'!AA$13,"")&amp;IF(AA171='Tabelle Tipi-pesi'!Z$14,'Tabelle Tipi-pesi'!AA$14,"")&amp;IF(AA171='Tabelle Tipi-pesi'!Z$15,'Tabelle Tipi-pesi'!AA$15,"")&amp;IF(AA171='Tabelle Tipi-pesi'!Z$16,'Tabelle Tipi-pesi'!AA$16,"")&amp;IF(AA171='Tabelle Tipi-pesi'!Z$17,'Tabelle Tipi-pesi'!AA$17,"")&amp;IF(AA171='Tabelle Tipi-pesi'!Z$18,'Tabelle Tipi-pesi'!AA$18,"")&amp;IF(AA171='Tabelle Tipi-pesi'!Z$19,'Tabelle Tipi-pesi'!AA$19,"")&amp;IF(AA171='Tabelle Tipi-pesi'!Z$20,'Tabelle Tipi-pesi'!AA$20,"")&amp;IF(AA171='Tabelle Tipi-pesi'!Z$21,'Tabelle Tipi-pesi'!AA$21,"")&amp;IF(AA171='Tabelle Tipi-pesi'!Z$22,'Tabelle Tipi-pesi'!AA$22,"")&amp;IF(AA171='Tabelle Tipi-pesi'!Z$23,'Tabelle Tipi-pesi'!AA$23,"")))</f>
        <v>0</v>
      </c>
      <c r="AD171" s="9">
        <f>IF(AC171="",0,VALUE(IF(AC171='Tabelle Tipi-pesi'!Z$2,'Tabelle Tipi-pesi'!AA$2,"")&amp;IF(AC171='Tabelle Tipi-pesi'!Z$3,'Tabelle Tipi-pesi'!AA$3,"")&amp;IF(AC171='Tabelle Tipi-pesi'!Z$4,'Tabelle Tipi-pesi'!AA$4,"")&amp;IF(AC171='Tabelle Tipi-pesi'!Z$5,'Tabelle Tipi-pesi'!AA$5,"")&amp;IF(AC171='Tabelle Tipi-pesi'!Z$6,'Tabelle Tipi-pesi'!AA$6,"")&amp;IF(AC171='Tabelle Tipi-pesi'!Z$7,'Tabelle Tipi-pesi'!AA$7,"")&amp;IF(AC171='Tabelle Tipi-pesi'!Z$8,'Tabelle Tipi-pesi'!AA$8,"")&amp;IF(AC171='Tabelle Tipi-pesi'!Z$9,'Tabelle Tipi-pesi'!AA$9,"")&amp;IF(AC171='Tabelle Tipi-pesi'!Z$10,'Tabelle Tipi-pesi'!AA$10,"")&amp;IF(AC171='Tabelle Tipi-pesi'!Z$11,'Tabelle Tipi-pesi'!AA$11,"")&amp;IF(AC171='Tabelle Tipi-pesi'!Z$12,'Tabelle Tipi-pesi'!AA$12,"")&amp;IF(AC171='Tabelle Tipi-pesi'!Z$13,'Tabelle Tipi-pesi'!AA$13,"")&amp;IF(AC171='Tabelle Tipi-pesi'!Z$14,'Tabelle Tipi-pesi'!AA$14,"")&amp;IF(AC171='Tabelle Tipi-pesi'!Z$15,'Tabelle Tipi-pesi'!AA$15,"")&amp;IF(AC171='Tabelle Tipi-pesi'!Z$16,'Tabelle Tipi-pesi'!AA$16,"")&amp;IF(AC171='Tabelle Tipi-pesi'!Z$17,'Tabelle Tipi-pesi'!AA$17,"")&amp;IF(AC171='Tabelle Tipi-pesi'!Z$18,'Tabelle Tipi-pesi'!AA$18,"")&amp;IF(AC171='Tabelle Tipi-pesi'!Z$19,'Tabelle Tipi-pesi'!AA$19,"")&amp;IF(AC171='Tabelle Tipi-pesi'!Z$20,'Tabelle Tipi-pesi'!AA$20,"")&amp;IF(AC171='Tabelle Tipi-pesi'!Z$21,'Tabelle Tipi-pesi'!AA$21,"")&amp;IF(AC171='Tabelle Tipi-pesi'!Z$22,'Tabelle Tipi-pesi'!AA$22,"")&amp;IF(AC171='Tabelle Tipi-pesi'!Z$23,'Tabelle Tipi-pesi'!AA$23,"")))</f>
        <v>0</v>
      </c>
      <c r="AE171" s="34" t="s">
        <v>118</v>
      </c>
      <c r="AF171" s="35">
        <f>IF(AE171="",0,VALUE(IF(AE171='Tabelle Tipi-pesi'!AB$2,'Tabelle Tipi-pesi'!AC$2,"")&amp;IF(AE171='Tabelle Tipi-pesi'!AB$3,'Tabelle Tipi-pesi'!AC$3,"")&amp;IF(AE171='Tabelle Tipi-pesi'!AB$4,'Tabelle Tipi-pesi'!AC$4,"")&amp;IF(AE171='Tabelle Tipi-pesi'!AB$5,'Tabelle Tipi-pesi'!AC$5,"")&amp;IF(AE171='Tabelle Tipi-pesi'!AB$6,'Tabelle Tipi-pesi'!AC$6,"")&amp;IF(AE171='Tabelle Tipi-pesi'!AB$7,'Tabelle Tipi-pesi'!AC$7,"")&amp;IF(AE171='Tabelle Tipi-pesi'!AB$8,'Tabelle Tipi-pesi'!AC$8,"")&amp;IF(AE171='Tabelle Tipi-pesi'!AB$9,'Tabelle Tipi-pesi'!AC$9,"")&amp;IF(AE171='Tabelle Tipi-pesi'!AB$10,'Tabelle Tipi-pesi'!AC$10,"")&amp;IF(AE171='Tabelle Tipi-pesi'!AB$11,'Tabelle Tipi-pesi'!AC$11,"")&amp;IF(AE171='Tabelle Tipi-pesi'!AB$12,'Tabelle Tipi-pesi'!AC$12,"")&amp;IF(AE171='Tabelle Tipi-pesi'!AB$13,'Tabelle Tipi-pesi'!AC$13,"")&amp;IF(AE171='Tabelle Tipi-pesi'!AB$14,'Tabelle Tipi-pesi'!AC$14,"")&amp;IF(AE171='Tabelle Tipi-pesi'!AB$15,'Tabelle Tipi-pesi'!AC$15,"")&amp;IF(AD171='Tabelle Tipi-pesi'!AB$16,'Tabelle Tipi-pesi'!AC$16,"")&amp;IF(AE171='Tabelle Tipi-pesi'!AB$17,'Tabelle Tipi-pesi'!AC$17,"")&amp;IF(AE171='Tabelle Tipi-pesi'!AB$18,'Tabelle Tipi-pesi'!AC$18,"")&amp;IF(AE171='Tabelle Tipi-pesi'!AB$19,'Tabelle Tipi-pesi'!AC$19,"")&amp;IF(AE171='Tabelle Tipi-pesi'!AB$20,'Tabelle Tipi-pesi'!AC$20,"")&amp;IF(AE171='Tabelle Tipi-pesi'!AB$21,'Tabelle Tipi-pesi'!AC$21,"")&amp;IF(AE171='Tabelle Tipi-pesi'!AB$22,'Tabelle Tipi-pesi'!AC$22,"")&amp;IF(AE171='Tabelle Tipi-pesi'!AB$23,'Tabelle Tipi-pesi'!AC$23,"")))</f>
        <v>10</v>
      </c>
      <c r="AH171" s="9">
        <f>IF(AG171="",0,VALUE(IF(AG171='Tabelle Tipi-pesi'!AD$2,'Tabelle Tipi-pesi'!AE$2,"")&amp;IF(AG171='Tabelle Tipi-pesi'!AD$3,'Tabelle Tipi-pesi'!AE$3,"")&amp;IF(AG171='Tabelle Tipi-pesi'!AD$4,'Tabelle Tipi-pesi'!AE$4,"")&amp;IF(AG171='Tabelle Tipi-pesi'!AD$5,'Tabelle Tipi-pesi'!AE$5,"")&amp;IF(AG171='Tabelle Tipi-pesi'!AD$6,'Tabelle Tipi-pesi'!AE$6,"")&amp;IF(AG171='Tabelle Tipi-pesi'!AD$7,'Tabelle Tipi-pesi'!AE$7,"")&amp;IF(AG171='Tabelle Tipi-pesi'!AD$8,'Tabelle Tipi-pesi'!AE$8,"")&amp;IF(AG171='Tabelle Tipi-pesi'!AD$9,'Tabelle Tipi-pesi'!AE$9,"")&amp;IF(AG171='Tabelle Tipi-pesi'!AD$10,'Tabelle Tipi-pesi'!AE$10,"")&amp;IF(AG171='Tabelle Tipi-pesi'!AD$11,'Tabelle Tipi-pesi'!AE$11,"")&amp;IF(AG171='Tabelle Tipi-pesi'!AD$12,'Tabelle Tipi-pesi'!AE$12,"")&amp;IF(AG171='Tabelle Tipi-pesi'!AD$13,'Tabelle Tipi-pesi'!AE$13,"")&amp;IF(AG171='Tabelle Tipi-pesi'!AD$14,'Tabelle Tipi-pesi'!AE$14,"")&amp;IF(AG171='Tabelle Tipi-pesi'!AD$15,'Tabelle Tipi-pesi'!AE$15,"")&amp;IF(AF171='Tabelle Tipi-pesi'!AD$16,'Tabelle Tipi-pesi'!AE$16,"")&amp;IF(AG171='Tabelle Tipi-pesi'!AD$17,'Tabelle Tipi-pesi'!AE$17,"")&amp;IF(AG171='Tabelle Tipi-pesi'!AD$18,'Tabelle Tipi-pesi'!AE$18,"")&amp;IF(AG171='Tabelle Tipi-pesi'!AD$19,'Tabelle Tipi-pesi'!AE$19,"")&amp;IF(AG171='Tabelle Tipi-pesi'!AD$20,'Tabelle Tipi-pesi'!AE$20,"")&amp;IF(AG171='Tabelle Tipi-pesi'!AD$21,'Tabelle Tipi-pesi'!AE$21,"")&amp;IF(AG171='Tabelle Tipi-pesi'!AD$22,'Tabelle Tipi-pesi'!AE$22,"")&amp;IF(AG171='Tabelle Tipi-pesi'!AD$23,'Tabelle Tipi-pesi'!AE$23,"")))</f>
        <v>0</v>
      </c>
      <c r="AJ171" s="26">
        <f t="shared" si="14"/>
        <v>1403</v>
      </c>
      <c r="AK171" s="55">
        <v>54</v>
      </c>
      <c r="AL171" s="12">
        <v>8655</v>
      </c>
      <c r="AM171" s="18"/>
      <c r="AN171" s="11">
        <f t="shared" si="15"/>
        <v>15</v>
      </c>
      <c r="AO171" s="11" t="str">
        <f t="shared" si="16"/>
        <v>3</v>
      </c>
      <c r="AP171" s="8">
        <v>380</v>
      </c>
      <c r="AQ171" s="40">
        <f t="shared" si="17"/>
        <v>9.6166666666666654</v>
      </c>
      <c r="AR171" s="15">
        <f t="shared" si="18"/>
        <v>106.74499999999999</v>
      </c>
      <c r="AS171" s="16">
        <f t="shared" si="19"/>
        <v>76.08339272986457</v>
      </c>
      <c r="AT171" s="15">
        <f t="shared" si="20"/>
        <v>13.143472762190267</v>
      </c>
      <c r="AU171" s="39"/>
    </row>
    <row r="172" spans="1:47" s="8" customFormat="1" ht="11.25" customHeight="1" x14ac:dyDescent="0.2">
      <c r="A172" s="8">
        <v>168</v>
      </c>
      <c r="B172" s="8">
        <v>4</v>
      </c>
      <c r="C172" s="20" t="s">
        <v>15</v>
      </c>
      <c r="D172" s="21">
        <f>IF(C172="",0,VALUE(IF(C172='Tabelle Tipi-pesi'!B$2,'Tabelle Tipi-pesi'!C$2,"")&amp;IF(C172='Tabelle Tipi-pesi'!B$3,'Tabelle Tipi-pesi'!C$3,"")&amp;IF(C172='Tabelle Tipi-pesi'!B$4,'Tabelle Tipi-pesi'!C$4,"")&amp;IF(C172='Tabelle Tipi-pesi'!B$5,'Tabelle Tipi-pesi'!C$5,"")&amp;IF(C172='Tabelle Tipi-pesi'!B$6,'Tabelle Tipi-pesi'!C$6,"")&amp;IF(C172='Tabelle Tipi-pesi'!B$7,'Tabelle Tipi-pesi'!C$7,"")&amp;IF(C172='Tabelle Tipi-pesi'!B$8,'Tabelle Tipi-pesi'!C$8,"")&amp;IF(C172='Tabelle Tipi-pesi'!B$9,'Tabelle Tipi-pesi'!C$9,"")&amp;IF(C172='Tabelle Tipi-pesi'!B$10,'Tabelle Tipi-pesi'!C$10,"")&amp;IF(C172='Tabelle Tipi-pesi'!B$11,'Tabelle Tipi-pesi'!C$11,"")&amp;IF(C172='Tabelle Tipi-pesi'!B$12,'Tabelle Tipi-pesi'!C$12,"")&amp;IF(C172='Tabelle Tipi-pesi'!B$13,'Tabelle Tipi-pesi'!C$13,"")&amp;IF(C172='Tabelle Tipi-pesi'!B$14,'Tabelle Tipi-pesi'!C$14,"")&amp;IF(C172='Tabelle Tipi-pesi'!B$15,'Tabelle Tipi-pesi'!C$15,"")&amp;IF(C172='Tabelle Tipi-pesi'!B$16,'Tabelle Tipi-pesi'!C$16,"")&amp;IF(C172='Tabelle Tipi-pesi'!B$17,'Tabelle Tipi-pesi'!C$17,"")&amp;IF(C172='Tabelle Tipi-pesi'!B$18,'Tabelle Tipi-pesi'!C$18,"")&amp;IF(C172='Tabelle Tipi-pesi'!B$19,'Tabelle Tipi-pesi'!C$19,"")&amp;IF(C172='Tabelle Tipi-pesi'!B$20,'Tabelle Tipi-pesi'!C$20,"")&amp;IF(C172='Tabelle Tipi-pesi'!B$21,'Tabelle Tipi-pesi'!C$21,"")&amp;IF(C172='Tabelle Tipi-pesi'!B$22,'Tabelle Tipi-pesi'!C$22,"")&amp;IF(C172='Tabelle Tipi-pesi'!B$23,'Tabelle Tipi-pesi'!C$23,"")))</f>
        <v>110</v>
      </c>
      <c r="E172" s="8" t="s">
        <v>31</v>
      </c>
      <c r="F172" s="7">
        <f>IF(E172="",0,VALUE(IF(E172='Tabelle Tipi-pesi'!D$2,'Tabelle Tipi-pesi'!E$2,"")&amp;IF(E172='Tabelle Tipi-pesi'!D$3,'Tabelle Tipi-pesi'!E$3,"")&amp;IF(E172='Tabelle Tipi-pesi'!D$4,'Tabelle Tipi-pesi'!E$4,"")&amp;IF(E172='Tabelle Tipi-pesi'!D$5,'Tabelle Tipi-pesi'!E$5,"")&amp;IF(E172='Tabelle Tipi-pesi'!D$6,'Tabelle Tipi-pesi'!E$6,"")&amp;IF(E172='Tabelle Tipi-pesi'!D$7,'Tabelle Tipi-pesi'!E$7,"")&amp;IF(E172='Tabelle Tipi-pesi'!D$8,'Tabelle Tipi-pesi'!E$8,"")&amp;IF(E172='Tabelle Tipi-pesi'!D$9,'Tabelle Tipi-pesi'!E$9,"")&amp;IF(E172='Tabelle Tipi-pesi'!D$10,'Tabelle Tipi-pesi'!E$10,"")&amp;IF(E172='Tabelle Tipi-pesi'!D$11,'Tabelle Tipi-pesi'!E$11,"")&amp;IF(E172='Tabelle Tipi-pesi'!D$12,'Tabelle Tipi-pesi'!E$12,"")&amp;IF(E172='Tabelle Tipi-pesi'!D$13,'Tabelle Tipi-pesi'!E$13,"")&amp;IF(E172='Tabelle Tipi-pesi'!D$14,'Tabelle Tipi-pesi'!E$14,"")&amp;IF(E172='Tabelle Tipi-pesi'!D$15,'Tabelle Tipi-pesi'!E$15,"")&amp;IF(E172='Tabelle Tipi-pesi'!D$16,'Tabelle Tipi-pesi'!E$16,"")&amp;IF(E172='Tabelle Tipi-pesi'!D$17,'Tabelle Tipi-pesi'!E$17,"")&amp;IF(E172='Tabelle Tipi-pesi'!D$18,'Tabelle Tipi-pesi'!E$18,"")&amp;IF(E172='Tabelle Tipi-pesi'!D$19,'Tabelle Tipi-pesi'!E$19,"")&amp;IF(E172='Tabelle Tipi-pesi'!D$20,'Tabelle Tipi-pesi'!E$20,"")&amp;IF(E172='Tabelle Tipi-pesi'!D$21,'Tabelle Tipi-pesi'!E$21,"")&amp;IF(E172='Tabelle Tipi-pesi'!D$22,'Tabelle Tipi-pesi'!E$22,"")&amp;IF(E172='Tabelle Tipi-pesi'!D$23,'Tabelle Tipi-pesi'!E$23,"")))/4*B172</f>
        <v>80</v>
      </c>
      <c r="G172" s="22" t="s">
        <v>41</v>
      </c>
      <c r="H172" s="23">
        <f>$B172*IF(G172="",0,VALUE(IF(G172='Tabelle Tipi-pesi'!F$2,'Tabelle Tipi-pesi'!G$2,"")&amp;IF(G172='Tabelle Tipi-pesi'!F$3,'Tabelle Tipi-pesi'!G$3,"")&amp;IF(G172='Tabelle Tipi-pesi'!F$4,'Tabelle Tipi-pesi'!G$4,"")&amp;IF(G172='Tabelle Tipi-pesi'!F$5,'Tabelle Tipi-pesi'!G$5,"")&amp;IF(G172='Tabelle Tipi-pesi'!F$6,'Tabelle Tipi-pesi'!G$6,"")&amp;IF(G172='Tabelle Tipi-pesi'!F$7,'Tabelle Tipi-pesi'!G$7,"")&amp;IF(G172='Tabelle Tipi-pesi'!F$8,'Tabelle Tipi-pesi'!G$8,"")&amp;IF(G172='Tabelle Tipi-pesi'!F$9,'Tabelle Tipi-pesi'!G$9,"")&amp;IF(G172='Tabelle Tipi-pesi'!F$10,'Tabelle Tipi-pesi'!G$10,"")&amp;IF(G172='Tabelle Tipi-pesi'!F$11,'Tabelle Tipi-pesi'!G$11,"")&amp;IF(G172='Tabelle Tipi-pesi'!F$12,'Tabelle Tipi-pesi'!G$12,"")&amp;IF(G172='Tabelle Tipi-pesi'!F$13,'Tabelle Tipi-pesi'!G$13,"")&amp;IF(G172='Tabelle Tipi-pesi'!F$14,'Tabelle Tipi-pesi'!G$14,"")&amp;IF(G172='Tabelle Tipi-pesi'!F$15,'Tabelle Tipi-pesi'!G$15,"")&amp;IF(G172='Tabelle Tipi-pesi'!F$16,'Tabelle Tipi-pesi'!G$16,"")&amp;IF(G172='Tabelle Tipi-pesi'!F$17,'Tabelle Tipi-pesi'!G$17,"")&amp;IF(G172='Tabelle Tipi-pesi'!F$18,'Tabelle Tipi-pesi'!G$18,"")&amp;IF(G172='Tabelle Tipi-pesi'!F$19,'Tabelle Tipi-pesi'!G$19,"")&amp;IF(G172='Tabelle Tipi-pesi'!F$20,'Tabelle Tipi-pesi'!G$20,"")&amp;IF(G172='Tabelle Tipi-pesi'!F$21,'Tabelle Tipi-pesi'!G$21,"")&amp;IF(G172='Tabelle Tipi-pesi'!F$22,'Tabelle Tipi-pesi'!G$22,"")&amp;IF(G172='Tabelle Tipi-pesi'!F$23,'Tabelle Tipi-pesi'!G$23,"")))</f>
        <v>60</v>
      </c>
      <c r="I172" s="8" t="s">
        <v>44</v>
      </c>
      <c r="J172" s="9">
        <f>IF(I172="",0,VALUE(IF(I172='Tabelle Tipi-pesi'!H$2,'Tabelle Tipi-pesi'!I$2,"")&amp;IF(I172='Tabelle Tipi-pesi'!H$3,'Tabelle Tipi-pesi'!I$3,"")&amp;IF(I172='Tabelle Tipi-pesi'!H$4,'Tabelle Tipi-pesi'!I$4,"")&amp;IF(I172='Tabelle Tipi-pesi'!H$5,'Tabelle Tipi-pesi'!I$5,"")&amp;IF(I172='Tabelle Tipi-pesi'!H$6,'Tabelle Tipi-pesi'!I$6,"")&amp;IF(I172='Tabelle Tipi-pesi'!H$7,'Tabelle Tipi-pesi'!I$7,"")&amp;IF(I172='Tabelle Tipi-pesi'!H$8,'Tabelle Tipi-pesi'!I$8,"")&amp;IF(I172='Tabelle Tipi-pesi'!H$9,'Tabelle Tipi-pesi'!I$9,"")&amp;IF(I172='Tabelle Tipi-pesi'!H$10,'Tabelle Tipi-pesi'!I$10,"")&amp;IF(I172='Tabelle Tipi-pesi'!H$11,'Tabelle Tipi-pesi'!I$11,"")&amp;IF(I172='Tabelle Tipi-pesi'!H$12,'Tabelle Tipi-pesi'!I$12,"")&amp;IF(I172='Tabelle Tipi-pesi'!H$13,'Tabelle Tipi-pesi'!I$13,"")&amp;IF(I172='Tabelle Tipi-pesi'!H$14,'Tabelle Tipi-pesi'!I$14,"")&amp;IF(I172='Tabelle Tipi-pesi'!H$15,'Tabelle Tipi-pesi'!I$15,"")&amp;IF(I172='Tabelle Tipi-pesi'!H$16,'Tabelle Tipi-pesi'!I$16,"")&amp;IF(I172='Tabelle Tipi-pesi'!H$17,'Tabelle Tipi-pesi'!I$17,"")&amp;IF(I172='Tabelle Tipi-pesi'!H$18,'Tabelle Tipi-pesi'!I$18,"")&amp;IF(I172='Tabelle Tipi-pesi'!H$19,'Tabelle Tipi-pesi'!I$19,"")&amp;IF(I172='Tabelle Tipi-pesi'!H$20,'Tabelle Tipi-pesi'!I$20,"")&amp;IF(I172='Tabelle Tipi-pesi'!H$21,'Tabelle Tipi-pesi'!I$21,"")&amp;IF(I172='Tabelle Tipi-pesi'!H$22,'Tabelle Tipi-pesi'!I$22,"")&amp;IF(I172='Tabelle Tipi-pesi'!H$23,'Tabelle Tipi-pesi'!I$23,"")))</f>
        <v>80</v>
      </c>
      <c r="K172" s="24" t="s">
        <v>50</v>
      </c>
      <c r="L172" s="25">
        <f>IF(K172="",0,VALUE(IF(K172='Tabelle Tipi-pesi'!J$2,'Tabelle Tipi-pesi'!K$2,"")&amp;IF(K172='Tabelle Tipi-pesi'!J$3,'Tabelle Tipi-pesi'!K$3,"")&amp;IF(K172='Tabelle Tipi-pesi'!J$4,'Tabelle Tipi-pesi'!K$4,"")&amp;IF(K172='Tabelle Tipi-pesi'!J$5,'Tabelle Tipi-pesi'!K$5,"")&amp;IF(K172='Tabelle Tipi-pesi'!J$6,'Tabelle Tipi-pesi'!K$6,"")&amp;IF(K172='Tabelle Tipi-pesi'!J$7,'Tabelle Tipi-pesi'!K$7,"")&amp;IF(K172='Tabelle Tipi-pesi'!J$8,'Tabelle Tipi-pesi'!K$8,"")&amp;IF(K172='Tabelle Tipi-pesi'!J$9,'Tabelle Tipi-pesi'!K$9,"")&amp;IF(K172='Tabelle Tipi-pesi'!J$10,'Tabelle Tipi-pesi'!K$10,"")&amp;IF(K172='Tabelle Tipi-pesi'!J$11,'Tabelle Tipi-pesi'!K$11,"")&amp;IF(K172='Tabelle Tipi-pesi'!J$12,'Tabelle Tipi-pesi'!K$12,"")&amp;IF(K172='Tabelle Tipi-pesi'!J$13,'Tabelle Tipi-pesi'!K$13,"")&amp;IF(K172='Tabelle Tipi-pesi'!J$14,'Tabelle Tipi-pesi'!K$14,"")&amp;IF(K172='Tabelle Tipi-pesi'!J$15,'Tabelle Tipi-pesi'!K$15,"")&amp;IF(K172='Tabelle Tipi-pesi'!J$16,'Tabelle Tipi-pesi'!K$16,"")&amp;IF(K172='Tabelle Tipi-pesi'!J$17,'Tabelle Tipi-pesi'!K$17,"")&amp;IF(K172='Tabelle Tipi-pesi'!J$18,'Tabelle Tipi-pesi'!K$18,"")&amp;IF(K172='Tabelle Tipi-pesi'!J$19,'Tabelle Tipi-pesi'!K$19,"")&amp;IF(K172='Tabelle Tipi-pesi'!J$20,'Tabelle Tipi-pesi'!K$20,"")&amp;IF(K172='Tabelle Tipi-pesi'!J$21,'Tabelle Tipi-pesi'!K$21,"")&amp;IF(K172='Tabelle Tipi-pesi'!J$22,'Tabelle Tipi-pesi'!K$22,"")&amp;IF(K172='Tabelle Tipi-pesi'!J$23,'Tabelle Tipi-pesi'!K$23,"")))</f>
        <v>7</v>
      </c>
      <c r="M172" s="8" t="s">
        <v>62</v>
      </c>
      <c r="N172" s="9">
        <f>$B172*IF(M172="",0,VALUE(IF(M172='Tabelle Tipi-pesi'!L$2,'Tabelle Tipi-pesi'!M$2,"")&amp;IF(M172='Tabelle Tipi-pesi'!L$3,'Tabelle Tipi-pesi'!M$3,"")&amp;IF(M172='Tabelle Tipi-pesi'!L$4,'Tabelle Tipi-pesi'!M$4,"")&amp;IF(M172='Tabelle Tipi-pesi'!L$5,'Tabelle Tipi-pesi'!M$5,"")&amp;IF(M172='Tabelle Tipi-pesi'!L$6,'Tabelle Tipi-pesi'!M$6,"")&amp;IF(M172='Tabelle Tipi-pesi'!L$7,'Tabelle Tipi-pesi'!M$7,"")&amp;IF(M172='Tabelle Tipi-pesi'!L$8,'Tabelle Tipi-pesi'!M$8,"")&amp;IF(M172='Tabelle Tipi-pesi'!L$9,'Tabelle Tipi-pesi'!M$9,"")&amp;IF(M172='Tabelle Tipi-pesi'!L$10,'Tabelle Tipi-pesi'!M$10,"")&amp;IF(M172='Tabelle Tipi-pesi'!L$11,'Tabelle Tipi-pesi'!M$11,"")&amp;IF(M172='Tabelle Tipi-pesi'!L$12,'Tabelle Tipi-pesi'!M$12,"")&amp;IF(M172='Tabelle Tipi-pesi'!L$13,'Tabelle Tipi-pesi'!M$13,"")&amp;IF(M172='Tabelle Tipi-pesi'!L$14,'Tabelle Tipi-pesi'!M$14,"")&amp;IF(M172='Tabelle Tipi-pesi'!L$15,'Tabelle Tipi-pesi'!M$15,"")&amp;IF(M172='Tabelle Tipi-pesi'!L$16,'Tabelle Tipi-pesi'!M$16,"")&amp;IF(M172='Tabelle Tipi-pesi'!L$17,'Tabelle Tipi-pesi'!M$17,"")&amp;IF(M172='Tabelle Tipi-pesi'!L$18,'Tabelle Tipi-pesi'!M$18,"")&amp;IF(M172='Tabelle Tipi-pesi'!L$19,'Tabelle Tipi-pesi'!M$19,"")&amp;IF(M172='Tabelle Tipi-pesi'!L$20,'Tabelle Tipi-pesi'!M$20,"")&amp;IF(M172='Tabelle Tipi-pesi'!L$21,'Tabelle Tipi-pesi'!M$21,"")&amp;IF(M172='Tabelle Tipi-pesi'!L$22,'Tabelle Tipi-pesi'!M$22,"")&amp;IF(M172='Tabelle Tipi-pesi'!L$23,'Tabelle Tipi-pesi'!M$23,"")))</f>
        <v>416</v>
      </c>
      <c r="O172" s="27" t="s">
        <v>79</v>
      </c>
      <c r="P172" s="28">
        <f>IF(O172="",0,VALUE(IF(O172='Tabelle Tipi-pesi'!N$2,'Tabelle Tipi-pesi'!O$2,"")&amp;IF(O172='Tabelle Tipi-pesi'!N$3,'Tabelle Tipi-pesi'!O$3,"")&amp;IF(O172='Tabelle Tipi-pesi'!N$4,'Tabelle Tipi-pesi'!O$4,"")&amp;IF(O172='Tabelle Tipi-pesi'!N$5,'Tabelle Tipi-pesi'!O$5,"")&amp;IF(O172='Tabelle Tipi-pesi'!N$6,'Tabelle Tipi-pesi'!O$6,"")&amp;IF(O172='Tabelle Tipi-pesi'!N$7,'Tabelle Tipi-pesi'!O$7,"")&amp;IF(O172='Tabelle Tipi-pesi'!N$8,'Tabelle Tipi-pesi'!O$8,"")&amp;IF(O172='Tabelle Tipi-pesi'!N$9,'Tabelle Tipi-pesi'!O$9,"")&amp;IF(O172='Tabelle Tipi-pesi'!N$10,'Tabelle Tipi-pesi'!O$10,"")&amp;IF(O172='Tabelle Tipi-pesi'!N$11,'Tabelle Tipi-pesi'!O$11,"")&amp;IF(O172='Tabelle Tipi-pesi'!N$12,'Tabelle Tipi-pesi'!O$12,"")&amp;IF(O172='Tabelle Tipi-pesi'!N$13,'Tabelle Tipi-pesi'!O$13,"")&amp;IF(O172='Tabelle Tipi-pesi'!N$14,'Tabelle Tipi-pesi'!O$14,"")&amp;IF(O172='Tabelle Tipi-pesi'!N$15,'Tabelle Tipi-pesi'!O$15,"")&amp;IF(O172='Tabelle Tipi-pesi'!N$16,'Tabelle Tipi-pesi'!O$16,"")&amp;IF(O172='Tabelle Tipi-pesi'!N$17,'Tabelle Tipi-pesi'!O$17,"")&amp;IF(O172='Tabelle Tipi-pesi'!N$18,'Tabelle Tipi-pesi'!O$18,"")&amp;IF(O172='Tabelle Tipi-pesi'!N$19,'Tabelle Tipi-pesi'!O$19,"")&amp;IF(O172='Tabelle Tipi-pesi'!N$20,'Tabelle Tipi-pesi'!O$20,"")&amp;IF(O172='Tabelle Tipi-pesi'!N$21,'Tabelle Tipi-pesi'!O$21,"")&amp;IF(O172='Tabelle Tipi-pesi'!N$22,'Tabelle Tipi-pesi'!O$22,"")&amp;IF(O172='Tabelle Tipi-pesi'!N$23,'Tabelle Tipi-pesi'!O$23,"")))</f>
        <v>780</v>
      </c>
      <c r="Q172" s="8" t="s">
        <v>108</v>
      </c>
      <c r="R172" s="9">
        <f>IF(Q172="",0,VALUE(IF(Q172='Tabelle Tipi-pesi'!P$2,'Tabelle Tipi-pesi'!Q$2,"")&amp;IF(Q172='Tabelle Tipi-pesi'!P$3,'Tabelle Tipi-pesi'!Q$3,"")&amp;IF(Q172='Tabelle Tipi-pesi'!P$4,'Tabelle Tipi-pesi'!Q$4,"")&amp;IF(Q172='Tabelle Tipi-pesi'!P$5,'Tabelle Tipi-pesi'!Q$5,"")&amp;IF(Q172='Tabelle Tipi-pesi'!P$6,'Tabelle Tipi-pesi'!Q$6,"")&amp;IF(Q172='Tabelle Tipi-pesi'!P$7,'Tabelle Tipi-pesi'!Q$7,"")&amp;IF(Q172='Tabelle Tipi-pesi'!P$8,'Tabelle Tipi-pesi'!Q$8,"")&amp;IF(Q172='Tabelle Tipi-pesi'!P$9,'Tabelle Tipi-pesi'!Q$9,"")&amp;IF(Q172='Tabelle Tipi-pesi'!P$10,'Tabelle Tipi-pesi'!Q$10,"")&amp;IF(Q172='Tabelle Tipi-pesi'!P$11,'Tabelle Tipi-pesi'!Q$11,"")&amp;IF(Q172='Tabelle Tipi-pesi'!P$12,'Tabelle Tipi-pesi'!Q$12,"")&amp;IF(Q172='Tabelle Tipi-pesi'!P$13,'Tabelle Tipi-pesi'!Q$13,"")&amp;IF(Q172='Tabelle Tipi-pesi'!P$14,'Tabelle Tipi-pesi'!Q$14,"")&amp;IF(Q172='Tabelle Tipi-pesi'!P$15,'Tabelle Tipi-pesi'!Q$15,"")&amp;IF(Q172='Tabelle Tipi-pesi'!P$16,'Tabelle Tipi-pesi'!Q$16,"")&amp;IF(Q172='Tabelle Tipi-pesi'!P$17,'Tabelle Tipi-pesi'!Q$17,"")&amp;IF(Q172='Tabelle Tipi-pesi'!P$18,'Tabelle Tipi-pesi'!Q$18,"")&amp;IF(Q172='Tabelle Tipi-pesi'!P$19,'Tabelle Tipi-pesi'!Q$19,"")&amp;IF(Q172='Tabelle Tipi-pesi'!P$20,'Tabelle Tipi-pesi'!Q$20,"")&amp;IF(Q172='Tabelle Tipi-pesi'!P$21,'Tabelle Tipi-pesi'!Q$21,"")&amp;IF(Q172='Tabelle Tipi-pesi'!P$22,'Tabelle Tipi-pesi'!Q$22,"")&amp;IF(Q172='Tabelle Tipi-pesi'!P$23,'Tabelle Tipi-pesi'!Q$23,"")))</f>
        <v>30</v>
      </c>
      <c r="S172" s="29" t="s">
        <v>113</v>
      </c>
      <c r="T172" s="30">
        <f>IF(S172="",0,VALUE(IF(S172='Tabelle Tipi-pesi'!R$2,'Tabelle Tipi-pesi'!S$2,"")&amp;IF(S172='Tabelle Tipi-pesi'!R$3,'Tabelle Tipi-pesi'!S$3,"")&amp;IF(S172='Tabelle Tipi-pesi'!R$4,'Tabelle Tipi-pesi'!S$4,"")&amp;IF(S172='Tabelle Tipi-pesi'!R$5,'Tabelle Tipi-pesi'!S$5,"")&amp;IF(S172='Tabelle Tipi-pesi'!R$6,'Tabelle Tipi-pesi'!S$6,"")&amp;IF(S172='Tabelle Tipi-pesi'!R$7,'Tabelle Tipi-pesi'!S$7,"")&amp;IF(S172='Tabelle Tipi-pesi'!R$8,'Tabelle Tipi-pesi'!S$8,"")&amp;IF(S172='Tabelle Tipi-pesi'!R$9,'Tabelle Tipi-pesi'!S$9,"")&amp;IF(S172='Tabelle Tipi-pesi'!R$10,'Tabelle Tipi-pesi'!S$10,"")&amp;IF(S172='Tabelle Tipi-pesi'!R$11,'Tabelle Tipi-pesi'!S$11,"")&amp;IF(S172='Tabelle Tipi-pesi'!R$12,'Tabelle Tipi-pesi'!S$12,"")&amp;IF(S172='Tabelle Tipi-pesi'!R$13,'Tabelle Tipi-pesi'!S$13,"")&amp;IF(S172='Tabelle Tipi-pesi'!R$14,'Tabelle Tipi-pesi'!S$14,"")&amp;IF(S172='Tabelle Tipi-pesi'!R$15,'Tabelle Tipi-pesi'!S$15,"")&amp;IF(S172='Tabelle Tipi-pesi'!R$16,'Tabelle Tipi-pesi'!S$16,"")&amp;IF(S172='Tabelle Tipi-pesi'!R$17,'Tabelle Tipi-pesi'!S$17,"")&amp;IF(S172='Tabelle Tipi-pesi'!R$18,'Tabelle Tipi-pesi'!S$18,"")&amp;IF(S172='Tabelle Tipi-pesi'!R$19,'Tabelle Tipi-pesi'!S$19,"")&amp;IF(S172='Tabelle Tipi-pesi'!R$20,'Tabelle Tipi-pesi'!S$20,"")&amp;IF(S172='Tabelle Tipi-pesi'!R$21,'Tabelle Tipi-pesi'!S$21,"")&amp;IF(S172='Tabelle Tipi-pesi'!R$22,'Tabelle Tipi-pesi'!S$22,"")&amp;IF(S172='Tabelle Tipi-pesi'!R$23,'Tabelle Tipi-pesi'!S$23,"")))</f>
        <v>30</v>
      </c>
      <c r="V172" s="9">
        <f>IF(U172="",0,VALUE(IF(U172='Tabelle Tipi-pesi'!T$2,'Tabelle Tipi-pesi'!U$2,"")&amp;IF(U172='Tabelle Tipi-pesi'!T$3,'Tabelle Tipi-pesi'!U$3,"")&amp;IF(U172='Tabelle Tipi-pesi'!T$4,'Tabelle Tipi-pesi'!U$4,"")&amp;IF(U172='Tabelle Tipi-pesi'!T$5,'Tabelle Tipi-pesi'!U$5,"")&amp;IF(U172='Tabelle Tipi-pesi'!T$6,'Tabelle Tipi-pesi'!U$6,"")&amp;IF(U172='Tabelle Tipi-pesi'!T$7,'Tabelle Tipi-pesi'!U$7,"")&amp;IF(U172='Tabelle Tipi-pesi'!T$8,'Tabelle Tipi-pesi'!U$8,"")&amp;IF(U172='Tabelle Tipi-pesi'!T$9,'Tabelle Tipi-pesi'!U$9,"")&amp;IF(U172='Tabelle Tipi-pesi'!T$10,'Tabelle Tipi-pesi'!U$10,"")&amp;IF(U172='Tabelle Tipi-pesi'!T$11,'Tabelle Tipi-pesi'!U$11,"")&amp;IF(U172='Tabelle Tipi-pesi'!T$12,'Tabelle Tipi-pesi'!U$12,"")&amp;IF(U172='Tabelle Tipi-pesi'!T$13,'Tabelle Tipi-pesi'!U$13,"")&amp;IF(U172='Tabelle Tipi-pesi'!T$14,'Tabelle Tipi-pesi'!U$14,"")&amp;IF(U172='Tabelle Tipi-pesi'!T$15,'Tabelle Tipi-pesi'!U$15,"")&amp;IF(U172='Tabelle Tipi-pesi'!T$16,'Tabelle Tipi-pesi'!U$16,"")&amp;IF(U172='Tabelle Tipi-pesi'!T$17,'Tabelle Tipi-pesi'!U$17,"")&amp;IF(U172='Tabelle Tipi-pesi'!T$18,'Tabelle Tipi-pesi'!U$18,"")&amp;IF(U172='Tabelle Tipi-pesi'!T$19,'Tabelle Tipi-pesi'!U$19,"")&amp;IF(U172='Tabelle Tipi-pesi'!T$20,'Tabelle Tipi-pesi'!U$20,"")&amp;IF(U172='Tabelle Tipi-pesi'!T$21,'Tabelle Tipi-pesi'!U$21,"")&amp;IF(U172='Tabelle Tipi-pesi'!T$22,'Tabelle Tipi-pesi'!U$22,"")&amp;IF(U172='Tabelle Tipi-pesi'!T$23,'Tabelle Tipi-pesi'!U$23,"")))</f>
        <v>0</v>
      </c>
      <c r="W172" s="31"/>
      <c r="X172" s="32">
        <f>IF(W172="",0,VALUE(IF(W172='Tabelle Tipi-pesi'!V$2,'Tabelle Tipi-pesi'!W$2,"")&amp;IF(W172='Tabelle Tipi-pesi'!V$3,'Tabelle Tipi-pesi'!W$3,"")&amp;IF(W172='Tabelle Tipi-pesi'!V$4,'Tabelle Tipi-pesi'!W$4,"")&amp;IF(W172='Tabelle Tipi-pesi'!V$5,'Tabelle Tipi-pesi'!W$5,"")&amp;IF(W172='Tabelle Tipi-pesi'!V$6,'Tabelle Tipi-pesi'!W$6,"")&amp;IF(W172='Tabelle Tipi-pesi'!V$7,'Tabelle Tipi-pesi'!W$7,"")&amp;IF(W172='Tabelle Tipi-pesi'!V$8,'Tabelle Tipi-pesi'!W$8,"")&amp;IF(W172='Tabelle Tipi-pesi'!V$9,'Tabelle Tipi-pesi'!W$9,"")&amp;IF(W172='Tabelle Tipi-pesi'!V$10,'Tabelle Tipi-pesi'!W$10,"")&amp;IF(W172='Tabelle Tipi-pesi'!V$11,'Tabelle Tipi-pesi'!W$11,"")&amp;IF(W172='Tabelle Tipi-pesi'!V$12,'Tabelle Tipi-pesi'!W$12,"")&amp;IF(W172='Tabelle Tipi-pesi'!V$13,'Tabelle Tipi-pesi'!W$13,"")&amp;IF(W172='Tabelle Tipi-pesi'!V$14,'Tabelle Tipi-pesi'!W$14,"")&amp;IF(W172='Tabelle Tipi-pesi'!V$15,'Tabelle Tipi-pesi'!W$15,"")&amp;IF(W172='Tabelle Tipi-pesi'!V$16,'Tabelle Tipi-pesi'!W$16,"")&amp;IF(W172='Tabelle Tipi-pesi'!V$17,'Tabelle Tipi-pesi'!W$17,"")&amp;IF(W172='Tabelle Tipi-pesi'!V$18,'Tabelle Tipi-pesi'!W$18,"")&amp;IF(W172='Tabelle Tipi-pesi'!V$19,'Tabelle Tipi-pesi'!W$19,"")&amp;IF(W172='Tabelle Tipi-pesi'!V$20,'Tabelle Tipi-pesi'!W$20,"")&amp;IF(W172='Tabelle Tipi-pesi'!V$21,'Tabelle Tipi-pesi'!W$21,"")&amp;IF(W172='Tabelle Tipi-pesi'!V$22,'Tabelle Tipi-pesi'!W$22,"")&amp;IF(W172='Tabelle Tipi-pesi'!V$23,'Tabelle Tipi-pesi'!W$23,"")))</f>
        <v>0</v>
      </c>
      <c r="Z172" s="9">
        <f>IF(Y172="",0,VALUE(IF(Y172='Tabelle Tipi-pesi'!X$2,'Tabelle Tipi-pesi'!Y$2,"")&amp;IF(Y172='Tabelle Tipi-pesi'!X$3,'Tabelle Tipi-pesi'!Y$3,"")&amp;IF(Y172='Tabelle Tipi-pesi'!X$4,'Tabelle Tipi-pesi'!Y$4,"")&amp;IF(Y172='Tabelle Tipi-pesi'!X$5,'Tabelle Tipi-pesi'!Y$5,"")&amp;IF(Y172='Tabelle Tipi-pesi'!X$6,'Tabelle Tipi-pesi'!Y$6,"")&amp;IF(Y172='Tabelle Tipi-pesi'!X$7,'Tabelle Tipi-pesi'!Y$7,"")&amp;IF(Y172='Tabelle Tipi-pesi'!X$8,'Tabelle Tipi-pesi'!Y$8,"")&amp;IF(Y172='Tabelle Tipi-pesi'!X$9,'Tabelle Tipi-pesi'!Y$9,"")&amp;IF(Y172='Tabelle Tipi-pesi'!X$10,'Tabelle Tipi-pesi'!Y$10,"")&amp;IF(Y172='Tabelle Tipi-pesi'!X$11,'Tabelle Tipi-pesi'!Y$11,"")&amp;IF(Y172='Tabelle Tipi-pesi'!X$12,'Tabelle Tipi-pesi'!Y$12,"")&amp;IF(Y172='Tabelle Tipi-pesi'!X$13,'Tabelle Tipi-pesi'!Y$13,"")&amp;IF(Y172='Tabelle Tipi-pesi'!X$14,'Tabelle Tipi-pesi'!Y$14,"")&amp;IF(Y172='Tabelle Tipi-pesi'!X$15,'Tabelle Tipi-pesi'!Y$15,"")&amp;IF(Y172='Tabelle Tipi-pesi'!X$16,'Tabelle Tipi-pesi'!Y$16,"")&amp;IF(Y172='Tabelle Tipi-pesi'!X$17,'Tabelle Tipi-pesi'!Y$17,"")&amp;IF(Y172='Tabelle Tipi-pesi'!X$18,'Tabelle Tipi-pesi'!Y$18,"")&amp;IF(Y172='Tabelle Tipi-pesi'!X$19,'Tabelle Tipi-pesi'!Y$19,"")&amp;IF(Y172='Tabelle Tipi-pesi'!X$20,'Tabelle Tipi-pesi'!Y$20,"")&amp;IF(Y172='Tabelle Tipi-pesi'!X$21,'Tabelle Tipi-pesi'!Y$21,"")&amp;IF(Y172='Tabelle Tipi-pesi'!X$22,'Tabelle Tipi-pesi'!Y$22,"")&amp;IF(Y172='Tabelle Tipi-pesi'!X$23,'Tabelle Tipi-pesi'!Y$23,"")))</f>
        <v>0</v>
      </c>
      <c r="AA172" s="36"/>
      <c r="AB172" s="37">
        <f>IF(AA172="",0,VALUE(IF(AA172='Tabelle Tipi-pesi'!Z$2,'Tabelle Tipi-pesi'!AA$2,"")&amp;IF(AA172='Tabelle Tipi-pesi'!Z$3,'Tabelle Tipi-pesi'!AA$3,"")&amp;IF(AA172='Tabelle Tipi-pesi'!Z$4,'Tabelle Tipi-pesi'!AA$4,"")&amp;IF(AA172='Tabelle Tipi-pesi'!Z$5,'Tabelle Tipi-pesi'!AA$5,"")&amp;IF(AA172='Tabelle Tipi-pesi'!Z$6,'Tabelle Tipi-pesi'!AA$6,"")&amp;IF(AA172='Tabelle Tipi-pesi'!Z$7,'Tabelle Tipi-pesi'!AA$7,"")&amp;IF(AA172='Tabelle Tipi-pesi'!Z$8,'Tabelle Tipi-pesi'!AA$8,"")&amp;IF(AA172='Tabelle Tipi-pesi'!Z$9,'Tabelle Tipi-pesi'!AA$9,"")&amp;IF(AA172='Tabelle Tipi-pesi'!Z$10,'Tabelle Tipi-pesi'!AA$10,"")&amp;IF(AA172='Tabelle Tipi-pesi'!Z$11,'Tabelle Tipi-pesi'!AA$11,"")&amp;IF(AA172='Tabelle Tipi-pesi'!Z$12,'Tabelle Tipi-pesi'!AA$12,"")&amp;IF(AA172='Tabelle Tipi-pesi'!Z$13,'Tabelle Tipi-pesi'!AA$13,"")&amp;IF(AA172='Tabelle Tipi-pesi'!Z$14,'Tabelle Tipi-pesi'!AA$14,"")&amp;IF(AA172='Tabelle Tipi-pesi'!Z$15,'Tabelle Tipi-pesi'!AA$15,"")&amp;IF(AA172='Tabelle Tipi-pesi'!Z$16,'Tabelle Tipi-pesi'!AA$16,"")&amp;IF(AA172='Tabelle Tipi-pesi'!Z$17,'Tabelle Tipi-pesi'!AA$17,"")&amp;IF(AA172='Tabelle Tipi-pesi'!Z$18,'Tabelle Tipi-pesi'!AA$18,"")&amp;IF(AA172='Tabelle Tipi-pesi'!Z$19,'Tabelle Tipi-pesi'!AA$19,"")&amp;IF(AA172='Tabelle Tipi-pesi'!Z$20,'Tabelle Tipi-pesi'!AA$20,"")&amp;IF(AA172='Tabelle Tipi-pesi'!Z$21,'Tabelle Tipi-pesi'!AA$21,"")&amp;IF(AA172='Tabelle Tipi-pesi'!Z$22,'Tabelle Tipi-pesi'!AA$22,"")&amp;IF(AA172='Tabelle Tipi-pesi'!Z$23,'Tabelle Tipi-pesi'!AA$23,"")))</f>
        <v>0</v>
      </c>
      <c r="AD172" s="9">
        <f>IF(AC172="",0,VALUE(IF(AC172='Tabelle Tipi-pesi'!Z$2,'Tabelle Tipi-pesi'!AA$2,"")&amp;IF(AC172='Tabelle Tipi-pesi'!Z$3,'Tabelle Tipi-pesi'!AA$3,"")&amp;IF(AC172='Tabelle Tipi-pesi'!Z$4,'Tabelle Tipi-pesi'!AA$4,"")&amp;IF(AC172='Tabelle Tipi-pesi'!Z$5,'Tabelle Tipi-pesi'!AA$5,"")&amp;IF(AC172='Tabelle Tipi-pesi'!Z$6,'Tabelle Tipi-pesi'!AA$6,"")&amp;IF(AC172='Tabelle Tipi-pesi'!Z$7,'Tabelle Tipi-pesi'!AA$7,"")&amp;IF(AC172='Tabelle Tipi-pesi'!Z$8,'Tabelle Tipi-pesi'!AA$8,"")&amp;IF(AC172='Tabelle Tipi-pesi'!Z$9,'Tabelle Tipi-pesi'!AA$9,"")&amp;IF(AC172='Tabelle Tipi-pesi'!Z$10,'Tabelle Tipi-pesi'!AA$10,"")&amp;IF(AC172='Tabelle Tipi-pesi'!Z$11,'Tabelle Tipi-pesi'!AA$11,"")&amp;IF(AC172='Tabelle Tipi-pesi'!Z$12,'Tabelle Tipi-pesi'!AA$12,"")&amp;IF(AC172='Tabelle Tipi-pesi'!Z$13,'Tabelle Tipi-pesi'!AA$13,"")&amp;IF(AC172='Tabelle Tipi-pesi'!Z$14,'Tabelle Tipi-pesi'!AA$14,"")&amp;IF(AC172='Tabelle Tipi-pesi'!Z$15,'Tabelle Tipi-pesi'!AA$15,"")&amp;IF(AC172='Tabelle Tipi-pesi'!Z$16,'Tabelle Tipi-pesi'!AA$16,"")&amp;IF(AC172='Tabelle Tipi-pesi'!Z$17,'Tabelle Tipi-pesi'!AA$17,"")&amp;IF(AC172='Tabelle Tipi-pesi'!Z$18,'Tabelle Tipi-pesi'!AA$18,"")&amp;IF(AC172='Tabelle Tipi-pesi'!Z$19,'Tabelle Tipi-pesi'!AA$19,"")&amp;IF(AC172='Tabelle Tipi-pesi'!Z$20,'Tabelle Tipi-pesi'!AA$20,"")&amp;IF(AC172='Tabelle Tipi-pesi'!Z$21,'Tabelle Tipi-pesi'!AA$21,"")&amp;IF(AC172='Tabelle Tipi-pesi'!Z$22,'Tabelle Tipi-pesi'!AA$22,"")&amp;IF(AC172='Tabelle Tipi-pesi'!Z$23,'Tabelle Tipi-pesi'!AA$23,"")))</f>
        <v>0</v>
      </c>
      <c r="AE172" s="34" t="s">
        <v>118</v>
      </c>
      <c r="AF172" s="35">
        <f>IF(AE172="",0,VALUE(IF(AE172='Tabelle Tipi-pesi'!AB$2,'Tabelle Tipi-pesi'!AC$2,"")&amp;IF(AE172='Tabelle Tipi-pesi'!AB$3,'Tabelle Tipi-pesi'!AC$3,"")&amp;IF(AE172='Tabelle Tipi-pesi'!AB$4,'Tabelle Tipi-pesi'!AC$4,"")&amp;IF(AE172='Tabelle Tipi-pesi'!AB$5,'Tabelle Tipi-pesi'!AC$5,"")&amp;IF(AE172='Tabelle Tipi-pesi'!AB$6,'Tabelle Tipi-pesi'!AC$6,"")&amp;IF(AE172='Tabelle Tipi-pesi'!AB$7,'Tabelle Tipi-pesi'!AC$7,"")&amp;IF(AE172='Tabelle Tipi-pesi'!AB$8,'Tabelle Tipi-pesi'!AC$8,"")&amp;IF(AE172='Tabelle Tipi-pesi'!AB$9,'Tabelle Tipi-pesi'!AC$9,"")&amp;IF(AE172='Tabelle Tipi-pesi'!AB$10,'Tabelle Tipi-pesi'!AC$10,"")&amp;IF(AE172='Tabelle Tipi-pesi'!AB$11,'Tabelle Tipi-pesi'!AC$11,"")&amp;IF(AE172='Tabelle Tipi-pesi'!AB$12,'Tabelle Tipi-pesi'!AC$12,"")&amp;IF(AE172='Tabelle Tipi-pesi'!AB$13,'Tabelle Tipi-pesi'!AC$13,"")&amp;IF(AE172='Tabelle Tipi-pesi'!AB$14,'Tabelle Tipi-pesi'!AC$14,"")&amp;IF(AE172='Tabelle Tipi-pesi'!AB$15,'Tabelle Tipi-pesi'!AC$15,"")&amp;IF(AD172='Tabelle Tipi-pesi'!AB$16,'Tabelle Tipi-pesi'!AC$16,"")&amp;IF(AE172='Tabelle Tipi-pesi'!AB$17,'Tabelle Tipi-pesi'!AC$17,"")&amp;IF(AE172='Tabelle Tipi-pesi'!AB$18,'Tabelle Tipi-pesi'!AC$18,"")&amp;IF(AE172='Tabelle Tipi-pesi'!AB$19,'Tabelle Tipi-pesi'!AC$19,"")&amp;IF(AE172='Tabelle Tipi-pesi'!AB$20,'Tabelle Tipi-pesi'!AC$20,"")&amp;IF(AE172='Tabelle Tipi-pesi'!AB$21,'Tabelle Tipi-pesi'!AC$21,"")&amp;IF(AE172='Tabelle Tipi-pesi'!AB$22,'Tabelle Tipi-pesi'!AC$22,"")&amp;IF(AE172='Tabelle Tipi-pesi'!AB$23,'Tabelle Tipi-pesi'!AC$23,"")))</f>
        <v>10</v>
      </c>
      <c r="AH172" s="9">
        <f>IF(AG172="",0,VALUE(IF(AG172='Tabelle Tipi-pesi'!AD$2,'Tabelle Tipi-pesi'!AE$2,"")&amp;IF(AG172='Tabelle Tipi-pesi'!AD$3,'Tabelle Tipi-pesi'!AE$3,"")&amp;IF(AG172='Tabelle Tipi-pesi'!AD$4,'Tabelle Tipi-pesi'!AE$4,"")&amp;IF(AG172='Tabelle Tipi-pesi'!AD$5,'Tabelle Tipi-pesi'!AE$5,"")&amp;IF(AG172='Tabelle Tipi-pesi'!AD$6,'Tabelle Tipi-pesi'!AE$6,"")&amp;IF(AG172='Tabelle Tipi-pesi'!AD$7,'Tabelle Tipi-pesi'!AE$7,"")&amp;IF(AG172='Tabelle Tipi-pesi'!AD$8,'Tabelle Tipi-pesi'!AE$8,"")&amp;IF(AG172='Tabelle Tipi-pesi'!AD$9,'Tabelle Tipi-pesi'!AE$9,"")&amp;IF(AG172='Tabelle Tipi-pesi'!AD$10,'Tabelle Tipi-pesi'!AE$10,"")&amp;IF(AG172='Tabelle Tipi-pesi'!AD$11,'Tabelle Tipi-pesi'!AE$11,"")&amp;IF(AG172='Tabelle Tipi-pesi'!AD$12,'Tabelle Tipi-pesi'!AE$12,"")&amp;IF(AG172='Tabelle Tipi-pesi'!AD$13,'Tabelle Tipi-pesi'!AE$13,"")&amp;IF(AG172='Tabelle Tipi-pesi'!AD$14,'Tabelle Tipi-pesi'!AE$14,"")&amp;IF(AG172='Tabelle Tipi-pesi'!AD$15,'Tabelle Tipi-pesi'!AE$15,"")&amp;IF(AF172='Tabelle Tipi-pesi'!AD$16,'Tabelle Tipi-pesi'!AE$16,"")&amp;IF(AG172='Tabelle Tipi-pesi'!AD$17,'Tabelle Tipi-pesi'!AE$17,"")&amp;IF(AG172='Tabelle Tipi-pesi'!AD$18,'Tabelle Tipi-pesi'!AE$18,"")&amp;IF(AG172='Tabelle Tipi-pesi'!AD$19,'Tabelle Tipi-pesi'!AE$19,"")&amp;IF(AG172='Tabelle Tipi-pesi'!AD$20,'Tabelle Tipi-pesi'!AE$20,"")&amp;IF(AG172='Tabelle Tipi-pesi'!AD$21,'Tabelle Tipi-pesi'!AE$21,"")&amp;IF(AG172='Tabelle Tipi-pesi'!AD$22,'Tabelle Tipi-pesi'!AE$22,"")&amp;IF(AG172='Tabelle Tipi-pesi'!AD$23,'Tabelle Tipi-pesi'!AE$23,"")))</f>
        <v>0</v>
      </c>
      <c r="AJ172" s="26">
        <f t="shared" si="14"/>
        <v>1603</v>
      </c>
      <c r="AK172" s="55">
        <v>63.1</v>
      </c>
      <c r="AL172" s="12">
        <v>9427</v>
      </c>
      <c r="AM172" s="18"/>
      <c r="AN172" s="11">
        <f t="shared" si="15"/>
        <v>17</v>
      </c>
      <c r="AO172" s="11" t="str">
        <f t="shared" si="16"/>
        <v>4</v>
      </c>
      <c r="AP172" s="8">
        <v>380</v>
      </c>
      <c r="AQ172" s="40">
        <f t="shared" si="17"/>
        <v>8.9638668779714727</v>
      </c>
      <c r="AR172" s="15">
        <f t="shared" si="18"/>
        <v>132.6652297939778</v>
      </c>
      <c r="AS172" s="16">
        <f t="shared" si="19"/>
        <v>82.760592510279352</v>
      </c>
      <c r="AT172" s="15">
        <f t="shared" si="20"/>
        <v>12.083045440688382</v>
      </c>
      <c r="AU172" s="39"/>
    </row>
    <row r="173" spans="1:47" s="8" customFormat="1" ht="11.25" customHeight="1" x14ac:dyDescent="0.2">
      <c r="A173" s="8">
        <v>169</v>
      </c>
      <c r="B173" s="8">
        <v>4</v>
      </c>
      <c r="C173" s="20" t="s">
        <v>15</v>
      </c>
      <c r="D173" s="21">
        <f>IF(C173="",0,VALUE(IF(C173='Tabelle Tipi-pesi'!B$2,'Tabelle Tipi-pesi'!C$2,"")&amp;IF(C173='Tabelle Tipi-pesi'!B$3,'Tabelle Tipi-pesi'!C$3,"")&amp;IF(C173='Tabelle Tipi-pesi'!B$4,'Tabelle Tipi-pesi'!C$4,"")&amp;IF(C173='Tabelle Tipi-pesi'!B$5,'Tabelle Tipi-pesi'!C$5,"")&amp;IF(C173='Tabelle Tipi-pesi'!B$6,'Tabelle Tipi-pesi'!C$6,"")&amp;IF(C173='Tabelle Tipi-pesi'!B$7,'Tabelle Tipi-pesi'!C$7,"")&amp;IF(C173='Tabelle Tipi-pesi'!B$8,'Tabelle Tipi-pesi'!C$8,"")&amp;IF(C173='Tabelle Tipi-pesi'!B$9,'Tabelle Tipi-pesi'!C$9,"")&amp;IF(C173='Tabelle Tipi-pesi'!B$10,'Tabelle Tipi-pesi'!C$10,"")&amp;IF(C173='Tabelle Tipi-pesi'!B$11,'Tabelle Tipi-pesi'!C$11,"")&amp;IF(C173='Tabelle Tipi-pesi'!B$12,'Tabelle Tipi-pesi'!C$12,"")&amp;IF(C173='Tabelle Tipi-pesi'!B$13,'Tabelle Tipi-pesi'!C$13,"")&amp;IF(C173='Tabelle Tipi-pesi'!B$14,'Tabelle Tipi-pesi'!C$14,"")&amp;IF(C173='Tabelle Tipi-pesi'!B$15,'Tabelle Tipi-pesi'!C$15,"")&amp;IF(C173='Tabelle Tipi-pesi'!B$16,'Tabelle Tipi-pesi'!C$16,"")&amp;IF(C173='Tabelle Tipi-pesi'!B$17,'Tabelle Tipi-pesi'!C$17,"")&amp;IF(C173='Tabelle Tipi-pesi'!B$18,'Tabelle Tipi-pesi'!C$18,"")&amp;IF(C173='Tabelle Tipi-pesi'!B$19,'Tabelle Tipi-pesi'!C$19,"")&amp;IF(C173='Tabelle Tipi-pesi'!B$20,'Tabelle Tipi-pesi'!C$20,"")&amp;IF(C173='Tabelle Tipi-pesi'!B$21,'Tabelle Tipi-pesi'!C$21,"")&amp;IF(C173='Tabelle Tipi-pesi'!B$22,'Tabelle Tipi-pesi'!C$22,"")&amp;IF(C173='Tabelle Tipi-pesi'!B$23,'Tabelle Tipi-pesi'!C$23,"")))</f>
        <v>110</v>
      </c>
      <c r="E173" s="8" t="s">
        <v>20</v>
      </c>
      <c r="F173" s="7">
        <f>IF(E173="",0,VALUE(IF(E173='Tabelle Tipi-pesi'!D$2,'Tabelle Tipi-pesi'!E$2,"")&amp;IF(E173='Tabelle Tipi-pesi'!D$3,'Tabelle Tipi-pesi'!E$3,"")&amp;IF(E173='Tabelle Tipi-pesi'!D$4,'Tabelle Tipi-pesi'!E$4,"")&amp;IF(E173='Tabelle Tipi-pesi'!D$5,'Tabelle Tipi-pesi'!E$5,"")&amp;IF(E173='Tabelle Tipi-pesi'!D$6,'Tabelle Tipi-pesi'!E$6,"")&amp;IF(E173='Tabelle Tipi-pesi'!D$7,'Tabelle Tipi-pesi'!E$7,"")&amp;IF(E173='Tabelle Tipi-pesi'!D$8,'Tabelle Tipi-pesi'!E$8,"")&amp;IF(E173='Tabelle Tipi-pesi'!D$9,'Tabelle Tipi-pesi'!E$9,"")&amp;IF(E173='Tabelle Tipi-pesi'!D$10,'Tabelle Tipi-pesi'!E$10,"")&amp;IF(E173='Tabelle Tipi-pesi'!D$11,'Tabelle Tipi-pesi'!E$11,"")&amp;IF(E173='Tabelle Tipi-pesi'!D$12,'Tabelle Tipi-pesi'!E$12,"")&amp;IF(E173='Tabelle Tipi-pesi'!D$13,'Tabelle Tipi-pesi'!E$13,"")&amp;IF(E173='Tabelle Tipi-pesi'!D$14,'Tabelle Tipi-pesi'!E$14,"")&amp;IF(E173='Tabelle Tipi-pesi'!D$15,'Tabelle Tipi-pesi'!E$15,"")&amp;IF(E173='Tabelle Tipi-pesi'!D$16,'Tabelle Tipi-pesi'!E$16,"")&amp;IF(E173='Tabelle Tipi-pesi'!D$17,'Tabelle Tipi-pesi'!E$17,"")&amp;IF(E173='Tabelle Tipi-pesi'!D$18,'Tabelle Tipi-pesi'!E$18,"")&amp;IF(E173='Tabelle Tipi-pesi'!D$19,'Tabelle Tipi-pesi'!E$19,"")&amp;IF(E173='Tabelle Tipi-pesi'!D$20,'Tabelle Tipi-pesi'!E$20,"")&amp;IF(E173='Tabelle Tipi-pesi'!D$21,'Tabelle Tipi-pesi'!E$21,"")&amp;IF(E173='Tabelle Tipi-pesi'!D$22,'Tabelle Tipi-pesi'!E$22,"")&amp;IF(E173='Tabelle Tipi-pesi'!D$23,'Tabelle Tipi-pesi'!E$23,"")))/4*B173</f>
        <v>90</v>
      </c>
      <c r="G173" s="22" t="s">
        <v>41</v>
      </c>
      <c r="H173" s="23">
        <f>$B173*IF(G173="",0,VALUE(IF(G173='Tabelle Tipi-pesi'!F$2,'Tabelle Tipi-pesi'!G$2,"")&amp;IF(G173='Tabelle Tipi-pesi'!F$3,'Tabelle Tipi-pesi'!G$3,"")&amp;IF(G173='Tabelle Tipi-pesi'!F$4,'Tabelle Tipi-pesi'!G$4,"")&amp;IF(G173='Tabelle Tipi-pesi'!F$5,'Tabelle Tipi-pesi'!G$5,"")&amp;IF(G173='Tabelle Tipi-pesi'!F$6,'Tabelle Tipi-pesi'!G$6,"")&amp;IF(G173='Tabelle Tipi-pesi'!F$7,'Tabelle Tipi-pesi'!G$7,"")&amp;IF(G173='Tabelle Tipi-pesi'!F$8,'Tabelle Tipi-pesi'!G$8,"")&amp;IF(G173='Tabelle Tipi-pesi'!F$9,'Tabelle Tipi-pesi'!G$9,"")&amp;IF(G173='Tabelle Tipi-pesi'!F$10,'Tabelle Tipi-pesi'!G$10,"")&amp;IF(G173='Tabelle Tipi-pesi'!F$11,'Tabelle Tipi-pesi'!G$11,"")&amp;IF(G173='Tabelle Tipi-pesi'!F$12,'Tabelle Tipi-pesi'!G$12,"")&amp;IF(G173='Tabelle Tipi-pesi'!F$13,'Tabelle Tipi-pesi'!G$13,"")&amp;IF(G173='Tabelle Tipi-pesi'!F$14,'Tabelle Tipi-pesi'!G$14,"")&amp;IF(G173='Tabelle Tipi-pesi'!F$15,'Tabelle Tipi-pesi'!G$15,"")&amp;IF(G173='Tabelle Tipi-pesi'!F$16,'Tabelle Tipi-pesi'!G$16,"")&amp;IF(G173='Tabelle Tipi-pesi'!F$17,'Tabelle Tipi-pesi'!G$17,"")&amp;IF(G173='Tabelle Tipi-pesi'!F$18,'Tabelle Tipi-pesi'!G$18,"")&amp;IF(G173='Tabelle Tipi-pesi'!F$19,'Tabelle Tipi-pesi'!G$19,"")&amp;IF(G173='Tabelle Tipi-pesi'!F$20,'Tabelle Tipi-pesi'!G$20,"")&amp;IF(G173='Tabelle Tipi-pesi'!F$21,'Tabelle Tipi-pesi'!G$21,"")&amp;IF(G173='Tabelle Tipi-pesi'!F$22,'Tabelle Tipi-pesi'!G$22,"")&amp;IF(G173='Tabelle Tipi-pesi'!F$23,'Tabelle Tipi-pesi'!G$23,"")))</f>
        <v>60</v>
      </c>
      <c r="I173" s="8" t="s">
        <v>44</v>
      </c>
      <c r="J173" s="9">
        <f>IF(I173="",0,VALUE(IF(I173='Tabelle Tipi-pesi'!H$2,'Tabelle Tipi-pesi'!I$2,"")&amp;IF(I173='Tabelle Tipi-pesi'!H$3,'Tabelle Tipi-pesi'!I$3,"")&amp;IF(I173='Tabelle Tipi-pesi'!H$4,'Tabelle Tipi-pesi'!I$4,"")&amp;IF(I173='Tabelle Tipi-pesi'!H$5,'Tabelle Tipi-pesi'!I$5,"")&amp;IF(I173='Tabelle Tipi-pesi'!H$6,'Tabelle Tipi-pesi'!I$6,"")&amp;IF(I173='Tabelle Tipi-pesi'!H$7,'Tabelle Tipi-pesi'!I$7,"")&amp;IF(I173='Tabelle Tipi-pesi'!H$8,'Tabelle Tipi-pesi'!I$8,"")&amp;IF(I173='Tabelle Tipi-pesi'!H$9,'Tabelle Tipi-pesi'!I$9,"")&amp;IF(I173='Tabelle Tipi-pesi'!H$10,'Tabelle Tipi-pesi'!I$10,"")&amp;IF(I173='Tabelle Tipi-pesi'!H$11,'Tabelle Tipi-pesi'!I$11,"")&amp;IF(I173='Tabelle Tipi-pesi'!H$12,'Tabelle Tipi-pesi'!I$12,"")&amp;IF(I173='Tabelle Tipi-pesi'!H$13,'Tabelle Tipi-pesi'!I$13,"")&amp;IF(I173='Tabelle Tipi-pesi'!H$14,'Tabelle Tipi-pesi'!I$14,"")&amp;IF(I173='Tabelle Tipi-pesi'!H$15,'Tabelle Tipi-pesi'!I$15,"")&amp;IF(I173='Tabelle Tipi-pesi'!H$16,'Tabelle Tipi-pesi'!I$16,"")&amp;IF(I173='Tabelle Tipi-pesi'!H$17,'Tabelle Tipi-pesi'!I$17,"")&amp;IF(I173='Tabelle Tipi-pesi'!H$18,'Tabelle Tipi-pesi'!I$18,"")&amp;IF(I173='Tabelle Tipi-pesi'!H$19,'Tabelle Tipi-pesi'!I$19,"")&amp;IF(I173='Tabelle Tipi-pesi'!H$20,'Tabelle Tipi-pesi'!I$20,"")&amp;IF(I173='Tabelle Tipi-pesi'!H$21,'Tabelle Tipi-pesi'!I$21,"")&amp;IF(I173='Tabelle Tipi-pesi'!H$22,'Tabelle Tipi-pesi'!I$22,"")&amp;IF(I173='Tabelle Tipi-pesi'!H$23,'Tabelle Tipi-pesi'!I$23,"")))</f>
        <v>80</v>
      </c>
      <c r="K173" s="24" t="s">
        <v>50</v>
      </c>
      <c r="L173" s="25">
        <f>IF(K173="",0,VALUE(IF(K173='Tabelle Tipi-pesi'!J$2,'Tabelle Tipi-pesi'!K$2,"")&amp;IF(K173='Tabelle Tipi-pesi'!J$3,'Tabelle Tipi-pesi'!K$3,"")&amp;IF(K173='Tabelle Tipi-pesi'!J$4,'Tabelle Tipi-pesi'!K$4,"")&amp;IF(K173='Tabelle Tipi-pesi'!J$5,'Tabelle Tipi-pesi'!K$5,"")&amp;IF(K173='Tabelle Tipi-pesi'!J$6,'Tabelle Tipi-pesi'!K$6,"")&amp;IF(K173='Tabelle Tipi-pesi'!J$7,'Tabelle Tipi-pesi'!K$7,"")&amp;IF(K173='Tabelle Tipi-pesi'!J$8,'Tabelle Tipi-pesi'!K$8,"")&amp;IF(K173='Tabelle Tipi-pesi'!J$9,'Tabelle Tipi-pesi'!K$9,"")&amp;IF(K173='Tabelle Tipi-pesi'!J$10,'Tabelle Tipi-pesi'!K$10,"")&amp;IF(K173='Tabelle Tipi-pesi'!J$11,'Tabelle Tipi-pesi'!K$11,"")&amp;IF(K173='Tabelle Tipi-pesi'!J$12,'Tabelle Tipi-pesi'!K$12,"")&amp;IF(K173='Tabelle Tipi-pesi'!J$13,'Tabelle Tipi-pesi'!K$13,"")&amp;IF(K173='Tabelle Tipi-pesi'!J$14,'Tabelle Tipi-pesi'!K$14,"")&amp;IF(K173='Tabelle Tipi-pesi'!J$15,'Tabelle Tipi-pesi'!K$15,"")&amp;IF(K173='Tabelle Tipi-pesi'!J$16,'Tabelle Tipi-pesi'!K$16,"")&amp;IF(K173='Tabelle Tipi-pesi'!J$17,'Tabelle Tipi-pesi'!K$17,"")&amp;IF(K173='Tabelle Tipi-pesi'!J$18,'Tabelle Tipi-pesi'!K$18,"")&amp;IF(K173='Tabelle Tipi-pesi'!J$19,'Tabelle Tipi-pesi'!K$19,"")&amp;IF(K173='Tabelle Tipi-pesi'!J$20,'Tabelle Tipi-pesi'!K$20,"")&amp;IF(K173='Tabelle Tipi-pesi'!J$21,'Tabelle Tipi-pesi'!K$21,"")&amp;IF(K173='Tabelle Tipi-pesi'!J$22,'Tabelle Tipi-pesi'!K$22,"")&amp;IF(K173='Tabelle Tipi-pesi'!J$23,'Tabelle Tipi-pesi'!K$23,"")))</f>
        <v>7</v>
      </c>
      <c r="M173" s="8" t="s">
        <v>62</v>
      </c>
      <c r="N173" s="9">
        <f>$B173*IF(M173="",0,VALUE(IF(M173='Tabelle Tipi-pesi'!L$2,'Tabelle Tipi-pesi'!M$2,"")&amp;IF(M173='Tabelle Tipi-pesi'!L$3,'Tabelle Tipi-pesi'!M$3,"")&amp;IF(M173='Tabelle Tipi-pesi'!L$4,'Tabelle Tipi-pesi'!M$4,"")&amp;IF(M173='Tabelle Tipi-pesi'!L$5,'Tabelle Tipi-pesi'!M$5,"")&amp;IF(M173='Tabelle Tipi-pesi'!L$6,'Tabelle Tipi-pesi'!M$6,"")&amp;IF(M173='Tabelle Tipi-pesi'!L$7,'Tabelle Tipi-pesi'!M$7,"")&amp;IF(M173='Tabelle Tipi-pesi'!L$8,'Tabelle Tipi-pesi'!M$8,"")&amp;IF(M173='Tabelle Tipi-pesi'!L$9,'Tabelle Tipi-pesi'!M$9,"")&amp;IF(M173='Tabelle Tipi-pesi'!L$10,'Tabelle Tipi-pesi'!M$10,"")&amp;IF(M173='Tabelle Tipi-pesi'!L$11,'Tabelle Tipi-pesi'!M$11,"")&amp;IF(M173='Tabelle Tipi-pesi'!L$12,'Tabelle Tipi-pesi'!M$12,"")&amp;IF(M173='Tabelle Tipi-pesi'!L$13,'Tabelle Tipi-pesi'!M$13,"")&amp;IF(M173='Tabelle Tipi-pesi'!L$14,'Tabelle Tipi-pesi'!M$14,"")&amp;IF(M173='Tabelle Tipi-pesi'!L$15,'Tabelle Tipi-pesi'!M$15,"")&amp;IF(M173='Tabelle Tipi-pesi'!L$16,'Tabelle Tipi-pesi'!M$16,"")&amp;IF(M173='Tabelle Tipi-pesi'!L$17,'Tabelle Tipi-pesi'!M$17,"")&amp;IF(M173='Tabelle Tipi-pesi'!L$18,'Tabelle Tipi-pesi'!M$18,"")&amp;IF(M173='Tabelle Tipi-pesi'!L$19,'Tabelle Tipi-pesi'!M$19,"")&amp;IF(M173='Tabelle Tipi-pesi'!L$20,'Tabelle Tipi-pesi'!M$20,"")&amp;IF(M173='Tabelle Tipi-pesi'!L$21,'Tabelle Tipi-pesi'!M$21,"")&amp;IF(M173='Tabelle Tipi-pesi'!L$22,'Tabelle Tipi-pesi'!M$22,"")&amp;IF(M173='Tabelle Tipi-pesi'!L$23,'Tabelle Tipi-pesi'!M$23,"")))</f>
        <v>416</v>
      </c>
      <c r="O173" s="27" t="s">
        <v>82</v>
      </c>
      <c r="P173" s="28">
        <f>IF(O173="",0,VALUE(IF(O173='Tabelle Tipi-pesi'!N$2,'Tabelle Tipi-pesi'!O$2,"")&amp;IF(O173='Tabelle Tipi-pesi'!N$3,'Tabelle Tipi-pesi'!O$3,"")&amp;IF(O173='Tabelle Tipi-pesi'!N$4,'Tabelle Tipi-pesi'!O$4,"")&amp;IF(O173='Tabelle Tipi-pesi'!N$5,'Tabelle Tipi-pesi'!O$5,"")&amp;IF(O173='Tabelle Tipi-pesi'!N$6,'Tabelle Tipi-pesi'!O$6,"")&amp;IF(O173='Tabelle Tipi-pesi'!N$7,'Tabelle Tipi-pesi'!O$7,"")&amp;IF(O173='Tabelle Tipi-pesi'!N$8,'Tabelle Tipi-pesi'!O$8,"")&amp;IF(O173='Tabelle Tipi-pesi'!N$9,'Tabelle Tipi-pesi'!O$9,"")&amp;IF(O173='Tabelle Tipi-pesi'!N$10,'Tabelle Tipi-pesi'!O$10,"")&amp;IF(O173='Tabelle Tipi-pesi'!N$11,'Tabelle Tipi-pesi'!O$11,"")&amp;IF(O173='Tabelle Tipi-pesi'!N$12,'Tabelle Tipi-pesi'!O$12,"")&amp;IF(O173='Tabelle Tipi-pesi'!N$13,'Tabelle Tipi-pesi'!O$13,"")&amp;IF(O173='Tabelle Tipi-pesi'!N$14,'Tabelle Tipi-pesi'!O$14,"")&amp;IF(O173='Tabelle Tipi-pesi'!N$15,'Tabelle Tipi-pesi'!O$15,"")&amp;IF(O173='Tabelle Tipi-pesi'!N$16,'Tabelle Tipi-pesi'!O$16,"")&amp;IF(O173='Tabelle Tipi-pesi'!N$17,'Tabelle Tipi-pesi'!O$17,"")&amp;IF(O173='Tabelle Tipi-pesi'!N$18,'Tabelle Tipi-pesi'!O$18,"")&amp;IF(O173='Tabelle Tipi-pesi'!N$19,'Tabelle Tipi-pesi'!O$19,"")&amp;IF(O173='Tabelle Tipi-pesi'!N$20,'Tabelle Tipi-pesi'!O$20,"")&amp;IF(O173='Tabelle Tipi-pesi'!N$21,'Tabelle Tipi-pesi'!O$21,"")&amp;IF(O173='Tabelle Tipi-pesi'!N$22,'Tabelle Tipi-pesi'!O$22,"")&amp;IF(O173='Tabelle Tipi-pesi'!N$23,'Tabelle Tipi-pesi'!O$23,"")))</f>
        <v>580</v>
      </c>
      <c r="Q173" s="8" t="s">
        <v>108</v>
      </c>
      <c r="R173" s="9">
        <f>IF(Q173="",0,VALUE(IF(Q173='Tabelle Tipi-pesi'!P$2,'Tabelle Tipi-pesi'!Q$2,"")&amp;IF(Q173='Tabelle Tipi-pesi'!P$3,'Tabelle Tipi-pesi'!Q$3,"")&amp;IF(Q173='Tabelle Tipi-pesi'!P$4,'Tabelle Tipi-pesi'!Q$4,"")&amp;IF(Q173='Tabelle Tipi-pesi'!P$5,'Tabelle Tipi-pesi'!Q$5,"")&amp;IF(Q173='Tabelle Tipi-pesi'!P$6,'Tabelle Tipi-pesi'!Q$6,"")&amp;IF(Q173='Tabelle Tipi-pesi'!P$7,'Tabelle Tipi-pesi'!Q$7,"")&amp;IF(Q173='Tabelle Tipi-pesi'!P$8,'Tabelle Tipi-pesi'!Q$8,"")&amp;IF(Q173='Tabelle Tipi-pesi'!P$9,'Tabelle Tipi-pesi'!Q$9,"")&amp;IF(Q173='Tabelle Tipi-pesi'!P$10,'Tabelle Tipi-pesi'!Q$10,"")&amp;IF(Q173='Tabelle Tipi-pesi'!P$11,'Tabelle Tipi-pesi'!Q$11,"")&amp;IF(Q173='Tabelle Tipi-pesi'!P$12,'Tabelle Tipi-pesi'!Q$12,"")&amp;IF(Q173='Tabelle Tipi-pesi'!P$13,'Tabelle Tipi-pesi'!Q$13,"")&amp;IF(Q173='Tabelle Tipi-pesi'!P$14,'Tabelle Tipi-pesi'!Q$14,"")&amp;IF(Q173='Tabelle Tipi-pesi'!P$15,'Tabelle Tipi-pesi'!Q$15,"")&amp;IF(Q173='Tabelle Tipi-pesi'!P$16,'Tabelle Tipi-pesi'!Q$16,"")&amp;IF(Q173='Tabelle Tipi-pesi'!P$17,'Tabelle Tipi-pesi'!Q$17,"")&amp;IF(Q173='Tabelle Tipi-pesi'!P$18,'Tabelle Tipi-pesi'!Q$18,"")&amp;IF(Q173='Tabelle Tipi-pesi'!P$19,'Tabelle Tipi-pesi'!Q$19,"")&amp;IF(Q173='Tabelle Tipi-pesi'!P$20,'Tabelle Tipi-pesi'!Q$20,"")&amp;IF(Q173='Tabelle Tipi-pesi'!P$21,'Tabelle Tipi-pesi'!Q$21,"")&amp;IF(Q173='Tabelle Tipi-pesi'!P$22,'Tabelle Tipi-pesi'!Q$22,"")&amp;IF(Q173='Tabelle Tipi-pesi'!P$23,'Tabelle Tipi-pesi'!Q$23,"")))</f>
        <v>30</v>
      </c>
      <c r="S173" s="29" t="s">
        <v>113</v>
      </c>
      <c r="T173" s="30">
        <f>IF(S173="",0,VALUE(IF(S173='Tabelle Tipi-pesi'!R$2,'Tabelle Tipi-pesi'!S$2,"")&amp;IF(S173='Tabelle Tipi-pesi'!R$3,'Tabelle Tipi-pesi'!S$3,"")&amp;IF(S173='Tabelle Tipi-pesi'!R$4,'Tabelle Tipi-pesi'!S$4,"")&amp;IF(S173='Tabelle Tipi-pesi'!R$5,'Tabelle Tipi-pesi'!S$5,"")&amp;IF(S173='Tabelle Tipi-pesi'!R$6,'Tabelle Tipi-pesi'!S$6,"")&amp;IF(S173='Tabelle Tipi-pesi'!R$7,'Tabelle Tipi-pesi'!S$7,"")&amp;IF(S173='Tabelle Tipi-pesi'!R$8,'Tabelle Tipi-pesi'!S$8,"")&amp;IF(S173='Tabelle Tipi-pesi'!R$9,'Tabelle Tipi-pesi'!S$9,"")&amp;IF(S173='Tabelle Tipi-pesi'!R$10,'Tabelle Tipi-pesi'!S$10,"")&amp;IF(S173='Tabelle Tipi-pesi'!R$11,'Tabelle Tipi-pesi'!S$11,"")&amp;IF(S173='Tabelle Tipi-pesi'!R$12,'Tabelle Tipi-pesi'!S$12,"")&amp;IF(S173='Tabelle Tipi-pesi'!R$13,'Tabelle Tipi-pesi'!S$13,"")&amp;IF(S173='Tabelle Tipi-pesi'!R$14,'Tabelle Tipi-pesi'!S$14,"")&amp;IF(S173='Tabelle Tipi-pesi'!R$15,'Tabelle Tipi-pesi'!S$15,"")&amp;IF(S173='Tabelle Tipi-pesi'!R$16,'Tabelle Tipi-pesi'!S$16,"")&amp;IF(S173='Tabelle Tipi-pesi'!R$17,'Tabelle Tipi-pesi'!S$17,"")&amp;IF(S173='Tabelle Tipi-pesi'!R$18,'Tabelle Tipi-pesi'!S$18,"")&amp;IF(S173='Tabelle Tipi-pesi'!R$19,'Tabelle Tipi-pesi'!S$19,"")&amp;IF(S173='Tabelle Tipi-pesi'!R$20,'Tabelle Tipi-pesi'!S$20,"")&amp;IF(S173='Tabelle Tipi-pesi'!R$21,'Tabelle Tipi-pesi'!S$21,"")&amp;IF(S173='Tabelle Tipi-pesi'!R$22,'Tabelle Tipi-pesi'!S$22,"")&amp;IF(S173='Tabelle Tipi-pesi'!R$23,'Tabelle Tipi-pesi'!S$23,"")))</f>
        <v>30</v>
      </c>
      <c r="V173" s="9">
        <f>IF(U173="",0,VALUE(IF(U173='Tabelle Tipi-pesi'!T$2,'Tabelle Tipi-pesi'!U$2,"")&amp;IF(U173='Tabelle Tipi-pesi'!T$3,'Tabelle Tipi-pesi'!U$3,"")&amp;IF(U173='Tabelle Tipi-pesi'!T$4,'Tabelle Tipi-pesi'!U$4,"")&amp;IF(U173='Tabelle Tipi-pesi'!T$5,'Tabelle Tipi-pesi'!U$5,"")&amp;IF(U173='Tabelle Tipi-pesi'!T$6,'Tabelle Tipi-pesi'!U$6,"")&amp;IF(U173='Tabelle Tipi-pesi'!T$7,'Tabelle Tipi-pesi'!U$7,"")&amp;IF(U173='Tabelle Tipi-pesi'!T$8,'Tabelle Tipi-pesi'!U$8,"")&amp;IF(U173='Tabelle Tipi-pesi'!T$9,'Tabelle Tipi-pesi'!U$9,"")&amp;IF(U173='Tabelle Tipi-pesi'!T$10,'Tabelle Tipi-pesi'!U$10,"")&amp;IF(U173='Tabelle Tipi-pesi'!T$11,'Tabelle Tipi-pesi'!U$11,"")&amp;IF(U173='Tabelle Tipi-pesi'!T$12,'Tabelle Tipi-pesi'!U$12,"")&amp;IF(U173='Tabelle Tipi-pesi'!T$13,'Tabelle Tipi-pesi'!U$13,"")&amp;IF(U173='Tabelle Tipi-pesi'!T$14,'Tabelle Tipi-pesi'!U$14,"")&amp;IF(U173='Tabelle Tipi-pesi'!T$15,'Tabelle Tipi-pesi'!U$15,"")&amp;IF(U173='Tabelle Tipi-pesi'!T$16,'Tabelle Tipi-pesi'!U$16,"")&amp;IF(U173='Tabelle Tipi-pesi'!T$17,'Tabelle Tipi-pesi'!U$17,"")&amp;IF(U173='Tabelle Tipi-pesi'!T$18,'Tabelle Tipi-pesi'!U$18,"")&amp;IF(U173='Tabelle Tipi-pesi'!T$19,'Tabelle Tipi-pesi'!U$19,"")&amp;IF(U173='Tabelle Tipi-pesi'!T$20,'Tabelle Tipi-pesi'!U$20,"")&amp;IF(U173='Tabelle Tipi-pesi'!T$21,'Tabelle Tipi-pesi'!U$21,"")&amp;IF(U173='Tabelle Tipi-pesi'!T$22,'Tabelle Tipi-pesi'!U$22,"")&amp;IF(U173='Tabelle Tipi-pesi'!T$23,'Tabelle Tipi-pesi'!U$23,"")))</f>
        <v>0</v>
      </c>
      <c r="W173" s="31"/>
      <c r="X173" s="32">
        <f>IF(W173="",0,VALUE(IF(W173='Tabelle Tipi-pesi'!V$2,'Tabelle Tipi-pesi'!W$2,"")&amp;IF(W173='Tabelle Tipi-pesi'!V$3,'Tabelle Tipi-pesi'!W$3,"")&amp;IF(W173='Tabelle Tipi-pesi'!V$4,'Tabelle Tipi-pesi'!W$4,"")&amp;IF(W173='Tabelle Tipi-pesi'!V$5,'Tabelle Tipi-pesi'!W$5,"")&amp;IF(W173='Tabelle Tipi-pesi'!V$6,'Tabelle Tipi-pesi'!W$6,"")&amp;IF(W173='Tabelle Tipi-pesi'!V$7,'Tabelle Tipi-pesi'!W$7,"")&amp;IF(W173='Tabelle Tipi-pesi'!V$8,'Tabelle Tipi-pesi'!W$8,"")&amp;IF(W173='Tabelle Tipi-pesi'!V$9,'Tabelle Tipi-pesi'!W$9,"")&amp;IF(W173='Tabelle Tipi-pesi'!V$10,'Tabelle Tipi-pesi'!W$10,"")&amp;IF(W173='Tabelle Tipi-pesi'!V$11,'Tabelle Tipi-pesi'!W$11,"")&amp;IF(W173='Tabelle Tipi-pesi'!V$12,'Tabelle Tipi-pesi'!W$12,"")&amp;IF(W173='Tabelle Tipi-pesi'!V$13,'Tabelle Tipi-pesi'!W$13,"")&amp;IF(W173='Tabelle Tipi-pesi'!V$14,'Tabelle Tipi-pesi'!W$14,"")&amp;IF(W173='Tabelle Tipi-pesi'!V$15,'Tabelle Tipi-pesi'!W$15,"")&amp;IF(W173='Tabelle Tipi-pesi'!V$16,'Tabelle Tipi-pesi'!W$16,"")&amp;IF(W173='Tabelle Tipi-pesi'!V$17,'Tabelle Tipi-pesi'!W$17,"")&amp;IF(W173='Tabelle Tipi-pesi'!V$18,'Tabelle Tipi-pesi'!W$18,"")&amp;IF(W173='Tabelle Tipi-pesi'!V$19,'Tabelle Tipi-pesi'!W$19,"")&amp;IF(W173='Tabelle Tipi-pesi'!V$20,'Tabelle Tipi-pesi'!W$20,"")&amp;IF(W173='Tabelle Tipi-pesi'!V$21,'Tabelle Tipi-pesi'!W$21,"")&amp;IF(W173='Tabelle Tipi-pesi'!V$22,'Tabelle Tipi-pesi'!W$22,"")&amp;IF(W173='Tabelle Tipi-pesi'!V$23,'Tabelle Tipi-pesi'!W$23,"")))</f>
        <v>0</v>
      </c>
      <c r="Z173" s="9">
        <f>IF(Y173="",0,VALUE(IF(Y173='Tabelle Tipi-pesi'!X$2,'Tabelle Tipi-pesi'!Y$2,"")&amp;IF(Y173='Tabelle Tipi-pesi'!X$3,'Tabelle Tipi-pesi'!Y$3,"")&amp;IF(Y173='Tabelle Tipi-pesi'!X$4,'Tabelle Tipi-pesi'!Y$4,"")&amp;IF(Y173='Tabelle Tipi-pesi'!X$5,'Tabelle Tipi-pesi'!Y$5,"")&amp;IF(Y173='Tabelle Tipi-pesi'!X$6,'Tabelle Tipi-pesi'!Y$6,"")&amp;IF(Y173='Tabelle Tipi-pesi'!X$7,'Tabelle Tipi-pesi'!Y$7,"")&amp;IF(Y173='Tabelle Tipi-pesi'!X$8,'Tabelle Tipi-pesi'!Y$8,"")&amp;IF(Y173='Tabelle Tipi-pesi'!X$9,'Tabelle Tipi-pesi'!Y$9,"")&amp;IF(Y173='Tabelle Tipi-pesi'!X$10,'Tabelle Tipi-pesi'!Y$10,"")&amp;IF(Y173='Tabelle Tipi-pesi'!X$11,'Tabelle Tipi-pesi'!Y$11,"")&amp;IF(Y173='Tabelle Tipi-pesi'!X$12,'Tabelle Tipi-pesi'!Y$12,"")&amp;IF(Y173='Tabelle Tipi-pesi'!X$13,'Tabelle Tipi-pesi'!Y$13,"")&amp;IF(Y173='Tabelle Tipi-pesi'!X$14,'Tabelle Tipi-pesi'!Y$14,"")&amp;IF(Y173='Tabelle Tipi-pesi'!X$15,'Tabelle Tipi-pesi'!Y$15,"")&amp;IF(Y173='Tabelle Tipi-pesi'!X$16,'Tabelle Tipi-pesi'!Y$16,"")&amp;IF(Y173='Tabelle Tipi-pesi'!X$17,'Tabelle Tipi-pesi'!Y$17,"")&amp;IF(Y173='Tabelle Tipi-pesi'!X$18,'Tabelle Tipi-pesi'!Y$18,"")&amp;IF(Y173='Tabelle Tipi-pesi'!X$19,'Tabelle Tipi-pesi'!Y$19,"")&amp;IF(Y173='Tabelle Tipi-pesi'!X$20,'Tabelle Tipi-pesi'!Y$20,"")&amp;IF(Y173='Tabelle Tipi-pesi'!X$21,'Tabelle Tipi-pesi'!Y$21,"")&amp;IF(Y173='Tabelle Tipi-pesi'!X$22,'Tabelle Tipi-pesi'!Y$22,"")&amp;IF(Y173='Tabelle Tipi-pesi'!X$23,'Tabelle Tipi-pesi'!Y$23,"")))</f>
        <v>0</v>
      </c>
      <c r="AA173" s="36"/>
      <c r="AB173" s="37">
        <f>IF(AA173="",0,VALUE(IF(AA173='Tabelle Tipi-pesi'!Z$2,'Tabelle Tipi-pesi'!AA$2,"")&amp;IF(AA173='Tabelle Tipi-pesi'!Z$3,'Tabelle Tipi-pesi'!AA$3,"")&amp;IF(AA173='Tabelle Tipi-pesi'!Z$4,'Tabelle Tipi-pesi'!AA$4,"")&amp;IF(AA173='Tabelle Tipi-pesi'!Z$5,'Tabelle Tipi-pesi'!AA$5,"")&amp;IF(AA173='Tabelle Tipi-pesi'!Z$6,'Tabelle Tipi-pesi'!AA$6,"")&amp;IF(AA173='Tabelle Tipi-pesi'!Z$7,'Tabelle Tipi-pesi'!AA$7,"")&amp;IF(AA173='Tabelle Tipi-pesi'!Z$8,'Tabelle Tipi-pesi'!AA$8,"")&amp;IF(AA173='Tabelle Tipi-pesi'!Z$9,'Tabelle Tipi-pesi'!AA$9,"")&amp;IF(AA173='Tabelle Tipi-pesi'!Z$10,'Tabelle Tipi-pesi'!AA$10,"")&amp;IF(AA173='Tabelle Tipi-pesi'!Z$11,'Tabelle Tipi-pesi'!AA$11,"")&amp;IF(AA173='Tabelle Tipi-pesi'!Z$12,'Tabelle Tipi-pesi'!AA$12,"")&amp;IF(AA173='Tabelle Tipi-pesi'!Z$13,'Tabelle Tipi-pesi'!AA$13,"")&amp;IF(AA173='Tabelle Tipi-pesi'!Z$14,'Tabelle Tipi-pesi'!AA$14,"")&amp;IF(AA173='Tabelle Tipi-pesi'!Z$15,'Tabelle Tipi-pesi'!AA$15,"")&amp;IF(AA173='Tabelle Tipi-pesi'!Z$16,'Tabelle Tipi-pesi'!AA$16,"")&amp;IF(AA173='Tabelle Tipi-pesi'!Z$17,'Tabelle Tipi-pesi'!AA$17,"")&amp;IF(AA173='Tabelle Tipi-pesi'!Z$18,'Tabelle Tipi-pesi'!AA$18,"")&amp;IF(AA173='Tabelle Tipi-pesi'!Z$19,'Tabelle Tipi-pesi'!AA$19,"")&amp;IF(AA173='Tabelle Tipi-pesi'!Z$20,'Tabelle Tipi-pesi'!AA$20,"")&amp;IF(AA173='Tabelle Tipi-pesi'!Z$21,'Tabelle Tipi-pesi'!AA$21,"")&amp;IF(AA173='Tabelle Tipi-pesi'!Z$22,'Tabelle Tipi-pesi'!AA$22,"")&amp;IF(AA173='Tabelle Tipi-pesi'!Z$23,'Tabelle Tipi-pesi'!AA$23,"")))</f>
        <v>0</v>
      </c>
      <c r="AD173" s="9">
        <f>IF(AC173="",0,VALUE(IF(AC173='Tabelle Tipi-pesi'!Z$2,'Tabelle Tipi-pesi'!AA$2,"")&amp;IF(AC173='Tabelle Tipi-pesi'!Z$3,'Tabelle Tipi-pesi'!AA$3,"")&amp;IF(AC173='Tabelle Tipi-pesi'!Z$4,'Tabelle Tipi-pesi'!AA$4,"")&amp;IF(AC173='Tabelle Tipi-pesi'!Z$5,'Tabelle Tipi-pesi'!AA$5,"")&amp;IF(AC173='Tabelle Tipi-pesi'!Z$6,'Tabelle Tipi-pesi'!AA$6,"")&amp;IF(AC173='Tabelle Tipi-pesi'!Z$7,'Tabelle Tipi-pesi'!AA$7,"")&amp;IF(AC173='Tabelle Tipi-pesi'!Z$8,'Tabelle Tipi-pesi'!AA$8,"")&amp;IF(AC173='Tabelle Tipi-pesi'!Z$9,'Tabelle Tipi-pesi'!AA$9,"")&amp;IF(AC173='Tabelle Tipi-pesi'!Z$10,'Tabelle Tipi-pesi'!AA$10,"")&amp;IF(AC173='Tabelle Tipi-pesi'!Z$11,'Tabelle Tipi-pesi'!AA$11,"")&amp;IF(AC173='Tabelle Tipi-pesi'!Z$12,'Tabelle Tipi-pesi'!AA$12,"")&amp;IF(AC173='Tabelle Tipi-pesi'!Z$13,'Tabelle Tipi-pesi'!AA$13,"")&amp;IF(AC173='Tabelle Tipi-pesi'!Z$14,'Tabelle Tipi-pesi'!AA$14,"")&amp;IF(AC173='Tabelle Tipi-pesi'!Z$15,'Tabelle Tipi-pesi'!AA$15,"")&amp;IF(AC173='Tabelle Tipi-pesi'!Z$16,'Tabelle Tipi-pesi'!AA$16,"")&amp;IF(AC173='Tabelle Tipi-pesi'!Z$17,'Tabelle Tipi-pesi'!AA$17,"")&amp;IF(AC173='Tabelle Tipi-pesi'!Z$18,'Tabelle Tipi-pesi'!AA$18,"")&amp;IF(AC173='Tabelle Tipi-pesi'!Z$19,'Tabelle Tipi-pesi'!AA$19,"")&amp;IF(AC173='Tabelle Tipi-pesi'!Z$20,'Tabelle Tipi-pesi'!AA$20,"")&amp;IF(AC173='Tabelle Tipi-pesi'!Z$21,'Tabelle Tipi-pesi'!AA$21,"")&amp;IF(AC173='Tabelle Tipi-pesi'!Z$22,'Tabelle Tipi-pesi'!AA$22,"")&amp;IF(AC173='Tabelle Tipi-pesi'!Z$23,'Tabelle Tipi-pesi'!AA$23,"")))</f>
        <v>0</v>
      </c>
      <c r="AE173" s="34"/>
      <c r="AF173" s="35">
        <f>IF(AE173="",0,VALUE(IF(AE173='Tabelle Tipi-pesi'!AB$2,'Tabelle Tipi-pesi'!AC$2,"")&amp;IF(AE173='Tabelle Tipi-pesi'!AB$3,'Tabelle Tipi-pesi'!AC$3,"")&amp;IF(AE173='Tabelle Tipi-pesi'!AB$4,'Tabelle Tipi-pesi'!AC$4,"")&amp;IF(AE173='Tabelle Tipi-pesi'!AB$5,'Tabelle Tipi-pesi'!AC$5,"")&amp;IF(AE173='Tabelle Tipi-pesi'!AB$6,'Tabelle Tipi-pesi'!AC$6,"")&amp;IF(AE173='Tabelle Tipi-pesi'!AB$7,'Tabelle Tipi-pesi'!AC$7,"")&amp;IF(AE173='Tabelle Tipi-pesi'!AB$8,'Tabelle Tipi-pesi'!AC$8,"")&amp;IF(AE173='Tabelle Tipi-pesi'!AB$9,'Tabelle Tipi-pesi'!AC$9,"")&amp;IF(AE173='Tabelle Tipi-pesi'!AB$10,'Tabelle Tipi-pesi'!AC$10,"")&amp;IF(AE173='Tabelle Tipi-pesi'!AB$11,'Tabelle Tipi-pesi'!AC$11,"")&amp;IF(AE173='Tabelle Tipi-pesi'!AB$12,'Tabelle Tipi-pesi'!AC$12,"")&amp;IF(AE173='Tabelle Tipi-pesi'!AB$13,'Tabelle Tipi-pesi'!AC$13,"")&amp;IF(AE173='Tabelle Tipi-pesi'!AB$14,'Tabelle Tipi-pesi'!AC$14,"")&amp;IF(AE173='Tabelle Tipi-pesi'!AB$15,'Tabelle Tipi-pesi'!AC$15,"")&amp;IF(AD173='Tabelle Tipi-pesi'!AB$16,'Tabelle Tipi-pesi'!AC$16,"")&amp;IF(AE173='Tabelle Tipi-pesi'!AB$17,'Tabelle Tipi-pesi'!AC$17,"")&amp;IF(AE173='Tabelle Tipi-pesi'!AB$18,'Tabelle Tipi-pesi'!AC$18,"")&amp;IF(AE173='Tabelle Tipi-pesi'!AB$19,'Tabelle Tipi-pesi'!AC$19,"")&amp;IF(AE173='Tabelle Tipi-pesi'!AB$20,'Tabelle Tipi-pesi'!AC$20,"")&amp;IF(AE173='Tabelle Tipi-pesi'!AB$21,'Tabelle Tipi-pesi'!AC$21,"")&amp;IF(AE173='Tabelle Tipi-pesi'!AB$22,'Tabelle Tipi-pesi'!AC$22,"")&amp;IF(AE173='Tabelle Tipi-pesi'!AB$23,'Tabelle Tipi-pesi'!AC$23,"")))</f>
        <v>0</v>
      </c>
      <c r="AH173" s="9">
        <f>IF(AG173="",0,VALUE(IF(AG173='Tabelle Tipi-pesi'!AD$2,'Tabelle Tipi-pesi'!AE$2,"")&amp;IF(AG173='Tabelle Tipi-pesi'!AD$3,'Tabelle Tipi-pesi'!AE$3,"")&amp;IF(AG173='Tabelle Tipi-pesi'!AD$4,'Tabelle Tipi-pesi'!AE$4,"")&amp;IF(AG173='Tabelle Tipi-pesi'!AD$5,'Tabelle Tipi-pesi'!AE$5,"")&amp;IF(AG173='Tabelle Tipi-pesi'!AD$6,'Tabelle Tipi-pesi'!AE$6,"")&amp;IF(AG173='Tabelle Tipi-pesi'!AD$7,'Tabelle Tipi-pesi'!AE$7,"")&amp;IF(AG173='Tabelle Tipi-pesi'!AD$8,'Tabelle Tipi-pesi'!AE$8,"")&amp;IF(AG173='Tabelle Tipi-pesi'!AD$9,'Tabelle Tipi-pesi'!AE$9,"")&amp;IF(AG173='Tabelle Tipi-pesi'!AD$10,'Tabelle Tipi-pesi'!AE$10,"")&amp;IF(AG173='Tabelle Tipi-pesi'!AD$11,'Tabelle Tipi-pesi'!AE$11,"")&amp;IF(AG173='Tabelle Tipi-pesi'!AD$12,'Tabelle Tipi-pesi'!AE$12,"")&amp;IF(AG173='Tabelle Tipi-pesi'!AD$13,'Tabelle Tipi-pesi'!AE$13,"")&amp;IF(AG173='Tabelle Tipi-pesi'!AD$14,'Tabelle Tipi-pesi'!AE$14,"")&amp;IF(AG173='Tabelle Tipi-pesi'!AD$15,'Tabelle Tipi-pesi'!AE$15,"")&amp;IF(AF173='Tabelle Tipi-pesi'!AD$16,'Tabelle Tipi-pesi'!AE$16,"")&amp;IF(AG173='Tabelle Tipi-pesi'!AD$17,'Tabelle Tipi-pesi'!AE$17,"")&amp;IF(AG173='Tabelle Tipi-pesi'!AD$18,'Tabelle Tipi-pesi'!AE$18,"")&amp;IF(AG173='Tabelle Tipi-pesi'!AD$19,'Tabelle Tipi-pesi'!AE$19,"")&amp;IF(AG173='Tabelle Tipi-pesi'!AD$20,'Tabelle Tipi-pesi'!AE$20,"")&amp;IF(AG173='Tabelle Tipi-pesi'!AD$21,'Tabelle Tipi-pesi'!AE$21,"")&amp;IF(AG173='Tabelle Tipi-pesi'!AD$22,'Tabelle Tipi-pesi'!AE$22,"")&amp;IF(AG173='Tabelle Tipi-pesi'!AD$23,'Tabelle Tipi-pesi'!AE$23,"")))</f>
        <v>0</v>
      </c>
      <c r="AJ173" s="26">
        <f t="shared" si="14"/>
        <v>1403</v>
      </c>
      <c r="AK173" s="55">
        <v>55</v>
      </c>
      <c r="AL173" s="12">
        <v>8960</v>
      </c>
      <c r="AM173" s="18"/>
      <c r="AN173" s="11">
        <f t="shared" si="15"/>
        <v>15</v>
      </c>
      <c r="AO173" s="11" t="str">
        <f t="shared" si="16"/>
        <v>3</v>
      </c>
      <c r="AP173" s="8">
        <v>380</v>
      </c>
      <c r="AQ173" s="40">
        <f t="shared" si="17"/>
        <v>9.7745454545454535</v>
      </c>
      <c r="AR173" s="15">
        <f t="shared" si="18"/>
        <v>108.49745454545454</v>
      </c>
      <c r="AS173" s="16">
        <f t="shared" si="19"/>
        <v>77.332469383787995</v>
      </c>
      <c r="AT173" s="15">
        <f t="shared" si="20"/>
        <v>12.931178946803946</v>
      </c>
      <c r="AU173" s="39"/>
    </row>
    <row r="174" spans="1:47" s="8" customFormat="1" ht="11.25" customHeight="1" x14ac:dyDescent="0.2">
      <c r="A174" s="8">
        <v>170</v>
      </c>
      <c r="B174" s="8">
        <v>4</v>
      </c>
      <c r="C174" s="20" t="s">
        <v>15</v>
      </c>
      <c r="D174" s="21">
        <f>IF(C174="",0,VALUE(IF(C174='Tabelle Tipi-pesi'!B$2,'Tabelle Tipi-pesi'!C$2,"")&amp;IF(C174='Tabelle Tipi-pesi'!B$3,'Tabelle Tipi-pesi'!C$3,"")&amp;IF(C174='Tabelle Tipi-pesi'!B$4,'Tabelle Tipi-pesi'!C$4,"")&amp;IF(C174='Tabelle Tipi-pesi'!B$5,'Tabelle Tipi-pesi'!C$5,"")&amp;IF(C174='Tabelle Tipi-pesi'!B$6,'Tabelle Tipi-pesi'!C$6,"")&amp;IF(C174='Tabelle Tipi-pesi'!B$7,'Tabelle Tipi-pesi'!C$7,"")&amp;IF(C174='Tabelle Tipi-pesi'!B$8,'Tabelle Tipi-pesi'!C$8,"")&amp;IF(C174='Tabelle Tipi-pesi'!B$9,'Tabelle Tipi-pesi'!C$9,"")&amp;IF(C174='Tabelle Tipi-pesi'!B$10,'Tabelle Tipi-pesi'!C$10,"")&amp;IF(C174='Tabelle Tipi-pesi'!B$11,'Tabelle Tipi-pesi'!C$11,"")&amp;IF(C174='Tabelle Tipi-pesi'!B$12,'Tabelle Tipi-pesi'!C$12,"")&amp;IF(C174='Tabelle Tipi-pesi'!B$13,'Tabelle Tipi-pesi'!C$13,"")&amp;IF(C174='Tabelle Tipi-pesi'!B$14,'Tabelle Tipi-pesi'!C$14,"")&amp;IF(C174='Tabelle Tipi-pesi'!B$15,'Tabelle Tipi-pesi'!C$15,"")&amp;IF(C174='Tabelle Tipi-pesi'!B$16,'Tabelle Tipi-pesi'!C$16,"")&amp;IF(C174='Tabelle Tipi-pesi'!B$17,'Tabelle Tipi-pesi'!C$17,"")&amp;IF(C174='Tabelle Tipi-pesi'!B$18,'Tabelle Tipi-pesi'!C$18,"")&amp;IF(C174='Tabelle Tipi-pesi'!B$19,'Tabelle Tipi-pesi'!C$19,"")&amp;IF(C174='Tabelle Tipi-pesi'!B$20,'Tabelle Tipi-pesi'!C$20,"")&amp;IF(C174='Tabelle Tipi-pesi'!B$21,'Tabelle Tipi-pesi'!C$21,"")&amp;IF(C174='Tabelle Tipi-pesi'!B$22,'Tabelle Tipi-pesi'!C$22,"")&amp;IF(C174='Tabelle Tipi-pesi'!B$23,'Tabelle Tipi-pesi'!C$23,"")))</f>
        <v>110</v>
      </c>
      <c r="E174" s="8" t="s">
        <v>20</v>
      </c>
      <c r="F174" s="7">
        <f>IF(E174="",0,VALUE(IF(E174='Tabelle Tipi-pesi'!D$2,'Tabelle Tipi-pesi'!E$2,"")&amp;IF(E174='Tabelle Tipi-pesi'!D$3,'Tabelle Tipi-pesi'!E$3,"")&amp;IF(E174='Tabelle Tipi-pesi'!D$4,'Tabelle Tipi-pesi'!E$4,"")&amp;IF(E174='Tabelle Tipi-pesi'!D$5,'Tabelle Tipi-pesi'!E$5,"")&amp;IF(E174='Tabelle Tipi-pesi'!D$6,'Tabelle Tipi-pesi'!E$6,"")&amp;IF(E174='Tabelle Tipi-pesi'!D$7,'Tabelle Tipi-pesi'!E$7,"")&amp;IF(E174='Tabelle Tipi-pesi'!D$8,'Tabelle Tipi-pesi'!E$8,"")&amp;IF(E174='Tabelle Tipi-pesi'!D$9,'Tabelle Tipi-pesi'!E$9,"")&amp;IF(E174='Tabelle Tipi-pesi'!D$10,'Tabelle Tipi-pesi'!E$10,"")&amp;IF(E174='Tabelle Tipi-pesi'!D$11,'Tabelle Tipi-pesi'!E$11,"")&amp;IF(E174='Tabelle Tipi-pesi'!D$12,'Tabelle Tipi-pesi'!E$12,"")&amp;IF(E174='Tabelle Tipi-pesi'!D$13,'Tabelle Tipi-pesi'!E$13,"")&amp;IF(E174='Tabelle Tipi-pesi'!D$14,'Tabelle Tipi-pesi'!E$14,"")&amp;IF(E174='Tabelle Tipi-pesi'!D$15,'Tabelle Tipi-pesi'!E$15,"")&amp;IF(E174='Tabelle Tipi-pesi'!D$16,'Tabelle Tipi-pesi'!E$16,"")&amp;IF(E174='Tabelle Tipi-pesi'!D$17,'Tabelle Tipi-pesi'!E$17,"")&amp;IF(E174='Tabelle Tipi-pesi'!D$18,'Tabelle Tipi-pesi'!E$18,"")&amp;IF(E174='Tabelle Tipi-pesi'!D$19,'Tabelle Tipi-pesi'!E$19,"")&amp;IF(E174='Tabelle Tipi-pesi'!D$20,'Tabelle Tipi-pesi'!E$20,"")&amp;IF(E174='Tabelle Tipi-pesi'!D$21,'Tabelle Tipi-pesi'!E$21,"")&amp;IF(E174='Tabelle Tipi-pesi'!D$22,'Tabelle Tipi-pesi'!E$22,"")&amp;IF(E174='Tabelle Tipi-pesi'!D$23,'Tabelle Tipi-pesi'!E$23,"")))/4*B174</f>
        <v>90</v>
      </c>
      <c r="G174" s="22" t="s">
        <v>41</v>
      </c>
      <c r="H174" s="23">
        <f>$B174*IF(G174="",0,VALUE(IF(G174='Tabelle Tipi-pesi'!F$2,'Tabelle Tipi-pesi'!G$2,"")&amp;IF(G174='Tabelle Tipi-pesi'!F$3,'Tabelle Tipi-pesi'!G$3,"")&amp;IF(G174='Tabelle Tipi-pesi'!F$4,'Tabelle Tipi-pesi'!G$4,"")&amp;IF(G174='Tabelle Tipi-pesi'!F$5,'Tabelle Tipi-pesi'!G$5,"")&amp;IF(G174='Tabelle Tipi-pesi'!F$6,'Tabelle Tipi-pesi'!G$6,"")&amp;IF(G174='Tabelle Tipi-pesi'!F$7,'Tabelle Tipi-pesi'!G$7,"")&amp;IF(G174='Tabelle Tipi-pesi'!F$8,'Tabelle Tipi-pesi'!G$8,"")&amp;IF(G174='Tabelle Tipi-pesi'!F$9,'Tabelle Tipi-pesi'!G$9,"")&amp;IF(G174='Tabelle Tipi-pesi'!F$10,'Tabelle Tipi-pesi'!G$10,"")&amp;IF(G174='Tabelle Tipi-pesi'!F$11,'Tabelle Tipi-pesi'!G$11,"")&amp;IF(G174='Tabelle Tipi-pesi'!F$12,'Tabelle Tipi-pesi'!G$12,"")&amp;IF(G174='Tabelle Tipi-pesi'!F$13,'Tabelle Tipi-pesi'!G$13,"")&amp;IF(G174='Tabelle Tipi-pesi'!F$14,'Tabelle Tipi-pesi'!G$14,"")&amp;IF(G174='Tabelle Tipi-pesi'!F$15,'Tabelle Tipi-pesi'!G$15,"")&amp;IF(G174='Tabelle Tipi-pesi'!F$16,'Tabelle Tipi-pesi'!G$16,"")&amp;IF(G174='Tabelle Tipi-pesi'!F$17,'Tabelle Tipi-pesi'!G$17,"")&amp;IF(G174='Tabelle Tipi-pesi'!F$18,'Tabelle Tipi-pesi'!G$18,"")&amp;IF(G174='Tabelle Tipi-pesi'!F$19,'Tabelle Tipi-pesi'!G$19,"")&amp;IF(G174='Tabelle Tipi-pesi'!F$20,'Tabelle Tipi-pesi'!G$20,"")&amp;IF(G174='Tabelle Tipi-pesi'!F$21,'Tabelle Tipi-pesi'!G$21,"")&amp;IF(G174='Tabelle Tipi-pesi'!F$22,'Tabelle Tipi-pesi'!G$22,"")&amp;IF(G174='Tabelle Tipi-pesi'!F$23,'Tabelle Tipi-pesi'!G$23,"")))</f>
        <v>60</v>
      </c>
      <c r="I174" s="8" t="s">
        <v>44</v>
      </c>
      <c r="J174" s="9">
        <f>IF(I174="",0,VALUE(IF(I174='Tabelle Tipi-pesi'!H$2,'Tabelle Tipi-pesi'!I$2,"")&amp;IF(I174='Tabelle Tipi-pesi'!H$3,'Tabelle Tipi-pesi'!I$3,"")&amp;IF(I174='Tabelle Tipi-pesi'!H$4,'Tabelle Tipi-pesi'!I$4,"")&amp;IF(I174='Tabelle Tipi-pesi'!H$5,'Tabelle Tipi-pesi'!I$5,"")&amp;IF(I174='Tabelle Tipi-pesi'!H$6,'Tabelle Tipi-pesi'!I$6,"")&amp;IF(I174='Tabelle Tipi-pesi'!H$7,'Tabelle Tipi-pesi'!I$7,"")&amp;IF(I174='Tabelle Tipi-pesi'!H$8,'Tabelle Tipi-pesi'!I$8,"")&amp;IF(I174='Tabelle Tipi-pesi'!H$9,'Tabelle Tipi-pesi'!I$9,"")&amp;IF(I174='Tabelle Tipi-pesi'!H$10,'Tabelle Tipi-pesi'!I$10,"")&amp;IF(I174='Tabelle Tipi-pesi'!H$11,'Tabelle Tipi-pesi'!I$11,"")&amp;IF(I174='Tabelle Tipi-pesi'!H$12,'Tabelle Tipi-pesi'!I$12,"")&amp;IF(I174='Tabelle Tipi-pesi'!H$13,'Tabelle Tipi-pesi'!I$13,"")&amp;IF(I174='Tabelle Tipi-pesi'!H$14,'Tabelle Tipi-pesi'!I$14,"")&amp;IF(I174='Tabelle Tipi-pesi'!H$15,'Tabelle Tipi-pesi'!I$15,"")&amp;IF(I174='Tabelle Tipi-pesi'!H$16,'Tabelle Tipi-pesi'!I$16,"")&amp;IF(I174='Tabelle Tipi-pesi'!H$17,'Tabelle Tipi-pesi'!I$17,"")&amp;IF(I174='Tabelle Tipi-pesi'!H$18,'Tabelle Tipi-pesi'!I$18,"")&amp;IF(I174='Tabelle Tipi-pesi'!H$19,'Tabelle Tipi-pesi'!I$19,"")&amp;IF(I174='Tabelle Tipi-pesi'!H$20,'Tabelle Tipi-pesi'!I$20,"")&amp;IF(I174='Tabelle Tipi-pesi'!H$21,'Tabelle Tipi-pesi'!I$21,"")&amp;IF(I174='Tabelle Tipi-pesi'!H$22,'Tabelle Tipi-pesi'!I$22,"")&amp;IF(I174='Tabelle Tipi-pesi'!H$23,'Tabelle Tipi-pesi'!I$23,"")))</f>
        <v>80</v>
      </c>
      <c r="K174" s="24" t="s">
        <v>50</v>
      </c>
      <c r="L174" s="25">
        <f>IF(K174="",0,VALUE(IF(K174='Tabelle Tipi-pesi'!J$2,'Tabelle Tipi-pesi'!K$2,"")&amp;IF(K174='Tabelle Tipi-pesi'!J$3,'Tabelle Tipi-pesi'!K$3,"")&amp;IF(K174='Tabelle Tipi-pesi'!J$4,'Tabelle Tipi-pesi'!K$4,"")&amp;IF(K174='Tabelle Tipi-pesi'!J$5,'Tabelle Tipi-pesi'!K$5,"")&amp;IF(K174='Tabelle Tipi-pesi'!J$6,'Tabelle Tipi-pesi'!K$6,"")&amp;IF(K174='Tabelle Tipi-pesi'!J$7,'Tabelle Tipi-pesi'!K$7,"")&amp;IF(K174='Tabelle Tipi-pesi'!J$8,'Tabelle Tipi-pesi'!K$8,"")&amp;IF(K174='Tabelle Tipi-pesi'!J$9,'Tabelle Tipi-pesi'!K$9,"")&amp;IF(K174='Tabelle Tipi-pesi'!J$10,'Tabelle Tipi-pesi'!K$10,"")&amp;IF(K174='Tabelle Tipi-pesi'!J$11,'Tabelle Tipi-pesi'!K$11,"")&amp;IF(K174='Tabelle Tipi-pesi'!J$12,'Tabelle Tipi-pesi'!K$12,"")&amp;IF(K174='Tabelle Tipi-pesi'!J$13,'Tabelle Tipi-pesi'!K$13,"")&amp;IF(K174='Tabelle Tipi-pesi'!J$14,'Tabelle Tipi-pesi'!K$14,"")&amp;IF(K174='Tabelle Tipi-pesi'!J$15,'Tabelle Tipi-pesi'!K$15,"")&amp;IF(K174='Tabelle Tipi-pesi'!J$16,'Tabelle Tipi-pesi'!K$16,"")&amp;IF(K174='Tabelle Tipi-pesi'!J$17,'Tabelle Tipi-pesi'!K$17,"")&amp;IF(K174='Tabelle Tipi-pesi'!J$18,'Tabelle Tipi-pesi'!K$18,"")&amp;IF(K174='Tabelle Tipi-pesi'!J$19,'Tabelle Tipi-pesi'!K$19,"")&amp;IF(K174='Tabelle Tipi-pesi'!J$20,'Tabelle Tipi-pesi'!K$20,"")&amp;IF(K174='Tabelle Tipi-pesi'!J$21,'Tabelle Tipi-pesi'!K$21,"")&amp;IF(K174='Tabelle Tipi-pesi'!J$22,'Tabelle Tipi-pesi'!K$22,"")&amp;IF(K174='Tabelle Tipi-pesi'!J$23,'Tabelle Tipi-pesi'!K$23,"")))</f>
        <v>7</v>
      </c>
      <c r="M174" s="8" t="s">
        <v>62</v>
      </c>
      <c r="N174" s="9">
        <f>$B174*IF(M174="",0,VALUE(IF(M174='Tabelle Tipi-pesi'!L$2,'Tabelle Tipi-pesi'!M$2,"")&amp;IF(M174='Tabelle Tipi-pesi'!L$3,'Tabelle Tipi-pesi'!M$3,"")&amp;IF(M174='Tabelle Tipi-pesi'!L$4,'Tabelle Tipi-pesi'!M$4,"")&amp;IF(M174='Tabelle Tipi-pesi'!L$5,'Tabelle Tipi-pesi'!M$5,"")&amp;IF(M174='Tabelle Tipi-pesi'!L$6,'Tabelle Tipi-pesi'!M$6,"")&amp;IF(M174='Tabelle Tipi-pesi'!L$7,'Tabelle Tipi-pesi'!M$7,"")&amp;IF(M174='Tabelle Tipi-pesi'!L$8,'Tabelle Tipi-pesi'!M$8,"")&amp;IF(M174='Tabelle Tipi-pesi'!L$9,'Tabelle Tipi-pesi'!M$9,"")&amp;IF(M174='Tabelle Tipi-pesi'!L$10,'Tabelle Tipi-pesi'!M$10,"")&amp;IF(M174='Tabelle Tipi-pesi'!L$11,'Tabelle Tipi-pesi'!M$11,"")&amp;IF(M174='Tabelle Tipi-pesi'!L$12,'Tabelle Tipi-pesi'!M$12,"")&amp;IF(M174='Tabelle Tipi-pesi'!L$13,'Tabelle Tipi-pesi'!M$13,"")&amp;IF(M174='Tabelle Tipi-pesi'!L$14,'Tabelle Tipi-pesi'!M$14,"")&amp;IF(M174='Tabelle Tipi-pesi'!L$15,'Tabelle Tipi-pesi'!M$15,"")&amp;IF(M174='Tabelle Tipi-pesi'!L$16,'Tabelle Tipi-pesi'!M$16,"")&amp;IF(M174='Tabelle Tipi-pesi'!L$17,'Tabelle Tipi-pesi'!M$17,"")&amp;IF(M174='Tabelle Tipi-pesi'!L$18,'Tabelle Tipi-pesi'!M$18,"")&amp;IF(M174='Tabelle Tipi-pesi'!L$19,'Tabelle Tipi-pesi'!M$19,"")&amp;IF(M174='Tabelle Tipi-pesi'!L$20,'Tabelle Tipi-pesi'!M$20,"")&amp;IF(M174='Tabelle Tipi-pesi'!L$21,'Tabelle Tipi-pesi'!M$21,"")&amp;IF(M174='Tabelle Tipi-pesi'!L$22,'Tabelle Tipi-pesi'!M$22,"")&amp;IF(M174='Tabelle Tipi-pesi'!L$23,'Tabelle Tipi-pesi'!M$23,"")))</f>
        <v>416</v>
      </c>
      <c r="O174" s="27" t="s">
        <v>79</v>
      </c>
      <c r="P174" s="28">
        <f>IF(O174="",0,VALUE(IF(O174='Tabelle Tipi-pesi'!N$2,'Tabelle Tipi-pesi'!O$2,"")&amp;IF(O174='Tabelle Tipi-pesi'!N$3,'Tabelle Tipi-pesi'!O$3,"")&amp;IF(O174='Tabelle Tipi-pesi'!N$4,'Tabelle Tipi-pesi'!O$4,"")&amp;IF(O174='Tabelle Tipi-pesi'!N$5,'Tabelle Tipi-pesi'!O$5,"")&amp;IF(O174='Tabelle Tipi-pesi'!N$6,'Tabelle Tipi-pesi'!O$6,"")&amp;IF(O174='Tabelle Tipi-pesi'!N$7,'Tabelle Tipi-pesi'!O$7,"")&amp;IF(O174='Tabelle Tipi-pesi'!N$8,'Tabelle Tipi-pesi'!O$8,"")&amp;IF(O174='Tabelle Tipi-pesi'!N$9,'Tabelle Tipi-pesi'!O$9,"")&amp;IF(O174='Tabelle Tipi-pesi'!N$10,'Tabelle Tipi-pesi'!O$10,"")&amp;IF(O174='Tabelle Tipi-pesi'!N$11,'Tabelle Tipi-pesi'!O$11,"")&amp;IF(O174='Tabelle Tipi-pesi'!N$12,'Tabelle Tipi-pesi'!O$12,"")&amp;IF(O174='Tabelle Tipi-pesi'!N$13,'Tabelle Tipi-pesi'!O$13,"")&amp;IF(O174='Tabelle Tipi-pesi'!N$14,'Tabelle Tipi-pesi'!O$14,"")&amp;IF(O174='Tabelle Tipi-pesi'!N$15,'Tabelle Tipi-pesi'!O$15,"")&amp;IF(O174='Tabelle Tipi-pesi'!N$16,'Tabelle Tipi-pesi'!O$16,"")&amp;IF(O174='Tabelle Tipi-pesi'!N$17,'Tabelle Tipi-pesi'!O$17,"")&amp;IF(O174='Tabelle Tipi-pesi'!N$18,'Tabelle Tipi-pesi'!O$18,"")&amp;IF(O174='Tabelle Tipi-pesi'!N$19,'Tabelle Tipi-pesi'!O$19,"")&amp;IF(O174='Tabelle Tipi-pesi'!N$20,'Tabelle Tipi-pesi'!O$20,"")&amp;IF(O174='Tabelle Tipi-pesi'!N$21,'Tabelle Tipi-pesi'!O$21,"")&amp;IF(O174='Tabelle Tipi-pesi'!N$22,'Tabelle Tipi-pesi'!O$22,"")&amp;IF(O174='Tabelle Tipi-pesi'!N$23,'Tabelle Tipi-pesi'!O$23,"")))</f>
        <v>780</v>
      </c>
      <c r="Q174" s="8" t="s">
        <v>108</v>
      </c>
      <c r="R174" s="9">
        <f>IF(Q174="",0,VALUE(IF(Q174='Tabelle Tipi-pesi'!P$2,'Tabelle Tipi-pesi'!Q$2,"")&amp;IF(Q174='Tabelle Tipi-pesi'!P$3,'Tabelle Tipi-pesi'!Q$3,"")&amp;IF(Q174='Tabelle Tipi-pesi'!P$4,'Tabelle Tipi-pesi'!Q$4,"")&amp;IF(Q174='Tabelle Tipi-pesi'!P$5,'Tabelle Tipi-pesi'!Q$5,"")&amp;IF(Q174='Tabelle Tipi-pesi'!P$6,'Tabelle Tipi-pesi'!Q$6,"")&amp;IF(Q174='Tabelle Tipi-pesi'!P$7,'Tabelle Tipi-pesi'!Q$7,"")&amp;IF(Q174='Tabelle Tipi-pesi'!P$8,'Tabelle Tipi-pesi'!Q$8,"")&amp;IF(Q174='Tabelle Tipi-pesi'!P$9,'Tabelle Tipi-pesi'!Q$9,"")&amp;IF(Q174='Tabelle Tipi-pesi'!P$10,'Tabelle Tipi-pesi'!Q$10,"")&amp;IF(Q174='Tabelle Tipi-pesi'!P$11,'Tabelle Tipi-pesi'!Q$11,"")&amp;IF(Q174='Tabelle Tipi-pesi'!P$12,'Tabelle Tipi-pesi'!Q$12,"")&amp;IF(Q174='Tabelle Tipi-pesi'!P$13,'Tabelle Tipi-pesi'!Q$13,"")&amp;IF(Q174='Tabelle Tipi-pesi'!P$14,'Tabelle Tipi-pesi'!Q$14,"")&amp;IF(Q174='Tabelle Tipi-pesi'!P$15,'Tabelle Tipi-pesi'!Q$15,"")&amp;IF(Q174='Tabelle Tipi-pesi'!P$16,'Tabelle Tipi-pesi'!Q$16,"")&amp;IF(Q174='Tabelle Tipi-pesi'!P$17,'Tabelle Tipi-pesi'!Q$17,"")&amp;IF(Q174='Tabelle Tipi-pesi'!P$18,'Tabelle Tipi-pesi'!Q$18,"")&amp;IF(Q174='Tabelle Tipi-pesi'!P$19,'Tabelle Tipi-pesi'!Q$19,"")&amp;IF(Q174='Tabelle Tipi-pesi'!P$20,'Tabelle Tipi-pesi'!Q$20,"")&amp;IF(Q174='Tabelle Tipi-pesi'!P$21,'Tabelle Tipi-pesi'!Q$21,"")&amp;IF(Q174='Tabelle Tipi-pesi'!P$22,'Tabelle Tipi-pesi'!Q$22,"")&amp;IF(Q174='Tabelle Tipi-pesi'!P$23,'Tabelle Tipi-pesi'!Q$23,"")))</f>
        <v>30</v>
      </c>
      <c r="S174" s="29" t="s">
        <v>113</v>
      </c>
      <c r="T174" s="30">
        <f>IF(S174="",0,VALUE(IF(S174='Tabelle Tipi-pesi'!R$2,'Tabelle Tipi-pesi'!S$2,"")&amp;IF(S174='Tabelle Tipi-pesi'!R$3,'Tabelle Tipi-pesi'!S$3,"")&amp;IF(S174='Tabelle Tipi-pesi'!R$4,'Tabelle Tipi-pesi'!S$4,"")&amp;IF(S174='Tabelle Tipi-pesi'!R$5,'Tabelle Tipi-pesi'!S$5,"")&amp;IF(S174='Tabelle Tipi-pesi'!R$6,'Tabelle Tipi-pesi'!S$6,"")&amp;IF(S174='Tabelle Tipi-pesi'!R$7,'Tabelle Tipi-pesi'!S$7,"")&amp;IF(S174='Tabelle Tipi-pesi'!R$8,'Tabelle Tipi-pesi'!S$8,"")&amp;IF(S174='Tabelle Tipi-pesi'!R$9,'Tabelle Tipi-pesi'!S$9,"")&amp;IF(S174='Tabelle Tipi-pesi'!R$10,'Tabelle Tipi-pesi'!S$10,"")&amp;IF(S174='Tabelle Tipi-pesi'!R$11,'Tabelle Tipi-pesi'!S$11,"")&amp;IF(S174='Tabelle Tipi-pesi'!R$12,'Tabelle Tipi-pesi'!S$12,"")&amp;IF(S174='Tabelle Tipi-pesi'!R$13,'Tabelle Tipi-pesi'!S$13,"")&amp;IF(S174='Tabelle Tipi-pesi'!R$14,'Tabelle Tipi-pesi'!S$14,"")&amp;IF(S174='Tabelle Tipi-pesi'!R$15,'Tabelle Tipi-pesi'!S$15,"")&amp;IF(S174='Tabelle Tipi-pesi'!R$16,'Tabelle Tipi-pesi'!S$16,"")&amp;IF(S174='Tabelle Tipi-pesi'!R$17,'Tabelle Tipi-pesi'!S$17,"")&amp;IF(S174='Tabelle Tipi-pesi'!R$18,'Tabelle Tipi-pesi'!S$18,"")&amp;IF(S174='Tabelle Tipi-pesi'!R$19,'Tabelle Tipi-pesi'!S$19,"")&amp;IF(S174='Tabelle Tipi-pesi'!R$20,'Tabelle Tipi-pesi'!S$20,"")&amp;IF(S174='Tabelle Tipi-pesi'!R$21,'Tabelle Tipi-pesi'!S$21,"")&amp;IF(S174='Tabelle Tipi-pesi'!R$22,'Tabelle Tipi-pesi'!S$22,"")&amp;IF(S174='Tabelle Tipi-pesi'!R$23,'Tabelle Tipi-pesi'!S$23,"")))</f>
        <v>30</v>
      </c>
      <c r="V174" s="9">
        <f>IF(U174="",0,VALUE(IF(U174='Tabelle Tipi-pesi'!T$2,'Tabelle Tipi-pesi'!U$2,"")&amp;IF(U174='Tabelle Tipi-pesi'!T$3,'Tabelle Tipi-pesi'!U$3,"")&amp;IF(U174='Tabelle Tipi-pesi'!T$4,'Tabelle Tipi-pesi'!U$4,"")&amp;IF(U174='Tabelle Tipi-pesi'!T$5,'Tabelle Tipi-pesi'!U$5,"")&amp;IF(U174='Tabelle Tipi-pesi'!T$6,'Tabelle Tipi-pesi'!U$6,"")&amp;IF(U174='Tabelle Tipi-pesi'!T$7,'Tabelle Tipi-pesi'!U$7,"")&amp;IF(U174='Tabelle Tipi-pesi'!T$8,'Tabelle Tipi-pesi'!U$8,"")&amp;IF(U174='Tabelle Tipi-pesi'!T$9,'Tabelle Tipi-pesi'!U$9,"")&amp;IF(U174='Tabelle Tipi-pesi'!T$10,'Tabelle Tipi-pesi'!U$10,"")&amp;IF(U174='Tabelle Tipi-pesi'!T$11,'Tabelle Tipi-pesi'!U$11,"")&amp;IF(U174='Tabelle Tipi-pesi'!T$12,'Tabelle Tipi-pesi'!U$12,"")&amp;IF(U174='Tabelle Tipi-pesi'!T$13,'Tabelle Tipi-pesi'!U$13,"")&amp;IF(U174='Tabelle Tipi-pesi'!T$14,'Tabelle Tipi-pesi'!U$14,"")&amp;IF(U174='Tabelle Tipi-pesi'!T$15,'Tabelle Tipi-pesi'!U$15,"")&amp;IF(U174='Tabelle Tipi-pesi'!T$16,'Tabelle Tipi-pesi'!U$16,"")&amp;IF(U174='Tabelle Tipi-pesi'!T$17,'Tabelle Tipi-pesi'!U$17,"")&amp;IF(U174='Tabelle Tipi-pesi'!T$18,'Tabelle Tipi-pesi'!U$18,"")&amp;IF(U174='Tabelle Tipi-pesi'!T$19,'Tabelle Tipi-pesi'!U$19,"")&amp;IF(U174='Tabelle Tipi-pesi'!T$20,'Tabelle Tipi-pesi'!U$20,"")&amp;IF(U174='Tabelle Tipi-pesi'!T$21,'Tabelle Tipi-pesi'!U$21,"")&amp;IF(U174='Tabelle Tipi-pesi'!T$22,'Tabelle Tipi-pesi'!U$22,"")&amp;IF(U174='Tabelle Tipi-pesi'!T$23,'Tabelle Tipi-pesi'!U$23,"")))</f>
        <v>0</v>
      </c>
      <c r="W174" s="31"/>
      <c r="X174" s="32">
        <f>IF(W174="",0,VALUE(IF(W174='Tabelle Tipi-pesi'!V$2,'Tabelle Tipi-pesi'!W$2,"")&amp;IF(W174='Tabelle Tipi-pesi'!V$3,'Tabelle Tipi-pesi'!W$3,"")&amp;IF(W174='Tabelle Tipi-pesi'!V$4,'Tabelle Tipi-pesi'!W$4,"")&amp;IF(W174='Tabelle Tipi-pesi'!V$5,'Tabelle Tipi-pesi'!W$5,"")&amp;IF(W174='Tabelle Tipi-pesi'!V$6,'Tabelle Tipi-pesi'!W$6,"")&amp;IF(W174='Tabelle Tipi-pesi'!V$7,'Tabelle Tipi-pesi'!W$7,"")&amp;IF(W174='Tabelle Tipi-pesi'!V$8,'Tabelle Tipi-pesi'!W$8,"")&amp;IF(W174='Tabelle Tipi-pesi'!V$9,'Tabelle Tipi-pesi'!W$9,"")&amp;IF(W174='Tabelle Tipi-pesi'!V$10,'Tabelle Tipi-pesi'!W$10,"")&amp;IF(W174='Tabelle Tipi-pesi'!V$11,'Tabelle Tipi-pesi'!W$11,"")&amp;IF(W174='Tabelle Tipi-pesi'!V$12,'Tabelle Tipi-pesi'!W$12,"")&amp;IF(W174='Tabelle Tipi-pesi'!V$13,'Tabelle Tipi-pesi'!W$13,"")&amp;IF(W174='Tabelle Tipi-pesi'!V$14,'Tabelle Tipi-pesi'!W$14,"")&amp;IF(W174='Tabelle Tipi-pesi'!V$15,'Tabelle Tipi-pesi'!W$15,"")&amp;IF(W174='Tabelle Tipi-pesi'!V$16,'Tabelle Tipi-pesi'!W$16,"")&amp;IF(W174='Tabelle Tipi-pesi'!V$17,'Tabelle Tipi-pesi'!W$17,"")&amp;IF(W174='Tabelle Tipi-pesi'!V$18,'Tabelle Tipi-pesi'!W$18,"")&amp;IF(W174='Tabelle Tipi-pesi'!V$19,'Tabelle Tipi-pesi'!W$19,"")&amp;IF(W174='Tabelle Tipi-pesi'!V$20,'Tabelle Tipi-pesi'!W$20,"")&amp;IF(W174='Tabelle Tipi-pesi'!V$21,'Tabelle Tipi-pesi'!W$21,"")&amp;IF(W174='Tabelle Tipi-pesi'!V$22,'Tabelle Tipi-pesi'!W$22,"")&amp;IF(W174='Tabelle Tipi-pesi'!V$23,'Tabelle Tipi-pesi'!W$23,"")))</f>
        <v>0</v>
      </c>
      <c r="Z174" s="9">
        <f>IF(Y174="",0,VALUE(IF(Y174='Tabelle Tipi-pesi'!X$2,'Tabelle Tipi-pesi'!Y$2,"")&amp;IF(Y174='Tabelle Tipi-pesi'!X$3,'Tabelle Tipi-pesi'!Y$3,"")&amp;IF(Y174='Tabelle Tipi-pesi'!X$4,'Tabelle Tipi-pesi'!Y$4,"")&amp;IF(Y174='Tabelle Tipi-pesi'!X$5,'Tabelle Tipi-pesi'!Y$5,"")&amp;IF(Y174='Tabelle Tipi-pesi'!X$6,'Tabelle Tipi-pesi'!Y$6,"")&amp;IF(Y174='Tabelle Tipi-pesi'!X$7,'Tabelle Tipi-pesi'!Y$7,"")&amp;IF(Y174='Tabelle Tipi-pesi'!X$8,'Tabelle Tipi-pesi'!Y$8,"")&amp;IF(Y174='Tabelle Tipi-pesi'!X$9,'Tabelle Tipi-pesi'!Y$9,"")&amp;IF(Y174='Tabelle Tipi-pesi'!X$10,'Tabelle Tipi-pesi'!Y$10,"")&amp;IF(Y174='Tabelle Tipi-pesi'!X$11,'Tabelle Tipi-pesi'!Y$11,"")&amp;IF(Y174='Tabelle Tipi-pesi'!X$12,'Tabelle Tipi-pesi'!Y$12,"")&amp;IF(Y174='Tabelle Tipi-pesi'!X$13,'Tabelle Tipi-pesi'!Y$13,"")&amp;IF(Y174='Tabelle Tipi-pesi'!X$14,'Tabelle Tipi-pesi'!Y$14,"")&amp;IF(Y174='Tabelle Tipi-pesi'!X$15,'Tabelle Tipi-pesi'!Y$15,"")&amp;IF(Y174='Tabelle Tipi-pesi'!X$16,'Tabelle Tipi-pesi'!Y$16,"")&amp;IF(Y174='Tabelle Tipi-pesi'!X$17,'Tabelle Tipi-pesi'!Y$17,"")&amp;IF(Y174='Tabelle Tipi-pesi'!X$18,'Tabelle Tipi-pesi'!Y$18,"")&amp;IF(Y174='Tabelle Tipi-pesi'!X$19,'Tabelle Tipi-pesi'!Y$19,"")&amp;IF(Y174='Tabelle Tipi-pesi'!X$20,'Tabelle Tipi-pesi'!Y$20,"")&amp;IF(Y174='Tabelle Tipi-pesi'!X$21,'Tabelle Tipi-pesi'!Y$21,"")&amp;IF(Y174='Tabelle Tipi-pesi'!X$22,'Tabelle Tipi-pesi'!Y$22,"")&amp;IF(Y174='Tabelle Tipi-pesi'!X$23,'Tabelle Tipi-pesi'!Y$23,"")))</f>
        <v>0</v>
      </c>
      <c r="AA174" s="36"/>
      <c r="AB174" s="37">
        <f>IF(AA174="",0,VALUE(IF(AA174='Tabelle Tipi-pesi'!Z$2,'Tabelle Tipi-pesi'!AA$2,"")&amp;IF(AA174='Tabelle Tipi-pesi'!Z$3,'Tabelle Tipi-pesi'!AA$3,"")&amp;IF(AA174='Tabelle Tipi-pesi'!Z$4,'Tabelle Tipi-pesi'!AA$4,"")&amp;IF(AA174='Tabelle Tipi-pesi'!Z$5,'Tabelle Tipi-pesi'!AA$5,"")&amp;IF(AA174='Tabelle Tipi-pesi'!Z$6,'Tabelle Tipi-pesi'!AA$6,"")&amp;IF(AA174='Tabelle Tipi-pesi'!Z$7,'Tabelle Tipi-pesi'!AA$7,"")&amp;IF(AA174='Tabelle Tipi-pesi'!Z$8,'Tabelle Tipi-pesi'!AA$8,"")&amp;IF(AA174='Tabelle Tipi-pesi'!Z$9,'Tabelle Tipi-pesi'!AA$9,"")&amp;IF(AA174='Tabelle Tipi-pesi'!Z$10,'Tabelle Tipi-pesi'!AA$10,"")&amp;IF(AA174='Tabelle Tipi-pesi'!Z$11,'Tabelle Tipi-pesi'!AA$11,"")&amp;IF(AA174='Tabelle Tipi-pesi'!Z$12,'Tabelle Tipi-pesi'!AA$12,"")&amp;IF(AA174='Tabelle Tipi-pesi'!Z$13,'Tabelle Tipi-pesi'!AA$13,"")&amp;IF(AA174='Tabelle Tipi-pesi'!Z$14,'Tabelle Tipi-pesi'!AA$14,"")&amp;IF(AA174='Tabelle Tipi-pesi'!Z$15,'Tabelle Tipi-pesi'!AA$15,"")&amp;IF(AA174='Tabelle Tipi-pesi'!Z$16,'Tabelle Tipi-pesi'!AA$16,"")&amp;IF(AA174='Tabelle Tipi-pesi'!Z$17,'Tabelle Tipi-pesi'!AA$17,"")&amp;IF(AA174='Tabelle Tipi-pesi'!Z$18,'Tabelle Tipi-pesi'!AA$18,"")&amp;IF(AA174='Tabelle Tipi-pesi'!Z$19,'Tabelle Tipi-pesi'!AA$19,"")&amp;IF(AA174='Tabelle Tipi-pesi'!Z$20,'Tabelle Tipi-pesi'!AA$20,"")&amp;IF(AA174='Tabelle Tipi-pesi'!Z$21,'Tabelle Tipi-pesi'!AA$21,"")&amp;IF(AA174='Tabelle Tipi-pesi'!Z$22,'Tabelle Tipi-pesi'!AA$22,"")&amp;IF(AA174='Tabelle Tipi-pesi'!Z$23,'Tabelle Tipi-pesi'!AA$23,"")))</f>
        <v>0</v>
      </c>
      <c r="AD174" s="9">
        <f>IF(AC174="",0,VALUE(IF(AC174='Tabelle Tipi-pesi'!Z$2,'Tabelle Tipi-pesi'!AA$2,"")&amp;IF(AC174='Tabelle Tipi-pesi'!Z$3,'Tabelle Tipi-pesi'!AA$3,"")&amp;IF(AC174='Tabelle Tipi-pesi'!Z$4,'Tabelle Tipi-pesi'!AA$4,"")&amp;IF(AC174='Tabelle Tipi-pesi'!Z$5,'Tabelle Tipi-pesi'!AA$5,"")&amp;IF(AC174='Tabelle Tipi-pesi'!Z$6,'Tabelle Tipi-pesi'!AA$6,"")&amp;IF(AC174='Tabelle Tipi-pesi'!Z$7,'Tabelle Tipi-pesi'!AA$7,"")&amp;IF(AC174='Tabelle Tipi-pesi'!Z$8,'Tabelle Tipi-pesi'!AA$8,"")&amp;IF(AC174='Tabelle Tipi-pesi'!Z$9,'Tabelle Tipi-pesi'!AA$9,"")&amp;IF(AC174='Tabelle Tipi-pesi'!Z$10,'Tabelle Tipi-pesi'!AA$10,"")&amp;IF(AC174='Tabelle Tipi-pesi'!Z$11,'Tabelle Tipi-pesi'!AA$11,"")&amp;IF(AC174='Tabelle Tipi-pesi'!Z$12,'Tabelle Tipi-pesi'!AA$12,"")&amp;IF(AC174='Tabelle Tipi-pesi'!Z$13,'Tabelle Tipi-pesi'!AA$13,"")&amp;IF(AC174='Tabelle Tipi-pesi'!Z$14,'Tabelle Tipi-pesi'!AA$14,"")&amp;IF(AC174='Tabelle Tipi-pesi'!Z$15,'Tabelle Tipi-pesi'!AA$15,"")&amp;IF(AC174='Tabelle Tipi-pesi'!Z$16,'Tabelle Tipi-pesi'!AA$16,"")&amp;IF(AC174='Tabelle Tipi-pesi'!Z$17,'Tabelle Tipi-pesi'!AA$17,"")&amp;IF(AC174='Tabelle Tipi-pesi'!Z$18,'Tabelle Tipi-pesi'!AA$18,"")&amp;IF(AC174='Tabelle Tipi-pesi'!Z$19,'Tabelle Tipi-pesi'!AA$19,"")&amp;IF(AC174='Tabelle Tipi-pesi'!Z$20,'Tabelle Tipi-pesi'!AA$20,"")&amp;IF(AC174='Tabelle Tipi-pesi'!Z$21,'Tabelle Tipi-pesi'!AA$21,"")&amp;IF(AC174='Tabelle Tipi-pesi'!Z$22,'Tabelle Tipi-pesi'!AA$22,"")&amp;IF(AC174='Tabelle Tipi-pesi'!Z$23,'Tabelle Tipi-pesi'!AA$23,"")))</f>
        <v>0</v>
      </c>
      <c r="AE174" s="34"/>
      <c r="AF174" s="35">
        <f>IF(AE174="",0,VALUE(IF(AE174='Tabelle Tipi-pesi'!AB$2,'Tabelle Tipi-pesi'!AC$2,"")&amp;IF(AE174='Tabelle Tipi-pesi'!AB$3,'Tabelle Tipi-pesi'!AC$3,"")&amp;IF(AE174='Tabelle Tipi-pesi'!AB$4,'Tabelle Tipi-pesi'!AC$4,"")&amp;IF(AE174='Tabelle Tipi-pesi'!AB$5,'Tabelle Tipi-pesi'!AC$5,"")&amp;IF(AE174='Tabelle Tipi-pesi'!AB$6,'Tabelle Tipi-pesi'!AC$6,"")&amp;IF(AE174='Tabelle Tipi-pesi'!AB$7,'Tabelle Tipi-pesi'!AC$7,"")&amp;IF(AE174='Tabelle Tipi-pesi'!AB$8,'Tabelle Tipi-pesi'!AC$8,"")&amp;IF(AE174='Tabelle Tipi-pesi'!AB$9,'Tabelle Tipi-pesi'!AC$9,"")&amp;IF(AE174='Tabelle Tipi-pesi'!AB$10,'Tabelle Tipi-pesi'!AC$10,"")&amp;IF(AE174='Tabelle Tipi-pesi'!AB$11,'Tabelle Tipi-pesi'!AC$11,"")&amp;IF(AE174='Tabelle Tipi-pesi'!AB$12,'Tabelle Tipi-pesi'!AC$12,"")&amp;IF(AE174='Tabelle Tipi-pesi'!AB$13,'Tabelle Tipi-pesi'!AC$13,"")&amp;IF(AE174='Tabelle Tipi-pesi'!AB$14,'Tabelle Tipi-pesi'!AC$14,"")&amp;IF(AE174='Tabelle Tipi-pesi'!AB$15,'Tabelle Tipi-pesi'!AC$15,"")&amp;IF(AD174='Tabelle Tipi-pesi'!AB$16,'Tabelle Tipi-pesi'!AC$16,"")&amp;IF(AE174='Tabelle Tipi-pesi'!AB$17,'Tabelle Tipi-pesi'!AC$17,"")&amp;IF(AE174='Tabelle Tipi-pesi'!AB$18,'Tabelle Tipi-pesi'!AC$18,"")&amp;IF(AE174='Tabelle Tipi-pesi'!AB$19,'Tabelle Tipi-pesi'!AC$19,"")&amp;IF(AE174='Tabelle Tipi-pesi'!AB$20,'Tabelle Tipi-pesi'!AC$20,"")&amp;IF(AE174='Tabelle Tipi-pesi'!AB$21,'Tabelle Tipi-pesi'!AC$21,"")&amp;IF(AE174='Tabelle Tipi-pesi'!AB$22,'Tabelle Tipi-pesi'!AC$22,"")&amp;IF(AE174='Tabelle Tipi-pesi'!AB$23,'Tabelle Tipi-pesi'!AC$23,"")))</f>
        <v>0</v>
      </c>
      <c r="AH174" s="9">
        <f>IF(AG174="",0,VALUE(IF(AG174='Tabelle Tipi-pesi'!AD$2,'Tabelle Tipi-pesi'!AE$2,"")&amp;IF(AG174='Tabelle Tipi-pesi'!AD$3,'Tabelle Tipi-pesi'!AE$3,"")&amp;IF(AG174='Tabelle Tipi-pesi'!AD$4,'Tabelle Tipi-pesi'!AE$4,"")&amp;IF(AG174='Tabelle Tipi-pesi'!AD$5,'Tabelle Tipi-pesi'!AE$5,"")&amp;IF(AG174='Tabelle Tipi-pesi'!AD$6,'Tabelle Tipi-pesi'!AE$6,"")&amp;IF(AG174='Tabelle Tipi-pesi'!AD$7,'Tabelle Tipi-pesi'!AE$7,"")&amp;IF(AG174='Tabelle Tipi-pesi'!AD$8,'Tabelle Tipi-pesi'!AE$8,"")&amp;IF(AG174='Tabelle Tipi-pesi'!AD$9,'Tabelle Tipi-pesi'!AE$9,"")&amp;IF(AG174='Tabelle Tipi-pesi'!AD$10,'Tabelle Tipi-pesi'!AE$10,"")&amp;IF(AG174='Tabelle Tipi-pesi'!AD$11,'Tabelle Tipi-pesi'!AE$11,"")&amp;IF(AG174='Tabelle Tipi-pesi'!AD$12,'Tabelle Tipi-pesi'!AE$12,"")&amp;IF(AG174='Tabelle Tipi-pesi'!AD$13,'Tabelle Tipi-pesi'!AE$13,"")&amp;IF(AG174='Tabelle Tipi-pesi'!AD$14,'Tabelle Tipi-pesi'!AE$14,"")&amp;IF(AG174='Tabelle Tipi-pesi'!AD$15,'Tabelle Tipi-pesi'!AE$15,"")&amp;IF(AF174='Tabelle Tipi-pesi'!AD$16,'Tabelle Tipi-pesi'!AE$16,"")&amp;IF(AG174='Tabelle Tipi-pesi'!AD$17,'Tabelle Tipi-pesi'!AE$17,"")&amp;IF(AG174='Tabelle Tipi-pesi'!AD$18,'Tabelle Tipi-pesi'!AE$18,"")&amp;IF(AG174='Tabelle Tipi-pesi'!AD$19,'Tabelle Tipi-pesi'!AE$19,"")&amp;IF(AG174='Tabelle Tipi-pesi'!AD$20,'Tabelle Tipi-pesi'!AE$20,"")&amp;IF(AG174='Tabelle Tipi-pesi'!AD$21,'Tabelle Tipi-pesi'!AE$21,"")&amp;IF(AG174='Tabelle Tipi-pesi'!AD$22,'Tabelle Tipi-pesi'!AE$22,"")&amp;IF(AG174='Tabelle Tipi-pesi'!AD$23,'Tabelle Tipi-pesi'!AE$23,"")))</f>
        <v>0</v>
      </c>
      <c r="AJ174" s="26">
        <f t="shared" si="14"/>
        <v>1603</v>
      </c>
      <c r="AK174" s="55">
        <v>65.5</v>
      </c>
      <c r="AL174" s="12">
        <v>9467</v>
      </c>
      <c r="AM174" s="18"/>
      <c r="AN174" s="11">
        <f t="shared" si="15"/>
        <v>15</v>
      </c>
      <c r="AO174" s="11" t="str">
        <f t="shared" si="16"/>
        <v>4</v>
      </c>
      <c r="AP174" s="8">
        <v>380</v>
      </c>
      <c r="AQ174" s="40">
        <f t="shared" si="17"/>
        <v>8.6720610687022912</v>
      </c>
      <c r="AR174" s="15">
        <f t="shared" si="18"/>
        <v>128.34650381679393</v>
      </c>
      <c r="AS174" s="16">
        <f t="shared" si="19"/>
        <v>80.066440309915109</v>
      </c>
      <c r="AT174" s="15">
        <f t="shared" si="20"/>
        <v>12.489627316129901</v>
      </c>
      <c r="AU174" s="39"/>
    </row>
    <row r="175" spans="1:47" s="8" customFormat="1" ht="11.25" customHeight="1" x14ac:dyDescent="0.2">
      <c r="A175" s="8">
        <v>171</v>
      </c>
      <c r="B175" s="8">
        <v>4</v>
      </c>
      <c r="C175" s="20" t="s">
        <v>15</v>
      </c>
      <c r="D175" s="21">
        <f>IF(C175="",0,VALUE(IF(C175='Tabelle Tipi-pesi'!B$2,'Tabelle Tipi-pesi'!C$2,"")&amp;IF(C175='Tabelle Tipi-pesi'!B$3,'Tabelle Tipi-pesi'!C$3,"")&amp;IF(C175='Tabelle Tipi-pesi'!B$4,'Tabelle Tipi-pesi'!C$4,"")&amp;IF(C175='Tabelle Tipi-pesi'!B$5,'Tabelle Tipi-pesi'!C$5,"")&amp;IF(C175='Tabelle Tipi-pesi'!B$6,'Tabelle Tipi-pesi'!C$6,"")&amp;IF(C175='Tabelle Tipi-pesi'!B$7,'Tabelle Tipi-pesi'!C$7,"")&amp;IF(C175='Tabelle Tipi-pesi'!B$8,'Tabelle Tipi-pesi'!C$8,"")&amp;IF(C175='Tabelle Tipi-pesi'!B$9,'Tabelle Tipi-pesi'!C$9,"")&amp;IF(C175='Tabelle Tipi-pesi'!B$10,'Tabelle Tipi-pesi'!C$10,"")&amp;IF(C175='Tabelle Tipi-pesi'!B$11,'Tabelle Tipi-pesi'!C$11,"")&amp;IF(C175='Tabelle Tipi-pesi'!B$12,'Tabelle Tipi-pesi'!C$12,"")&amp;IF(C175='Tabelle Tipi-pesi'!B$13,'Tabelle Tipi-pesi'!C$13,"")&amp;IF(C175='Tabelle Tipi-pesi'!B$14,'Tabelle Tipi-pesi'!C$14,"")&amp;IF(C175='Tabelle Tipi-pesi'!B$15,'Tabelle Tipi-pesi'!C$15,"")&amp;IF(C175='Tabelle Tipi-pesi'!B$16,'Tabelle Tipi-pesi'!C$16,"")&amp;IF(C175='Tabelle Tipi-pesi'!B$17,'Tabelle Tipi-pesi'!C$17,"")&amp;IF(C175='Tabelle Tipi-pesi'!B$18,'Tabelle Tipi-pesi'!C$18,"")&amp;IF(C175='Tabelle Tipi-pesi'!B$19,'Tabelle Tipi-pesi'!C$19,"")&amp;IF(C175='Tabelle Tipi-pesi'!B$20,'Tabelle Tipi-pesi'!C$20,"")&amp;IF(C175='Tabelle Tipi-pesi'!B$21,'Tabelle Tipi-pesi'!C$21,"")&amp;IF(C175='Tabelle Tipi-pesi'!B$22,'Tabelle Tipi-pesi'!C$22,"")&amp;IF(C175='Tabelle Tipi-pesi'!B$23,'Tabelle Tipi-pesi'!C$23,"")))</f>
        <v>110</v>
      </c>
      <c r="E175" s="8" t="s">
        <v>20</v>
      </c>
      <c r="F175" s="7">
        <f>IF(E175="",0,VALUE(IF(E175='Tabelle Tipi-pesi'!D$2,'Tabelle Tipi-pesi'!E$2,"")&amp;IF(E175='Tabelle Tipi-pesi'!D$3,'Tabelle Tipi-pesi'!E$3,"")&amp;IF(E175='Tabelle Tipi-pesi'!D$4,'Tabelle Tipi-pesi'!E$4,"")&amp;IF(E175='Tabelle Tipi-pesi'!D$5,'Tabelle Tipi-pesi'!E$5,"")&amp;IF(E175='Tabelle Tipi-pesi'!D$6,'Tabelle Tipi-pesi'!E$6,"")&amp;IF(E175='Tabelle Tipi-pesi'!D$7,'Tabelle Tipi-pesi'!E$7,"")&amp;IF(E175='Tabelle Tipi-pesi'!D$8,'Tabelle Tipi-pesi'!E$8,"")&amp;IF(E175='Tabelle Tipi-pesi'!D$9,'Tabelle Tipi-pesi'!E$9,"")&amp;IF(E175='Tabelle Tipi-pesi'!D$10,'Tabelle Tipi-pesi'!E$10,"")&amp;IF(E175='Tabelle Tipi-pesi'!D$11,'Tabelle Tipi-pesi'!E$11,"")&amp;IF(E175='Tabelle Tipi-pesi'!D$12,'Tabelle Tipi-pesi'!E$12,"")&amp;IF(E175='Tabelle Tipi-pesi'!D$13,'Tabelle Tipi-pesi'!E$13,"")&amp;IF(E175='Tabelle Tipi-pesi'!D$14,'Tabelle Tipi-pesi'!E$14,"")&amp;IF(E175='Tabelle Tipi-pesi'!D$15,'Tabelle Tipi-pesi'!E$15,"")&amp;IF(E175='Tabelle Tipi-pesi'!D$16,'Tabelle Tipi-pesi'!E$16,"")&amp;IF(E175='Tabelle Tipi-pesi'!D$17,'Tabelle Tipi-pesi'!E$17,"")&amp;IF(E175='Tabelle Tipi-pesi'!D$18,'Tabelle Tipi-pesi'!E$18,"")&amp;IF(E175='Tabelle Tipi-pesi'!D$19,'Tabelle Tipi-pesi'!E$19,"")&amp;IF(E175='Tabelle Tipi-pesi'!D$20,'Tabelle Tipi-pesi'!E$20,"")&amp;IF(E175='Tabelle Tipi-pesi'!D$21,'Tabelle Tipi-pesi'!E$21,"")&amp;IF(E175='Tabelle Tipi-pesi'!D$22,'Tabelle Tipi-pesi'!E$22,"")&amp;IF(E175='Tabelle Tipi-pesi'!D$23,'Tabelle Tipi-pesi'!E$23,"")))/4*B175</f>
        <v>90</v>
      </c>
      <c r="G175" s="22" t="s">
        <v>41</v>
      </c>
      <c r="H175" s="23">
        <f>$B175*IF(G175="",0,VALUE(IF(G175='Tabelle Tipi-pesi'!F$2,'Tabelle Tipi-pesi'!G$2,"")&amp;IF(G175='Tabelle Tipi-pesi'!F$3,'Tabelle Tipi-pesi'!G$3,"")&amp;IF(G175='Tabelle Tipi-pesi'!F$4,'Tabelle Tipi-pesi'!G$4,"")&amp;IF(G175='Tabelle Tipi-pesi'!F$5,'Tabelle Tipi-pesi'!G$5,"")&amp;IF(G175='Tabelle Tipi-pesi'!F$6,'Tabelle Tipi-pesi'!G$6,"")&amp;IF(G175='Tabelle Tipi-pesi'!F$7,'Tabelle Tipi-pesi'!G$7,"")&amp;IF(G175='Tabelle Tipi-pesi'!F$8,'Tabelle Tipi-pesi'!G$8,"")&amp;IF(G175='Tabelle Tipi-pesi'!F$9,'Tabelle Tipi-pesi'!G$9,"")&amp;IF(G175='Tabelle Tipi-pesi'!F$10,'Tabelle Tipi-pesi'!G$10,"")&amp;IF(G175='Tabelle Tipi-pesi'!F$11,'Tabelle Tipi-pesi'!G$11,"")&amp;IF(G175='Tabelle Tipi-pesi'!F$12,'Tabelle Tipi-pesi'!G$12,"")&amp;IF(G175='Tabelle Tipi-pesi'!F$13,'Tabelle Tipi-pesi'!G$13,"")&amp;IF(G175='Tabelle Tipi-pesi'!F$14,'Tabelle Tipi-pesi'!G$14,"")&amp;IF(G175='Tabelle Tipi-pesi'!F$15,'Tabelle Tipi-pesi'!G$15,"")&amp;IF(G175='Tabelle Tipi-pesi'!F$16,'Tabelle Tipi-pesi'!G$16,"")&amp;IF(G175='Tabelle Tipi-pesi'!F$17,'Tabelle Tipi-pesi'!G$17,"")&amp;IF(G175='Tabelle Tipi-pesi'!F$18,'Tabelle Tipi-pesi'!G$18,"")&amp;IF(G175='Tabelle Tipi-pesi'!F$19,'Tabelle Tipi-pesi'!G$19,"")&amp;IF(G175='Tabelle Tipi-pesi'!F$20,'Tabelle Tipi-pesi'!G$20,"")&amp;IF(G175='Tabelle Tipi-pesi'!F$21,'Tabelle Tipi-pesi'!G$21,"")&amp;IF(G175='Tabelle Tipi-pesi'!F$22,'Tabelle Tipi-pesi'!G$22,"")&amp;IF(G175='Tabelle Tipi-pesi'!F$23,'Tabelle Tipi-pesi'!G$23,"")))</f>
        <v>60</v>
      </c>
      <c r="I175" s="8" t="s">
        <v>44</v>
      </c>
      <c r="J175" s="9">
        <f>IF(I175="",0,VALUE(IF(I175='Tabelle Tipi-pesi'!H$2,'Tabelle Tipi-pesi'!I$2,"")&amp;IF(I175='Tabelle Tipi-pesi'!H$3,'Tabelle Tipi-pesi'!I$3,"")&amp;IF(I175='Tabelle Tipi-pesi'!H$4,'Tabelle Tipi-pesi'!I$4,"")&amp;IF(I175='Tabelle Tipi-pesi'!H$5,'Tabelle Tipi-pesi'!I$5,"")&amp;IF(I175='Tabelle Tipi-pesi'!H$6,'Tabelle Tipi-pesi'!I$6,"")&amp;IF(I175='Tabelle Tipi-pesi'!H$7,'Tabelle Tipi-pesi'!I$7,"")&amp;IF(I175='Tabelle Tipi-pesi'!H$8,'Tabelle Tipi-pesi'!I$8,"")&amp;IF(I175='Tabelle Tipi-pesi'!H$9,'Tabelle Tipi-pesi'!I$9,"")&amp;IF(I175='Tabelle Tipi-pesi'!H$10,'Tabelle Tipi-pesi'!I$10,"")&amp;IF(I175='Tabelle Tipi-pesi'!H$11,'Tabelle Tipi-pesi'!I$11,"")&amp;IF(I175='Tabelle Tipi-pesi'!H$12,'Tabelle Tipi-pesi'!I$12,"")&amp;IF(I175='Tabelle Tipi-pesi'!H$13,'Tabelle Tipi-pesi'!I$13,"")&amp;IF(I175='Tabelle Tipi-pesi'!H$14,'Tabelle Tipi-pesi'!I$14,"")&amp;IF(I175='Tabelle Tipi-pesi'!H$15,'Tabelle Tipi-pesi'!I$15,"")&amp;IF(I175='Tabelle Tipi-pesi'!H$16,'Tabelle Tipi-pesi'!I$16,"")&amp;IF(I175='Tabelle Tipi-pesi'!H$17,'Tabelle Tipi-pesi'!I$17,"")&amp;IF(I175='Tabelle Tipi-pesi'!H$18,'Tabelle Tipi-pesi'!I$18,"")&amp;IF(I175='Tabelle Tipi-pesi'!H$19,'Tabelle Tipi-pesi'!I$19,"")&amp;IF(I175='Tabelle Tipi-pesi'!H$20,'Tabelle Tipi-pesi'!I$20,"")&amp;IF(I175='Tabelle Tipi-pesi'!H$21,'Tabelle Tipi-pesi'!I$21,"")&amp;IF(I175='Tabelle Tipi-pesi'!H$22,'Tabelle Tipi-pesi'!I$22,"")&amp;IF(I175='Tabelle Tipi-pesi'!H$23,'Tabelle Tipi-pesi'!I$23,"")))</f>
        <v>80</v>
      </c>
      <c r="K175" s="24" t="s">
        <v>50</v>
      </c>
      <c r="L175" s="25">
        <f>IF(K175="",0,VALUE(IF(K175='Tabelle Tipi-pesi'!J$2,'Tabelle Tipi-pesi'!K$2,"")&amp;IF(K175='Tabelle Tipi-pesi'!J$3,'Tabelle Tipi-pesi'!K$3,"")&amp;IF(K175='Tabelle Tipi-pesi'!J$4,'Tabelle Tipi-pesi'!K$4,"")&amp;IF(K175='Tabelle Tipi-pesi'!J$5,'Tabelle Tipi-pesi'!K$5,"")&amp;IF(K175='Tabelle Tipi-pesi'!J$6,'Tabelle Tipi-pesi'!K$6,"")&amp;IF(K175='Tabelle Tipi-pesi'!J$7,'Tabelle Tipi-pesi'!K$7,"")&amp;IF(K175='Tabelle Tipi-pesi'!J$8,'Tabelle Tipi-pesi'!K$8,"")&amp;IF(K175='Tabelle Tipi-pesi'!J$9,'Tabelle Tipi-pesi'!K$9,"")&amp;IF(K175='Tabelle Tipi-pesi'!J$10,'Tabelle Tipi-pesi'!K$10,"")&amp;IF(K175='Tabelle Tipi-pesi'!J$11,'Tabelle Tipi-pesi'!K$11,"")&amp;IF(K175='Tabelle Tipi-pesi'!J$12,'Tabelle Tipi-pesi'!K$12,"")&amp;IF(K175='Tabelle Tipi-pesi'!J$13,'Tabelle Tipi-pesi'!K$13,"")&amp;IF(K175='Tabelle Tipi-pesi'!J$14,'Tabelle Tipi-pesi'!K$14,"")&amp;IF(K175='Tabelle Tipi-pesi'!J$15,'Tabelle Tipi-pesi'!K$15,"")&amp;IF(K175='Tabelle Tipi-pesi'!J$16,'Tabelle Tipi-pesi'!K$16,"")&amp;IF(K175='Tabelle Tipi-pesi'!J$17,'Tabelle Tipi-pesi'!K$17,"")&amp;IF(K175='Tabelle Tipi-pesi'!J$18,'Tabelle Tipi-pesi'!K$18,"")&amp;IF(K175='Tabelle Tipi-pesi'!J$19,'Tabelle Tipi-pesi'!K$19,"")&amp;IF(K175='Tabelle Tipi-pesi'!J$20,'Tabelle Tipi-pesi'!K$20,"")&amp;IF(K175='Tabelle Tipi-pesi'!J$21,'Tabelle Tipi-pesi'!K$21,"")&amp;IF(K175='Tabelle Tipi-pesi'!J$22,'Tabelle Tipi-pesi'!K$22,"")&amp;IF(K175='Tabelle Tipi-pesi'!J$23,'Tabelle Tipi-pesi'!K$23,"")))</f>
        <v>7</v>
      </c>
      <c r="M175" s="8" t="s">
        <v>62</v>
      </c>
      <c r="N175" s="9">
        <f>$B175*IF(M175="",0,VALUE(IF(M175='Tabelle Tipi-pesi'!L$2,'Tabelle Tipi-pesi'!M$2,"")&amp;IF(M175='Tabelle Tipi-pesi'!L$3,'Tabelle Tipi-pesi'!M$3,"")&amp;IF(M175='Tabelle Tipi-pesi'!L$4,'Tabelle Tipi-pesi'!M$4,"")&amp;IF(M175='Tabelle Tipi-pesi'!L$5,'Tabelle Tipi-pesi'!M$5,"")&amp;IF(M175='Tabelle Tipi-pesi'!L$6,'Tabelle Tipi-pesi'!M$6,"")&amp;IF(M175='Tabelle Tipi-pesi'!L$7,'Tabelle Tipi-pesi'!M$7,"")&amp;IF(M175='Tabelle Tipi-pesi'!L$8,'Tabelle Tipi-pesi'!M$8,"")&amp;IF(M175='Tabelle Tipi-pesi'!L$9,'Tabelle Tipi-pesi'!M$9,"")&amp;IF(M175='Tabelle Tipi-pesi'!L$10,'Tabelle Tipi-pesi'!M$10,"")&amp;IF(M175='Tabelle Tipi-pesi'!L$11,'Tabelle Tipi-pesi'!M$11,"")&amp;IF(M175='Tabelle Tipi-pesi'!L$12,'Tabelle Tipi-pesi'!M$12,"")&amp;IF(M175='Tabelle Tipi-pesi'!L$13,'Tabelle Tipi-pesi'!M$13,"")&amp;IF(M175='Tabelle Tipi-pesi'!L$14,'Tabelle Tipi-pesi'!M$14,"")&amp;IF(M175='Tabelle Tipi-pesi'!L$15,'Tabelle Tipi-pesi'!M$15,"")&amp;IF(M175='Tabelle Tipi-pesi'!L$16,'Tabelle Tipi-pesi'!M$16,"")&amp;IF(M175='Tabelle Tipi-pesi'!L$17,'Tabelle Tipi-pesi'!M$17,"")&amp;IF(M175='Tabelle Tipi-pesi'!L$18,'Tabelle Tipi-pesi'!M$18,"")&amp;IF(M175='Tabelle Tipi-pesi'!L$19,'Tabelle Tipi-pesi'!M$19,"")&amp;IF(M175='Tabelle Tipi-pesi'!L$20,'Tabelle Tipi-pesi'!M$20,"")&amp;IF(M175='Tabelle Tipi-pesi'!L$21,'Tabelle Tipi-pesi'!M$21,"")&amp;IF(M175='Tabelle Tipi-pesi'!L$22,'Tabelle Tipi-pesi'!M$22,"")&amp;IF(M175='Tabelle Tipi-pesi'!L$23,'Tabelle Tipi-pesi'!M$23,"")))</f>
        <v>416</v>
      </c>
      <c r="O175" s="27" t="s">
        <v>79</v>
      </c>
      <c r="P175" s="28">
        <f>IF(O175="",0,VALUE(IF(O175='Tabelle Tipi-pesi'!N$2,'Tabelle Tipi-pesi'!O$2,"")&amp;IF(O175='Tabelle Tipi-pesi'!N$3,'Tabelle Tipi-pesi'!O$3,"")&amp;IF(O175='Tabelle Tipi-pesi'!N$4,'Tabelle Tipi-pesi'!O$4,"")&amp;IF(O175='Tabelle Tipi-pesi'!N$5,'Tabelle Tipi-pesi'!O$5,"")&amp;IF(O175='Tabelle Tipi-pesi'!N$6,'Tabelle Tipi-pesi'!O$6,"")&amp;IF(O175='Tabelle Tipi-pesi'!N$7,'Tabelle Tipi-pesi'!O$7,"")&amp;IF(O175='Tabelle Tipi-pesi'!N$8,'Tabelle Tipi-pesi'!O$8,"")&amp;IF(O175='Tabelle Tipi-pesi'!N$9,'Tabelle Tipi-pesi'!O$9,"")&amp;IF(O175='Tabelle Tipi-pesi'!N$10,'Tabelle Tipi-pesi'!O$10,"")&amp;IF(O175='Tabelle Tipi-pesi'!N$11,'Tabelle Tipi-pesi'!O$11,"")&amp;IF(O175='Tabelle Tipi-pesi'!N$12,'Tabelle Tipi-pesi'!O$12,"")&amp;IF(O175='Tabelle Tipi-pesi'!N$13,'Tabelle Tipi-pesi'!O$13,"")&amp;IF(O175='Tabelle Tipi-pesi'!N$14,'Tabelle Tipi-pesi'!O$14,"")&amp;IF(O175='Tabelle Tipi-pesi'!N$15,'Tabelle Tipi-pesi'!O$15,"")&amp;IF(O175='Tabelle Tipi-pesi'!N$16,'Tabelle Tipi-pesi'!O$16,"")&amp;IF(O175='Tabelle Tipi-pesi'!N$17,'Tabelle Tipi-pesi'!O$17,"")&amp;IF(O175='Tabelle Tipi-pesi'!N$18,'Tabelle Tipi-pesi'!O$18,"")&amp;IF(O175='Tabelle Tipi-pesi'!N$19,'Tabelle Tipi-pesi'!O$19,"")&amp;IF(O175='Tabelle Tipi-pesi'!N$20,'Tabelle Tipi-pesi'!O$20,"")&amp;IF(O175='Tabelle Tipi-pesi'!N$21,'Tabelle Tipi-pesi'!O$21,"")&amp;IF(O175='Tabelle Tipi-pesi'!N$22,'Tabelle Tipi-pesi'!O$22,"")&amp;IF(O175='Tabelle Tipi-pesi'!N$23,'Tabelle Tipi-pesi'!O$23,"")))</f>
        <v>780</v>
      </c>
      <c r="Q175" s="8" t="s">
        <v>108</v>
      </c>
      <c r="R175" s="9">
        <f>IF(Q175="",0,VALUE(IF(Q175='Tabelle Tipi-pesi'!P$2,'Tabelle Tipi-pesi'!Q$2,"")&amp;IF(Q175='Tabelle Tipi-pesi'!P$3,'Tabelle Tipi-pesi'!Q$3,"")&amp;IF(Q175='Tabelle Tipi-pesi'!P$4,'Tabelle Tipi-pesi'!Q$4,"")&amp;IF(Q175='Tabelle Tipi-pesi'!P$5,'Tabelle Tipi-pesi'!Q$5,"")&amp;IF(Q175='Tabelle Tipi-pesi'!P$6,'Tabelle Tipi-pesi'!Q$6,"")&amp;IF(Q175='Tabelle Tipi-pesi'!P$7,'Tabelle Tipi-pesi'!Q$7,"")&amp;IF(Q175='Tabelle Tipi-pesi'!P$8,'Tabelle Tipi-pesi'!Q$8,"")&amp;IF(Q175='Tabelle Tipi-pesi'!P$9,'Tabelle Tipi-pesi'!Q$9,"")&amp;IF(Q175='Tabelle Tipi-pesi'!P$10,'Tabelle Tipi-pesi'!Q$10,"")&amp;IF(Q175='Tabelle Tipi-pesi'!P$11,'Tabelle Tipi-pesi'!Q$11,"")&amp;IF(Q175='Tabelle Tipi-pesi'!P$12,'Tabelle Tipi-pesi'!Q$12,"")&amp;IF(Q175='Tabelle Tipi-pesi'!P$13,'Tabelle Tipi-pesi'!Q$13,"")&amp;IF(Q175='Tabelle Tipi-pesi'!P$14,'Tabelle Tipi-pesi'!Q$14,"")&amp;IF(Q175='Tabelle Tipi-pesi'!P$15,'Tabelle Tipi-pesi'!Q$15,"")&amp;IF(Q175='Tabelle Tipi-pesi'!P$16,'Tabelle Tipi-pesi'!Q$16,"")&amp;IF(Q175='Tabelle Tipi-pesi'!P$17,'Tabelle Tipi-pesi'!Q$17,"")&amp;IF(Q175='Tabelle Tipi-pesi'!P$18,'Tabelle Tipi-pesi'!Q$18,"")&amp;IF(Q175='Tabelle Tipi-pesi'!P$19,'Tabelle Tipi-pesi'!Q$19,"")&amp;IF(Q175='Tabelle Tipi-pesi'!P$20,'Tabelle Tipi-pesi'!Q$20,"")&amp;IF(Q175='Tabelle Tipi-pesi'!P$21,'Tabelle Tipi-pesi'!Q$21,"")&amp;IF(Q175='Tabelle Tipi-pesi'!P$22,'Tabelle Tipi-pesi'!Q$22,"")&amp;IF(Q175='Tabelle Tipi-pesi'!P$23,'Tabelle Tipi-pesi'!Q$23,"")))</f>
        <v>30</v>
      </c>
      <c r="S175" s="29" t="s">
        <v>113</v>
      </c>
      <c r="T175" s="30">
        <f>IF(S175="",0,VALUE(IF(S175='Tabelle Tipi-pesi'!R$2,'Tabelle Tipi-pesi'!S$2,"")&amp;IF(S175='Tabelle Tipi-pesi'!R$3,'Tabelle Tipi-pesi'!S$3,"")&amp;IF(S175='Tabelle Tipi-pesi'!R$4,'Tabelle Tipi-pesi'!S$4,"")&amp;IF(S175='Tabelle Tipi-pesi'!R$5,'Tabelle Tipi-pesi'!S$5,"")&amp;IF(S175='Tabelle Tipi-pesi'!R$6,'Tabelle Tipi-pesi'!S$6,"")&amp;IF(S175='Tabelle Tipi-pesi'!R$7,'Tabelle Tipi-pesi'!S$7,"")&amp;IF(S175='Tabelle Tipi-pesi'!R$8,'Tabelle Tipi-pesi'!S$8,"")&amp;IF(S175='Tabelle Tipi-pesi'!R$9,'Tabelle Tipi-pesi'!S$9,"")&amp;IF(S175='Tabelle Tipi-pesi'!R$10,'Tabelle Tipi-pesi'!S$10,"")&amp;IF(S175='Tabelle Tipi-pesi'!R$11,'Tabelle Tipi-pesi'!S$11,"")&amp;IF(S175='Tabelle Tipi-pesi'!R$12,'Tabelle Tipi-pesi'!S$12,"")&amp;IF(S175='Tabelle Tipi-pesi'!R$13,'Tabelle Tipi-pesi'!S$13,"")&amp;IF(S175='Tabelle Tipi-pesi'!R$14,'Tabelle Tipi-pesi'!S$14,"")&amp;IF(S175='Tabelle Tipi-pesi'!R$15,'Tabelle Tipi-pesi'!S$15,"")&amp;IF(S175='Tabelle Tipi-pesi'!R$16,'Tabelle Tipi-pesi'!S$16,"")&amp;IF(S175='Tabelle Tipi-pesi'!R$17,'Tabelle Tipi-pesi'!S$17,"")&amp;IF(S175='Tabelle Tipi-pesi'!R$18,'Tabelle Tipi-pesi'!S$18,"")&amp;IF(S175='Tabelle Tipi-pesi'!R$19,'Tabelle Tipi-pesi'!S$19,"")&amp;IF(S175='Tabelle Tipi-pesi'!R$20,'Tabelle Tipi-pesi'!S$20,"")&amp;IF(S175='Tabelle Tipi-pesi'!R$21,'Tabelle Tipi-pesi'!S$21,"")&amp;IF(S175='Tabelle Tipi-pesi'!R$22,'Tabelle Tipi-pesi'!S$22,"")&amp;IF(S175='Tabelle Tipi-pesi'!R$23,'Tabelle Tipi-pesi'!S$23,"")))</f>
        <v>30</v>
      </c>
      <c r="U175" s="8" t="s">
        <v>94</v>
      </c>
      <c r="V175" s="9">
        <f>IF(U175="",0,VALUE(IF(U175='Tabelle Tipi-pesi'!T$2,'Tabelle Tipi-pesi'!U$2,"")&amp;IF(U175='Tabelle Tipi-pesi'!T$3,'Tabelle Tipi-pesi'!U$3,"")&amp;IF(U175='Tabelle Tipi-pesi'!T$4,'Tabelle Tipi-pesi'!U$4,"")&amp;IF(U175='Tabelle Tipi-pesi'!T$5,'Tabelle Tipi-pesi'!U$5,"")&amp;IF(U175='Tabelle Tipi-pesi'!T$6,'Tabelle Tipi-pesi'!U$6,"")&amp;IF(U175='Tabelle Tipi-pesi'!T$7,'Tabelle Tipi-pesi'!U$7,"")&amp;IF(U175='Tabelle Tipi-pesi'!T$8,'Tabelle Tipi-pesi'!U$8,"")&amp;IF(U175='Tabelle Tipi-pesi'!T$9,'Tabelle Tipi-pesi'!U$9,"")&amp;IF(U175='Tabelle Tipi-pesi'!T$10,'Tabelle Tipi-pesi'!U$10,"")&amp;IF(U175='Tabelle Tipi-pesi'!T$11,'Tabelle Tipi-pesi'!U$11,"")&amp;IF(U175='Tabelle Tipi-pesi'!T$12,'Tabelle Tipi-pesi'!U$12,"")&amp;IF(U175='Tabelle Tipi-pesi'!T$13,'Tabelle Tipi-pesi'!U$13,"")&amp;IF(U175='Tabelle Tipi-pesi'!T$14,'Tabelle Tipi-pesi'!U$14,"")&amp;IF(U175='Tabelle Tipi-pesi'!T$15,'Tabelle Tipi-pesi'!U$15,"")&amp;IF(U175='Tabelle Tipi-pesi'!T$16,'Tabelle Tipi-pesi'!U$16,"")&amp;IF(U175='Tabelle Tipi-pesi'!T$17,'Tabelle Tipi-pesi'!U$17,"")&amp;IF(U175='Tabelle Tipi-pesi'!T$18,'Tabelle Tipi-pesi'!U$18,"")&amp;IF(U175='Tabelle Tipi-pesi'!T$19,'Tabelle Tipi-pesi'!U$19,"")&amp;IF(U175='Tabelle Tipi-pesi'!T$20,'Tabelle Tipi-pesi'!U$20,"")&amp;IF(U175='Tabelle Tipi-pesi'!T$21,'Tabelle Tipi-pesi'!U$21,"")&amp;IF(U175='Tabelle Tipi-pesi'!T$22,'Tabelle Tipi-pesi'!U$22,"")&amp;IF(U175='Tabelle Tipi-pesi'!T$23,'Tabelle Tipi-pesi'!U$23,"")))</f>
        <v>85</v>
      </c>
      <c r="W175" s="31"/>
      <c r="X175" s="32">
        <f>IF(W175="",0,VALUE(IF(W175='Tabelle Tipi-pesi'!V$2,'Tabelle Tipi-pesi'!W$2,"")&amp;IF(W175='Tabelle Tipi-pesi'!V$3,'Tabelle Tipi-pesi'!W$3,"")&amp;IF(W175='Tabelle Tipi-pesi'!V$4,'Tabelle Tipi-pesi'!W$4,"")&amp;IF(W175='Tabelle Tipi-pesi'!V$5,'Tabelle Tipi-pesi'!W$5,"")&amp;IF(W175='Tabelle Tipi-pesi'!V$6,'Tabelle Tipi-pesi'!W$6,"")&amp;IF(W175='Tabelle Tipi-pesi'!V$7,'Tabelle Tipi-pesi'!W$7,"")&amp;IF(W175='Tabelle Tipi-pesi'!V$8,'Tabelle Tipi-pesi'!W$8,"")&amp;IF(W175='Tabelle Tipi-pesi'!V$9,'Tabelle Tipi-pesi'!W$9,"")&amp;IF(W175='Tabelle Tipi-pesi'!V$10,'Tabelle Tipi-pesi'!W$10,"")&amp;IF(W175='Tabelle Tipi-pesi'!V$11,'Tabelle Tipi-pesi'!W$11,"")&amp;IF(W175='Tabelle Tipi-pesi'!V$12,'Tabelle Tipi-pesi'!W$12,"")&amp;IF(W175='Tabelle Tipi-pesi'!V$13,'Tabelle Tipi-pesi'!W$13,"")&amp;IF(W175='Tabelle Tipi-pesi'!V$14,'Tabelle Tipi-pesi'!W$14,"")&amp;IF(W175='Tabelle Tipi-pesi'!V$15,'Tabelle Tipi-pesi'!W$15,"")&amp;IF(W175='Tabelle Tipi-pesi'!V$16,'Tabelle Tipi-pesi'!W$16,"")&amp;IF(W175='Tabelle Tipi-pesi'!V$17,'Tabelle Tipi-pesi'!W$17,"")&amp;IF(W175='Tabelle Tipi-pesi'!V$18,'Tabelle Tipi-pesi'!W$18,"")&amp;IF(W175='Tabelle Tipi-pesi'!V$19,'Tabelle Tipi-pesi'!W$19,"")&amp;IF(W175='Tabelle Tipi-pesi'!V$20,'Tabelle Tipi-pesi'!W$20,"")&amp;IF(W175='Tabelle Tipi-pesi'!V$21,'Tabelle Tipi-pesi'!W$21,"")&amp;IF(W175='Tabelle Tipi-pesi'!V$22,'Tabelle Tipi-pesi'!W$22,"")&amp;IF(W175='Tabelle Tipi-pesi'!V$23,'Tabelle Tipi-pesi'!W$23,"")))</f>
        <v>0</v>
      </c>
      <c r="Y175" s="8" t="s">
        <v>100</v>
      </c>
      <c r="Z175" s="9">
        <f>IF(Y175="",0,VALUE(IF(Y175='Tabelle Tipi-pesi'!X$2,'Tabelle Tipi-pesi'!Y$2,"")&amp;IF(Y175='Tabelle Tipi-pesi'!X$3,'Tabelle Tipi-pesi'!Y$3,"")&amp;IF(Y175='Tabelle Tipi-pesi'!X$4,'Tabelle Tipi-pesi'!Y$4,"")&amp;IF(Y175='Tabelle Tipi-pesi'!X$5,'Tabelle Tipi-pesi'!Y$5,"")&amp;IF(Y175='Tabelle Tipi-pesi'!X$6,'Tabelle Tipi-pesi'!Y$6,"")&amp;IF(Y175='Tabelle Tipi-pesi'!X$7,'Tabelle Tipi-pesi'!Y$7,"")&amp;IF(Y175='Tabelle Tipi-pesi'!X$8,'Tabelle Tipi-pesi'!Y$8,"")&amp;IF(Y175='Tabelle Tipi-pesi'!X$9,'Tabelle Tipi-pesi'!Y$9,"")&amp;IF(Y175='Tabelle Tipi-pesi'!X$10,'Tabelle Tipi-pesi'!Y$10,"")&amp;IF(Y175='Tabelle Tipi-pesi'!X$11,'Tabelle Tipi-pesi'!Y$11,"")&amp;IF(Y175='Tabelle Tipi-pesi'!X$12,'Tabelle Tipi-pesi'!Y$12,"")&amp;IF(Y175='Tabelle Tipi-pesi'!X$13,'Tabelle Tipi-pesi'!Y$13,"")&amp;IF(Y175='Tabelle Tipi-pesi'!X$14,'Tabelle Tipi-pesi'!Y$14,"")&amp;IF(Y175='Tabelle Tipi-pesi'!X$15,'Tabelle Tipi-pesi'!Y$15,"")&amp;IF(Y175='Tabelle Tipi-pesi'!X$16,'Tabelle Tipi-pesi'!Y$16,"")&amp;IF(Y175='Tabelle Tipi-pesi'!X$17,'Tabelle Tipi-pesi'!Y$17,"")&amp;IF(Y175='Tabelle Tipi-pesi'!X$18,'Tabelle Tipi-pesi'!Y$18,"")&amp;IF(Y175='Tabelle Tipi-pesi'!X$19,'Tabelle Tipi-pesi'!Y$19,"")&amp;IF(Y175='Tabelle Tipi-pesi'!X$20,'Tabelle Tipi-pesi'!Y$20,"")&amp;IF(Y175='Tabelle Tipi-pesi'!X$21,'Tabelle Tipi-pesi'!Y$21,"")&amp;IF(Y175='Tabelle Tipi-pesi'!X$22,'Tabelle Tipi-pesi'!Y$22,"")&amp;IF(Y175='Tabelle Tipi-pesi'!X$23,'Tabelle Tipi-pesi'!Y$23,"")))</f>
        <v>190</v>
      </c>
      <c r="AA175" s="36" t="s">
        <v>105</v>
      </c>
      <c r="AB175" s="37">
        <f>IF(AA175="",0,VALUE(IF(AA175='Tabelle Tipi-pesi'!Z$2,'Tabelle Tipi-pesi'!AA$2,"")&amp;IF(AA175='Tabelle Tipi-pesi'!Z$3,'Tabelle Tipi-pesi'!AA$3,"")&amp;IF(AA175='Tabelle Tipi-pesi'!Z$4,'Tabelle Tipi-pesi'!AA$4,"")&amp;IF(AA175='Tabelle Tipi-pesi'!Z$5,'Tabelle Tipi-pesi'!AA$5,"")&amp;IF(AA175='Tabelle Tipi-pesi'!Z$6,'Tabelle Tipi-pesi'!AA$6,"")&amp;IF(AA175='Tabelle Tipi-pesi'!Z$7,'Tabelle Tipi-pesi'!AA$7,"")&amp;IF(AA175='Tabelle Tipi-pesi'!Z$8,'Tabelle Tipi-pesi'!AA$8,"")&amp;IF(AA175='Tabelle Tipi-pesi'!Z$9,'Tabelle Tipi-pesi'!AA$9,"")&amp;IF(AA175='Tabelle Tipi-pesi'!Z$10,'Tabelle Tipi-pesi'!AA$10,"")&amp;IF(AA175='Tabelle Tipi-pesi'!Z$11,'Tabelle Tipi-pesi'!AA$11,"")&amp;IF(AA175='Tabelle Tipi-pesi'!Z$12,'Tabelle Tipi-pesi'!AA$12,"")&amp;IF(AA175='Tabelle Tipi-pesi'!Z$13,'Tabelle Tipi-pesi'!AA$13,"")&amp;IF(AA175='Tabelle Tipi-pesi'!Z$14,'Tabelle Tipi-pesi'!AA$14,"")&amp;IF(AA175='Tabelle Tipi-pesi'!Z$15,'Tabelle Tipi-pesi'!AA$15,"")&amp;IF(AA175='Tabelle Tipi-pesi'!Z$16,'Tabelle Tipi-pesi'!AA$16,"")&amp;IF(AA175='Tabelle Tipi-pesi'!Z$17,'Tabelle Tipi-pesi'!AA$17,"")&amp;IF(AA175='Tabelle Tipi-pesi'!Z$18,'Tabelle Tipi-pesi'!AA$18,"")&amp;IF(AA175='Tabelle Tipi-pesi'!Z$19,'Tabelle Tipi-pesi'!AA$19,"")&amp;IF(AA175='Tabelle Tipi-pesi'!Z$20,'Tabelle Tipi-pesi'!AA$20,"")&amp;IF(AA175='Tabelle Tipi-pesi'!Z$21,'Tabelle Tipi-pesi'!AA$21,"")&amp;IF(AA175='Tabelle Tipi-pesi'!Z$22,'Tabelle Tipi-pesi'!AA$22,"")&amp;IF(AA175='Tabelle Tipi-pesi'!Z$23,'Tabelle Tipi-pesi'!AA$23,"")))</f>
        <v>75</v>
      </c>
      <c r="AD175" s="9">
        <f>IF(AC175="",0,VALUE(IF(AC175='Tabelle Tipi-pesi'!Z$2,'Tabelle Tipi-pesi'!AA$2,"")&amp;IF(AC175='Tabelle Tipi-pesi'!Z$3,'Tabelle Tipi-pesi'!AA$3,"")&amp;IF(AC175='Tabelle Tipi-pesi'!Z$4,'Tabelle Tipi-pesi'!AA$4,"")&amp;IF(AC175='Tabelle Tipi-pesi'!Z$5,'Tabelle Tipi-pesi'!AA$5,"")&amp;IF(AC175='Tabelle Tipi-pesi'!Z$6,'Tabelle Tipi-pesi'!AA$6,"")&amp;IF(AC175='Tabelle Tipi-pesi'!Z$7,'Tabelle Tipi-pesi'!AA$7,"")&amp;IF(AC175='Tabelle Tipi-pesi'!Z$8,'Tabelle Tipi-pesi'!AA$8,"")&amp;IF(AC175='Tabelle Tipi-pesi'!Z$9,'Tabelle Tipi-pesi'!AA$9,"")&amp;IF(AC175='Tabelle Tipi-pesi'!Z$10,'Tabelle Tipi-pesi'!AA$10,"")&amp;IF(AC175='Tabelle Tipi-pesi'!Z$11,'Tabelle Tipi-pesi'!AA$11,"")&amp;IF(AC175='Tabelle Tipi-pesi'!Z$12,'Tabelle Tipi-pesi'!AA$12,"")&amp;IF(AC175='Tabelle Tipi-pesi'!Z$13,'Tabelle Tipi-pesi'!AA$13,"")&amp;IF(AC175='Tabelle Tipi-pesi'!Z$14,'Tabelle Tipi-pesi'!AA$14,"")&amp;IF(AC175='Tabelle Tipi-pesi'!Z$15,'Tabelle Tipi-pesi'!AA$15,"")&amp;IF(AC175='Tabelle Tipi-pesi'!Z$16,'Tabelle Tipi-pesi'!AA$16,"")&amp;IF(AC175='Tabelle Tipi-pesi'!Z$17,'Tabelle Tipi-pesi'!AA$17,"")&amp;IF(AC175='Tabelle Tipi-pesi'!Z$18,'Tabelle Tipi-pesi'!AA$18,"")&amp;IF(AC175='Tabelle Tipi-pesi'!Z$19,'Tabelle Tipi-pesi'!AA$19,"")&amp;IF(AC175='Tabelle Tipi-pesi'!Z$20,'Tabelle Tipi-pesi'!AA$20,"")&amp;IF(AC175='Tabelle Tipi-pesi'!Z$21,'Tabelle Tipi-pesi'!AA$21,"")&amp;IF(AC175='Tabelle Tipi-pesi'!Z$22,'Tabelle Tipi-pesi'!AA$22,"")&amp;IF(AC175='Tabelle Tipi-pesi'!Z$23,'Tabelle Tipi-pesi'!AA$23,"")))</f>
        <v>0</v>
      </c>
      <c r="AE175" s="34"/>
      <c r="AF175" s="35">
        <f>IF(AE175="",0,VALUE(IF(AE175='Tabelle Tipi-pesi'!AB$2,'Tabelle Tipi-pesi'!AC$2,"")&amp;IF(AE175='Tabelle Tipi-pesi'!AB$3,'Tabelle Tipi-pesi'!AC$3,"")&amp;IF(AE175='Tabelle Tipi-pesi'!AB$4,'Tabelle Tipi-pesi'!AC$4,"")&amp;IF(AE175='Tabelle Tipi-pesi'!AB$5,'Tabelle Tipi-pesi'!AC$5,"")&amp;IF(AE175='Tabelle Tipi-pesi'!AB$6,'Tabelle Tipi-pesi'!AC$6,"")&amp;IF(AE175='Tabelle Tipi-pesi'!AB$7,'Tabelle Tipi-pesi'!AC$7,"")&amp;IF(AE175='Tabelle Tipi-pesi'!AB$8,'Tabelle Tipi-pesi'!AC$8,"")&amp;IF(AE175='Tabelle Tipi-pesi'!AB$9,'Tabelle Tipi-pesi'!AC$9,"")&amp;IF(AE175='Tabelle Tipi-pesi'!AB$10,'Tabelle Tipi-pesi'!AC$10,"")&amp;IF(AE175='Tabelle Tipi-pesi'!AB$11,'Tabelle Tipi-pesi'!AC$11,"")&amp;IF(AE175='Tabelle Tipi-pesi'!AB$12,'Tabelle Tipi-pesi'!AC$12,"")&amp;IF(AE175='Tabelle Tipi-pesi'!AB$13,'Tabelle Tipi-pesi'!AC$13,"")&amp;IF(AE175='Tabelle Tipi-pesi'!AB$14,'Tabelle Tipi-pesi'!AC$14,"")&amp;IF(AE175='Tabelle Tipi-pesi'!AB$15,'Tabelle Tipi-pesi'!AC$15,"")&amp;IF(AD175='Tabelle Tipi-pesi'!AB$16,'Tabelle Tipi-pesi'!AC$16,"")&amp;IF(AE175='Tabelle Tipi-pesi'!AB$17,'Tabelle Tipi-pesi'!AC$17,"")&amp;IF(AE175='Tabelle Tipi-pesi'!AB$18,'Tabelle Tipi-pesi'!AC$18,"")&amp;IF(AE175='Tabelle Tipi-pesi'!AB$19,'Tabelle Tipi-pesi'!AC$19,"")&amp;IF(AE175='Tabelle Tipi-pesi'!AB$20,'Tabelle Tipi-pesi'!AC$20,"")&amp;IF(AE175='Tabelle Tipi-pesi'!AB$21,'Tabelle Tipi-pesi'!AC$21,"")&amp;IF(AE175='Tabelle Tipi-pesi'!AB$22,'Tabelle Tipi-pesi'!AC$22,"")&amp;IF(AE175='Tabelle Tipi-pesi'!AB$23,'Tabelle Tipi-pesi'!AC$23,"")))</f>
        <v>0</v>
      </c>
      <c r="AH175" s="9">
        <f>IF(AG175="",0,VALUE(IF(AG175='Tabelle Tipi-pesi'!AD$2,'Tabelle Tipi-pesi'!AE$2,"")&amp;IF(AG175='Tabelle Tipi-pesi'!AD$3,'Tabelle Tipi-pesi'!AE$3,"")&amp;IF(AG175='Tabelle Tipi-pesi'!AD$4,'Tabelle Tipi-pesi'!AE$4,"")&amp;IF(AG175='Tabelle Tipi-pesi'!AD$5,'Tabelle Tipi-pesi'!AE$5,"")&amp;IF(AG175='Tabelle Tipi-pesi'!AD$6,'Tabelle Tipi-pesi'!AE$6,"")&amp;IF(AG175='Tabelle Tipi-pesi'!AD$7,'Tabelle Tipi-pesi'!AE$7,"")&amp;IF(AG175='Tabelle Tipi-pesi'!AD$8,'Tabelle Tipi-pesi'!AE$8,"")&amp;IF(AG175='Tabelle Tipi-pesi'!AD$9,'Tabelle Tipi-pesi'!AE$9,"")&amp;IF(AG175='Tabelle Tipi-pesi'!AD$10,'Tabelle Tipi-pesi'!AE$10,"")&amp;IF(AG175='Tabelle Tipi-pesi'!AD$11,'Tabelle Tipi-pesi'!AE$11,"")&amp;IF(AG175='Tabelle Tipi-pesi'!AD$12,'Tabelle Tipi-pesi'!AE$12,"")&amp;IF(AG175='Tabelle Tipi-pesi'!AD$13,'Tabelle Tipi-pesi'!AE$13,"")&amp;IF(AG175='Tabelle Tipi-pesi'!AD$14,'Tabelle Tipi-pesi'!AE$14,"")&amp;IF(AG175='Tabelle Tipi-pesi'!AD$15,'Tabelle Tipi-pesi'!AE$15,"")&amp;IF(AF175='Tabelle Tipi-pesi'!AD$16,'Tabelle Tipi-pesi'!AE$16,"")&amp;IF(AG175='Tabelle Tipi-pesi'!AD$17,'Tabelle Tipi-pesi'!AE$17,"")&amp;IF(AG175='Tabelle Tipi-pesi'!AD$18,'Tabelle Tipi-pesi'!AE$18,"")&amp;IF(AG175='Tabelle Tipi-pesi'!AD$19,'Tabelle Tipi-pesi'!AE$19,"")&amp;IF(AG175='Tabelle Tipi-pesi'!AD$20,'Tabelle Tipi-pesi'!AE$20,"")&amp;IF(AG175='Tabelle Tipi-pesi'!AD$21,'Tabelle Tipi-pesi'!AE$21,"")&amp;IF(AG175='Tabelle Tipi-pesi'!AD$22,'Tabelle Tipi-pesi'!AE$22,"")&amp;IF(AG175='Tabelle Tipi-pesi'!AD$23,'Tabelle Tipi-pesi'!AE$23,"")))</f>
        <v>0</v>
      </c>
      <c r="AJ175" s="26">
        <f t="shared" si="14"/>
        <v>1953</v>
      </c>
      <c r="AK175" s="55">
        <v>45.9</v>
      </c>
      <c r="AL175" s="12">
        <v>9390</v>
      </c>
      <c r="AM175" s="18"/>
      <c r="AN175" s="11">
        <f t="shared" si="15"/>
        <v>15</v>
      </c>
      <c r="AO175" s="11" t="str">
        <f t="shared" si="16"/>
        <v>4</v>
      </c>
      <c r="AP175" s="8">
        <v>380</v>
      </c>
      <c r="AQ175" s="40">
        <f t="shared" si="17"/>
        <v>12.274509803921568</v>
      </c>
      <c r="AR175" s="15">
        <f t="shared" si="18"/>
        <v>181.66274509803921</v>
      </c>
      <c r="AS175" s="16">
        <f t="shared" si="19"/>
        <v>93.01727859602623</v>
      </c>
      <c r="AT175" s="15">
        <f t="shared" si="20"/>
        <v>10.750690786633278</v>
      </c>
      <c r="AU175" s="39"/>
    </row>
    <row r="176" spans="1:47" s="8" customFormat="1" ht="11.25" customHeight="1" x14ac:dyDescent="0.2">
      <c r="A176" s="8">
        <v>172</v>
      </c>
      <c r="B176" s="8">
        <v>4</v>
      </c>
      <c r="C176" s="20" t="s">
        <v>15</v>
      </c>
      <c r="D176" s="21">
        <f>IF(C176="",0,VALUE(IF(C176='Tabelle Tipi-pesi'!B$2,'Tabelle Tipi-pesi'!C$2,"")&amp;IF(C176='Tabelle Tipi-pesi'!B$3,'Tabelle Tipi-pesi'!C$3,"")&amp;IF(C176='Tabelle Tipi-pesi'!B$4,'Tabelle Tipi-pesi'!C$4,"")&amp;IF(C176='Tabelle Tipi-pesi'!B$5,'Tabelle Tipi-pesi'!C$5,"")&amp;IF(C176='Tabelle Tipi-pesi'!B$6,'Tabelle Tipi-pesi'!C$6,"")&amp;IF(C176='Tabelle Tipi-pesi'!B$7,'Tabelle Tipi-pesi'!C$7,"")&amp;IF(C176='Tabelle Tipi-pesi'!B$8,'Tabelle Tipi-pesi'!C$8,"")&amp;IF(C176='Tabelle Tipi-pesi'!B$9,'Tabelle Tipi-pesi'!C$9,"")&amp;IF(C176='Tabelle Tipi-pesi'!B$10,'Tabelle Tipi-pesi'!C$10,"")&amp;IF(C176='Tabelle Tipi-pesi'!B$11,'Tabelle Tipi-pesi'!C$11,"")&amp;IF(C176='Tabelle Tipi-pesi'!B$12,'Tabelle Tipi-pesi'!C$12,"")&amp;IF(C176='Tabelle Tipi-pesi'!B$13,'Tabelle Tipi-pesi'!C$13,"")&amp;IF(C176='Tabelle Tipi-pesi'!B$14,'Tabelle Tipi-pesi'!C$14,"")&amp;IF(C176='Tabelle Tipi-pesi'!B$15,'Tabelle Tipi-pesi'!C$15,"")&amp;IF(C176='Tabelle Tipi-pesi'!B$16,'Tabelle Tipi-pesi'!C$16,"")&amp;IF(C176='Tabelle Tipi-pesi'!B$17,'Tabelle Tipi-pesi'!C$17,"")&amp;IF(C176='Tabelle Tipi-pesi'!B$18,'Tabelle Tipi-pesi'!C$18,"")&amp;IF(C176='Tabelle Tipi-pesi'!B$19,'Tabelle Tipi-pesi'!C$19,"")&amp;IF(C176='Tabelle Tipi-pesi'!B$20,'Tabelle Tipi-pesi'!C$20,"")&amp;IF(C176='Tabelle Tipi-pesi'!B$21,'Tabelle Tipi-pesi'!C$21,"")&amp;IF(C176='Tabelle Tipi-pesi'!B$22,'Tabelle Tipi-pesi'!C$22,"")&amp;IF(C176='Tabelle Tipi-pesi'!B$23,'Tabelle Tipi-pesi'!C$23,"")))</f>
        <v>110</v>
      </c>
      <c r="E176" s="8" t="s">
        <v>29</v>
      </c>
      <c r="F176" s="7">
        <f>IF(E176="",0,VALUE(IF(E176='Tabelle Tipi-pesi'!D$2,'Tabelle Tipi-pesi'!E$2,"")&amp;IF(E176='Tabelle Tipi-pesi'!D$3,'Tabelle Tipi-pesi'!E$3,"")&amp;IF(E176='Tabelle Tipi-pesi'!D$4,'Tabelle Tipi-pesi'!E$4,"")&amp;IF(E176='Tabelle Tipi-pesi'!D$5,'Tabelle Tipi-pesi'!E$5,"")&amp;IF(E176='Tabelle Tipi-pesi'!D$6,'Tabelle Tipi-pesi'!E$6,"")&amp;IF(E176='Tabelle Tipi-pesi'!D$7,'Tabelle Tipi-pesi'!E$7,"")&amp;IF(E176='Tabelle Tipi-pesi'!D$8,'Tabelle Tipi-pesi'!E$8,"")&amp;IF(E176='Tabelle Tipi-pesi'!D$9,'Tabelle Tipi-pesi'!E$9,"")&amp;IF(E176='Tabelle Tipi-pesi'!D$10,'Tabelle Tipi-pesi'!E$10,"")&amp;IF(E176='Tabelle Tipi-pesi'!D$11,'Tabelle Tipi-pesi'!E$11,"")&amp;IF(E176='Tabelle Tipi-pesi'!D$12,'Tabelle Tipi-pesi'!E$12,"")&amp;IF(E176='Tabelle Tipi-pesi'!D$13,'Tabelle Tipi-pesi'!E$13,"")&amp;IF(E176='Tabelle Tipi-pesi'!D$14,'Tabelle Tipi-pesi'!E$14,"")&amp;IF(E176='Tabelle Tipi-pesi'!D$15,'Tabelle Tipi-pesi'!E$15,"")&amp;IF(E176='Tabelle Tipi-pesi'!D$16,'Tabelle Tipi-pesi'!E$16,"")&amp;IF(E176='Tabelle Tipi-pesi'!D$17,'Tabelle Tipi-pesi'!E$17,"")&amp;IF(E176='Tabelle Tipi-pesi'!D$18,'Tabelle Tipi-pesi'!E$18,"")&amp;IF(E176='Tabelle Tipi-pesi'!D$19,'Tabelle Tipi-pesi'!E$19,"")&amp;IF(E176='Tabelle Tipi-pesi'!D$20,'Tabelle Tipi-pesi'!E$20,"")&amp;IF(E176='Tabelle Tipi-pesi'!D$21,'Tabelle Tipi-pesi'!E$21,"")&amp;IF(E176='Tabelle Tipi-pesi'!D$22,'Tabelle Tipi-pesi'!E$22,"")&amp;IF(E176='Tabelle Tipi-pesi'!D$23,'Tabelle Tipi-pesi'!E$23,"")))/4*B176</f>
        <v>80</v>
      </c>
      <c r="G176" s="22" t="s">
        <v>40</v>
      </c>
      <c r="H176" s="23">
        <f>$B176*IF(G176="",0,VALUE(IF(G176='Tabelle Tipi-pesi'!F$2,'Tabelle Tipi-pesi'!G$2,"")&amp;IF(G176='Tabelle Tipi-pesi'!F$3,'Tabelle Tipi-pesi'!G$3,"")&amp;IF(G176='Tabelle Tipi-pesi'!F$4,'Tabelle Tipi-pesi'!G$4,"")&amp;IF(G176='Tabelle Tipi-pesi'!F$5,'Tabelle Tipi-pesi'!G$5,"")&amp;IF(G176='Tabelle Tipi-pesi'!F$6,'Tabelle Tipi-pesi'!G$6,"")&amp;IF(G176='Tabelle Tipi-pesi'!F$7,'Tabelle Tipi-pesi'!G$7,"")&amp;IF(G176='Tabelle Tipi-pesi'!F$8,'Tabelle Tipi-pesi'!G$8,"")&amp;IF(G176='Tabelle Tipi-pesi'!F$9,'Tabelle Tipi-pesi'!G$9,"")&amp;IF(G176='Tabelle Tipi-pesi'!F$10,'Tabelle Tipi-pesi'!G$10,"")&amp;IF(G176='Tabelle Tipi-pesi'!F$11,'Tabelle Tipi-pesi'!G$11,"")&amp;IF(G176='Tabelle Tipi-pesi'!F$12,'Tabelle Tipi-pesi'!G$12,"")&amp;IF(G176='Tabelle Tipi-pesi'!F$13,'Tabelle Tipi-pesi'!G$13,"")&amp;IF(G176='Tabelle Tipi-pesi'!F$14,'Tabelle Tipi-pesi'!G$14,"")&amp;IF(G176='Tabelle Tipi-pesi'!F$15,'Tabelle Tipi-pesi'!G$15,"")&amp;IF(G176='Tabelle Tipi-pesi'!F$16,'Tabelle Tipi-pesi'!G$16,"")&amp;IF(G176='Tabelle Tipi-pesi'!F$17,'Tabelle Tipi-pesi'!G$17,"")&amp;IF(G176='Tabelle Tipi-pesi'!F$18,'Tabelle Tipi-pesi'!G$18,"")&amp;IF(G176='Tabelle Tipi-pesi'!F$19,'Tabelle Tipi-pesi'!G$19,"")&amp;IF(G176='Tabelle Tipi-pesi'!F$20,'Tabelle Tipi-pesi'!G$20,"")&amp;IF(G176='Tabelle Tipi-pesi'!F$21,'Tabelle Tipi-pesi'!G$21,"")&amp;IF(G176='Tabelle Tipi-pesi'!F$22,'Tabelle Tipi-pesi'!G$22,"")&amp;IF(G176='Tabelle Tipi-pesi'!F$23,'Tabelle Tipi-pesi'!G$23,"")))</f>
        <v>60</v>
      </c>
      <c r="I176" s="8" t="s">
        <v>44</v>
      </c>
      <c r="J176" s="9">
        <f>IF(I176="",0,VALUE(IF(I176='Tabelle Tipi-pesi'!H$2,'Tabelle Tipi-pesi'!I$2,"")&amp;IF(I176='Tabelle Tipi-pesi'!H$3,'Tabelle Tipi-pesi'!I$3,"")&amp;IF(I176='Tabelle Tipi-pesi'!H$4,'Tabelle Tipi-pesi'!I$4,"")&amp;IF(I176='Tabelle Tipi-pesi'!H$5,'Tabelle Tipi-pesi'!I$5,"")&amp;IF(I176='Tabelle Tipi-pesi'!H$6,'Tabelle Tipi-pesi'!I$6,"")&amp;IF(I176='Tabelle Tipi-pesi'!H$7,'Tabelle Tipi-pesi'!I$7,"")&amp;IF(I176='Tabelle Tipi-pesi'!H$8,'Tabelle Tipi-pesi'!I$8,"")&amp;IF(I176='Tabelle Tipi-pesi'!H$9,'Tabelle Tipi-pesi'!I$9,"")&amp;IF(I176='Tabelle Tipi-pesi'!H$10,'Tabelle Tipi-pesi'!I$10,"")&amp;IF(I176='Tabelle Tipi-pesi'!H$11,'Tabelle Tipi-pesi'!I$11,"")&amp;IF(I176='Tabelle Tipi-pesi'!H$12,'Tabelle Tipi-pesi'!I$12,"")&amp;IF(I176='Tabelle Tipi-pesi'!H$13,'Tabelle Tipi-pesi'!I$13,"")&amp;IF(I176='Tabelle Tipi-pesi'!H$14,'Tabelle Tipi-pesi'!I$14,"")&amp;IF(I176='Tabelle Tipi-pesi'!H$15,'Tabelle Tipi-pesi'!I$15,"")&amp;IF(I176='Tabelle Tipi-pesi'!H$16,'Tabelle Tipi-pesi'!I$16,"")&amp;IF(I176='Tabelle Tipi-pesi'!H$17,'Tabelle Tipi-pesi'!I$17,"")&amp;IF(I176='Tabelle Tipi-pesi'!H$18,'Tabelle Tipi-pesi'!I$18,"")&amp;IF(I176='Tabelle Tipi-pesi'!H$19,'Tabelle Tipi-pesi'!I$19,"")&amp;IF(I176='Tabelle Tipi-pesi'!H$20,'Tabelle Tipi-pesi'!I$20,"")&amp;IF(I176='Tabelle Tipi-pesi'!H$21,'Tabelle Tipi-pesi'!I$21,"")&amp;IF(I176='Tabelle Tipi-pesi'!H$22,'Tabelle Tipi-pesi'!I$22,"")&amp;IF(I176='Tabelle Tipi-pesi'!H$23,'Tabelle Tipi-pesi'!I$23,"")))</f>
        <v>80</v>
      </c>
      <c r="K176" s="24" t="s">
        <v>50</v>
      </c>
      <c r="L176" s="25">
        <f>IF(K176="",0,VALUE(IF(K176='Tabelle Tipi-pesi'!J$2,'Tabelle Tipi-pesi'!K$2,"")&amp;IF(K176='Tabelle Tipi-pesi'!J$3,'Tabelle Tipi-pesi'!K$3,"")&amp;IF(K176='Tabelle Tipi-pesi'!J$4,'Tabelle Tipi-pesi'!K$4,"")&amp;IF(K176='Tabelle Tipi-pesi'!J$5,'Tabelle Tipi-pesi'!K$5,"")&amp;IF(K176='Tabelle Tipi-pesi'!J$6,'Tabelle Tipi-pesi'!K$6,"")&amp;IF(K176='Tabelle Tipi-pesi'!J$7,'Tabelle Tipi-pesi'!K$7,"")&amp;IF(K176='Tabelle Tipi-pesi'!J$8,'Tabelle Tipi-pesi'!K$8,"")&amp;IF(K176='Tabelle Tipi-pesi'!J$9,'Tabelle Tipi-pesi'!K$9,"")&amp;IF(K176='Tabelle Tipi-pesi'!J$10,'Tabelle Tipi-pesi'!K$10,"")&amp;IF(K176='Tabelle Tipi-pesi'!J$11,'Tabelle Tipi-pesi'!K$11,"")&amp;IF(K176='Tabelle Tipi-pesi'!J$12,'Tabelle Tipi-pesi'!K$12,"")&amp;IF(K176='Tabelle Tipi-pesi'!J$13,'Tabelle Tipi-pesi'!K$13,"")&amp;IF(K176='Tabelle Tipi-pesi'!J$14,'Tabelle Tipi-pesi'!K$14,"")&amp;IF(K176='Tabelle Tipi-pesi'!J$15,'Tabelle Tipi-pesi'!K$15,"")&amp;IF(K176='Tabelle Tipi-pesi'!J$16,'Tabelle Tipi-pesi'!K$16,"")&amp;IF(K176='Tabelle Tipi-pesi'!J$17,'Tabelle Tipi-pesi'!K$17,"")&amp;IF(K176='Tabelle Tipi-pesi'!J$18,'Tabelle Tipi-pesi'!K$18,"")&amp;IF(K176='Tabelle Tipi-pesi'!J$19,'Tabelle Tipi-pesi'!K$19,"")&amp;IF(K176='Tabelle Tipi-pesi'!J$20,'Tabelle Tipi-pesi'!K$20,"")&amp;IF(K176='Tabelle Tipi-pesi'!J$21,'Tabelle Tipi-pesi'!K$21,"")&amp;IF(K176='Tabelle Tipi-pesi'!J$22,'Tabelle Tipi-pesi'!K$22,"")&amp;IF(K176='Tabelle Tipi-pesi'!J$23,'Tabelle Tipi-pesi'!K$23,"")))</f>
        <v>7</v>
      </c>
      <c r="M176" s="8" t="s">
        <v>62</v>
      </c>
      <c r="N176" s="9">
        <f>$B176*IF(M176="",0,VALUE(IF(M176='Tabelle Tipi-pesi'!L$2,'Tabelle Tipi-pesi'!M$2,"")&amp;IF(M176='Tabelle Tipi-pesi'!L$3,'Tabelle Tipi-pesi'!M$3,"")&amp;IF(M176='Tabelle Tipi-pesi'!L$4,'Tabelle Tipi-pesi'!M$4,"")&amp;IF(M176='Tabelle Tipi-pesi'!L$5,'Tabelle Tipi-pesi'!M$5,"")&amp;IF(M176='Tabelle Tipi-pesi'!L$6,'Tabelle Tipi-pesi'!M$6,"")&amp;IF(M176='Tabelle Tipi-pesi'!L$7,'Tabelle Tipi-pesi'!M$7,"")&amp;IF(M176='Tabelle Tipi-pesi'!L$8,'Tabelle Tipi-pesi'!M$8,"")&amp;IF(M176='Tabelle Tipi-pesi'!L$9,'Tabelle Tipi-pesi'!M$9,"")&amp;IF(M176='Tabelle Tipi-pesi'!L$10,'Tabelle Tipi-pesi'!M$10,"")&amp;IF(M176='Tabelle Tipi-pesi'!L$11,'Tabelle Tipi-pesi'!M$11,"")&amp;IF(M176='Tabelle Tipi-pesi'!L$12,'Tabelle Tipi-pesi'!M$12,"")&amp;IF(M176='Tabelle Tipi-pesi'!L$13,'Tabelle Tipi-pesi'!M$13,"")&amp;IF(M176='Tabelle Tipi-pesi'!L$14,'Tabelle Tipi-pesi'!M$14,"")&amp;IF(M176='Tabelle Tipi-pesi'!L$15,'Tabelle Tipi-pesi'!M$15,"")&amp;IF(M176='Tabelle Tipi-pesi'!L$16,'Tabelle Tipi-pesi'!M$16,"")&amp;IF(M176='Tabelle Tipi-pesi'!L$17,'Tabelle Tipi-pesi'!M$17,"")&amp;IF(M176='Tabelle Tipi-pesi'!L$18,'Tabelle Tipi-pesi'!M$18,"")&amp;IF(M176='Tabelle Tipi-pesi'!L$19,'Tabelle Tipi-pesi'!M$19,"")&amp;IF(M176='Tabelle Tipi-pesi'!L$20,'Tabelle Tipi-pesi'!M$20,"")&amp;IF(M176='Tabelle Tipi-pesi'!L$21,'Tabelle Tipi-pesi'!M$21,"")&amp;IF(M176='Tabelle Tipi-pesi'!L$22,'Tabelle Tipi-pesi'!M$22,"")&amp;IF(M176='Tabelle Tipi-pesi'!L$23,'Tabelle Tipi-pesi'!M$23,"")))</f>
        <v>416</v>
      </c>
      <c r="O176" s="27" t="s">
        <v>79</v>
      </c>
      <c r="P176" s="28">
        <f>IF(O176="",0,VALUE(IF(O176='Tabelle Tipi-pesi'!N$2,'Tabelle Tipi-pesi'!O$2,"")&amp;IF(O176='Tabelle Tipi-pesi'!N$3,'Tabelle Tipi-pesi'!O$3,"")&amp;IF(O176='Tabelle Tipi-pesi'!N$4,'Tabelle Tipi-pesi'!O$4,"")&amp;IF(O176='Tabelle Tipi-pesi'!N$5,'Tabelle Tipi-pesi'!O$5,"")&amp;IF(O176='Tabelle Tipi-pesi'!N$6,'Tabelle Tipi-pesi'!O$6,"")&amp;IF(O176='Tabelle Tipi-pesi'!N$7,'Tabelle Tipi-pesi'!O$7,"")&amp;IF(O176='Tabelle Tipi-pesi'!N$8,'Tabelle Tipi-pesi'!O$8,"")&amp;IF(O176='Tabelle Tipi-pesi'!N$9,'Tabelle Tipi-pesi'!O$9,"")&amp;IF(O176='Tabelle Tipi-pesi'!N$10,'Tabelle Tipi-pesi'!O$10,"")&amp;IF(O176='Tabelle Tipi-pesi'!N$11,'Tabelle Tipi-pesi'!O$11,"")&amp;IF(O176='Tabelle Tipi-pesi'!N$12,'Tabelle Tipi-pesi'!O$12,"")&amp;IF(O176='Tabelle Tipi-pesi'!N$13,'Tabelle Tipi-pesi'!O$13,"")&amp;IF(O176='Tabelle Tipi-pesi'!N$14,'Tabelle Tipi-pesi'!O$14,"")&amp;IF(O176='Tabelle Tipi-pesi'!N$15,'Tabelle Tipi-pesi'!O$15,"")&amp;IF(O176='Tabelle Tipi-pesi'!N$16,'Tabelle Tipi-pesi'!O$16,"")&amp;IF(O176='Tabelle Tipi-pesi'!N$17,'Tabelle Tipi-pesi'!O$17,"")&amp;IF(O176='Tabelle Tipi-pesi'!N$18,'Tabelle Tipi-pesi'!O$18,"")&amp;IF(O176='Tabelle Tipi-pesi'!N$19,'Tabelle Tipi-pesi'!O$19,"")&amp;IF(O176='Tabelle Tipi-pesi'!N$20,'Tabelle Tipi-pesi'!O$20,"")&amp;IF(O176='Tabelle Tipi-pesi'!N$21,'Tabelle Tipi-pesi'!O$21,"")&amp;IF(O176='Tabelle Tipi-pesi'!N$22,'Tabelle Tipi-pesi'!O$22,"")&amp;IF(O176='Tabelle Tipi-pesi'!N$23,'Tabelle Tipi-pesi'!O$23,"")))</f>
        <v>780</v>
      </c>
      <c r="Q176" s="8" t="s">
        <v>108</v>
      </c>
      <c r="R176" s="9">
        <f>IF(Q176="",0,VALUE(IF(Q176='Tabelle Tipi-pesi'!P$2,'Tabelle Tipi-pesi'!Q$2,"")&amp;IF(Q176='Tabelle Tipi-pesi'!P$3,'Tabelle Tipi-pesi'!Q$3,"")&amp;IF(Q176='Tabelle Tipi-pesi'!P$4,'Tabelle Tipi-pesi'!Q$4,"")&amp;IF(Q176='Tabelle Tipi-pesi'!P$5,'Tabelle Tipi-pesi'!Q$5,"")&amp;IF(Q176='Tabelle Tipi-pesi'!P$6,'Tabelle Tipi-pesi'!Q$6,"")&amp;IF(Q176='Tabelle Tipi-pesi'!P$7,'Tabelle Tipi-pesi'!Q$7,"")&amp;IF(Q176='Tabelle Tipi-pesi'!P$8,'Tabelle Tipi-pesi'!Q$8,"")&amp;IF(Q176='Tabelle Tipi-pesi'!P$9,'Tabelle Tipi-pesi'!Q$9,"")&amp;IF(Q176='Tabelle Tipi-pesi'!P$10,'Tabelle Tipi-pesi'!Q$10,"")&amp;IF(Q176='Tabelle Tipi-pesi'!P$11,'Tabelle Tipi-pesi'!Q$11,"")&amp;IF(Q176='Tabelle Tipi-pesi'!P$12,'Tabelle Tipi-pesi'!Q$12,"")&amp;IF(Q176='Tabelle Tipi-pesi'!P$13,'Tabelle Tipi-pesi'!Q$13,"")&amp;IF(Q176='Tabelle Tipi-pesi'!P$14,'Tabelle Tipi-pesi'!Q$14,"")&amp;IF(Q176='Tabelle Tipi-pesi'!P$15,'Tabelle Tipi-pesi'!Q$15,"")&amp;IF(Q176='Tabelle Tipi-pesi'!P$16,'Tabelle Tipi-pesi'!Q$16,"")&amp;IF(Q176='Tabelle Tipi-pesi'!P$17,'Tabelle Tipi-pesi'!Q$17,"")&amp;IF(Q176='Tabelle Tipi-pesi'!P$18,'Tabelle Tipi-pesi'!Q$18,"")&amp;IF(Q176='Tabelle Tipi-pesi'!P$19,'Tabelle Tipi-pesi'!Q$19,"")&amp;IF(Q176='Tabelle Tipi-pesi'!P$20,'Tabelle Tipi-pesi'!Q$20,"")&amp;IF(Q176='Tabelle Tipi-pesi'!P$21,'Tabelle Tipi-pesi'!Q$21,"")&amp;IF(Q176='Tabelle Tipi-pesi'!P$22,'Tabelle Tipi-pesi'!Q$22,"")&amp;IF(Q176='Tabelle Tipi-pesi'!P$23,'Tabelle Tipi-pesi'!Q$23,"")))</f>
        <v>30</v>
      </c>
      <c r="S176" s="29" t="s">
        <v>129</v>
      </c>
      <c r="T176" s="30">
        <f>IF(S176="",0,VALUE(IF(S176='Tabelle Tipi-pesi'!R$2,'Tabelle Tipi-pesi'!S$2,"")&amp;IF(S176='Tabelle Tipi-pesi'!R$3,'Tabelle Tipi-pesi'!S$3,"")&amp;IF(S176='Tabelle Tipi-pesi'!R$4,'Tabelle Tipi-pesi'!S$4,"")&amp;IF(S176='Tabelle Tipi-pesi'!R$5,'Tabelle Tipi-pesi'!S$5,"")&amp;IF(S176='Tabelle Tipi-pesi'!R$6,'Tabelle Tipi-pesi'!S$6,"")&amp;IF(S176='Tabelle Tipi-pesi'!R$7,'Tabelle Tipi-pesi'!S$7,"")&amp;IF(S176='Tabelle Tipi-pesi'!R$8,'Tabelle Tipi-pesi'!S$8,"")&amp;IF(S176='Tabelle Tipi-pesi'!R$9,'Tabelle Tipi-pesi'!S$9,"")&amp;IF(S176='Tabelle Tipi-pesi'!R$10,'Tabelle Tipi-pesi'!S$10,"")&amp;IF(S176='Tabelle Tipi-pesi'!R$11,'Tabelle Tipi-pesi'!S$11,"")&amp;IF(S176='Tabelle Tipi-pesi'!R$12,'Tabelle Tipi-pesi'!S$12,"")&amp;IF(S176='Tabelle Tipi-pesi'!R$13,'Tabelle Tipi-pesi'!S$13,"")&amp;IF(S176='Tabelle Tipi-pesi'!R$14,'Tabelle Tipi-pesi'!S$14,"")&amp;IF(S176='Tabelle Tipi-pesi'!R$15,'Tabelle Tipi-pesi'!S$15,"")&amp;IF(S176='Tabelle Tipi-pesi'!R$16,'Tabelle Tipi-pesi'!S$16,"")&amp;IF(S176='Tabelle Tipi-pesi'!R$17,'Tabelle Tipi-pesi'!S$17,"")&amp;IF(S176='Tabelle Tipi-pesi'!R$18,'Tabelle Tipi-pesi'!S$18,"")&amp;IF(S176='Tabelle Tipi-pesi'!R$19,'Tabelle Tipi-pesi'!S$19,"")&amp;IF(S176='Tabelle Tipi-pesi'!R$20,'Tabelle Tipi-pesi'!S$20,"")&amp;IF(S176='Tabelle Tipi-pesi'!R$21,'Tabelle Tipi-pesi'!S$21,"")&amp;IF(S176='Tabelle Tipi-pesi'!R$22,'Tabelle Tipi-pesi'!S$22,"")&amp;IF(S176='Tabelle Tipi-pesi'!R$23,'Tabelle Tipi-pesi'!S$23,"")))</f>
        <v>20</v>
      </c>
      <c r="U176" s="8" t="s">
        <v>94</v>
      </c>
      <c r="V176" s="9">
        <f>IF(U176="",0,VALUE(IF(U176='Tabelle Tipi-pesi'!T$2,'Tabelle Tipi-pesi'!U$2,"")&amp;IF(U176='Tabelle Tipi-pesi'!T$3,'Tabelle Tipi-pesi'!U$3,"")&amp;IF(U176='Tabelle Tipi-pesi'!T$4,'Tabelle Tipi-pesi'!U$4,"")&amp;IF(U176='Tabelle Tipi-pesi'!T$5,'Tabelle Tipi-pesi'!U$5,"")&amp;IF(U176='Tabelle Tipi-pesi'!T$6,'Tabelle Tipi-pesi'!U$6,"")&amp;IF(U176='Tabelle Tipi-pesi'!T$7,'Tabelle Tipi-pesi'!U$7,"")&amp;IF(U176='Tabelle Tipi-pesi'!T$8,'Tabelle Tipi-pesi'!U$8,"")&amp;IF(U176='Tabelle Tipi-pesi'!T$9,'Tabelle Tipi-pesi'!U$9,"")&amp;IF(U176='Tabelle Tipi-pesi'!T$10,'Tabelle Tipi-pesi'!U$10,"")&amp;IF(U176='Tabelle Tipi-pesi'!T$11,'Tabelle Tipi-pesi'!U$11,"")&amp;IF(U176='Tabelle Tipi-pesi'!T$12,'Tabelle Tipi-pesi'!U$12,"")&amp;IF(U176='Tabelle Tipi-pesi'!T$13,'Tabelle Tipi-pesi'!U$13,"")&amp;IF(U176='Tabelle Tipi-pesi'!T$14,'Tabelle Tipi-pesi'!U$14,"")&amp;IF(U176='Tabelle Tipi-pesi'!T$15,'Tabelle Tipi-pesi'!U$15,"")&amp;IF(U176='Tabelle Tipi-pesi'!T$16,'Tabelle Tipi-pesi'!U$16,"")&amp;IF(U176='Tabelle Tipi-pesi'!T$17,'Tabelle Tipi-pesi'!U$17,"")&amp;IF(U176='Tabelle Tipi-pesi'!T$18,'Tabelle Tipi-pesi'!U$18,"")&amp;IF(U176='Tabelle Tipi-pesi'!T$19,'Tabelle Tipi-pesi'!U$19,"")&amp;IF(U176='Tabelle Tipi-pesi'!T$20,'Tabelle Tipi-pesi'!U$20,"")&amp;IF(U176='Tabelle Tipi-pesi'!T$21,'Tabelle Tipi-pesi'!U$21,"")&amp;IF(U176='Tabelle Tipi-pesi'!T$22,'Tabelle Tipi-pesi'!U$22,"")&amp;IF(U176='Tabelle Tipi-pesi'!T$23,'Tabelle Tipi-pesi'!U$23,"")))</f>
        <v>85</v>
      </c>
      <c r="W176" s="31"/>
      <c r="X176" s="32">
        <f>IF(W176="",0,VALUE(IF(W176='Tabelle Tipi-pesi'!V$2,'Tabelle Tipi-pesi'!W$2,"")&amp;IF(W176='Tabelle Tipi-pesi'!V$3,'Tabelle Tipi-pesi'!W$3,"")&amp;IF(W176='Tabelle Tipi-pesi'!V$4,'Tabelle Tipi-pesi'!W$4,"")&amp;IF(W176='Tabelle Tipi-pesi'!V$5,'Tabelle Tipi-pesi'!W$5,"")&amp;IF(W176='Tabelle Tipi-pesi'!V$6,'Tabelle Tipi-pesi'!W$6,"")&amp;IF(W176='Tabelle Tipi-pesi'!V$7,'Tabelle Tipi-pesi'!W$7,"")&amp;IF(W176='Tabelle Tipi-pesi'!V$8,'Tabelle Tipi-pesi'!W$8,"")&amp;IF(W176='Tabelle Tipi-pesi'!V$9,'Tabelle Tipi-pesi'!W$9,"")&amp;IF(W176='Tabelle Tipi-pesi'!V$10,'Tabelle Tipi-pesi'!W$10,"")&amp;IF(W176='Tabelle Tipi-pesi'!V$11,'Tabelle Tipi-pesi'!W$11,"")&amp;IF(W176='Tabelle Tipi-pesi'!V$12,'Tabelle Tipi-pesi'!W$12,"")&amp;IF(W176='Tabelle Tipi-pesi'!V$13,'Tabelle Tipi-pesi'!W$13,"")&amp;IF(W176='Tabelle Tipi-pesi'!V$14,'Tabelle Tipi-pesi'!W$14,"")&amp;IF(W176='Tabelle Tipi-pesi'!V$15,'Tabelle Tipi-pesi'!W$15,"")&amp;IF(W176='Tabelle Tipi-pesi'!V$16,'Tabelle Tipi-pesi'!W$16,"")&amp;IF(W176='Tabelle Tipi-pesi'!V$17,'Tabelle Tipi-pesi'!W$17,"")&amp;IF(W176='Tabelle Tipi-pesi'!V$18,'Tabelle Tipi-pesi'!W$18,"")&amp;IF(W176='Tabelle Tipi-pesi'!V$19,'Tabelle Tipi-pesi'!W$19,"")&amp;IF(W176='Tabelle Tipi-pesi'!V$20,'Tabelle Tipi-pesi'!W$20,"")&amp;IF(W176='Tabelle Tipi-pesi'!V$21,'Tabelle Tipi-pesi'!W$21,"")&amp;IF(W176='Tabelle Tipi-pesi'!V$22,'Tabelle Tipi-pesi'!W$22,"")&amp;IF(W176='Tabelle Tipi-pesi'!V$23,'Tabelle Tipi-pesi'!W$23,"")))</f>
        <v>0</v>
      </c>
      <c r="Y176" s="8" t="s">
        <v>100</v>
      </c>
      <c r="Z176" s="9">
        <f>IF(Y176="",0,VALUE(IF(Y176='Tabelle Tipi-pesi'!X$2,'Tabelle Tipi-pesi'!Y$2,"")&amp;IF(Y176='Tabelle Tipi-pesi'!X$3,'Tabelle Tipi-pesi'!Y$3,"")&amp;IF(Y176='Tabelle Tipi-pesi'!X$4,'Tabelle Tipi-pesi'!Y$4,"")&amp;IF(Y176='Tabelle Tipi-pesi'!X$5,'Tabelle Tipi-pesi'!Y$5,"")&amp;IF(Y176='Tabelle Tipi-pesi'!X$6,'Tabelle Tipi-pesi'!Y$6,"")&amp;IF(Y176='Tabelle Tipi-pesi'!X$7,'Tabelle Tipi-pesi'!Y$7,"")&amp;IF(Y176='Tabelle Tipi-pesi'!X$8,'Tabelle Tipi-pesi'!Y$8,"")&amp;IF(Y176='Tabelle Tipi-pesi'!X$9,'Tabelle Tipi-pesi'!Y$9,"")&amp;IF(Y176='Tabelle Tipi-pesi'!X$10,'Tabelle Tipi-pesi'!Y$10,"")&amp;IF(Y176='Tabelle Tipi-pesi'!X$11,'Tabelle Tipi-pesi'!Y$11,"")&amp;IF(Y176='Tabelle Tipi-pesi'!X$12,'Tabelle Tipi-pesi'!Y$12,"")&amp;IF(Y176='Tabelle Tipi-pesi'!X$13,'Tabelle Tipi-pesi'!Y$13,"")&amp;IF(Y176='Tabelle Tipi-pesi'!X$14,'Tabelle Tipi-pesi'!Y$14,"")&amp;IF(Y176='Tabelle Tipi-pesi'!X$15,'Tabelle Tipi-pesi'!Y$15,"")&amp;IF(Y176='Tabelle Tipi-pesi'!X$16,'Tabelle Tipi-pesi'!Y$16,"")&amp;IF(Y176='Tabelle Tipi-pesi'!X$17,'Tabelle Tipi-pesi'!Y$17,"")&amp;IF(Y176='Tabelle Tipi-pesi'!X$18,'Tabelle Tipi-pesi'!Y$18,"")&amp;IF(Y176='Tabelle Tipi-pesi'!X$19,'Tabelle Tipi-pesi'!Y$19,"")&amp;IF(Y176='Tabelle Tipi-pesi'!X$20,'Tabelle Tipi-pesi'!Y$20,"")&amp;IF(Y176='Tabelle Tipi-pesi'!X$21,'Tabelle Tipi-pesi'!Y$21,"")&amp;IF(Y176='Tabelle Tipi-pesi'!X$22,'Tabelle Tipi-pesi'!Y$22,"")&amp;IF(Y176='Tabelle Tipi-pesi'!X$23,'Tabelle Tipi-pesi'!Y$23,"")))</f>
        <v>190</v>
      </c>
      <c r="AA176" s="36" t="s">
        <v>105</v>
      </c>
      <c r="AB176" s="37">
        <f>IF(AA176="",0,VALUE(IF(AA176='Tabelle Tipi-pesi'!Z$2,'Tabelle Tipi-pesi'!AA$2,"")&amp;IF(AA176='Tabelle Tipi-pesi'!Z$3,'Tabelle Tipi-pesi'!AA$3,"")&amp;IF(AA176='Tabelle Tipi-pesi'!Z$4,'Tabelle Tipi-pesi'!AA$4,"")&amp;IF(AA176='Tabelle Tipi-pesi'!Z$5,'Tabelle Tipi-pesi'!AA$5,"")&amp;IF(AA176='Tabelle Tipi-pesi'!Z$6,'Tabelle Tipi-pesi'!AA$6,"")&amp;IF(AA176='Tabelle Tipi-pesi'!Z$7,'Tabelle Tipi-pesi'!AA$7,"")&amp;IF(AA176='Tabelle Tipi-pesi'!Z$8,'Tabelle Tipi-pesi'!AA$8,"")&amp;IF(AA176='Tabelle Tipi-pesi'!Z$9,'Tabelle Tipi-pesi'!AA$9,"")&amp;IF(AA176='Tabelle Tipi-pesi'!Z$10,'Tabelle Tipi-pesi'!AA$10,"")&amp;IF(AA176='Tabelle Tipi-pesi'!Z$11,'Tabelle Tipi-pesi'!AA$11,"")&amp;IF(AA176='Tabelle Tipi-pesi'!Z$12,'Tabelle Tipi-pesi'!AA$12,"")&amp;IF(AA176='Tabelle Tipi-pesi'!Z$13,'Tabelle Tipi-pesi'!AA$13,"")&amp;IF(AA176='Tabelle Tipi-pesi'!Z$14,'Tabelle Tipi-pesi'!AA$14,"")&amp;IF(AA176='Tabelle Tipi-pesi'!Z$15,'Tabelle Tipi-pesi'!AA$15,"")&amp;IF(AA176='Tabelle Tipi-pesi'!Z$16,'Tabelle Tipi-pesi'!AA$16,"")&amp;IF(AA176='Tabelle Tipi-pesi'!Z$17,'Tabelle Tipi-pesi'!AA$17,"")&amp;IF(AA176='Tabelle Tipi-pesi'!Z$18,'Tabelle Tipi-pesi'!AA$18,"")&amp;IF(AA176='Tabelle Tipi-pesi'!Z$19,'Tabelle Tipi-pesi'!AA$19,"")&amp;IF(AA176='Tabelle Tipi-pesi'!Z$20,'Tabelle Tipi-pesi'!AA$20,"")&amp;IF(AA176='Tabelle Tipi-pesi'!Z$21,'Tabelle Tipi-pesi'!AA$21,"")&amp;IF(AA176='Tabelle Tipi-pesi'!Z$22,'Tabelle Tipi-pesi'!AA$22,"")&amp;IF(AA176='Tabelle Tipi-pesi'!Z$23,'Tabelle Tipi-pesi'!AA$23,"")))</f>
        <v>75</v>
      </c>
      <c r="AD176" s="9">
        <f>IF(AC176="",0,VALUE(IF(AC176='Tabelle Tipi-pesi'!Z$2,'Tabelle Tipi-pesi'!AA$2,"")&amp;IF(AC176='Tabelle Tipi-pesi'!Z$3,'Tabelle Tipi-pesi'!AA$3,"")&amp;IF(AC176='Tabelle Tipi-pesi'!Z$4,'Tabelle Tipi-pesi'!AA$4,"")&amp;IF(AC176='Tabelle Tipi-pesi'!Z$5,'Tabelle Tipi-pesi'!AA$5,"")&amp;IF(AC176='Tabelle Tipi-pesi'!Z$6,'Tabelle Tipi-pesi'!AA$6,"")&amp;IF(AC176='Tabelle Tipi-pesi'!Z$7,'Tabelle Tipi-pesi'!AA$7,"")&amp;IF(AC176='Tabelle Tipi-pesi'!Z$8,'Tabelle Tipi-pesi'!AA$8,"")&amp;IF(AC176='Tabelle Tipi-pesi'!Z$9,'Tabelle Tipi-pesi'!AA$9,"")&amp;IF(AC176='Tabelle Tipi-pesi'!Z$10,'Tabelle Tipi-pesi'!AA$10,"")&amp;IF(AC176='Tabelle Tipi-pesi'!Z$11,'Tabelle Tipi-pesi'!AA$11,"")&amp;IF(AC176='Tabelle Tipi-pesi'!Z$12,'Tabelle Tipi-pesi'!AA$12,"")&amp;IF(AC176='Tabelle Tipi-pesi'!Z$13,'Tabelle Tipi-pesi'!AA$13,"")&amp;IF(AC176='Tabelle Tipi-pesi'!Z$14,'Tabelle Tipi-pesi'!AA$14,"")&amp;IF(AC176='Tabelle Tipi-pesi'!Z$15,'Tabelle Tipi-pesi'!AA$15,"")&amp;IF(AC176='Tabelle Tipi-pesi'!Z$16,'Tabelle Tipi-pesi'!AA$16,"")&amp;IF(AC176='Tabelle Tipi-pesi'!Z$17,'Tabelle Tipi-pesi'!AA$17,"")&amp;IF(AC176='Tabelle Tipi-pesi'!Z$18,'Tabelle Tipi-pesi'!AA$18,"")&amp;IF(AC176='Tabelle Tipi-pesi'!Z$19,'Tabelle Tipi-pesi'!AA$19,"")&amp;IF(AC176='Tabelle Tipi-pesi'!Z$20,'Tabelle Tipi-pesi'!AA$20,"")&amp;IF(AC176='Tabelle Tipi-pesi'!Z$21,'Tabelle Tipi-pesi'!AA$21,"")&amp;IF(AC176='Tabelle Tipi-pesi'!Z$22,'Tabelle Tipi-pesi'!AA$22,"")&amp;IF(AC176='Tabelle Tipi-pesi'!Z$23,'Tabelle Tipi-pesi'!AA$23,"")))</f>
        <v>0</v>
      </c>
      <c r="AE176" s="34"/>
      <c r="AF176" s="35">
        <f>IF(AE176="",0,VALUE(IF(AE176='Tabelle Tipi-pesi'!AB$2,'Tabelle Tipi-pesi'!AC$2,"")&amp;IF(AE176='Tabelle Tipi-pesi'!AB$3,'Tabelle Tipi-pesi'!AC$3,"")&amp;IF(AE176='Tabelle Tipi-pesi'!AB$4,'Tabelle Tipi-pesi'!AC$4,"")&amp;IF(AE176='Tabelle Tipi-pesi'!AB$5,'Tabelle Tipi-pesi'!AC$5,"")&amp;IF(AE176='Tabelle Tipi-pesi'!AB$6,'Tabelle Tipi-pesi'!AC$6,"")&amp;IF(AE176='Tabelle Tipi-pesi'!AB$7,'Tabelle Tipi-pesi'!AC$7,"")&amp;IF(AE176='Tabelle Tipi-pesi'!AB$8,'Tabelle Tipi-pesi'!AC$8,"")&amp;IF(AE176='Tabelle Tipi-pesi'!AB$9,'Tabelle Tipi-pesi'!AC$9,"")&amp;IF(AE176='Tabelle Tipi-pesi'!AB$10,'Tabelle Tipi-pesi'!AC$10,"")&amp;IF(AE176='Tabelle Tipi-pesi'!AB$11,'Tabelle Tipi-pesi'!AC$11,"")&amp;IF(AE176='Tabelle Tipi-pesi'!AB$12,'Tabelle Tipi-pesi'!AC$12,"")&amp;IF(AE176='Tabelle Tipi-pesi'!AB$13,'Tabelle Tipi-pesi'!AC$13,"")&amp;IF(AE176='Tabelle Tipi-pesi'!AB$14,'Tabelle Tipi-pesi'!AC$14,"")&amp;IF(AE176='Tabelle Tipi-pesi'!AB$15,'Tabelle Tipi-pesi'!AC$15,"")&amp;IF(AD176='Tabelle Tipi-pesi'!AB$16,'Tabelle Tipi-pesi'!AC$16,"")&amp;IF(AE176='Tabelle Tipi-pesi'!AB$17,'Tabelle Tipi-pesi'!AC$17,"")&amp;IF(AE176='Tabelle Tipi-pesi'!AB$18,'Tabelle Tipi-pesi'!AC$18,"")&amp;IF(AE176='Tabelle Tipi-pesi'!AB$19,'Tabelle Tipi-pesi'!AC$19,"")&amp;IF(AE176='Tabelle Tipi-pesi'!AB$20,'Tabelle Tipi-pesi'!AC$20,"")&amp;IF(AE176='Tabelle Tipi-pesi'!AB$21,'Tabelle Tipi-pesi'!AC$21,"")&amp;IF(AE176='Tabelle Tipi-pesi'!AB$22,'Tabelle Tipi-pesi'!AC$22,"")&amp;IF(AE176='Tabelle Tipi-pesi'!AB$23,'Tabelle Tipi-pesi'!AC$23,"")))</f>
        <v>0</v>
      </c>
      <c r="AH176" s="9">
        <f>IF(AG176="",0,VALUE(IF(AG176='Tabelle Tipi-pesi'!AD$2,'Tabelle Tipi-pesi'!AE$2,"")&amp;IF(AG176='Tabelle Tipi-pesi'!AD$3,'Tabelle Tipi-pesi'!AE$3,"")&amp;IF(AG176='Tabelle Tipi-pesi'!AD$4,'Tabelle Tipi-pesi'!AE$4,"")&amp;IF(AG176='Tabelle Tipi-pesi'!AD$5,'Tabelle Tipi-pesi'!AE$5,"")&amp;IF(AG176='Tabelle Tipi-pesi'!AD$6,'Tabelle Tipi-pesi'!AE$6,"")&amp;IF(AG176='Tabelle Tipi-pesi'!AD$7,'Tabelle Tipi-pesi'!AE$7,"")&amp;IF(AG176='Tabelle Tipi-pesi'!AD$8,'Tabelle Tipi-pesi'!AE$8,"")&amp;IF(AG176='Tabelle Tipi-pesi'!AD$9,'Tabelle Tipi-pesi'!AE$9,"")&amp;IF(AG176='Tabelle Tipi-pesi'!AD$10,'Tabelle Tipi-pesi'!AE$10,"")&amp;IF(AG176='Tabelle Tipi-pesi'!AD$11,'Tabelle Tipi-pesi'!AE$11,"")&amp;IF(AG176='Tabelle Tipi-pesi'!AD$12,'Tabelle Tipi-pesi'!AE$12,"")&amp;IF(AG176='Tabelle Tipi-pesi'!AD$13,'Tabelle Tipi-pesi'!AE$13,"")&amp;IF(AG176='Tabelle Tipi-pesi'!AD$14,'Tabelle Tipi-pesi'!AE$14,"")&amp;IF(AG176='Tabelle Tipi-pesi'!AD$15,'Tabelle Tipi-pesi'!AE$15,"")&amp;IF(AF176='Tabelle Tipi-pesi'!AD$16,'Tabelle Tipi-pesi'!AE$16,"")&amp;IF(AG176='Tabelle Tipi-pesi'!AD$17,'Tabelle Tipi-pesi'!AE$17,"")&amp;IF(AG176='Tabelle Tipi-pesi'!AD$18,'Tabelle Tipi-pesi'!AE$18,"")&amp;IF(AG176='Tabelle Tipi-pesi'!AD$19,'Tabelle Tipi-pesi'!AE$19,"")&amp;IF(AG176='Tabelle Tipi-pesi'!AD$20,'Tabelle Tipi-pesi'!AE$20,"")&amp;IF(AG176='Tabelle Tipi-pesi'!AD$21,'Tabelle Tipi-pesi'!AE$21,"")&amp;IF(AG176='Tabelle Tipi-pesi'!AD$22,'Tabelle Tipi-pesi'!AE$22,"")&amp;IF(AG176='Tabelle Tipi-pesi'!AD$23,'Tabelle Tipi-pesi'!AE$23,"")))</f>
        <v>0</v>
      </c>
      <c r="AJ176" s="26">
        <f t="shared" si="14"/>
        <v>1933</v>
      </c>
      <c r="AK176" s="55">
        <v>50.1</v>
      </c>
      <c r="AL176" s="12">
        <v>9500</v>
      </c>
      <c r="AM176" s="18"/>
      <c r="AN176" s="11">
        <f t="shared" si="15"/>
        <v>15</v>
      </c>
      <c r="AO176" s="11" t="str">
        <f t="shared" si="16"/>
        <v>4</v>
      </c>
      <c r="AP176" s="8">
        <v>380</v>
      </c>
      <c r="AQ176" s="40">
        <f t="shared" si="17"/>
        <v>11.377245508982035</v>
      </c>
      <c r="AR176" s="15">
        <f t="shared" si="18"/>
        <v>168.38323353293413</v>
      </c>
      <c r="AS176" s="16">
        <f t="shared" si="19"/>
        <v>87.109794895465157</v>
      </c>
      <c r="AT176" s="15">
        <f t="shared" si="20"/>
        <v>11.479765291607396</v>
      </c>
      <c r="AU176" s="39"/>
    </row>
    <row r="177" spans="1:47" s="8" customFormat="1" ht="11.25" customHeight="1" x14ac:dyDescent="0.2">
      <c r="A177" s="8">
        <v>173</v>
      </c>
      <c r="B177" s="8">
        <v>4</v>
      </c>
      <c r="C177" s="20" t="s">
        <v>15</v>
      </c>
      <c r="D177" s="21">
        <f>IF(C177="",0,VALUE(IF(C177='Tabelle Tipi-pesi'!B$2,'Tabelle Tipi-pesi'!C$2,"")&amp;IF(C177='Tabelle Tipi-pesi'!B$3,'Tabelle Tipi-pesi'!C$3,"")&amp;IF(C177='Tabelle Tipi-pesi'!B$4,'Tabelle Tipi-pesi'!C$4,"")&amp;IF(C177='Tabelle Tipi-pesi'!B$5,'Tabelle Tipi-pesi'!C$5,"")&amp;IF(C177='Tabelle Tipi-pesi'!B$6,'Tabelle Tipi-pesi'!C$6,"")&amp;IF(C177='Tabelle Tipi-pesi'!B$7,'Tabelle Tipi-pesi'!C$7,"")&amp;IF(C177='Tabelle Tipi-pesi'!B$8,'Tabelle Tipi-pesi'!C$8,"")&amp;IF(C177='Tabelle Tipi-pesi'!B$9,'Tabelle Tipi-pesi'!C$9,"")&amp;IF(C177='Tabelle Tipi-pesi'!B$10,'Tabelle Tipi-pesi'!C$10,"")&amp;IF(C177='Tabelle Tipi-pesi'!B$11,'Tabelle Tipi-pesi'!C$11,"")&amp;IF(C177='Tabelle Tipi-pesi'!B$12,'Tabelle Tipi-pesi'!C$12,"")&amp;IF(C177='Tabelle Tipi-pesi'!B$13,'Tabelle Tipi-pesi'!C$13,"")&amp;IF(C177='Tabelle Tipi-pesi'!B$14,'Tabelle Tipi-pesi'!C$14,"")&amp;IF(C177='Tabelle Tipi-pesi'!B$15,'Tabelle Tipi-pesi'!C$15,"")&amp;IF(C177='Tabelle Tipi-pesi'!B$16,'Tabelle Tipi-pesi'!C$16,"")&amp;IF(C177='Tabelle Tipi-pesi'!B$17,'Tabelle Tipi-pesi'!C$17,"")&amp;IF(C177='Tabelle Tipi-pesi'!B$18,'Tabelle Tipi-pesi'!C$18,"")&amp;IF(C177='Tabelle Tipi-pesi'!B$19,'Tabelle Tipi-pesi'!C$19,"")&amp;IF(C177='Tabelle Tipi-pesi'!B$20,'Tabelle Tipi-pesi'!C$20,"")&amp;IF(C177='Tabelle Tipi-pesi'!B$21,'Tabelle Tipi-pesi'!C$21,"")&amp;IF(C177='Tabelle Tipi-pesi'!B$22,'Tabelle Tipi-pesi'!C$22,"")&amp;IF(C177='Tabelle Tipi-pesi'!B$23,'Tabelle Tipi-pesi'!C$23,"")))</f>
        <v>110</v>
      </c>
      <c r="E177" s="8" t="s">
        <v>29</v>
      </c>
      <c r="F177" s="7">
        <f>IF(E177="",0,VALUE(IF(E177='Tabelle Tipi-pesi'!D$2,'Tabelle Tipi-pesi'!E$2,"")&amp;IF(E177='Tabelle Tipi-pesi'!D$3,'Tabelle Tipi-pesi'!E$3,"")&amp;IF(E177='Tabelle Tipi-pesi'!D$4,'Tabelle Tipi-pesi'!E$4,"")&amp;IF(E177='Tabelle Tipi-pesi'!D$5,'Tabelle Tipi-pesi'!E$5,"")&amp;IF(E177='Tabelle Tipi-pesi'!D$6,'Tabelle Tipi-pesi'!E$6,"")&amp;IF(E177='Tabelle Tipi-pesi'!D$7,'Tabelle Tipi-pesi'!E$7,"")&amp;IF(E177='Tabelle Tipi-pesi'!D$8,'Tabelle Tipi-pesi'!E$8,"")&amp;IF(E177='Tabelle Tipi-pesi'!D$9,'Tabelle Tipi-pesi'!E$9,"")&amp;IF(E177='Tabelle Tipi-pesi'!D$10,'Tabelle Tipi-pesi'!E$10,"")&amp;IF(E177='Tabelle Tipi-pesi'!D$11,'Tabelle Tipi-pesi'!E$11,"")&amp;IF(E177='Tabelle Tipi-pesi'!D$12,'Tabelle Tipi-pesi'!E$12,"")&amp;IF(E177='Tabelle Tipi-pesi'!D$13,'Tabelle Tipi-pesi'!E$13,"")&amp;IF(E177='Tabelle Tipi-pesi'!D$14,'Tabelle Tipi-pesi'!E$14,"")&amp;IF(E177='Tabelle Tipi-pesi'!D$15,'Tabelle Tipi-pesi'!E$15,"")&amp;IF(E177='Tabelle Tipi-pesi'!D$16,'Tabelle Tipi-pesi'!E$16,"")&amp;IF(E177='Tabelle Tipi-pesi'!D$17,'Tabelle Tipi-pesi'!E$17,"")&amp;IF(E177='Tabelle Tipi-pesi'!D$18,'Tabelle Tipi-pesi'!E$18,"")&amp;IF(E177='Tabelle Tipi-pesi'!D$19,'Tabelle Tipi-pesi'!E$19,"")&amp;IF(E177='Tabelle Tipi-pesi'!D$20,'Tabelle Tipi-pesi'!E$20,"")&amp;IF(E177='Tabelle Tipi-pesi'!D$21,'Tabelle Tipi-pesi'!E$21,"")&amp;IF(E177='Tabelle Tipi-pesi'!D$22,'Tabelle Tipi-pesi'!E$22,"")&amp;IF(E177='Tabelle Tipi-pesi'!D$23,'Tabelle Tipi-pesi'!E$23,"")))/4*B177</f>
        <v>80</v>
      </c>
      <c r="G177" s="22" t="s">
        <v>41</v>
      </c>
      <c r="H177" s="23">
        <f>$B177*IF(G177="",0,VALUE(IF(G177='Tabelle Tipi-pesi'!F$2,'Tabelle Tipi-pesi'!G$2,"")&amp;IF(G177='Tabelle Tipi-pesi'!F$3,'Tabelle Tipi-pesi'!G$3,"")&amp;IF(G177='Tabelle Tipi-pesi'!F$4,'Tabelle Tipi-pesi'!G$4,"")&amp;IF(G177='Tabelle Tipi-pesi'!F$5,'Tabelle Tipi-pesi'!G$5,"")&amp;IF(G177='Tabelle Tipi-pesi'!F$6,'Tabelle Tipi-pesi'!G$6,"")&amp;IF(G177='Tabelle Tipi-pesi'!F$7,'Tabelle Tipi-pesi'!G$7,"")&amp;IF(G177='Tabelle Tipi-pesi'!F$8,'Tabelle Tipi-pesi'!G$8,"")&amp;IF(G177='Tabelle Tipi-pesi'!F$9,'Tabelle Tipi-pesi'!G$9,"")&amp;IF(G177='Tabelle Tipi-pesi'!F$10,'Tabelle Tipi-pesi'!G$10,"")&amp;IF(G177='Tabelle Tipi-pesi'!F$11,'Tabelle Tipi-pesi'!G$11,"")&amp;IF(G177='Tabelle Tipi-pesi'!F$12,'Tabelle Tipi-pesi'!G$12,"")&amp;IF(G177='Tabelle Tipi-pesi'!F$13,'Tabelle Tipi-pesi'!G$13,"")&amp;IF(G177='Tabelle Tipi-pesi'!F$14,'Tabelle Tipi-pesi'!G$14,"")&amp;IF(G177='Tabelle Tipi-pesi'!F$15,'Tabelle Tipi-pesi'!G$15,"")&amp;IF(G177='Tabelle Tipi-pesi'!F$16,'Tabelle Tipi-pesi'!G$16,"")&amp;IF(G177='Tabelle Tipi-pesi'!F$17,'Tabelle Tipi-pesi'!G$17,"")&amp;IF(G177='Tabelle Tipi-pesi'!F$18,'Tabelle Tipi-pesi'!G$18,"")&amp;IF(G177='Tabelle Tipi-pesi'!F$19,'Tabelle Tipi-pesi'!G$19,"")&amp;IF(G177='Tabelle Tipi-pesi'!F$20,'Tabelle Tipi-pesi'!G$20,"")&amp;IF(G177='Tabelle Tipi-pesi'!F$21,'Tabelle Tipi-pesi'!G$21,"")&amp;IF(G177='Tabelle Tipi-pesi'!F$22,'Tabelle Tipi-pesi'!G$22,"")&amp;IF(G177='Tabelle Tipi-pesi'!F$23,'Tabelle Tipi-pesi'!G$23,"")))</f>
        <v>60</v>
      </c>
      <c r="I177" s="8" t="s">
        <v>44</v>
      </c>
      <c r="J177" s="9">
        <f>IF(I177="",0,VALUE(IF(I177='Tabelle Tipi-pesi'!H$2,'Tabelle Tipi-pesi'!I$2,"")&amp;IF(I177='Tabelle Tipi-pesi'!H$3,'Tabelle Tipi-pesi'!I$3,"")&amp;IF(I177='Tabelle Tipi-pesi'!H$4,'Tabelle Tipi-pesi'!I$4,"")&amp;IF(I177='Tabelle Tipi-pesi'!H$5,'Tabelle Tipi-pesi'!I$5,"")&amp;IF(I177='Tabelle Tipi-pesi'!H$6,'Tabelle Tipi-pesi'!I$6,"")&amp;IF(I177='Tabelle Tipi-pesi'!H$7,'Tabelle Tipi-pesi'!I$7,"")&amp;IF(I177='Tabelle Tipi-pesi'!H$8,'Tabelle Tipi-pesi'!I$8,"")&amp;IF(I177='Tabelle Tipi-pesi'!H$9,'Tabelle Tipi-pesi'!I$9,"")&amp;IF(I177='Tabelle Tipi-pesi'!H$10,'Tabelle Tipi-pesi'!I$10,"")&amp;IF(I177='Tabelle Tipi-pesi'!H$11,'Tabelle Tipi-pesi'!I$11,"")&amp;IF(I177='Tabelle Tipi-pesi'!H$12,'Tabelle Tipi-pesi'!I$12,"")&amp;IF(I177='Tabelle Tipi-pesi'!H$13,'Tabelle Tipi-pesi'!I$13,"")&amp;IF(I177='Tabelle Tipi-pesi'!H$14,'Tabelle Tipi-pesi'!I$14,"")&amp;IF(I177='Tabelle Tipi-pesi'!H$15,'Tabelle Tipi-pesi'!I$15,"")&amp;IF(I177='Tabelle Tipi-pesi'!H$16,'Tabelle Tipi-pesi'!I$16,"")&amp;IF(I177='Tabelle Tipi-pesi'!H$17,'Tabelle Tipi-pesi'!I$17,"")&amp;IF(I177='Tabelle Tipi-pesi'!H$18,'Tabelle Tipi-pesi'!I$18,"")&amp;IF(I177='Tabelle Tipi-pesi'!H$19,'Tabelle Tipi-pesi'!I$19,"")&amp;IF(I177='Tabelle Tipi-pesi'!H$20,'Tabelle Tipi-pesi'!I$20,"")&amp;IF(I177='Tabelle Tipi-pesi'!H$21,'Tabelle Tipi-pesi'!I$21,"")&amp;IF(I177='Tabelle Tipi-pesi'!H$22,'Tabelle Tipi-pesi'!I$22,"")&amp;IF(I177='Tabelle Tipi-pesi'!H$23,'Tabelle Tipi-pesi'!I$23,"")))</f>
        <v>80</v>
      </c>
      <c r="K177" s="24" t="s">
        <v>50</v>
      </c>
      <c r="L177" s="25">
        <f>IF(K177="",0,VALUE(IF(K177='Tabelle Tipi-pesi'!J$2,'Tabelle Tipi-pesi'!K$2,"")&amp;IF(K177='Tabelle Tipi-pesi'!J$3,'Tabelle Tipi-pesi'!K$3,"")&amp;IF(K177='Tabelle Tipi-pesi'!J$4,'Tabelle Tipi-pesi'!K$4,"")&amp;IF(K177='Tabelle Tipi-pesi'!J$5,'Tabelle Tipi-pesi'!K$5,"")&amp;IF(K177='Tabelle Tipi-pesi'!J$6,'Tabelle Tipi-pesi'!K$6,"")&amp;IF(K177='Tabelle Tipi-pesi'!J$7,'Tabelle Tipi-pesi'!K$7,"")&amp;IF(K177='Tabelle Tipi-pesi'!J$8,'Tabelle Tipi-pesi'!K$8,"")&amp;IF(K177='Tabelle Tipi-pesi'!J$9,'Tabelle Tipi-pesi'!K$9,"")&amp;IF(K177='Tabelle Tipi-pesi'!J$10,'Tabelle Tipi-pesi'!K$10,"")&amp;IF(K177='Tabelle Tipi-pesi'!J$11,'Tabelle Tipi-pesi'!K$11,"")&amp;IF(K177='Tabelle Tipi-pesi'!J$12,'Tabelle Tipi-pesi'!K$12,"")&amp;IF(K177='Tabelle Tipi-pesi'!J$13,'Tabelle Tipi-pesi'!K$13,"")&amp;IF(K177='Tabelle Tipi-pesi'!J$14,'Tabelle Tipi-pesi'!K$14,"")&amp;IF(K177='Tabelle Tipi-pesi'!J$15,'Tabelle Tipi-pesi'!K$15,"")&amp;IF(K177='Tabelle Tipi-pesi'!J$16,'Tabelle Tipi-pesi'!K$16,"")&amp;IF(K177='Tabelle Tipi-pesi'!J$17,'Tabelle Tipi-pesi'!K$17,"")&amp;IF(K177='Tabelle Tipi-pesi'!J$18,'Tabelle Tipi-pesi'!K$18,"")&amp;IF(K177='Tabelle Tipi-pesi'!J$19,'Tabelle Tipi-pesi'!K$19,"")&amp;IF(K177='Tabelle Tipi-pesi'!J$20,'Tabelle Tipi-pesi'!K$20,"")&amp;IF(K177='Tabelle Tipi-pesi'!J$21,'Tabelle Tipi-pesi'!K$21,"")&amp;IF(K177='Tabelle Tipi-pesi'!J$22,'Tabelle Tipi-pesi'!K$22,"")&amp;IF(K177='Tabelle Tipi-pesi'!J$23,'Tabelle Tipi-pesi'!K$23,"")))</f>
        <v>7</v>
      </c>
      <c r="M177" s="8" t="s">
        <v>62</v>
      </c>
      <c r="N177" s="9">
        <f>$B177*IF(M177="",0,VALUE(IF(M177='Tabelle Tipi-pesi'!L$2,'Tabelle Tipi-pesi'!M$2,"")&amp;IF(M177='Tabelle Tipi-pesi'!L$3,'Tabelle Tipi-pesi'!M$3,"")&amp;IF(M177='Tabelle Tipi-pesi'!L$4,'Tabelle Tipi-pesi'!M$4,"")&amp;IF(M177='Tabelle Tipi-pesi'!L$5,'Tabelle Tipi-pesi'!M$5,"")&amp;IF(M177='Tabelle Tipi-pesi'!L$6,'Tabelle Tipi-pesi'!M$6,"")&amp;IF(M177='Tabelle Tipi-pesi'!L$7,'Tabelle Tipi-pesi'!M$7,"")&amp;IF(M177='Tabelle Tipi-pesi'!L$8,'Tabelle Tipi-pesi'!M$8,"")&amp;IF(M177='Tabelle Tipi-pesi'!L$9,'Tabelle Tipi-pesi'!M$9,"")&amp;IF(M177='Tabelle Tipi-pesi'!L$10,'Tabelle Tipi-pesi'!M$10,"")&amp;IF(M177='Tabelle Tipi-pesi'!L$11,'Tabelle Tipi-pesi'!M$11,"")&amp;IF(M177='Tabelle Tipi-pesi'!L$12,'Tabelle Tipi-pesi'!M$12,"")&amp;IF(M177='Tabelle Tipi-pesi'!L$13,'Tabelle Tipi-pesi'!M$13,"")&amp;IF(M177='Tabelle Tipi-pesi'!L$14,'Tabelle Tipi-pesi'!M$14,"")&amp;IF(M177='Tabelle Tipi-pesi'!L$15,'Tabelle Tipi-pesi'!M$15,"")&amp;IF(M177='Tabelle Tipi-pesi'!L$16,'Tabelle Tipi-pesi'!M$16,"")&amp;IF(M177='Tabelle Tipi-pesi'!L$17,'Tabelle Tipi-pesi'!M$17,"")&amp;IF(M177='Tabelle Tipi-pesi'!L$18,'Tabelle Tipi-pesi'!M$18,"")&amp;IF(M177='Tabelle Tipi-pesi'!L$19,'Tabelle Tipi-pesi'!M$19,"")&amp;IF(M177='Tabelle Tipi-pesi'!L$20,'Tabelle Tipi-pesi'!M$20,"")&amp;IF(M177='Tabelle Tipi-pesi'!L$21,'Tabelle Tipi-pesi'!M$21,"")&amp;IF(M177='Tabelle Tipi-pesi'!L$22,'Tabelle Tipi-pesi'!M$22,"")&amp;IF(M177='Tabelle Tipi-pesi'!L$23,'Tabelle Tipi-pesi'!M$23,"")))</f>
        <v>416</v>
      </c>
      <c r="O177" s="27" t="s">
        <v>79</v>
      </c>
      <c r="P177" s="28">
        <f>IF(O177="",0,VALUE(IF(O177='Tabelle Tipi-pesi'!N$2,'Tabelle Tipi-pesi'!O$2,"")&amp;IF(O177='Tabelle Tipi-pesi'!N$3,'Tabelle Tipi-pesi'!O$3,"")&amp;IF(O177='Tabelle Tipi-pesi'!N$4,'Tabelle Tipi-pesi'!O$4,"")&amp;IF(O177='Tabelle Tipi-pesi'!N$5,'Tabelle Tipi-pesi'!O$5,"")&amp;IF(O177='Tabelle Tipi-pesi'!N$6,'Tabelle Tipi-pesi'!O$6,"")&amp;IF(O177='Tabelle Tipi-pesi'!N$7,'Tabelle Tipi-pesi'!O$7,"")&amp;IF(O177='Tabelle Tipi-pesi'!N$8,'Tabelle Tipi-pesi'!O$8,"")&amp;IF(O177='Tabelle Tipi-pesi'!N$9,'Tabelle Tipi-pesi'!O$9,"")&amp;IF(O177='Tabelle Tipi-pesi'!N$10,'Tabelle Tipi-pesi'!O$10,"")&amp;IF(O177='Tabelle Tipi-pesi'!N$11,'Tabelle Tipi-pesi'!O$11,"")&amp;IF(O177='Tabelle Tipi-pesi'!N$12,'Tabelle Tipi-pesi'!O$12,"")&amp;IF(O177='Tabelle Tipi-pesi'!N$13,'Tabelle Tipi-pesi'!O$13,"")&amp;IF(O177='Tabelle Tipi-pesi'!N$14,'Tabelle Tipi-pesi'!O$14,"")&amp;IF(O177='Tabelle Tipi-pesi'!N$15,'Tabelle Tipi-pesi'!O$15,"")&amp;IF(O177='Tabelle Tipi-pesi'!N$16,'Tabelle Tipi-pesi'!O$16,"")&amp;IF(O177='Tabelle Tipi-pesi'!N$17,'Tabelle Tipi-pesi'!O$17,"")&amp;IF(O177='Tabelle Tipi-pesi'!N$18,'Tabelle Tipi-pesi'!O$18,"")&amp;IF(O177='Tabelle Tipi-pesi'!N$19,'Tabelle Tipi-pesi'!O$19,"")&amp;IF(O177='Tabelle Tipi-pesi'!N$20,'Tabelle Tipi-pesi'!O$20,"")&amp;IF(O177='Tabelle Tipi-pesi'!N$21,'Tabelle Tipi-pesi'!O$21,"")&amp;IF(O177='Tabelle Tipi-pesi'!N$22,'Tabelle Tipi-pesi'!O$22,"")&amp;IF(O177='Tabelle Tipi-pesi'!N$23,'Tabelle Tipi-pesi'!O$23,"")))</f>
        <v>780</v>
      </c>
      <c r="Q177" s="8" t="s">
        <v>108</v>
      </c>
      <c r="R177" s="9">
        <f>IF(Q177="",0,VALUE(IF(Q177='Tabelle Tipi-pesi'!P$2,'Tabelle Tipi-pesi'!Q$2,"")&amp;IF(Q177='Tabelle Tipi-pesi'!P$3,'Tabelle Tipi-pesi'!Q$3,"")&amp;IF(Q177='Tabelle Tipi-pesi'!P$4,'Tabelle Tipi-pesi'!Q$4,"")&amp;IF(Q177='Tabelle Tipi-pesi'!P$5,'Tabelle Tipi-pesi'!Q$5,"")&amp;IF(Q177='Tabelle Tipi-pesi'!P$6,'Tabelle Tipi-pesi'!Q$6,"")&amp;IF(Q177='Tabelle Tipi-pesi'!P$7,'Tabelle Tipi-pesi'!Q$7,"")&amp;IF(Q177='Tabelle Tipi-pesi'!P$8,'Tabelle Tipi-pesi'!Q$8,"")&amp;IF(Q177='Tabelle Tipi-pesi'!P$9,'Tabelle Tipi-pesi'!Q$9,"")&amp;IF(Q177='Tabelle Tipi-pesi'!P$10,'Tabelle Tipi-pesi'!Q$10,"")&amp;IF(Q177='Tabelle Tipi-pesi'!P$11,'Tabelle Tipi-pesi'!Q$11,"")&amp;IF(Q177='Tabelle Tipi-pesi'!P$12,'Tabelle Tipi-pesi'!Q$12,"")&amp;IF(Q177='Tabelle Tipi-pesi'!P$13,'Tabelle Tipi-pesi'!Q$13,"")&amp;IF(Q177='Tabelle Tipi-pesi'!P$14,'Tabelle Tipi-pesi'!Q$14,"")&amp;IF(Q177='Tabelle Tipi-pesi'!P$15,'Tabelle Tipi-pesi'!Q$15,"")&amp;IF(Q177='Tabelle Tipi-pesi'!P$16,'Tabelle Tipi-pesi'!Q$16,"")&amp;IF(Q177='Tabelle Tipi-pesi'!P$17,'Tabelle Tipi-pesi'!Q$17,"")&amp;IF(Q177='Tabelle Tipi-pesi'!P$18,'Tabelle Tipi-pesi'!Q$18,"")&amp;IF(Q177='Tabelle Tipi-pesi'!P$19,'Tabelle Tipi-pesi'!Q$19,"")&amp;IF(Q177='Tabelle Tipi-pesi'!P$20,'Tabelle Tipi-pesi'!Q$20,"")&amp;IF(Q177='Tabelle Tipi-pesi'!P$21,'Tabelle Tipi-pesi'!Q$21,"")&amp;IF(Q177='Tabelle Tipi-pesi'!P$22,'Tabelle Tipi-pesi'!Q$22,"")&amp;IF(Q177='Tabelle Tipi-pesi'!P$23,'Tabelle Tipi-pesi'!Q$23,"")))</f>
        <v>30</v>
      </c>
      <c r="S177" s="29" t="s">
        <v>113</v>
      </c>
      <c r="T177" s="30">
        <f>IF(S177="",0,VALUE(IF(S177='Tabelle Tipi-pesi'!R$2,'Tabelle Tipi-pesi'!S$2,"")&amp;IF(S177='Tabelle Tipi-pesi'!R$3,'Tabelle Tipi-pesi'!S$3,"")&amp;IF(S177='Tabelle Tipi-pesi'!R$4,'Tabelle Tipi-pesi'!S$4,"")&amp;IF(S177='Tabelle Tipi-pesi'!R$5,'Tabelle Tipi-pesi'!S$5,"")&amp;IF(S177='Tabelle Tipi-pesi'!R$6,'Tabelle Tipi-pesi'!S$6,"")&amp;IF(S177='Tabelle Tipi-pesi'!R$7,'Tabelle Tipi-pesi'!S$7,"")&amp;IF(S177='Tabelle Tipi-pesi'!R$8,'Tabelle Tipi-pesi'!S$8,"")&amp;IF(S177='Tabelle Tipi-pesi'!R$9,'Tabelle Tipi-pesi'!S$9,"")&amp;IF(S177='Tabelle Tipi-pesi'!R$10,'Tabelle Tipi-pesi'!S$10,"")&amp;IF(S177='Tabelle Tipi-pesi'!R$11,'Tabelle Tipi-pesi'!S$11,"")&amp;IF(S177='Tabelle Tipi-pesi'!R$12,'Tabelle Tipi-pesi'!S$12,"")&amp;IF(S177='Tabelle Tipi-pesi'!R$13,'Tabelle Tipi-pesi'!S$13,"")&amp;IF(S177='Tabelle Tipi-pesi'!R$14,'Tabelle Tipi-pesi'!S$14,"")&amp;IF(S177='Tabelle Tipi-pesi'!R$15,'Tabelle Tipi-pesi'!S$15,"")&amp;IF(S177='Tabelle Tipi-pesi'!R$16,'Tabelle Tipi-pesi'!S$16,"")&amp;IF(S177='Tabelle Tipi-pesi'!R$17,'Tabelle Tipi-pesi'!S$17,"")&amp;IF(S177='Tabelle Tipi-pesi'!R$18,'Tabelle Tipi-pesi'!S$18,"")&amp;IF(S177='Tabelle Tipi-pesi'!R$19,'Tabelle Tipi-pesi'!S$19,"")&amp;IF(S177='Tabelle Tipi-pesi'!R$20,'Tabelle Tipi-pesi'!S$20,"")&amp;IF(S177='Tabelle Tipi-pesi'!R$21,'Tabelle Tipi-pesi'!S$21,"")&amp;IF(S177='Tabelle Tipi-pesi'!R$22,'Tabelle Tipi-pesi'!S$22,"")&amp;IF(S177='Tabelle Tipi-pesi'!R$23,'Tabelle Tipi-pesi'!S$23,"")))</f>
        <v>30</v>
      </c>
      <c r="V177" s="9">
        <f>IF(U177="",0,VALUE(IF(U177='Tabelle Tipi-pesi'!T$2,'Tabelle Tipi-pesi'!U$2,"")&amp;IF(U177='Tabelle Tipi-pesi'!T$3,'Tabelle Tipi-pesi'!U$3,"")&amp;IF(U177='Tabelle Tipi-pesi'!T$4,'Tabelle Tipi-pesi'!U$4,"")&amp;IF(U177='Tabelle Tipi-pesi'!T$5,'Tabelle Tipi-pesi'!U$5,"")&amp;IF(U177='Tabelle Tipi-pesi'!T$6,'Tabelle Tipi-pesi'!U$6,"")&amp;IF(U177='Tabelle Tipi-pesi'!T$7,'Tabelle Tipi-pesi'!U$7,"")&amp;IF(U177='Tabelle Tipi-pesi'!T$8,'Tabelle Tipi-pesi'!U$8,"")&amp;IF(U177='Tabelle Tipi-pesi'!T$9,'Tabelle Tipi-pesi'!U$9,"")&amp;IF(U177='Tabelle Tipi-pesi'!T$10,'Tabelle Tipi-pesi'!U$10,"")&amp;IF(U177='Tabelle Tipi-pesi'!T$11,'Tabelle Tipi-pesi'!U$11,"")&amp;IF(U177='Tabelle Tipi-pesi'!T$12,'Tabelle Tipi-pesi'!U$12,"")&amp;IF(U177='Tabelle Tipi-pesi'!T$13,'Tabelle Tipi-pesi'!U$13,"")&amp;IF(U177='Tabelle Tipi-pesi'!T$14,'Tabelle Tipi-pesi'!U$14,"")&amp;IF(U177='Tabelle Tipi-pesi'!T$15,'Tabelle Tipi-pesi'!U$15,"")&amp;IF(U177='Tabelle Tipi-pesi'!T$16,'Tabelle Tipi-pesi'!U$16,"")&amp;IF(U177='Tabelle Tipi-pesi'!T$17,'Tabelle Tipi-pesi'!U$17,"")&amp;IF(U177='Tabelle Tipi-pesi'!T$18,'Tabelle Tipi-pesi'!U$18,"")&amp;IF(U177='Tabelle Tipi-pesi'!T$19,'Tabelle Tipi-pesi'!U$19,"")&amp;IF(U177='Tabelle Tipi-pesi'!T$20,'Tabelle Tipi-pesi'!U$20,"")&amp;IF(U177='Tabelle Tipi-pesi'!T$21,'Tabelle Tipi-pesi'!U$21,"")&amp;IF(U177='Tabelle Tipi-pesi'!T$22,'Tabelle Tipi-pesi'!U$22,"")&amp;IF(U177='Tabelle Tipi-pesi'!T$23,'Tabelle Tipi-pesi'!U$23,"")))</f>
        <v>0</v>
      </c>
      <c r="W177" s="31"/>
      <c r="X177" s="32">
        <f>IF(W177="",0,VALUE(IF(W177='Tabelle Tipi-pesi'!V$2,'Tabelle Tipi-pesi'!W$2,"")&amp;IF(W177='Tabelle Tipi-pesi'!V$3,'Tabelle Tipi-pesi'!W$3,"")&amp;IF(W177='Tabelle Tipi-pesi'!V$4,'Tabelle Tipi-pesi'!W$4,"")&amp;IF(W177='Tabelle Tipi-pesi'!V$5,'Tabelle Tipi-pesi'!W$5,"")&amp;IF(W177='Tabelle Tipi-pesi'!V$6,'Tabelle Tipi-pesi'!W$6,"")&amp;IF(W177='Tabelle Tipi-pesi'!V$7,'Tabelle Tipi-pesi'!W$7,"")&amp;IF(W177='Tabelle Tipi-pesi'!V$8,'Tabelle Tipi-pesi'!W$8,"")&amp;IF(W177='Tabelle Tipi-pesi'!V$9,'Tabelle Tipi-pesi'!W$9,"")&amp;IF(W177='Tabelle Tipi-pesi'!V$10,'Tabelle Tipi-pesi'!W$10,"")&amp;IF(W177='Tabelle Tipi-pesi'!V$11,'Tabelle Tipi-pesi'!W$11,"")&amp;IF(W177='Tabelle Tipi-pesi'!V$12,'Tabelle Tipi-pesi'!W$12,"")&amp;IF(W177='Tabelle Tipi-pesi'!V$13,'Tabelle Tipi-pesi'!W$13,"")&amp;IF(W177='Tabelle Tipi-pesi'!V$14,'Tabelle Tipi-pesi'!W$14,"")&amp;IF(W177='Tabelle Tipi-pesi'!V$15,'Tabelle Tipi-pesi'!W$15,"")&amp;IF(W177='Tabelle Tipi-pesi'!V$16,'Tabelle Tipi-pesi'!W$16,"")&amp;IF(W177='Tabelle Tipi-pesi'!V$17,'Tabelle Tipi-pesi'!W$17,"")&amp;IF(W177='Tabelle Tipi-pesi'!V$18,'Tabelle Tipi-pesi'!W$18,"")&amp;IF(W177='Tabelle Tipi-pesi'!V$19,'Tabelle Tipi-pesi'!W$19,"")&amp;IF(W177='Tabelle Tipi-pesi'!V$20,'Tabelle Tipi-pesi'!W$20,"")&amp;IF(W177='Tabelle Tipi-pesi'!V$21,'Tabelle Tipi-pesi'!W$21,"")&amp;IF(W177='Tabelle Tipi-pesi'!V$22,'Tabelle Tipi-pesi'!W$22,"")&amp;IF(W177='Tabelle Tipi-pesi'!V$23,'Tabelle Tipi-pesi'!W$23,"")))</f>
        <v>0</v>
      </c>
      <c r="Z177" s="9">
        <f>IF(Y177="",0,VALUE(IF(Y177='Tabelle Tipi-pesi'!X$2,'Tabelle Tipi-pesi'!Y$2,"")&amp;IF(Y177='Tabelle Tipi-pesi'!X$3,'Tabelle Tipi-pesi'!Y$3,"")&amp;IF(Y177='Tabelle Tipi-pesi'!X$4,'Tabelle Tipi-pesi'!Y$4,"")&amp;IF(Y177='Tabelle Tipi-pesi'!X$5,'Tabelle Tipi-pesi'!Y$5,"")&amp;IF(Y177='Tabelle Tipi-pesi'!X$6,'Tabelle Tipi-pesi'!Y$6,"")&amp;IF(Y177='Tabelle Tipi-pesi'!X$7,'Tabelle Tipi-pesi'!Y$7,"")&amp;IF(Y177='Tabelle Tipi-pesi'!X$8,'Tabelle Tipi-pesi'!Y$8,"")&amp;IF(Y177='Tabelle Tipi-pesi'!X$9,'Tabelle Tipi-pesi'!Y$9,"")&amp;IF(Y177='Tabelle Tipi-pesi'!X$10,'Tabelle Tipi-pesi'!Y$10,"")&amp;IF(Y177='Tabelle Tipi-pesi'!X$11,'Tabelle Tipi-pesi'!Y$11,"")&amp;IF(Y177='Tabelle Tipi-pesi'!X$12,'Tabelle Tipi-pesi'!Y$12,"")&amp;IF(Y177='Tabelle Tipi-pesi'!X$13,'Tabelle Tipi-pesi'!Y$13,"")&amp;IF(Y177='Tabelle Tipi-pesi'!X$14,'Tabelle Tipi-pesi'!Y$14,"")&amp;IF(Y177='Tabelle Tipi-pesi'!X$15,'Tabelle Tipi-pesi'!Y$15,"")&amp;IF(Y177='Tabelle Tipi-pesi'!X$16,'Tabelle Tipi-pesi'!Y$16,"")&amp;IF(Y177='Tabelle Tipi-pesi'!X$17,'Tabelle Tipi-pesi'!Y$17,"")&amp;IF(Y177='Tabelle Tipi-pesi'!X$18,'Tabelle Tipi-pesi'!Y$18,"")&amp;IF(Y177='Tabelle Tipi-pesi'!X$19,'Tabelle Tipi-pesi'!Y$19,"")&amp;IF(Y177='Tabelle Tipi-pesi'!X$20,'Tabelle Tipi-pesi'!Y$20,"")&amp;IF(Y177='Tabelle Tipi-pesi'!X$21,'Tabelle Tipi-pesi'!Y$21,"")&amp;IF(Y177='Tabelle Tipi-pesi'!X$22,'Tabelle Tipi-pesi'!Y$22,"")&amp;IF(Y177='Tabelle Tipi-pesi'!X$23,'Tabelle Tipi-pesi'!Y$23,"")))</f>
        <v>0</v>
      </c>
      <c r="AA177" s="36"/>
      <c r="AB177" s="37">
        <f>IF(AA177="",0,VALUE(IF(AA177='Tabelle Tipi-pesi'!Z$2,'Tabelle Tipi-pesi'!AA$2,"")&amp;IF(AA177='Tabelle Tipi-pesi'!Z$3,'Tabelle Tipi-pesi'!AA$3,"")&amp;IF(AA177='Tabelle Tipi-pesi'!Z$4,'Tabelle Tipi-pesi'!AA$4,"")&amp;IF(AA177='Tabelle Tipi-pesi'!Z$5,'Tabelle Tipi-pesi'!AA$5,"")&amp;IF(AA177='Tabelle Tipi-pesi'!Z$6,'Tabelle Tipi-pesi'!AA$6,"")&amp;IF(AA177='Tabelle Tipi-pesi'!Z$7,'Tabelle Tipi-pesi'!AA$7,"")&amp;IF(AA177='Tabelle Tipi-pesi'!Z$8,'Tabelle Tipi-pesi'!AA$8,"")&amp;IF(AA177='Tabelle Tipi-pesi'!Z$9,'Tabelle Tipi-pesi'!AA$9,"")&amp;IF(AA177='Tabelle Tipi-pesi'!Z$10,'Tabelle Tipi-pesi'!AA$10,"")&amp;IF(AA177='Tabelle Tipi-pesi'!Z$11,'Tabelle Tipi-pesi'!AA$11,"")&amp;IF(AA177='Tabelle Tipi-pesi'!Z$12,'Tabelle Tipi-pesi'!AA$12,"")&amp;IF(AA177='Tabelle Tipi-pesi'!Z$13,'Tabelle Tipi-pesi'!AA$13,"")&amp;IF(AA177='Tabelle Tipi-pesi'!Z$14,'Tabelle Tipi-pesi'!AA$14,"")&amp;IF(AA177='Tabelle Tipi-pesi'!Z$15,'Tabelle Tipi-pesi'!AA$15,"")&amp;IF(AA177='Tabelle Tipi-pesi'!Z$16,'Tabelle Tipi-pesi'!AA$16,"")&amp;IF(AA177='Tabelle Tipi-pesi'!Z$17,'Tabelle Tipi-pesi'!AA$17,"")&amp;IF(AA177='Tabelle Tipi-pesi'!Z$18,'Tabelle Tipi-pesi'!AA$18,"")&amp;IF(AA177='Tabelle Tipi-pesi'!Z$19,'Tabelle Tipi-pesi'!AA$19,"")&amp;IF(AA177='Tabelle Tipi-pesi'!Z$20,'Tabelle Tipi-pesi'!AA$20,"")&amp;IF(AA177='Tabelle Tipi-pesi'!Z$21,'Tabelle Tipi-pesi'!AA$21,"")&amp;IF(AA177='Tabelle Tipi-pesi'!Z$22,'Tabelle Tipi-pesi'!AA$22,"")&amp;IF(AA177='Tabelle Tipi-pesi'!Z$23,'Tabelle Tipi-pesi'!AA$23,"")))</f>
        <v>0</v>
      </c>
      <c r="AD177" s="9">
        <f>IF(AC177="",0,VALUE(IF(AC177='Tabelle Tipi-pesi'!Z$2,'Tabelle Tipi-pesi'!AA$2,"")&amp;IF(AC177='Tabelle Tipi-pesi'!Z$3,'Tabelle Tipi-pesi'!AA$3,"")&amp;IF(AC177='Tabelle Tipi-pesi'!Z$4,'Tabelle Tipi-pesi'!AA$4,"")&amp;IF(AC177='Tabelle Tipi-pesi'!Z$5,'Tabelle Tipi-pesi'!AA$5,"")&amp;IF(AC177='Tabelle Tipi-pesi'!Z$6,'Tabelle Tipi-pesi'!AA$6,"")&amp;IF(AC177='Tabelle Tipi-pesi'!Z$7,'Tabelle Tipi-pesi'!AA$7,"")&amp;IF(AC177='Tabelle Tipi-pesi'!Z$8,'Tabelle Tipi-pesi'!AA$8,"")&amp;IF(AC177='Tabelle Tipi-pesi'!Z$9,'Tabelle Tipi-pesi'!AA$9,"")&amp;IF(AC177='Tabelle Tipi-pesi'!Z$10,'Tabelle Tipi-pesi'!AA$10,"")&amp;IF(AC177='Tabelle Tipi-pesi'!Z$11,'Tabelle Tipi-pesi'!AA$11,"")&amp;IF(AC177='Tabelle Tipi-pesi'!Z$12,'Tabelle Tipi-pesi'!AA$12,"")&amp;IF(AC177='Tabelle Tipi-pesi'!Z$13,'Tabelle Tipi-pesi'!AA$13,"")&amp;IF(AC177='Tabelle Tipi-pesi'!Z$14,'Tabelle Tipi-pesi'!AA$14,"")&amp;IF(AC177='Tabelle Tipi-pesi'!Z$15,'Tabelle Tipi-pesi'!AA$15,"")&amp;IF(AC177='Tabelle Tipi-pesi'!Z$16,'Tabelle Tipi-pesi'!AA$16,"")&amp;IF(AC177='Tabelle Tipi-pesi'!Z$17,'Tabelle Tipi-pesi'!AA$17,"")&amp;IF(AC177='Tabelle Tipi-pesi'!Z$18,'Tabelle Tipi-pesi'!AA$18,"")&amp;IF(AC177='Tabelle Tipi-pesi'!Z$19,'Tabelle Tipi-pesi'!AA$19,"")&amp;IF(AC177='Tabelle Tipi-pesi'!Z$20,'Tabelle Tipi-pesi'!AA$20,"")&amp;IF(AC177='Tabelle Tipi-pesi'!Z$21,'Tabelle Tipi-pesi'!AA$21,"")&amp;IF(AC177='Tabelle Tipi-pesi'!Z$22,'Tabelle Tipi-pesi'!AA$22,"")&amp;IF(AC177='Tabelle Tipi-pesi'!Z$23,'Tabelle Tipi-pesi'!AA$23,"")))</f>
        <v>0</v>
      </c>
      <c r="AE177" s="34"/>
      <c r="AF177" s="35">
        <f>IF(AE177="",0,VALUE(IF(AE177='Tabelle Tipi-pesi'!AB$2,'Tabelle Tipi-pesi'!AC$2,"")&amp;IF(AE177='Tabelle Tipi-pesi'!AB$3,'Tabelle Tipi-pesi'!AC$3,"")&amp;IF(AE177='Tabelle Tipi-pesi'!AB$4,'Tabelle Tipi-pesi'!AC$4,"")&amp;IF(AE177='Tabelle Tipi-pesi'!AB$5,'Tabelle Tipi-pesi'!AC$5,"")&amp;IF(AE177='Tabelle Tipi-pesi'!AB$6,'Tabelle Tipi-pesi'!AC$6,"")&amp;IF(AE177='Tabelle Tipi-pesi'!AB$7,'Tabelle Tipi-pesi'!AC$7,"")&amp;IF(AE177='Tabelle Tipi-pesi'!AB$8,'Tabelle Tipi-pesi'!AC$8,"")&amp;IF(AE177='Tabelle Tipi-pesi'!AB$9,'Tabelle Tipi-pesi'!AC$9,"")&amp;IF(AE177='Tabelle Tipi-pesi'!AB$10,'Tabelle Tipi-pesi'!AC$10,"")&amp;IF(AE177='Tabelle Tipi-pesi'!AB$11,'Tabelle Tipi-pesi'!AC$11,"")&amp;IF(AE177='Tabelle Tipi-pesi'!AB$12,'Tabelle Tipi-pesi'!AC$12,"")&amp;IF(AE177='Tabelle Tipi-pesi'!AB$13,'Tabelle Tipi-pesi'!AC$13,"")&amp;IF(AE177='Tabelle Tipi-pesi'!AB$14,'Tabelle Tipi-pesi'!AC$14,"")&amp;IF(AE177='Tabelle Tipi-pesi'!AB$15,'Tabelle Tipi-pesi'!AC$15,"")&amp;IF(AD177='Tabelle Tipi-pesi'!AB$16,'Tabelle Tipi-pesi'!AC$16,"")&amp;IF(AE177='Tabelle Tipi-pesi'!AB$17,'Tabelle Tipi-pesi'!AC$17,"")&amp;IF(AE177='Tabelle Tipi-pesi'!AB$18,'Tabelle Tipi-pesi'!AC$18,"")&amp;IF(AE177='Tabelle Tipi-pesi'!AB$19,'Tabelle Tipi-pesi'!AC$19,"")&amp;IF(AE177='Tabelle Tipi-pesi'!AB$20,'Tabelle Tipi-pesi'!AC$20,"")&amp;IF(AE177='Tabelle Tipi-pesi'!AB$21,'Tabelle Tipi-pesi'!AC$21,"")&amp;IF(AE177='Tabelle Tipi-pesi'!AB$22,'Tabelle Tipi-pesi'!AC$22,"")&amp;IF(AE177='Tabelle Tipi-pesi'!AB$23,'Tabelle Tipi-pesi'!AC$23,"")))</f>
        <v>0</v>
      </c>
      <c r="AH177" s="9">
        <f>IF(AG177="",0,VALUE(IF(AG177='Tabelle Tipi-pesi'!AD$2,'Tabelle Tipi-pesi'!AE$2,"")&amp;IF(AG177='Tabelle Tipi-pesi'!AD$3,'Tabelle Tipi-pesi'!AE$3,"")&amp;IF(AG177='Tabelle Tipi-pesi'!AD$4,'Tabelle Tipi-pesi'!AE$4,"")&amp;IF(AG177='Tabelle Tipi-pesi'!AD$5,'Tabelle Tipi-pesi'!AE$5,"")&amp;IF(AG177='Tabelle Tipi-pesi'!AD$6,'Tabelle Tipi-pesi'!AE$6,"")&amp;IF(AG177='Tabelle Tipi-pesi'!AD$7,'Tabelle Tipi-pesi'!AE$7,"")&amp;IF(AG177='Tabelle Tipi-pesi'!AD$8,'Tabelle Tipi-pesi'!AE$8,"")&amp;IF(AG177='Tabelle Tipi-pesi'!AD$9,'Tabelle Tipi-pesi'!AE$9,"")&amp;IF(AG177='Tabelle Tipi-pesi'!AD$10,'Tabelle Tipi-pesi'!AE$10,"")&amp;IF(AG177='Tabelle Tipi-pesi'!AD$11,'Tabelle Tipi-pesi'!AE$11,"")&amp;IF(AG177='Tabelle Tipi-pesi'!AD$12,'Tabelle Tipi-pesi'!AE$12,"")&amp;IF(AG177='Tabelle Tipi-pesi'!AD$13,'Tabelle Tipi-pesi'!AE$13,"")&amp;IF(AG177='Tabelle Tipi-pesi'!AD$14,'Tabelle Tipi-pesi'!AE$14,"")&amp;IF(AG177='Tabelle Tipi-pesi'!AD$15,'Tabelle Tipi-pesi'!AE$15,"")&amp;IF(AF177='Tabelle Tipi-pesi'!AD$16,'Tabelle Tipi-pesi'!AE$16,"")&amp;IF(AG177='Tabelle Tipi-pesi'!AD$17,'Tabelle Tipi-pesi'!AE$17,"")&amp;IF(AG177='Tabelle Tipi-pesi'!AD$18,'Tabelle Tipi-pesi'!AE$18,"")&amp;IF(AG177='Tabelle Tipi-pesi'!AD$19,'Tabelle Tipi-pesi'!AE$19,"")&amp;IF(AG177='Tabelle Tipi-pesi'!AD$20,'Tabelle Tipi-pesi'!AE$20,"")&amp;IF(AG177='Tabelle Tipi-pesi'!AD$21,'Tabelle Tipi-pesi'!AE$21,"")&amp;IF(AG177='Tabelle Tipi-pesi'!AD$22,'Tabelle Tipi-pesi'!AE$22,"")&amp;IF(AG177='Tabelle Tipi-pesi'!AD$23,'Tabelle Tipi-pesi'!AE$23,"")))</f>
        <v>0</v>
      </c>
      <c r="AJ177" s="26">
        <f t="shared" si="14"/>
        <v>1593</v>
      </c>
      <c r="AK177" s="55">
        <v>60</v>
      </c>
      <c r="AL177" s="12">
        <v>9061</v>
      </c>
      <c r="AM177" s="18"/>
      <c r="AN177" s="11">
        <f t="shared" si="15"/>
        <v>15</v>
      </c>
      <c r="AO177" s="11" t="str">
        <f t="shared" si="16"/>
        <v>4</v>
      </c>
      <c r="AP177" s="8">
        <v>380</v>
      </c>
      <c r="AQ177" s="40">
        <f t="shared" si="17"/>
        <v>9.0609999999999999</v>
      </c>
      <c r="AR177" s="15">
        <f t="shared" si="18"/>
        <v>134.1028</v>
      </c>
      <c r="AS177" s="16">
        <f t="shared" si="19"/>
        <v>84.182548650345254</v>
      </c>
      <c r="AT177" s="15">
        <f t="shared" si="20"/>
        <v>11.878946599176155</v>
      </c>
      <c r="AU177" s="39"/>
    </row>
    <row r="178" spans="1:47" s="8" customFormat="1" ht="11.25" customHeight="1" x14ac:dyDescent="0.2">
      <c r="A178" s="8">
        <v>174</v>
      </c>
      <c r="B178" s="8">
        <v>4</v>
      </c>
      <c r="C178" s="20" t="s">
        <v>15</v>
      </c>
      <c r="D178" s="21">
        <f>IF(C178="",0,VALUE(IF(C178='Tabelle Tipi-pesi'!B$2,'Tabelle Tipi-pesi'!C$2,"")&amp;IF(C178='Tabelle Tipi-pesi'!B$3,'Tabelle Tipi-pesi'!C$3,"")&amp;IF(C178='Tabelle Tipi-pesi'!B$4,'Tabelle Tipi-pesi'!C$4,"")&amp;IF(C178='Tabelle Tipi-pesi'!B$5,'Tabelle Tipi-pesi'!C$5,"")&amp;IF(C178='Tabelle Tipi-pesi'!B$6,'Tabelle Tipi-pesi'!C$6,"")&amp;IF(C178='Tabelle Tipi-pesi'!B$7,'Tabelle Tipi-pesi'!C$7,"")&amp;IF(C178='Tabelle Tipi-pesi'!B$8,'Tabelle Tipi-pesi'!C$8,"")&amp;IF(C178='Tabelle Tipi-pesi'!B$9,'Tabelle Tipi-pesi'!C$9,"")&amp;IF(C178='Tabelle Tipi-pesi'!B$10,'Tabelle Tipi-pesi'!C$10,"")&amp;IF(C178='Tabelle Tipi-pesi'!B$11,'Tabelle Tipi-pesi'!C$11,"")&amp;IF(C178='Tabelle Tipi-pesi'!B$12,'Tabelle Tipi-pesi'!C$12,"")&amp;IF(C178='Tabelle Tipi-pesi'!B$13,'Tabelle Tipi-pesi'!C$13,"")&amp;IF(C178='Tabelle Tipi-pesi'!B$14,'Tabelle Tipi-pesi'!C$14,"")&amp;IF(C178='Tabelle Tipi-pesi'!B$15,'Tabelle Tipi-pesi'!C$15,"")&amp;IF(C178='Tabelle Tipi-pesi'!B$16,'Tabelle Tipi-pesi'!C$16,"")&amp;IF(C178='Tabelle Tipi-pesi'!B$17,'Tabelle Tipi-pesi'!C$17,"")&amp;IF(C178='Tabelle Tipi-pesi'!B$18,'Tabelle Tipi-pesi'!C$18,"")&amp;IF(C178='Tabelle Tipi-pesi'!B$19,'Tabelle Tipi-pesi'!C$19,"")&amp;IF(C178='Tabelle Tipi-pesi'!B$20,'Tabelle Tipi-pesi'!C$20,"")&amp;IF(C178='Tabelle Tipi-pesi'!B$21,'Tabelle Tipi-pesi'!C$21,"")&amp;IF(C178='Tabelle Tipi-pesi'!B$22,'Tabelle Tipi-pesi'!C$22,"")&amp;IF(C178='Tabelle Tipi-pesi'!B$23,'Tabelle Tipi-pesi'!C$23,"")))</f>
        <v>110</v>
      </c>
      <c r="E178" s="8" t="s">
        <v>31</v>
      </c>
      <c r="F178" s="7">
        <f>IF(E178="",0,VALUE(IF(E178='Tabelle Tipi-pesi'!D$2,'Tabelle Tipi-pesi'!E$2,"")&amp;IF(E178='Tabelle Tipi-pesi'!D$3,'Tabelle Tipi-pesi'!E$3,"")&amp;IF(E178='Tabelle Tipi-pesi'!D$4,'Tabelle Tipi-pesi'!E$4,"")&amp;IF(E178='Tabelle Tipi-pesi'!D$5,'Tabelle Tipi-pesi'!E$5,"")&amp;IF(E178='Tabelle Tipi-pesi'!D$6,'Tabelle Tipi-pesi'!E$6,"")&amp;IF(E178='Tabelle Tipi-pesi'!D$7,'Tabelle Tipi-pesi'!E$7,"")&amp;IF(E178='Tabelle Tipi-pesi'!D$8,'Tabelle Tipi-pesi'!E$8,"")&amp;IF(E178='Tabelle Tipi-pesi'!D$9,'Tabelle Tipi-pesi'!E$9,"")&amp;IF(E178='Tabelle Tipi-pesi'!D$10,'Tabelle Tipi-pesi'!E$10,"")&amp;IF(E178='Tabelle Tipi-pesi'!D$11,'Tabelle Tipi-pesi'!E$11,"")&amp;IF(E178='Tabelle Tipi-pesi'!D$12,'Tabelle Tipi-pesi'!E$12,"")&amp;IF(E178='Tabelle Tipi-pesi'!D$13,'Tabelle Tipi-pesi'!E$13,"")&amp;IF(E178='Tabelle Tipi-pesi'!D$14,'Tabelle Tipi-pesi'!E$14,"")&amp;IF(E178='Tabelle Tipi-pesi'!D$15,'Tabelle Tipi-pesi'!E$15,"")&amp;IF(E178='Tabelle Tipi-pesi'!D$16,'Tabelle Tipi-pesi'!E$16,"")&amp;IF(E178='Tabelle Tipi-pesi'!D$17,'Tabelle Tipi-pesi'!E$17,"")&amp;IF(E178='Tabelle Tipi-pesi'!D$18,'Tabelle Tipi-pesi'!E$18,"")&amp;IF(E178='Tabelle Tipi-pesi'!D$19,'Tabelle Tipi-pesi'!E$19,"")&amp;IF(E178='Tabelle Tipi-pesi'!D$20,'Tabelle Tipi-pesi'!E$20,"")&amp;IF(E178='Tabelle Tipi-pesi'!D$21,'Tabelle Tipi-pesi'!E$21,"")&amp;IF(E178='Tabelle Tipi-pesi'!D$22,'Tabelle Tipi-pesi'!E$22,"")&amp;IF(E178='Tabelle Tipi-pesi'!D$23,'Tabelle Tipi-pesi'!E$23,"")))/4*B178</f>
        <v>80</v>
      </c>
      <c r="G178" s="22" t="s">
        <v>41</v>
      </c>
      <c r="H178" s="23">
        <f>$B178*IF(G178="",0,VALUE(IF(G178='Tabelle Tipi-pesi'!F$2,'Tabelle Tipi-pesi'!G$2,"")&amp;IF(G178='Tabelle Tipi-pesi'!F$3,'Tabelle Tipi-pesi'!G$3,"")&amp;IF(G178='Tabelle Tipi-pesi'!F$4,'Tabelle Tipi-pesi'!G$4,"")&amp;IF(G178='Tabelle Tipi-pesi'!F$5,'Tabelle Tipi-pesi'!G$5,"")&amp;IF(G178='Tabelle Tipi-pesi'!F$6,'Tabelle Tipi-pesi'!G$6,"")&amp;IF(G178='Tabelle Tipi-pesi'!F$7,'Tabelle Tipi-pesi'!G$7,"")&amp;IF(G178='Tabelle Tipi-pesi'!F$8,'Tabelle Tipi-pesi'!G$8,"")&amp;IF(G178='Tabelle Tipi-pesi'!F$9,'Tabelle Tipi-pesi'!G$9,"")&amp;IF(G178='Tabelle Tipi-pesi'!F$10,'Tabelle Tipi-pesi'!G$10,"")&amp;IF(G178='Tabelle Tipi-pesi'!F$11,'Tabelle Tipi-pesi'!G$11,"")&amp;IF(G178='Tabelle Tipi-pesi'!F$12,'Tabelle Tipi-pesi'!G$12,"")&amp;IF(G178='Tabelle Tipi-pesi'!F$13,'Tabelle Tipi-pesi'!G$13,"")&amp;IF(G178='Tabelle Tipi-pesi'!F$14,'Tabelle Tipi-pesi'!G$14,"")&amp;IF(G178='Tabelle Tipi-pesi'!F$15,'Tabelle Tipi-pesi'!G$15,"")&amp;IF(G178='Tabelle Tipi-pesi'!F$16,'Tabelle Tipi-pesi'!G$16,"")&amp;IF(G178='Tabelle Tipi-pesi'!F$17,'Tabelle Tipi-pesi'!G$17,"")&amp;IF(G178='Tabelle Tipi-pesi'!F$18,'Tabelle Tipi-pesi'!G$18,"")&amp;IF(G178='Tabelle Tipi-pesi'!F$19,'Tabelle Tipi-pesi'!G$19,"")&amp;IF(G178='Tabelle Tipi-pesi'!F$20,'Tabelle Tipi-pesi'!G$20,"")&amp;IF(G178='Tabelle Tipi-pesi'!F$21,'Tabelle Tipi-pesi'!G$21,"")&amp;IF(G178='Tabelle Tipi-pesi'!F$22,'Tabelle Tipi-pesi'!G$22,"")&amp;IF(G178='Tabelle Tipi-pesi'!F$23,'Tabelle Tipi-pesi'!G$23,"")))</f>
        <v>60</v>
      </c>
      <c r="I178" s="8" t="s">
        <v>44</v>
      </c>
      <c r="J178" s="9">
        <f>IF(I178="",0,VALUE(IF(I178='Tabelle Tipi-pesi'!H$2,'Tabelle Tipi-pesi'!I$2,"")&amp;IF(I178='Tabelle Tipi-pesi'!H$3,'Tabelle Tipi-pesi'!I$3,"")&amp;IF(I178='Tabelle Tipi-pesi'!H$4,'Tabelle Tipi-pesi'!I$4,"")&amp;IF(I178='Tabelle Tipi-pesi'!H$5,'Tabelle Tipi-pesi'!I$5,"")&amp;IF(I178='Tabelle Tipi-pesi'!H$6,'Tabelle Tipi-pesi'!I$6,"")&amp;IF(I178='Tabelle Tipi-pesi'!H$7,'Tabelle Tipi-pesi'!I$7,"")&amp;IF(I178='Tabelle Tipi-pesi'!H$8,'Tabelle Tipi-pesi'!I$8,"")&amp;IF(I178='Tabelle Tipi-pesi'!H$9,'Tabelle Tipi-pesi'!I$9,"")&amp;IF(I178='Tabelle Tipi-pesi'!H$10,'Tabelle Tipi-pesi'!I$10,"")&amp;IF(I178='Tabelle Tipi-pesi'!H$11,'Tabelle Tipi-pesi'!I$11,"")&amp;IF(I178='Tabelle Tipi-pesi'!H$12,'Tabelle Tipi-pesi'!I$12,"")&amp;IF(I178='Tabelle Tipi-pesi'!H$13,'Tabelle Tipi-pesi'!I$13,"")&amp;IF(I178='Tabelle Tipi-pesi'!H$14,'Tabelle Tipi-pesi'!I$14,"")&amp;IF(I178='Tabelle Tipi-pesi'!H$15,'Tabelle Tipi-pesi'!I$15,"")&amp;IF(I178='Tabelle Tipi-pesi'!H$16,'Tabelle Tipi-pesi'!I$16,"")&amp;IF(I178='Tabelle Tipi-pesi'!H$17,'Tabelle Tipi-pesi'!I$17,"")&amp;IF(I178='Tabelle Tipi-pesi'!H$18,'Tabelle Tipi-pesi'!I$18,"")&amp;IF(I178='Tabelle Tipi-pesi'!H$19,'Tabelle Tipi-pesi'!I$19,"")&amp;IF(I178='Tabelle Tipi-pesi'!H$20,'Tabelle Tipi-pesi'!I$20,"")&amp;IF(I178='Tabelle Tipi-pesi'!H$21,'Tabelle Tipi-pesi'!I$21,"")&amp;IF(I178='Tabelle Tipi-pesi'!H$22,'Tabelle Tipi-pesi'!I$22,"")&amp;IF(I178='Tabelle Tipi-pesi'!H$23,'Tabelle Tipi-pesi'!I$23,"")))</f>
        <v>80</v>
      </c>
      <c r="K178" s="24" t="s">
        <v>50</v>
      </c>
      <c r="L178" s="25">
        <f>IF(K178="",0,VALUE(IF(K178='Tabelle Tipi-pesi'!J$2,'Tabelle Tipi-pesi'!K$2,"")&amp;IF(K178='Tabelle Tipi-pesi'!J$3,'Tabelle Tipi-pesi'!K$3,"")&amp;IF(K178='Tabelle Tipi-pesi'!J$4,'Tabelle Tipi-pesi'!K$4,"")&amp;IF(K178='Tabelle Tipi-pesi'!J$5,'Tabelle Tipi-pesi'!K$5,"")&amp;IF(K178='Tabelle Tipi-pesi'!J$6,'Tabelle Tipi-pesi'!K$6,"")&amp;IF(K178='Tabelle Tipi-pesi'!J$7,'Tabelle Tipi-pesi'!K$7,"")&amp;IF(K178='Tabelle Tipi-pesi'!J$8,'Tabelle Tipi-pesi'!K$8,"")&amp;IF(K178='Tabelle Tipi-pesi'!J$9,'Tabelle Tipi-pesi'!K$9,"")&amp;IF(K178='Tabelle Tipi-pesi'!J$10,'Tabelle Tipi-pesi'!K$10,"")&amp;IF(K178='Tabelle Tipi-pesi'!J$11,'Tabelle Tipi-pesi'!K$11,"")&amp;IF(K178='Tabelle Tipi-pesi'!J$12,'Tabelle Tipi-pesi'!K$12,"")&amp;IF(K178='Tabelle Tipi-pesi'!J$13,'Tabelle Tipi-pesi'!K$13,"")&amp;IF(K178='Tabelle Tipi-pesi'!J$14,'Tabelle Tipi-pesi'!K$14,"")&amp;IF(K178='Tabelle Tipi-pesi'!J$15,'Tabelle Tipi-pesi'!K$15,"")&amp;IF(K178='Tabelle Tipi-pesi'!J$16,'Tabelle Tipi-pesi'!K$16,"")&amp;IF(K178='Tabelle Tipi-pesi'!J$17,'Tabelle Tipi-pesi'!K$17,"")&amp;IF(K178='Tabelle Tipi-pesi'!J$18,'Tabelle Tipi-pesi'!K$18,"")&amp;IF(K178='Tabelle Tipi-pesi'!J$19,'Tabelle Tipi-pesi'!K$19,"")&amp;IF(K178='Tabelle Tipi-pesi'!J$20,'Tabelle Tipi-pesi'!K$20,"")&amp;IF(K178='Tabelle Tipi-pesi'!J$21,'Tabelle Tipi-pesi'!K$21,"")&amp;IF(K178='Tabelle Tipi-pesi'!J$22,'Tabelle Tipi-pesi'!K$22,"")&amp;IF(K178='Tabelle Tipi-pesi'!J$23,'Tabelle Tipi-pesi'!K$23,"")))</f>
        <v>7</v>
      </c>
      <c r="M178" s="8" t="s">
        <v>62</v>
      </c>
      <c r="N178" s="9">
        <f>$B178*IF(M178="",0,VALUE(IF(M178='Tabelle Tipi-pesi'!L$2,'Tabelle Tipi-pesi'!M$2,"")&amp;IF(M178='Tabelle Tipi-pesi'!L$3,'Tabelle Tipi-pesi'!M$3,"")&amp;IF(M178='Tabelle Tipi-pesi'!L$4,'Tabelle Tipi-pesi'!M$4,"")&amp;IF(M178='Tabelle Tipi-pesi'!L$5,'Tabelle Tipi-pesi'!M$5,"")&amp;IF(M178='Tabelle Tipi-pesi'!L$6,'Tabelle Tipi-pesi'!M$6,"")&amp;IF(M178='Tabelle Tipi-pesi'!L$7,'Tabelle Tipi-pesi'!M$7,"")&amp;IF(M178='Tabelle Tipi-pesi'!L$8,'Tabelle Tipi-pesi'!M$8,"")&amp;IF(M178='Tabelle Tipi-pesi'!L$9,'Tabelle Tipi-pesi'!M$9,"")&amp;IF(M178='Tabelle Tipi-pesi'!L$10,'Tabelle Tipi-pesi'!M$10,"")&amp;IF(M178='Tabelle Tipi-pesi'!L$11,'Tabelle Tipi-pesi'!M$11,"")&amp;IF(M178='Tabelle Tipi-pesi'!L$12,'Tabelle Tipi-pesi'!M$12,"")&amp;IF(M178='Tabelle Tipi-pesi'!L$13,'Tabelle Tipi-pesi'!M$13,"")&amp;IF(M178='Tabelle Tipi-pesi'!L$14,'Tabelle Tipi-pesi'!M$14,"")&amp;IF(M178='Tabelle Tipi-pesi'!L$15,'Tabelle Tipi-pesi'!M$15,"")&amp;IF(M178='Tabelle Tipi-pesi'!L$16,'Tabelle Tipi-pesi'!M$16,"")&amp;IF(M178='Tabelle Tipi-pesi'!L$17,'Tabelle Tipi-pesi'!M$17,"")&amp;IF(M178='Tabelle Tipi-pesi'!L$18,'Tabelle Tipi-pesi'!M$18,"")&amp;IF(M178='Tabelle Tipi-pesi'!L$19,'Tabelle Tipi-pesi'!M$19,"")&amp;IF(M178='Tabelle Tipi-pesi'!L$20,'Tabelle Tipi-pesi'!M$20,"")&amp;IF(M178='Tabelle Tipi-pesi'!L$21,'Tabelle Tipi-pesi'!M$21,"")&amp;IF(M178='Tabelle Tipi-pesi'!L$22,'Tabelle Tipi-pesi'!M$22,"")&amp;IF(M178='Tabelle Tipi-pesi'!L$23,'Tabelle Tipi-pesi'!M$23,"")))</f>
        <v>416</v>
      </c>
      <c r="O178" s="27" t="s">
        <v>82</v>
      </c>
      <c r="P178" s="28">
        <f>IF(O178="",0,VALUE(IF(O178='Tabelle Tipi-pesi'!N$2,'Tabelle Tipi-pesi'!O$2,"")&amp;IF(O178='Tabelle Tipi-pesi'!N$3,'Tabelle Tipi-pesi'!O$3,"")&amp;IF(O178='Tabelle Tipi-pesi'!N$4,'Tabelle Tipi-pesi'!O$4,"")&amp;IF(O178='Tabelle Tipi-pesi'!N$5,'Tabelle Tipi-pesi'!O$5,"")&amp;IF(O178='Tabelle Tipi-pesi'!N$6,'Tabelle Tipi-pesi'!O$6,"")&amp;IF(O178='Tabelle Tipi-pesi'!N$7,'Tabelle Tipi-pesi'!O$7,"")&amp;IF(O178='Tabelle Tipi-pesi'!N$8,'Tabelle Tipi-pesi'!O$8,"")&amp;IF(O178='Tabelle Tipi-pesi'!N$9,'Tabelle Tipi-pesi'!O$9,"")&amp;IF(O178='Tabelle Tipi-pesi'!N$10,'Tabelle Tipi-pesi'!O$10,"")&amp;IF(O178='Tabelle Tipi-pesi'!N$11,'Tabelle Tipi-pesi'!O$11,"")&amp;IF(O178='Tabelle Tipi-pesi'!N$12,'Tabelle Tipi-pesi'!O$12,"")&amp;IF(O178='Tabelle Tipi-pesi'!N$13,'Tabelle Tipi-pesi'!O$13,"")&amp;IF(O178='Tabelle Tipi-pesi'!N$14,'Tabelle Tipi-pesi'!O$14,"")&amp;IF(O178='Tabelle Tipi-pesi'!N$15,'Tabelle Tipi-pesi'!O$15,"")&amp;IF(O178='Tabelle Tipi-pesi'!N$16,'Tabelle Tipi-pesi'!O$16,"")&amp;IF(O178='Tabelle Tipi-pesi'!N$17,'Tabelle Tipi-pesi'!O$17,"")&amp;IF(O178='Tabelle Tipi-pesi'!N$18,'Tabelle Tipi-pesi'!O$18,"")&amp;IF(O178='Tabelle Tipi-pesi'!N$19,'Tabelle Tipi-pesi'!O$19,"")&amp;IF(O178='Tabelle Tipi-pesi'!N$20,'Tabelle Tipi-pesi'!O$20,"")&amp;IF(O178='Tabelle Tipi-pesi'!N$21,'Tabelle Tipi-pesi'!O$21,"")&amp;IF(O178='Tabelle Tipi-pesi'!N$22,'Tabelle Tipi-pesi'!O$22,"")&amp;IF(O178='Tabelle Tipi-pesi'!N$23,'Tabelle Tipi-pesi'!O$23,"")))</f>
        <v>580</v>
      </c>
      <c r="Q178" s="8" t="s">
        <v>108</v>
      </c>
      <c r="R178" s="9">
        <f>IF(Q178="",0,VALUE(IF(Q178='Tabelle Tipi-pesi'!P$2,'Tabelle Tipi-pesi'!Q$2,"")&amp;IF(Q178='Tabelle Tipi-pesi'!P$3,'Tabelle Tipi-pesi'!Q$3,"")&amp;IF(Q178='Tabelle Tipi-pesi'!P$4,'Tabelle Tipi-pesi'!Q$4,"")&amp;IF(Q178='Tabelle Tipi-pesi'!P$5,'Tabelle Tipi-pesi'!Q$5,"")&amp;IF(Q178='Tabelle Tipi-pesi'!P$6,'Tabelle Tipi-pesi'!Q$6,"")&amp;IF(Q178='Tabelle Tipi-pesi'!P$7,'Tabelle Tipi-pesi'!Q$7,"")&amp;IF(Q178='Tabelle Tipi-pesi'!P$8,'Tabelle Tipi-pesi'!Q$8,"")&amp;IF(Q178='Tabelle Tipi-pesi'!P$9,'Tabelle Tipi-pesi'!Q$9,"")&amp;IF(Q178='Tabelle Tipi-pesi'!P$10,'Tabelle Tipi-pesi'!Q$10,"")&amp;IF(Q178='Tabelle Tipi-pesi'!P$11,'Tabelle Tipi-pesi'!Q$11,"")&amp;IF(Q178='Tabelle Tipi-pesi'!P$12,'Tabelle Tipi-pesi'!Q$12,"")&amp;IF(Q178='Tabelle Tipi-pesi'!P$13,'Tabelle Tipi-pesi'!Q$13,"")&amp;IF(Q178='Tabelle Tipi-pesi'!P$14,'Tabelle Tipi-pesi'!Q$14,"")&amp;IF(Q178='Tabelle Tipi-pesi'!P$15,'Tabelle Tipi-pesi'!Q$15,"")&amp;IF(Q178='Tabelle Tipi-pesi'!P$16,'Tabelle Tipi-pesi'!Q$16,"")&amp;IF(Q178='Tabelle Tipi-pesi'!P$17,'Tabelle Tipi-pesi'!Q$17,"")&amp;IF(Q178='Tabelle Tipi-pesi'!P$18,'Tabelle Tipi-pesi'!Q$18,"")&amp;IF(Q178='Tabelle Tipi-pesi'!P$19,'Tabelle Tipi-pesi'!Q$19,"")&amp;IF(Q178='Tabelle Tipi-pesi'!P$20,'Tabelle Tipi-pesi'!Q$20,"")&amp;IF(Q178='Tabelle Tipi-pesi'!P$21,'Tabelle Tipi-pesi'!Q$21,"")&amp;IF(Q178='Tabelle Tipi-pesi'!P$22,'Tabelle Tipi-pesi'!Q$22,"")&amp;IF(Q178='Tabelle Tipi-pesi'!P$23,'Tabelle Tipi-pesi'!Q$23,"")))</f>
        <v>30</v>
      </c>
      <c r="S178" s="29" t="s">
        <v>113</v>
      </c>
      <c r="T178" s="30">
        <f>IF(S178="",0,VALUE(IF(S178='Tabelle Tipi-pesi'!R$2,'Tabelle Tipi-pesi'!S$2,"")&amp;IF(S178='Tabelle Tipi-pesi'!R$3,'Tabelle Tipi-pesi'!S$3,"")&amp;IF(S178='Tabelle Tipi-pesi'!R$4,'Tabelle Tipi-pesi'!S$4,"")&amp;IF(S178='Tabelle Tipi-pesi'!R$5,'Tabelle Tipi-pesi'!S$5,"")&amp;IF(S178='Tabelle Tipi-pesi'!R$6,'Tabelle Tipi-pesi'!S$6,"")&amp;IF(S178='Tabelle Tipi-pesi'!R$7,'Tabelle Tipi-pesi'!S$7,"")&amp;IF(S178='Tabelle Tipi-pesi'!R$8,'Tabelle Tipi-pesi'!S$8,"")&amp;IF(S178='Tabelle Tipi-pesi'!R$9,'Tabelle Tipi-pesi'!S$9,"")&amp;IF(S178='Tabelle Tipi-pesi'!R$10,'Tabelle Tipi-pesi'!S$10,"")&amp;IF(S178='Tabelle Tipi-pesi'!R$11,'Tabelle Tipi-pesi'!S$11,"")&amp;IF(S178='Tabelle Tipi-pesi'!R$12,'Tabelle Tipi-pesi'!S$12,"")&amp;IF(S178='Tabelle Tipi-pesi'!R$13,'Tabelle Tipi-pesi'!S$13,"")&amp;IF(S178='Tabelle Tipi-pesi'!R$14,'Tabelle Tipi-pesi'!S$14,"")&amp;IF(S178='Tabelle Tipi-pesi'!R$15,'Tabelle Tipi-pesi'!S$15,"")&amp;IF(S178='Tabelle Tipi-pesi'!R$16,'Tabelle Tipi-pesi'!S$16,"")&amp;IF(S178='Tabelle Tipi-pesi'!R$17,'Tabelle Tipi-pesi'!S$17,"")&amp;IF(S178='Tabelle Tipi-pesi'!R$18,'Tabelle Tipi-pesi'!S$18,"")&amp;IF(S178='Tabelle Tipi-pesi'!R$19,'Tabelle Tipi-pesi'!S$19,"")&amp;IF(S178='Tabelle Tipi-pesi'!R$20,'Tabelle Tipi-pesi'!S$20,"")&amp;IF(S178='Tabelle Tipi-pesi'!R$21,'Tabelle Tipi-pesi'!S$21,"")&amp;IF(S178='Tabelle Tipi-pesi'!R$22,'Tabelle Tipi-pesi'!S$22,"")&amp;IF(S178='Tabelle Tipi-pesi'!R$23,'Tabelle Tipi-pesi'!S$23,"")))</f>
        <v>30</v>
      </c>
      <c r="V178" s="9">
        <f>IF(U178="",0,VALUE(IF(U178='Tabelle Tipi-pesi'!T$2,'Tabelle Tipi-pesi'!U$2,"")&amp;IF(U178='Tabelle Tipi-pesi'!T$3,'Tabelle Tipi-pesi'!U$3,"")&amp;IF(U178='Tabelle Tipi-pesi'!T$4,'Tabelle Tipi-pesi'!U$4,"")&amp;IF(U178='Tabelle Tipi-pesi'!T$5,'Tabelle Tipi-pesi'!U$5,"")&amp;IF(U178='Tabelle Tipi-pesi'!T$6,'Tabelle Tipi-pesi'!U$6,"")&amp;IF(U178='Tabelle Tipi-pesi'!T$7,'Tabelle Tipi-pesi'!U$7,"")&amp;IF(U178='Tabelle Tipi-pesi'!T$8,'Tabelle Tipi-pesi'!U$8,"")&amp;IF(U178='Tabelle Tipi-pesi'!T$9,'Tabelle Tipi-pesi'!U$9,"")&amp;IF(U178='Tabelle Tipi-pesi'!T$10,'Tabelle Tipi-pesi'!U$10,"")&amp;IF(U178='Tabelle Tipi-pesi'!T$11,'Tabelle Tipi-pesi'!U$11,"")&amp;IF(U178='Tabelle Tipi-pesi'!T$12,'Tabelle Tipi-pesi'!U$12,"")&amp;IF(U178='Tabelle Tipi-pesi'!T$13,'Tabelle Tipi-pesi'!U$13,"")&amp;IF(U178='Tabelle Tipi-pesi'!T$14,'Tabelle Tipi-pesi'!U$14,"")&amp;IF(U178='Tabelle Tipi-pesi'!T$15,'Tabelle Tipi-pesi'!U$15,"")&amp;IF(U178='Tabelle Tipi-pesi'!T$16,'Tabelle Tipi-pesi'!U$16,"")&amp;IF(U178='Tabelle Tipi-pesi'!T$17,'Tabelle Tipi-pesi'!U$17,"")&amp;IF(U178='Tabelle Tipi-pesi'!T$18,'Tabelle Tipi-pesi'!U$18,"")&amp;IF(U178='Tabelle Tipi-pesi'!T$19,'Tabelle Tipi-pesi'!U$19,"")&amp;IF(U178='Tabelle Tipi-pesi'!T$20,'Tabelle Tipi-pesi'!U$20,"")&amp;IF(U178='Tabelle Tipi-pesi'!T$21,'Tabelle Tipi-pesi'!U$21,"")&amp;IF(U178='Tabelle Tipi-pesi'!T$22,'Tabelle Tipi-pesi'!U$22,"")&amp;IF(U178='Tabelle Tipi-pesi'!T$23,'Tabelle Tipi-pesi'!U$23,"")))</f>
        <v>0</v>
      </c>
      <c r="W178" s="31"/>
      <c r="X178" s="32">
        <f>IF(W178="",0,VALUE(IF(W178='Tabelle Tipi-pesi'!V$2,'Tabelle Tipi-pesi'!W$2,"")&amp;IF(W178='Tabelle Tipi-pesi'!V$3,'Tabelle Tipi-pesi'!W$3,"")&amp;IF(W178='Tabelle Tipi-pesi'!V$4,'Tabelle Tipi-pesi'!W$4,"")&amp;IF(W178='Tabelle Tipi-pesi'!V$5,'Tabelle Tipi-pesi'!W$5,"")&amp;IF(W178='Tabelle Tipi-pesi'!V$6,'Tabelle Tipi-pesi'!W$6,"")&amp;IF(W178='Tabelle Tipi-pesi'!V$7,'Tabelle Tipi-pesi'!W$7,"")&amp;IF(W178='Tabelle Tipi-pesi'!V$8,'Tabelle Tipi-pesi'!W$8,"")&amp;IF(W178='Tabelle Tipi-pesi'!V$9,'Tabelle Tipi-pesi'!W$9,"")&amp;IF(W178='Tabelle Tipi-pesi'!V$10,'Tabelle Tipi-pesi'!W$10,"")&amp;IF(W178='Tabelle Tipi-pesi'!V$11,'Tabelle Tipi-pesi'!W$11,"")&amp;IF(W178='Tabelle Tipi-pesi'!V$12,'Tabelle Tipi-pesi'!W$12,"")&amp;IF(W178='Tabelle Tipi-pesi'!V$13,'Tabelle Tipi-pesi'!W$13,"")&amp;IF(W178='Tabelle Tipi-pesi'!V$14,'Tabelle Tipi-pesi'!W$14,"")&amp;IF(W178='Tabelle Tipi-pesi'!V$15,'Tabelle Tipi-pesi'!W$15,"")&amp;IF(W178='Tabelle Tipi-pesi'!V$16,'Tabelle Tipi-pesi'!W$16,"")&amp;IF(W178='Tabelle Tipi-pesi'!V$17,'Tabelle Tipi-pesi'!W$17,"")&amp;IF(W178='Tabelle Tipi-pesi'!V$18,'Tabelle Tipi-pesi'!W$18,"")&amp;IF(W178='Tabelle Tipi-pesi'!V$19,'Tabelle Tipi-pesi'!W$19,"")&amp;IF(W178='Tabelle Tipi-pesi'!V$20,'Tabelle Tipi-pesi'!W$20,"")&amp;IF(W178='Tabelle Tipi-pesi'!V$21,'Tabelle Tipi-pesi'!W$21,"")&amp;IF(W178='Tabelle Tipi-pesi'!V$22,'Tabelle Tipi-pesi'!W$22,"")&amp;IF(W178='Tabelle Tipi-pesi'!V$23,'Tabelle Tipi-pesi'!W$23,"")))</f>
        <v>0</v>
      </c>
      <c r="Z178" s="9">
        <f>IF(Y178="",0,VALUE(IF(Y178='Tabelle Tipi-pesi'!X$2,'Tabelle Tipi-pesi'!Y$2,"")&amp;IF(Y178='Tabelle Tipi-pesi'!X$3,'Tabelle Tipi-pesi'!Y$3,"")&amp;IF(Y178='Tabelle Tipi-pesi'!X$4,'Tabelle Tipi-pesi'!Y$4,"")&amp;IF(Y178='Tabelle Tipi-pesi'!X$5,'Tabelle Tipi-pesi'!Y$5,"")&amp;IF(Y178='Tabelle Tipi-pesi'!X$6,'Tabelle Tipi-pesi'!Y$6,"")&amp;IF(Y178='Tabelle Tipi-pesi'!X$7,'Tabelle Tipi-pesi'!Y$7,"")&amp;IF(Y178='Tabelle Tipi-pesi'!X$8,'Tabelle Tipi-pesi'!Y$8,"")&amp;IF(Y178='Tabelle Tipi-pesi'!X$9,'Tabelle Tipi-pesi'!Y$9,"")&amp;IF(Y178='Tabelle Tipi-pesi'!X$10,'Tabelle Tipi-pesi'!Y$10,"")&amp;IF(Y178='Tabelle Tipi-pesi'!X$11,'Tabelle Tipi-pesi'!Y$11,"")&amp;IF(Y178='Tabelle Tipi-pesi'!X$12,'Tabelle Tipi-pesi'!Y$12,"")&amp;IF(Y178='Tabelle Tipi-pesi'!X$13,'Tabelle Tipi-pesi'!Y$13,"")&amp;IF(Y178='Tabelle Tipi-pesi'!X$14,'Tabelle Tipi-pesi'!Y$14,"")&amp;IF(Y178='Tabelle Tipi-pesi'!X$15,'Tabelle Tipi-pesi'!Y$15,"")&amp;IF(Y178='Tabelle Tipi-pesi'!X$16,'Tabelle Tipi-pesi'!Y$16,"")&amp;IF(Y178='Tabelle Tipi-pesi'!X$17,'Tabelle Tipi-pesi'!Y$17,"")&amp;IF(Y178='Tabelle Tipi-pesi'!X$18,'Tabelle Tipi-pesi'!Y$18,"")&amp;IF(Y178='Tabelle Tipi-pesi'!X$19,'Tabelle Tipi-pesi'!Y$19,"")&amp;IF(Y178='Tabelle Tipi-pesi'!X$20,'Tabelle Tipi-pesi'!Y$20,"")&amp;IF(Y178='Tabelle Tipi-pesi'!X$21,'Tabelle Tipi-pesi'!Y$21,"")&amp;IF(Y178='Tabelle Tipi-pesi'!X$22,'Tabelle Tipi-pesi'!Y$22,"")&amp;IF(Y178='Tabelle Tipi-pesi'!X$23,'Tabelle Tipi-pesi'!Y$23,"")))</f>
        <v>0</v>
      </c>
      <c r="AA178" s="36" t="s">
        <v>103</v>
      </c>
      <c r="AB178" s="37">
        <f>IF(AA178="",0,VALUE(IF(AA178='Tabelle Tipi-pesi'!Z$2,'Tabelle Tipi-pesi'!AA$2,"")&amp;IF(AA178='Tabelle Tipi-pesi'!Z$3,'Tabelle Tipi-pesi'!AA$3,"")&amp;IF(AA178='Tabelle Tipi-pesi'!Z$4,'Tabelle Tipi-pesi'!AA$4,"")&amp;IF(AA178='Tabelle Tipi-pesi'!Z$5,'Tabelle Tipi-pesi'!AA$5,"")&amp;IF(AA178='Tabelle Tipi-pesi'!Z$6,'Tabelle Tipi-pesi'!AA$6,"")&amp;IF(AA178='Tabelle Tipi-pesi'!Z$7,'Tabelle Tipi-pesi'!AA$7,"")&amp;IF(AA178='Tabelle Tipi-pesi'!Z$8,'Tabelle Tipi-pesi'!AA$8,"")&amp;IF(AA178='Tabelle Tipi-pesi'!Z$9,'Tabelle Tipi-pesi'!AA$9,"")&amp;IF(AA178='Tabelle Tipi-pesi'!Z$10,'Tabelle Tipi-pesi'!AA$10,"")&amp;IF(AA178='Tabelle Tipi-pesi'!Z$11,'Tabelle Tipi-pesi'!AA$11,"")&amp;IF(AA178='Tabelle Tipi-pesi'!Z$12,'Tabelle Tipi-pesi'!AA$12,"")&amp;IF(AA178='Tabelle Tipi-pesi'!Z$13,'Tabelle Tipi-pesi'!AA$13,"")&amp;IF(AA178='Tabelle Tipi-pesi'!Z$14,'Tabelle Tipi-pesi'!AA$14,"")&amp;IF(AA178='Tabelle Tipi-pesi'!Z$15,'Tabelle Tipi-pesi'!AA$15,"")&amp;IF(AA178='Tabelle Tipi-pesi'!Z$16,'Tabelle Tipi-pesi'!AA$16,"")&amp;IF(AA178='Tabelle Tipi-pesi'!Z$17,'Tabelle Tipi-pesi'!AA$17,"")&amp;IF(AA178='Tabelle Tipi-pesi'!Z$18,'Tabelle Tipi-pesi'!AA$18,"")&amp;IF(AA178='Tabelle Tipi-pesi'!Z$19,'Tabelle Tipi-pesi'!AA$19,"")&amp;IF(AA178='Tabelle Tipi-pesi'!Z$20,'Tabelle Tipi-pesi'!AA$20,"")&amp;IF(AA178='Tabelle Tipi-pesi'!Z$21,'Tabelle Tipi-pesi'!AA$21,"")&amp;IF(AA178='Tabelle Tipi-pesi'!Z$22,'Tabelle Tipi-pesi'!AA$22,"")&amp;IF(AA178='Tabelle Tipi-pesi'!Z$23,'Tabelle Tipi-pesi'!AA$23,"")))</f>
        <v>10</v>
      </c>
      <c r="AD178" s="9">
        <f>IF(AC178="",0,VALUE(IF(AC178='Tabelle Tipi-pesi'!Z$2,'Tabelle Tipi-pesi'!AA$2,"")&amp;IF(AC178='Tabelle Tipi-pesi'!Z$3,'Tabelle Tipi-pesi'!AA$3,"")&amp;IF(AC178='Tabelle Tipi-pesi'!Z$4,'Tabelle Tipi-pesi'!AA$4,"")&amp;IF(AC178='Tabelle Tipi-pesi'!Z$5,'Tabelle Tipi-pesi'!AA$5,"")&amp;IF(AC178='Tabelle Tipi-pesi'!Z$6,'Tabelle Tipi-pesi'!AA$6,"")&amp;IF(AC178='Tabelle Tipi-pesi'!Z$7,'Tabelle Tipi-pesi'!AA$7,"")&amp;IF(AC178='Tabelle Tipi-pesi'!Z$8,'Tabelle Tipi-pesi'!AA$8,"")&amp;IF(AC178='Tabelle Tipi-pesi'!Z$9,'Tabelle Tipi-pesi'!AA$9,"")&amp;IF(AC178='Tabelle Tipi-pesi'!Z$10,'Tabelle Tipi-pesi'!AA$10,"")&amp;IF(AC178='Tabelle Tipi-pesi'!Z$11,'Tabelle Tipi-pesi'!AA$11,"")&amp;IF(AC178='Tabelle Tipi-pesi'!Z$12,'Tabelle Tipi-pesi'!AA$12,"")&amp;IF(AC178='Tabelle Tipi-pesi'!Z$13,'Tabelle Tipi-pesi'!AA$13,"")&amp;IF(AC178='Tabelle Tipi-pesi'!Z$14,'Tabelle Tipi-pesi'!AA$14,"")&amp;IF(AC178='Tabelle Tipi-pesi'!Z$15,'Tabelle Tipi-pesi'!AA$15,"")&amp;IF(AC178='Tabelle Tipi-pesi'!Z$16,'Tabelle Tipi-pesi'!AA$16,"")&amp;IF(AC178='Tabelle Tipi-pesi'!Z$17,'Tabelle Tipi-pesi'!AA$17,"")&amp;IF(AC178='Tabelle Tipi-pesi'!Z$18,'Tabelle Tipi-pesi'!AA$18,"")&amp;IF(AC178='Tabelle Tipi-pesi'!Z$19,'Tabelle Tipi-pesi'!AA$19,"")&amp;IF(AC178='Tabelle Tipi-pesi'!Z$20,'Tabelle Tipi-pesi'!AA$20,"")&amp;IF(AC178='Tabelle Tipi-pesi'!Z$21,'Tabelle Tipi-pesi'!AA$21,"")&amp;IF(AC178='Tabelle Tipi-pesi'!Z$22,'Tabelle Tipi-pesi'!AA$22,"")&amp;IF(AC178='Tabelle Tipi-pesi'!Z$23,'Tabelle Tipi-pesi'!AA$23,"")))</f>
        <v>0</v>
      </c>
      <c r="AE178" s="34" t="s">
        <v>118</v>
      </c>
      <c r="AF178" s="35">
        <f>IF(AE178="",0,VALUE(IF(AE178='Tabelle Tipi-pesi'!AB$2,'Tabelle Tipi-pesi'!AC$2,"")&amp;IF(AE178='Tabelle Tipi-pesi'!AB$3,'Tabelle Tipi-pesi'!AC$3,"")&amp;IF(AE178='Tabelle Tipi-pesi'!AB$4,'Tabelle Tipi-pesi'!AC$4,"")&amp;IF(AE178='Tabelle Tipi-pesi'!AB$5,'Tabelle Tipi-pesi'!AC$5,"")&amp;IF(AE178='Tabelle Tipi-pesi'!AB$6,'Tabelle Tipi-pesi'!AC$6,"")&amp;IF(AE178='Tabelle Tipi-pesi'!AB$7,'Tabelle Tipi-pesi'!AC$7,"")&amp;IF(AE178='Tabelle Tipi-pesi'!AB$8,'Tabelle Tipi-pesi'!AC$8,"")&amp;IF(AE178='Tabelle Tipi-pesi'!AB$9,'Tabelle Tipi-pesi'!AC$9,"")&amp;IF(AE178='Tabelle Tipi-pesi'!AB$10,'Tabelle Tipi-pesi'!AC$10,"")&amp;IF(AE178='Tabelle Tipi-pesi'!AB$11,'Tabelle Tipi-pesi'!AC$11,"")&amp;IF(AE178='Tabelle Tipi-pesi'!AB$12,'Tabelle Tipi-pesi'!AC$12,"")&amp;IF(AE178='Tabelle Tipi-pesi'!AB$13,'Tabelle Tipi-pesi'!AC$13,"")&amp;IF(AE178='Tabelle Tipi-pesi'!AB$14,'Tabelle Tipi-pesi'!AC$14,"")&amp;IF(AE178='Tabelle Tipi-pesi'!AB$15,'Tabelle Tipi-pesi'!AC$15,"")&amp;IF(AD178='Tabelle Tipi-pesi'!AB$16,'Tabelle Tipi-pesi'!AC$16,"")&amp;IF(AE178='Tabelle Tipi-pesi'!AB$17,'Tabelle Tipi-pesi'!AC$17,"")&amp;IF(AE178='Tabelle Tipi-pesi'!AB$18,'Tabelle Tipi-pesi'!AC$18,"")&amp;IF(AE178='Tabelle Tipi-pesi'!AB$19,'Tabelle Tipi-pesi'!AC$19,"")&amp;IF(AE178='Tabelle Tipi-pesi'!AB$20,'Tabelle Tipi-pesi'!AC$20,"")&amp;IF(AE178='Tabelle Tipi-pesi'!AB$21,'Tabelle Tipi-pesi'!AC$21,"")&amp;IF(AE178='Tabelle Tipi-pesi'!AB$22,'Tabelle Tipi-pesi'!AC$22,"")&amp;IF(AE178='Tabelle Tipi-pesi'!AB$23,'Tabelle Tipi-pesi'!AC$23,"")))</f>
        <v>10</v>
      </c>
      <c r="AH178" s="9">
        <f>IF(AG178="",0,VALUE(IF(AG178='Tabelle Tipi-pesi'!AD$2,'Tabelle Tipi-pesi'!AE$2,"")&amp;IF(AG178='Tabelle Tipi-pesi'!AD$3,'Tabelle Tipi-pesi'!AE$3,"")&amp;IF(AG178='Tabelle Tipi-pesi'!AD$4,'Tabelle Tipi-pesi'!AE$4,"")&amp;IF(AG178='Tabelle Tipi-pesi'!AD$5,'Tabelle Tipi-pesi'!AE$5,"")&amp;IF(AG178='Tabelle Tipi-pesi'!AD$6,'Tabelle Tipi-pesi'!AE$6,"")&amp;IF(AG178='Tabelle Tipi-pesi'!AD$7,'Tabelle Tipi-pesi'!AE$7,"")&amp;IF(AG178='Tabelle Tipi-pesi'!AD$8,'Tabelle Tipi-pesi'!AE$8,"")&amp;IF(AG178='Tabelle Tipi-pesi'!AD$9,'Tabelle Tipi-pesi'!AE$9,"")&amp;IF(AG178='Tabelle Tipi-pesi'!AD$10,'Tabelle Tipi-pesi'!AE$10,"")&amp;IF(AG178='Tabelle Tipi-pesi'!AD$11,'Tabelle Tipi-pesi'!AE$11,"")&amp;IF(AG178='Tabelle Tipi-pesi'!AD$12,'Tabelle Tipi-pesi'!AE$12,"")&amp;IF(AG178='Tabelle Tipi-pesi'!AD$13,'Tabelle Tipi-pesi'!AE$13,"")&amp;IF(AG178='Tabelle Tipi-pesi'!AD$14,'Tabelle Tipi-pesi'!AE$14,"")&amp;IF(AG178='Tabelle Tipi-pesi'!AD$15,'Tabelle Tipi-pesi'!AE$15,"")&amp;IF(AF178='Tabelle Tipi-pesi'!AD$16,'Tabelle Tipi-pesi'!AE$16,"")&amp;IF(AG178='Tabelle Tipi-pesi'!AD$17,'Tabelle Tipi-pesi'!AE$17,"")&amp;IF(AG178='Tabelle Tipi-pesi'!AD$18,'Tabelle Tipi-pesi'!AE$18,"")&amp;IF(AG178='Tabelle Tipi-pesi'!AD$19,'Tabelle Tipi-pesi'!AE$19,"")&amp;IF(AG178='Tabelle Tipi-pesi'!AD$20,'Tabelle Tipi-pesi'!AE$20,"")&amp;IF(AG178='Tabelle Tipi-pesi'!AD$21,'Tabelle Tipi-pesi'!AE$21,"")&amp;IF(AG178='Tabelle Tipi-pesi'!AD$22,'Tabelle Tipi-pesi'!AE$22,"")&amp;IF(AG178='Tabelle Tipi-pesi'!AD$23,'Tabelle Tipi-pesi'!AE$23,"")))</f>
        <v>0</v>
      </c>
      <c r="AJ178" s="26">
        <f t="shared" si="14"/>
        <v>1413</v>
      </c>
      <c r="AK178" s="55">
        <v>23.5</v>
      </c>
      <c r="AL178" s="12">
        <v>3358</v>
      </c>
      <c r="AM178" s="18"/>
      <c r="AN178" s="11">
        <f t="shared" si="15"/>
        <v>17</v>
      </c>
      <c r="AO178" s="11" t="str">
        <f t="shared" si="16"/>
        <v>3</v>
      </c>
      <c r="AP178" s="8">
        <v>380</v>
      </c>
      <c r="AQ178" s="40">
        <f t="shared" si="17"/>
        <v>8.5736170212765952</v>
      </c>
      <c r="AR178" s="15">
        <f t="shared" si="18"/>
        <v>95.167148936170207</v>
      </c>
      <c r="AS178" s="16">
        <f t="shared" si="19"/>
        <v>67.351131589646286</v>
      </c>
      <c r="AT178" s="15">
        <f t="shared" si="20"/>
        <v>14.847560484844584</v>
      </c>
      <c r="AU178" s="39"/>
    </row>
    <row r="179" spans="1:47" s="8" customFormat="1" ht="11.25" customHeight="1" x14ac:dyDescent="0.2">
      <c r="A179" s="8">
        <v>175</v>
      </c>
      <c r="B179" s="8">
        <v>4</v>
      </c>
      <c r="C179" s="20" t="s">
        <v>15</v>
      </c>
      <c r="D179" s="21">
        <f>IF(C179="",0,VALUE(IF(C179='Tabelle Tipi-pesi'!B$2,'Tabelle Tipi-pesi'!C$2,"")&amp;IF(C179='Tabelle Tipi-pesi'!B$3,'Tabelle Tipi-pesi'!C$3,"")&amp;IF(C179='Tabelle Tipi-pesi'!B$4,'Tabelle Tipi-pesi'!C$4,"")&amp;IF(C179='Tabelle Tipi-pesi'!B$5,'Tabelle Tipi-pesi'!C$5,"")&amp;IF(C179='Tabelle Tipi-pesi'!B$6,'Tabelle Tipi-pesi'!C$6,"")&amp;IF(C179='Tabelle Tipi-pesi'!B$7,'Tabelle Tipi-pesi'!C$7,"")&amp;IF(C179='Tabelle Tipi-pesi'!B$8,'Tabelle Tipi-pesi'!C$8,"")&amp;IF(C179='Tabelle Tipi-pesi'!B$9,'Tabelle Tipi-pesi'!C$9,"")&amp;IF(C179='Tabelle Tipi-pesi'!B$10,'Tabelle Tipi-pesi'!C$10,"")&amp;IF(C179='Tabelle Tipi-pesi'!B$11,'Tabelle Tipi-pesi'!C$11,"")&amp;IF(C179='Tabelle Tipi-pesi'!B$12,'Tabelle Tipi-pesi'!C$12,"")&amp;IF(C179='Tabelle Tipi-pesi'!B$13,'Tabelle Tipi-pesi'!C$13,"")&amp;IF(C179='Tabelle Tipi-pesi'!B$14,'Tabelle Tipi-pesi'!C$14,"")&amp;IF(C179='Tabelle Tipi-pesi'!B$15,'Tabelle Tipi-pesi'!C$15,"")&amp;IF(C179='Tabelle Tipi-pesi'!B$16,'Tabelle Tipi-pesi'!C$16,"")&amp;IF(C179='Tabelle Tipi-pesi'!B$17,'Tabelle Tipi-pesi'!C$17,"")&amp;IF(C179='Tabelle Tipi-pesi'!B$18,'Tabelle Tipi-pesi'!C$18,"")&amp;IF(C179='Tabelle Tipi-pesi'!B$19,'Tabelle Tipi-pesi'!C$19,"")&amp;IF(C179='Tabelle Tipi-pesi'!B$20,'Tabelle Tipi-pesi'!C$20,"")&amp;IF(C179='Tabelle Tipi-pesi'!B$21,'Tabelle Tipi-pesi'!C$21,"")&amp;IF(C179='Tabelle Tipi-pesi'!B$22,'Tabelle Tipi-pesi'!C$22,"")&amp;IF(C179='Tabelle Tipi-pesi'!B$23,'Tabelle Tipi-pesi'!C$23,"")))</f>
        <v>110</v>
      </c>
      <c r="E179" s="8" t="s">
        <v>31</v>
      </c>
      <c r="F179" s="7">
        <f>IF(E179="",0,VALUE(IF(E179='Tabelle Tipi-pesi'!D$2,'Tabelle Tipi-pesi'!E$2,"")&amp;IF(E179='Tabelle Tipi-pesi'!D$3,'Tabelle Tipi-pesi'!E$3,"")&amp;IF(E179='Tabelle Tipi-pesi'!D$4,'Tabelle Tipi-pesi'!E$4,"")&amp;IF(E179='Tabelle Tipi-pesi'!D$5,'Tabelle Tipi-pesi'!E$5,"")&amp;IF(E179='Tabelle Tipi-pesi'!D$6,'Tabelle Tipi-pesi'!E$6,"")&amp;IF(E179='Tabelle Tipi-pesi'!D$7,'Tabelle Tipi-pesi'!E$7,"")&amp;IF(E179='Tabelle Tipi-pesi'!D$8,'Tabelle Tipi-pesi'!E$8,"")&amp;IF(E179='Tabelle Tipi-pesi'!D$9,'Tabelle Tipi-pesi'!E$9,"")&amp;IF(E179='Tabelle Tipi-pesi'!D$10,'Tabelle Tipi-pesi'!E$10,"")&amp;IF(E179='Tabelle Tipi-pesi'!D$11,'Tabelle Tipi-pesi'!E$11,"")&amp;IF(E179='Tabelle Tipi-pesi'!D$12,'Tabelle Tipi-pesi'!E$12,"")&amp;IF(E179='Tabelle Tipi-pesi'!D$13,'Tabelle Tipi-pesi'!E$13,"")&amp;IF(E179='Tabelle Tipi-pesi'!D$14,'Tabelle Tipi-pesi'!E$14,"")&amp;IF(E179='Tabelle Tipi-pesi'!D$15,'Tabelle Tipi-pesi'!E$15,"")&amp;IF(E179='Tabelle Tipi-pesi'!D$16,'Tabelle Tipi-pesi'!E$16,"")&amp;IF(E179='Tabelle Tipi-pesi'!D$17,'Tabelle Tipi-pesi'!E$17,"")&amp;IF(E179='Tabelle Tipi-pesi'!D$18,'Tabelle Tipi-pesi'!E$18,"")&amp;IF(E179='Tabelle Tipi-pesi'!D$19,'Tabelle Tipi-pesi'!E$19,"")&amp;IF(E179='Tabelle Tipi-pesi'!D$20,'Tabelle Tipi-pesi'!E$20,"")&amp;IF(E179='Tabelle Tipi-pesi'!D$21,'Tabelle Tipi-pesi'!E$21,"")&amp;IF(E179='Tabelle Tipi-pesi'!D$22,'Tabelle Tipi-pesi'!E$22,"")&amp;IF(E179='Tabelle Tipi-pesi'!D$23,'Tabelle Tipi-pesi'!E$23,"")))/4*B179</f>
        <v>80</v>
      </c>
      <c r="G179" s="22" t="s">
        <v>41</v>
      </c>
      <c r="H179" s="23">
        <f>$B179*IF(G179="",0,VALUE(IF(G179='Tabelle Tipi-pesi'!F$2,'Tabelle Tipi-pesi'!G$2,"")&amp;IF(G179='Tabelle Tipi-pesi'!F$3,'Tabelle Tipi-pesi'!G$3,"")&amp;IF(G179='Tabelle Tipi-pesi'!F$4,'Tabelle Tipi-pesi'!G$4,"")&amp;IF(G179='Tabelle Tipi-pesi'!F$5,'Tabelle Tipi-pesi'!G$5,"")&amp;IF(G179='Tabelle Tipi-pesi'!F$6,'Tabelle Tipi-pesi'!G$6,"")&amp;IF(G179='Tabelle Tipi-pesi'!F$7,'Tabelle Tipi-pesi'!G$7,"")&amp;IF(G179='Tabelle Tipi-pesi'!F$8,'Tabelle Tipi-pesi'!G$8,"")&amp;IF(G179='Tabelle Tipi-pesi'!F$9,'Tabelle Tipi-pesi'!G$9,"")&amp;IF(G179='Tabelle Tipi-pesi'!F$10,'Tabelle Tipi-pesi'!G$10,"")&amp;IF(G179='Tabelle Tipi-pesi'!F$11,'Tabelle Tipi-pesi'!G$11,"")&amp;IF(G179='Tabelle Tipi-pesi'!F$12,'Tabelle Tipi-pesi'!G$12,"")&amp;IF(G179='Tabelle Tipi-pesi'!F$13,'Tabelle Tipi-pesi'!G$13,"")&amp;IF(G179='Tabelle Tipi-pesi'!F$14,'Tabelle Tipi-pesi'!G$14,"")&amp;IF(G179='Tabelle Tipi-pesi'!F$15,'Tabelle Tipi-pesi'!G$15,"")&amp;IF(G179='Tabelle Tipi-pesi'!F$16,'Tabelle Tipi-pesi'!G$16,"")&amp;IF(G179='Tabelle Tipi-pesi'!F$17,'Tabelle Tipi-pesi'!G$17,"")&amp;IF(G179='Tabelle Tipi-pesi'!F$18,'Tabelle Tipi-pesi'!G$18,"")&amp;IF(G179='Tabelle Tipi-pesi'!F$19,'Tabelle Tipi-pesi'!G$19,"")&amp;IF(G179='Tabelle Tipi-pesi'!F$20,'Tabelle Tipi-pesi'!G$20,"")&amp;IF(G179='Tabelle Tipi-pesi'!F$21,'Tabelle Tipi-pesi'!G$21,"")&amp;IF(G179='Tabelle Tipi-pesi'!F$22,'Tabelle Tipi-pesi'!G$22,"")&amp;IF(G179='Tabelle Tipi-pesi'!F$23,'Tabelle Tipi-pesi'!G$23,"")))</f>
        <v>60</v>
      </c>
      <c r="I179" s="8" t="s">
        <v>44</v>
      </c>
      <c r="J179" s="9">
        <f>IF(I179="",0,VALUE(IF(I179='Tabelle Tipi-pesi'!H$2,'Tabelle Tipi-pesi'!I$2,"")&amp;IF(I179='Tabelle Tipi-pesi'!H$3,'Tabelle Tipi-pesi'!I$3,"")&amp;IF(I179='Tabelle Tipi-pesi'!H$4,'Tabelle Tipi-pesi'!I$4,"")&amp;IF(I179='Tabelle Tipi-pesi'!H$5,'Tabelle Tipi-pesi'!I$5,"")&amp;IF(I179='Tabelle Tipi-pesi'!H$6,'Tabelle Tipi-pesi'!I$6,"")&amp;IF(I179='Tabelle Tipi-pesi'!H$7,'Tabelle Tipi-pesi'!I$7,"")&amp;IF(I179='Tabelle Tipi-pesi'!H$8,'Tabelle Tipi-pesi'!I$8,"")&amp;IF(I179='Tabelle Tipi-pesi'!H$9,'Tabelle Tipi-pesi'!I$9,"")&amp;IF(I179='Tabelle Tipi-pesi'!H$10,'Tabelle Tipi-pesi'!I$10,"")&amp;IF(I179='Tabelle Tipi-pesi'!H$11,'Tabelle Tipi-pesi'!I$11,"")&amp;IF(I179='Tabelle Tipi-pesi'!H$12,'Tabelle Tipi-pesi'!I$12,"")&amp;IF(I179='Tabelle Tipi-pesi'!H$13,'Tabelle Tipi-pesi'!I$13,"")&amp;IF(I179='Tabelle Tipi-pesi'!H$14,'Tabelle Tipi-pesi'!I$14,"")&amp;IF(I179='Tabelle Tipi-pesi'!H$15,'Tabelle Tipi-pesi'!I$15,"")&amp;IF(I179='Tabelle Tipi-pesi'!H$16,'Tabelle Tipi-pesi'!I$16,"")&amp;IF(I179='Tabelle Tipi-pesi'!H$17,'Tabelle Tipi-pesi'!I$17,"")&amp;IF(I179='Tabelle Tipi-pesi'!H$18,'Tabelle Tipi-pesi'!I$18,"")&amp;IF(I179='Tabelle Tipi-pesi'!H$19,'Tabelle Tipi-pesi'!I$19,"")&amp;IF(I179='Tabelle Tipi-pesi'!H$20,'Tabelle Tipi-pesi'!I$20,"")&amp;IF(I179='Tabelle Tipi-pesi'!H$21,'Tabelle Tipi-pesi'!I$21,"")&amp;IF(I179='Tabelle Tipi-pesi'!H$22,'Tabelle Tipi-pesi'!I$22,"")&amp;IF(I179='Tabelle Tipi-pesi'!H$23,'Tabelle Tipi-pesi'!I$23,"")))</f>
        <v>80</v>
      </c>
      <c r="K179" s="24" t="s">
        <v>50</v>
      </c>
      <c r="L179" s="25">
        <f>IF(K179="",0,VALUE(IF(K179='Tabelle Tipi-pesi'!J$2,'Tabelle Tipi-pesi'!K$2,"")&amp;IF(K179='Tabelle Tipi-pesi'!J$3,'Tabelle Tipi-pesi'!K$3,"")&amp;IF(K179='Tabelle Tipi-pesi'!J$4,'Tabelle Tipi-pesi'!K$4,"")&amp;IF(K179='Tabelle Tipi-pesi'!J$5,'Tabelle Tipi-pesi'!K$5,"")&amp;IF(K179='Tabelle Tipi-pesi'!J$6,'Tabelle Tipi-pesi'!K$6,"")&amp;IF(K179='Tabelle Tipi-pesi'!J$7,'Tabelle Tipi-pesi'!K$7,"")&amp;IF(K179='Tabelle Tipi-pesi'!J$8,'Tabelle Tipi-pesi'!K$8,"")&amp;IF(K179='Tabelle Tipi-pesi'!J$9,'Tabelle Tipi-pesi'!K$9,"")&amp;IF(K179='Tabelle Tipi-pesi'!J$10,'Tabelle Tipi-pesi'!K$10,"")&amp;IF(K179='Tabelle Tipi-pesi'!J$11,'Tabelle Tipi-pesi'!K$11,"")&amp;IF(K179='Tabelle Tipi-pesi'!J$12,'Tabelle Tipi-pesi'!K$12,"")&amp;IF(K179='Tabelle Tipi-pesi'!J$13,'Tabelle Tipi-pesi'!K$13,"")&amp;IF(K179='Tabelle Tipi-pesi'!J$14,'Tabelle Tipi-pesi'!K$14,"")&amp;IF(K179='Tabelle Tipi-pesi'!J$15,'Tabelle Tipi-pesi'!K$15,"")&amp;IF(K179='Tabelle Tipi-pesi'!J$16,'Tabelle Tipi-pesi'!K$16,"")&amp;IF(K179='Tabelle Tipi-pesi'!J$17,'Tabelle Tipi-pesi'!K$17,"")&amp;IF(K179='Tabelle Tipi-pesi'!J$18,'Tabelle Tipi-pesi'!K$18,"")&amp;IF(K179='Tabelle Tipi-pesi'!J$19,'Tabelle Tipi-pesi'!K$19,"")&amp;IF(K179='Tabelle Tipi-pesi'!J$20,'Tabelle Tipi-pesi'!K$20,"")&amp;IF(K179='Tabelle Tipi-pesi'!J$21,'Tabelle Tipi-pesi'!K$21,"")&amp;IF(K179='Tabelle Tipi-pesi'!J$22,'Tabelle Tipi-pesi'!K$22,"")&amp;IF(K179='Tabelle Tipi-pesi'!J$23,'Tabelle Tipi-pesi'!K$23,"")))</f>
        <v>7</v>
      </c>
      <c r="M179" s="8" t="s">
        <v>62</v>
      </c>
      <c r="N179" s="9">
        <f>$B179*IF(M179="",0,VALUE(IF(M179='Tabelle Tipi-pesi'!L$2,'Tabelle Tipi-pesi'!M$2,"")&amp;IF(M179='Tabelle Tipi-pesi'!L$3,'Tabelle Tipi-pesi'!M$3,"")&amp;IF(M179='Tabelle Tipi-pesi'!L$4,'Tabelle Tipi-pesi'!M$4,"")&amp;IF(M179='Tabelle Tipi-pesi'!L$5,'Tabelle Tipi-pesi'!M$5,"")&amp;IF(M179='Tabelle Tipi-pesi'!L$6,'Tabelle Tipi-pesi'!M$6,"")&amp;IF(M179='Tabelle Tipi-pesi'!L$7,'Tabelle Tipi-pesi'!M$7,"")&amp;IF(M179='Tabelle Tipi-pesi'!L$8,'Tabelle Tipi-pesi'!M$8,"")&amp;IF(M179='Tabelle Tipi-pesi'!L$9,'Tabelle Tipi-pesi'!M$9,"")&amp;IF(M179='Tabelle Tipi-pesi'!L$10,'Tabelle Tipi-pesi'!M$10,"")&amp;IF(M179='Tabelle Tipi-pesi'!L$11,'Tabelle Tipi-pesi'!M$11,"")&amp;IF(M179='Tabelle Tipi-pesi'!L$12,'Tabelle Tipi-pesi'!M$12,"")&amp;IF(M179='Tabelle Tipi-pesi'!L$13,'Tabelle Tipi-pesi'!M$13,"")&amp;IF(M179='Tabelle Tipi-pesi'!L$14,'Tabelle Tipi-pesi'!M$14,"")&amp;IF(M179='Tabelle Tipi-pesi'!L$15,'Tabelle Tipi-pesi'!M$15,"")&amp;IF(M179='Tabelle Tipi-pesi'!L$16,'Tabelle Tipi-pesi'!M$16,"")&amp;IF(M179='Tabelle Tipi-pesi'!L$17,'Tabelle Tipi-pesi'!M$17,"")&amp;IF(M179='Tabelle Tipi-pesi'!L$18,'Tabelle Tipi-pesi'!M$18,"")&amp;IF(M179='Tabelle Tipi-pesi'!L$19,'Tabelle Tipi-pesi'!M$19,"")&amp;IF(M179='Tabelle Tipi-pesi'!L$20,'Tabelle Tipi-pesi'!M$20,"")&amp;IF(M179='Tabelle Tipi-pesi'!L$21,'Tabelle Tipi-pesi'!M$21,"")&amp;IF(M179='Tabelle Tipi-pesi'!L$22,'Tabelle Tipi-pesi'!M$22,"")&amp;IF(M179='Tabelle Tipi-pesi'!L$23,'Tabelle Tipi-pesi'!M$23,"")))</f>
        <v>416</v>
      </c>
      <c r="O179" s="27" t="s">
        <v>82</v>
      </c>
      <c r="P179" s="28">
        <f>IF(O179="",0,VALUE(IF(O179='Tabelle Tipi-pesi'!N$2,'Tabelle Tipi-pesi'!O$2,"")&amp;IF(O179='Tabelle Tipi-pesi'!N$3,'Tabelle Tipi-pesi'!O$3,"")&amp;IF(O179='Tabelle Tipi-pesi'!N$4,'Tabelle Tipi-pesi'!O$4,"")&amp;IF(O179='Tabelle Tipi-pesi'!N$5,'Tabelle Tipi-pesi'!O$5,"")&amp;IF(O179='Tabelle Tipi-pesi'!N$6,'Tabelle Tipi-pesi'!O$6,"")&amp;IF(O179='Tabelle Tipi-pesi'!N$7,'Tabelle Tipi-pesi'!O$7,"")&amp;IF(O179='Tabelle Tipi-pesi'!N$8,'Tabelle Tipi-pesi'!O$8,"")&amp;IF(O179='Tabelle Tipi-pesi'!N$9,'Tabelle Tipi-pesi'!O$9,"")&amp;IF(O179='Tabelle Tipi-pesi'!N$10,'Tabelle Tipi-pesi'!O$10,"")&amp;IF(O179='Tabelle Tipi-pesi'!N$11,'Tabelle Tipi-pesi'!O$11,"")&amp;IF(O179='Tabelle Tipi-pesi'!N$12,'Tabelle Tipi-pesi'!O$12,"")&amp;IF(O179='Tabelle Tipi-pesi'!N$13,'Tabelle Tipi-pesi'!O$13,"")&amp;IF(O179='Tabelle Tipi-pesi'!N$14,'Tabelle Tipi-pesi'!O$14,"")&amp;IF(O179='Tabelle Tipi-pesi'!N$15,'Tabelle Tipi-pesi'!O$15,"")&amp;IF(O179='Tabelle Tipi-pesi'!N$16,'Tabelle Tipi-pesi'!O$16,"")&amp;IF(O179='Tabelle Tipi-pesi'!N$17,'Tabelle Tipi-pesi'!O$17,"")&amp;IF(O179='Tabelle Tipi-pesi'!N$18,'Tabelle Tipi-pesi'!O$18,"")&amp;IF(O179='Tabelle Tipi-pesi'!N$19,'Tabelle Tipi-pesi'!O$19,"")&amp;IF(O179='Tabelle Tipi-pesi'!N$20,'Tabelle Tipi-pesi'!O$20,"")&amp;IF(O179='Tabelle Tipi-pesi'!N$21,'Tabelle Tipi-pesi'!O$21,"")&amp;IF(O179='Tabelle Tipi-pesi'!N$22,'Tabelle Tipi-pesi'!O$22,"")&amp;IF(O179='Tabelle Tipi-pesi'!N$23,'Tabelle Tipi-pesi'!O$23,"")))</f>
        <v>580</v>
      </c>
      <c r="Q179" s="8" t="s">
        <v>120</v>
      </c>
      <c r="R179" s="9">
        <f>IF(Q179="",0,VALUE(IF(Q179='Tabelle Tipi-pesi'!P$2,'Tabelle Tipi-pesi'!Q$2,"")&amp;IF(Q179='Tabelle Tipi-pesi'!P$3,'Tabelle Tipi-pesi'!Q$3,"")&amp;IF(Q179='Tabelle Tipi-pesi'!P$4,'Tabelle Tipi-pesi'!Q$4,"")&amp;IF(Q179='Tabelle Tipi-pesi'!P$5,'Tabelle Tipi-pesi'!Q$5,"")&amp;IF(Q179='Tabelle Tipi-pesi'!P$6,'Tabelle Tipi-pesi'!Q$6,"")&amp;IF(Q179='Tabelle Tipi-pesi'!P$7,'Tabelle Tipi-pesi'!Q$7,"")&amp;IF(Q179='Tabelle Tipi-pesi'!P$8,'Tabelle Tipi-pesi'!Q$8,"")&amp;IF(Q179='Tabelle Tipi-pesi'!P$9,'Tabelle Tipi-pesi'!Q$9,"")&amp;IF(Q179='Tabelle Tipi-pesi'!P$10,'Tabelle Tipi-pesi'!Q$10,"")&amp;IF(Q179='Tabelle Tipi-pesi'!P$11,'Tabelle Tipi-pesi'!Q$11,"")&amp;IF(Q179='Tabelle Tipi-pesi'!P$12,'Tabelle Tipi-pesi'!Q$12,"")&amp;IF(Q179='Tabelle Tipi-pesi'!P$13,'Tabelle Tipi-pesi'!Q$13,"")&amp;IF(Q179='Tabelle Tipi-pesi'!P$14,'Tabelle Tipi-pesi'!Q$14,"")&amp;IF(Q179='Tabelle Tipi-pesi'!P$15,'Tabelle Tipi-pesi'!Q$15,"")&amp;IF(Q179='Tabelle Tipi-pesi'!P$16,'Tabelle Tipi-pesi'!Q$16,"")&amp;IF(Q179='Tabelle Tipi-pesi'!P$17,'Tabelle Tipi-pesi'!Q$17,"")&amp;IF(Q179='Tabelle Tipi-pesi'!P$18,'Tabelle Tipi-pesi'!Q$18,"")&amp;IF(Q179='Tabelle Tipi-pesi'!P$19,'Tabelle Tipi-pesi'!Q$19,"")&amp;IF(Q179='Tabelle Tipi-pesi'!P$20,'Tabelle Tipi-pesi'!Q$20,"")&amp;IF(Q179='Tabelle Tipi-pesi'!P$21,'Tabelle Tipi-pesi'!Q$21,"")&amp;IF(Q179='Tabelle Tipi-pesi'!P$22,'Tabelle Tipi-pesi'!Q$22,"")&amp;IF(Q179='Tabelle Tipi-pesi'!P$23,'Tabelle Tipi-pesi'!Q$23,"")))</f>
        <v>20</v>
      </c>
      <c r="S179" s="29" t="s">
        <v>129</v>
      </c>
      <c r="T179" s="30">
        <f>IF(S179="",0,VALUE(IF(S179='Tabelle Tipi-pesi'!R$2,'Tabelle Tipi-pesi'!S$2,"")&amp;IF(S179='Tabelle Tipi-pesi'!R$3,'Tabelle Tipi-pesi'!S$3,"")&amp;IF(S179='Tabelle Tipi-pesi'!R$4,'Tabelle Tipi-pesi'!S$4,"")&amp;IF(S179='Tabelle Tipi-pesi'!R$5,'Tabelle Tipi-pesi'!S$5,"")&amp;IF(S179='Tabelle Tipi-pesi'!R$6,'Tabelle Tipi-pesi'!S$6,"")&amp;IF(S179='Tabelle Tipi-pesi'!R$7,'Tabelle Tipi-pesi'!S$7,"")&amp;IF(S179='Tabelle Tipi-pesi'!R$8,'Tabelle Tipi-pesi'!S$8,"")&amp;IF(S179='Tabelle Tipi-pesi'!R$9,'Tabelle Tipi-pesi'!S$9,"")&amp;IF(S179='Tabelle Tipi-pesi'!R$10,'Tabelle Tipi-pesi'!S$10,"")&amp;IF(S179='Tabelle Tipi-pesi'!R$11,'Tabelle Tipi-pesi'!S$11,"")&amp;IF(S179='Tabelle Tipi-pesi'!R$12,'Tabelle Tipi-pesi'!S$12,"")&amp;IF(S179='Tabelle Tipi-pesi'!R$13,'Tabelle Tipi-pesi'!S$13,"")&amp;IF(S179='Tabelle Tipi-pesi'!R$14,'Tabelle Tipi-pesi'!S$14,"")&amp;IF(S179='Tabelle Tipi-pesi'!R$15,'Tabelle Tipi-pesi'!S$15,"")&amp;IF(S179='Tabelle Tipi-pesi'!R$16,'Tabelle Tipi-pesi'!S$16,"")&amp;IF(S179='Tabelle Tipi-pesi'!R$17,'Tabelle Tipi-pesi'!S$17,"")&amp;IF(S179='Tabelle Tipi-pesi'!R$18,'Tabelle Tipi-pesi'!S$18,"")&amp;IF(S179='Tabelle Tipi-pesi'!R$19,'Tabelle Tipi-pesi'!S$19,"")&amp;IF(S179='Tabelle Tipi-pesi'!R$20,'Tabelle Tipi-pesi'!S$20,"")&amp;IF(S179='Tabelle Tipi-pesi'!R$21,'Tabelle Tipi-pesi'!S$21,"")&amp;IF(S179='Tabelle Tipi-pesi'!R$22,'Tabelle Tipi-pesi'!S$22,"")&amp;IF(S179='Tabelle Tipi-pesi'!R$23,'Tabelle Tipi-pesi'!S$23,"")))</f>
        <v>20</v>
      </c>
      <c r="V179" s="9">
        <f>IF(U179="",0,VALUE(IF(U179='Tabelle Tipi-pesi'!T$2,'Tabelle Tipi-pesi'!U$2,"")&amp;IF(U179='Tabelle Tipi-pesi'!T$3,'Tabelle Tipi-pesi'!U$3,"")&amp;IF(U179='Tabelle Tipi-pesi'!T$4,'Tabelle Tipi-pesi'!U$4,"")&amp;IF(U179='Tabelle Tipi-pesi'!T$5,'Tabelle Tipi-pesi'!U$5,"")&amp;IF(U179='Tabelle Tipi-pesi'!T$6,'Tabelle Tipi-pesi'!U$6,"")&amp;IF(U179='Tabelle Tipi-pesi'!T$7,'Tabelle Tipi-pesi'!U$7,"")&amp;IF(U179='Tabelle Tipi-pesi'!T$8,'Tabelle Tipi-pesi'!U$8,"")&amp;IF(U179='Tabelle Tipi-pesi'!T$9,'Tabelle Tipi-pesi'!U$9,"")&amp;IF(U179='Tabelle Tipi-pesi'!T$10,'Tabelle Tipi-pesi'!U$10,"")&amp;IF(U179='Tabelle Tipi-pesi'!T$11,'Tabelle Tipi-pesi'!U$11,"")&amp;IF(U179='Tabelle Tipi-pesi'!T$12,'Tabelle Tipi-pesi'!U$12,"")&amp;IF(U179='Tabelle Tipi-pesi'!T$13,'Tabelle Tipi-pesi'!U$13,"")&amp;IF(U179='Tabelle Tipi-pesi'!T$14,'Tabelle Tipi-pesi'!U$14,"")&amp;IF(U179='Tabelle Tipi-pesi'!T$15,'Tabelle Tipi-pesi'!U$15,"")&amp;IF(U179='Tabelle Tipi-pesi'!T$16,'Tabelle Tipi-pesi'!U$16,"")&amp;IF(U179='Tabelle Tipi-pesi'!T$17,'Tabelle Tipi-pesi'!U$17,"")&amp;IF(U179='Tabelle Tipi-pesi'!T$18,'Tabelle Tipi-pesi'!U$18,"")&amp;IF(U179='Tabelle Tipi-pesi'!T$19,'Tabelle Tipi-pesi'!U$19,"")&amp;IF(U179='Tabelle Tipi-pesi'!T$20,'Tabelle Tipi-pesi'!U$20,"")&amp;IF(U179='Tabelle Tipi-pesi'!T$21,'Tabelle Tipi-pesi'!U$21,"")&amp;IF(U179='Tabelle Tipi-pesi'!T$22,'Tabelle Tipi-pesi'!U$22,"")&amp;IF(U179='Tabelle Tipi-pesi'!T$23,'Tabelle Tipi-pesi'!U$23,"")))</f>
        <v>0</v>
      </c>
      <c r="W179" s="31"/>
      <c r="X179" s="32">
        <f>IF(W179="",0,VALUE(IF(W179='Tabelle Tipi-pesi'!V$2,'Tabelle Tipi-pesi'!W$2,"")&amp;IF(W179='Tabelle Tipi-pesi'!V$3,'Tabelle Tipi-pesi'!W$3,"")&amp;IF(W179='Tabelle Tipi-pesi'!V$4,'Tabelle Tipi-pesi'!W$4,"")&amp;IF(W179='Tabelle Tipi-pesi'!V$5,'Tabelle Tipi-pesi'!W$5,"")&amp;IF(W179='Tabelle Tipi-pesi'!V$6,'Tabelle Tipi-pesi'!W$6,"")&amp;IF(W179='Tabelle Tipi-pesi'!V$7,'Tabelle Tipi-pesi'!W$7,"")&amp;IF(W179='Tabelle Tipi-pesi'!V$8,'Tabelle Tipi-pesi'!W$8,"")&amp;IF(W179='Tabelle Tipi-pesi'!V$9,'Tabelle Tipi-pesi'!W$9,"")&amp;IF(W179='Tabelle Tipi-pesi'!V$10,'Tabelle Tipi-pesi'!W$10,"")&amp;IF(W179='Tabelle Tipi-pesi'!V$11,'Tabelle Tipi-pesi'!W$11,"")&amp;IF(W179='Tabelle Tipi-pesi'!V$12,'Tabelle Tipi-pesi'!W$12,"")&amp;IF(W179='Tabelle Tipi-pesi'!V$13,'Tabelle Tipi-pesi'!W$13,"")&amp;IF(W179='Tabelle Tipi-pesi'!V$14,'Tabelle Tipi-pesi'!W$14,"")&amp;IF(W179='Tabelle Tipi-pesi'!V$15,'Tabelle Tipi-pesi'!W$15,"")&amp;IF(W179='Tabelle Tipi-pesi'!V$16,'Tabelle Tipi-pesi'!W$16,"")&amp;IF(W179='Tabelle Tipi-pesi'!V$17,'Tabelle Tipi-pesi'!W$17,"")&amp;IF(W179='Tabelle Tipi-pesi'!V$18,'Tabelle Tipi-pesi'!W$18,"")&amp;IF(W179='Tabelle Tipi-pesi'!V$19,'Tabelle Tipi-pesi'!W$19,"")&amp;IF(W179='Tabelle Tipi-pesi'!V$20,'Tabelle Tipi-pesi'!W$20,"")&amp;IF(W179='Tabelle Tipi-pesi'!V$21,'Tabelle Tipi-pesi'!W$21,"")&amp;IF(W179='Tabelle Tipi-pesi'!V$22,'Tabelle Tipi-pesi'!W$22,"")&amp;IF(W179='Tabelle Tipi-pesi'!V$23,'Tabelle Tipi-pesi'!W$23,"")))</f>
        <v>0</v>
      </c>
      <c r="Z179" s="9">
        <f>IF(Y179="",0,VALUE(IF(Y179='Tabelle Tipi-pesi'!X$2,'Tabelle Tipi-pesi'!Y$2,"")&amp;IF(Y179='Tabelle Tipi-pesi'!X$3,'Tabelle Tipi-pesi'!Y$3,"")&amp;IF(Y179='Tabelle Tipi-pesi'!X$4,'Tabelle Tipi-pesi'!Y$4,"")&amp;IF(Y179='Tabelle Tipi-pesi'!X$5,'Tabelle Tipi-pesi'!Y$5,"")&amp;IF(Y179='Tabelle Tipi-pesi'!X$6,'Tabelle Tipi-pesi'!Y$6,"")&amp;IF(Y179='Tabelle Tipi-pesi'!X$7,'Tabelle Tipi-pesi'!Y$7,"")&amp;IF(Y179='Tabelle Tipi-pesi'!X$8,'Tabelle Tipi-pesi'!Y$8,"")&amp;IF(Y179='Tabelle Tipi-pesi'!X$9,'Tabelle Tipi-pesi'!Y$9,"")&amp;IF(Y179='Tabelle Tipi-pesi'!X$10,'Tabelle Tipi-pesi'!Y$10,"")&amp;IF(Y179='Tabelle Tipi-pesi'!X$11,'Tabelle Tipi-pesi'!Y$11,"")&amp;IF(Y179='Tabelle Tipi-pesi'!X$12,'Tabelle Tipi-pesi'!Y$12,"")&amp;IF(Y179='Tabelle Tipi-pesi'!X$13,'Tabelle Tipi-pesi'!Y$13,"")&amp;IF(Y179='Tabelle Tipi-pesi'!X$14,'Tabelle Tipi-pesi'!Y$14,"")&amp;IF(Y179='Tabelle Tipi-pesi'!X$15,'Tabelle Tipi-pesi'!Y$15,"")&amp;IF(Y179='Tabelle Tipi-pesi'!X$16,'Tabelle Tipi-pesi'!Y$16,"")&amp;IF(Y179='Tabelle Tipi-pesi'!X$17,'Tabelle Tipi-pesi'!Y$17,"")&amp;IF(Y179='Tabelle Tipi-pesi'!X$18,'Tabelle Tipi-pesi'!Y$18,"")&amp;IF(Y179='Tabelle Tipi-pesi'!X$19,'Tabelle Tipi-pesi'!Y$19,"")&amp;IF(Y179='Tabelle Tipi-pesi'!X$20,'Tabelle Tipi-pesi'!Y$20,"")&amp;IF(Y179='Tabelle Tipi-pesi'!X$21,'Tabelle Tipi-pesi'!Y$21,"")&amp;IF(Y179='Tabelle Tipi-pesi'!X$22,'Tabelle Tipi-pesi'!Y$22,"")&amp;IF(Y179='Tabelle Tipi-pesi'!X$23,'Tabelle Tipi-pesi'!Y$23,"")))</f>
        <v>0</v>
      </c>
      <c r="AA179" s="36" t="s">
        <v>103</v>
      </c>
      <c r="AB179" s="37">
        <f>IF(AA179="",0,VALUE(IF(AA179='Tabelle Tipi-pesi'!Z$2,'Tabelle Tipi-pesi'!AA$2,"")&amp;IF(AA179='Tabelle Tipi-pesi'!Z$3,'Tabelle Tipi-pesi'!AA$3,"")&amp;IF(AA179='Tabelle Tipi-pesi'!Z$4,'Tabelle Tipi-pesi'!AA$4,"")&amp;IF(AA179='Tabelle Tipi-pesi'!Z$5,'Tabelle Tipi-pesi'!AA$5,"")&amp;IF(AA179='Tabelle Tipi-pesi'!Z$6,'Tabelle Tipi-pesi'!AA$6,"")&amp;IF(AA179='Tabelle Tipi-pesi'!Z$7,'Tabelle Tipi-pesi'!AA$7,"")&amp;IF(AA179='Tabelle Tipi-pesi'!Z$8,'Tabelle Tipi-pesi'!AA$8,"")&amp;IF(AA179='Tabelle Tipi-pesi'!Z$9,'Tabelle Tipi-pesi'!AA$9,"")&amp;IF(AA179='Tabelle Tipi-pesi'!Z$10,'Tabelle Tipi-pesi'!AA$10,"")&amp;IF(AA179='Tabelle Tipi-pesi'!Z$11,'Tabelle Tipi-pesi'!AA$11,"")&amp;IF(AA179='Tabelle Tipi-pesi'!Z$12,'Tabelle Tipi-pesi'!AA$12,"")&amp;IF(AA179='Tabelle Tipi-pesi'!Z$13,'Tabelle Tipi-pesi'!AA$13,"")&amp;IF(AA179='Tabelle Tipi-pesi'!Z$14,'Tabelle Tipi-pesi'!AA$14,"")&amp;IF(AA179='Tabelle Tipi-pesi'!Z$15,'Tabelle Tipi-pesi'!AA$15,"")&amp;IF(AA179='Tabelle Tipi-pesi'!Z$16,'Tabelle Tipi-pesi'!AA$16,"")&amp;IF(AA179='Tabelle Tipi-pesi'!Z$17,'Tabelle Tipi-pesi'!AA$17,"")&amp;IF(AA179='Tabelle Tipi-pesi'!Z$18,'Tabelle Tipi-pesi'!AA$18,"")&amp;IF(AA179='Tabelle Tipi-pesi'!Z$19,'Tabelle Tipi-pesi'!AA$19,"")&amp;IF(AA179='Tabelle Tipi-pesi'!Z$20,'Tabelle Tipi-pesi'!AA$20,"")&amp;IF(AA179='Tabelle Tipi-pesi'!Z$21,'Tabelle Tipi-pesi'!AA$21,"")&amp;IF(AA179='Tabelle Tipi-pesi'!Z$22,'Tabelle Tipi-pesi'!AA$22,"")&amp;IF(AA179='Tabelle Tipi-pesi'!Z$23,'Tabelle Tipi-pesi'!AA$23,"")))</f>
        <v>10</v>
      </c>
      <c r="AD179" s="9">
        <f>IF(AC179="",0,VALUE(IF(AC179='Tabelle Tipi-pesi'!Z$2,'Tabelle Tipi-pesi'!AA$2,"")&amp;IF(AC179='Tabelle Tipi-pesi'!Z$3,'Tabelle Tipi-pesi'!AA$3,"")&amp;IF(AC179='Tabelle Tipi-pesi'!Z$4,'Tabelle Tipi-pesi'!AA$4,"")&amp;IF(AC179='Tabelle Tipi-pesi'!Z$5,'Tabelle Tipi-pesi'!AA$5,"")&amp;IF(AC179='Tabelle Tipi-pesi'!Z$6,'Tabelle Tipi-pesi'!AA$6,"")&amp;IF(AC179='Tabelle Tipi-pesi'!Z$7,'Tabelle Tipi-pesi'!AA$7,"")&amp;IF(AC179='Tabelle Tipi-pesi'!Z$8,'Tabelle Tipi-pesi'!AA$8,"")&amp;IF(AC179='Tabelle Tipi-pesi'!Z$9,'Tabelle Tipi-pesi'!AA$9,"")&amp;IF(AC179='Tabelle Tipi-pesi'!Z$10,'Tabelle Tipi-pesi'!AA$10,"")&amp;IF(AC179='Tabelle Tipi-pesi'!Z$11,'Tabelle Tipi-pesi'!AA$11,"")&amp;IF(AC179='Tabelle Tipi-pesi'!Z$12,'Tabelle Tipi-pesi'!AA$12,"")&amp;IF(AC179='Tabelle Tipi-pesi'!Z$13,'Tabelle Tipi-pesi'!AA$13,"")&amp;IF(AC179='Tabelle Tipi-pesi'!Z$14,'Tabelle Tipi-pesi'!AA$14,"")&amp;IF(AC179='Tabelle Tipi-pesi'!Z$15,'Tabelle Tipi-pesi'!AA$15,"")&amp;IF(AC179='Tabelle Tipi-pesi'!Z$16,'Tabelle Tipi-pesi'!AA$16,"")&amp;IF(AC179='Tabelle Tipi-pesi'!Z$17,'Tabelle Tipi-pesi'!AA$17,"")&amp;IF(AC179='Tabelle Tipi-pesi'!Z$18,'Tabelle Tipi-pesi'!AA$18,"")&amp;IF(AC179='Tabelle Tipi-pesi'!Z$19,'Tabelle Tipi-pesi'!AA$19,"")&amp;IF(AC179='Tabelle Tipi-pesi'!Z$20,'Tabelle Tipi-pesi'!AA$20,"")&amp;IF(AC179='Tabelle Tipi-pesi'!Z$21,'Tabelle Tipi-pesi'!AA$21,"")&amp;IF(AC179='Tabelle Tipi-pesi'!Z$22,'Tabelle Tipi-pesi'!AA$22,"")&amp;IF(AC179='Tabelle Tipi-pesi'!Z$23,'Tabelle Tipi-pesi'!AA$23,"")))</f>
        <v>0</v>
      </c>
      <c r="AE179" s="34" t="s">
        <v>118</v>
      </c>
      <c r="AF179" s="35">
        <f>IF(AE179="",0,VALUE(IF(AE179='Tabelle Tipi-pesi'!AB$2,'Tabelle Tipi-pesi'!AC$2,"")&amp;IF(AE179='Tabelle Tipi-pesi'!AB$3,'Tabelle Tipi-pesi'!AC$3,"")&amp;IF(AE179='Tabelle Tipi-pesi'!AB$4,'Tabelle Tipi-pesi'!AC$4,"")&amp;IF(AE179='Tabelle Tipi-pesi'!AB$5,'Tabelle Tipi-pesi'!AC$5,"")&amp;IF(AE179='Tabelle Tipi-pesi'!AB$6,'Tabelle Tipi-pesi'!AC$6,"")&amp;IF(AE179='Tabelle Tipi-pesi'!AB$7,'Tabelle Tipi-pesi'!AC$7,"")&amp;IF(AE179='Tabelle Tipi-pesi'!AB$8,'Tabelle Tipi-pesi'!AC$8,"")&amp;IF(AE179='Tabelle Tipi-pesi'!AB$9,'Tabelle Tipi-pesi'!AC$9,"")&amp;IF(AE179='Tabelle Tipi-pesi'!AB$10,'Tabelle Tipi-pesi'!AC$10,"")&amp;IF(AE179='Tabelle Tipi-pesi'!AB$11,'Tabelle Tipi-pesi'!AC$11,"")&amp;IF(AE179='Tabelle Tipi-pesi'!AB$12,'Tabelle Tipi-pesi'!AC$12,"")&amp;IF(AE179='Tabelle Tipi-pesi'!AB$13,'Tabelle Tipi-pesi'!AC$13,"")&amp;IF(AE179='Tabelle Tipi-pesi'!AB$14,'Tabelle Tipi-pesi'!AC$14,"")&amp;IF(AE179='Tabelle Tipi-pesi'!AB$15,'Tabelle Tipi-pesi'!AC$15,"")&amp;IF(AD179='Tabelle Tipi-pesi'!AB$16,'Tabelle Tipi-pesi'!AC$16,"")&amp;IF(AE179='Tabelle Tipi-pesi'!AB$17,'Tabelle Tipi-pesi'!AC$17,"")&amp;IF(AE179='Tabelle Tipi-pesi'!AB$18,'Tabelle Tipi-pesi'!AC$18,"")&amp;IF(AE179='Tabelle Tipi-pesi'!AB$19,'Tabelle Tipi-pesi'!AC$19,"")&amp;IF(AE179='Tabelle Tipi-pesi'!AB$20,'Tabelle Tipi-pesi'!AC$20,"")&amp;IF(AE179='Tabelle Tipi-pesi'!AB$21,'Tabelle Tipi-pesi'!AC$21,"")&amp;IF(AE179='Tabelle Tipi-pesi'!AB$22,'Tabelle Tipi-pesi'!AC$22,"")&amp;IF(AE179='Tabelle Tipi-pesi'!AB$23,'Tabelle Tipi-pesi'!AC$23,"")))</f>
        <v>10</v>
      </c>
      <c r="AH179" s="9">
        <f>IF(AG179="",0,VALUE(IF(AG179='Tabelle Tipi-pesi'!AD$2,'Tabelle Tipi-pesi'!AE$2,"")&amp;IF(AG179='Tabelle Tipi-pesi'!AD$3,'Tabelle Tipi-pesi'!AE$3,"")&amp;IF(AG179='Tabelle Tipi-pesi'!AD$4,'Tabelle Tipi-pesi'!AE$4,"")&amp;IF(AG179='Tabelle Tipi-pesi'!AD$5,'Tabelle Tipi-pesi'!AE$5,"")&amp;IF(AG179='Tabelle Tipi-pesi'!AD$6,'Tabelle Tipi-pesi'!AE$6,"")&amp;IF(AG179='Tabelle Tipi-pesi'!AD$7,'Tabelle Tipi-pesi'!AE$7,"")&amp;IF(AG179='Tabelle Tipi-pesi'!AD$8,'Tabelle Tipi-pesi'!AE$8,"")&amp;IF(AG179='Tabelle Tipi-pesi'!AD$9,'Tabelle Tipi-pesi'!AE$9,"")&amp;IF(AG179='Tabelle Tipi-pesi'!AD$10,'Tabelle Tipi-pesi'!AE$10,"")&amp;IF(AG179='Tabelle Tipi-pesi'!AD$11,'Tabelle Tipi-pesi'!AE$11,"")&amp;IF(AG179='Tabelle Tipi-pesi'!AD$12,'Tabelle Tipi-pesi'!AE$12,"")&amp;IF(AG179='Tabelle Tipi-pesi'!AD$13,'Tabelle Tipi-pesi'!AE$13,"")&amp;IF(AG179='Tabelle Tipi-pesi'!AD$14,'Tabelle Tipi-pesi'!AE$14,"")&amp;IF(AG179='Tabelle Tipi-pesi'!AD$15,'Tabelle Tipi-pesi'!AE$15,"")&amp;IF(AF179='Tabelle Tipi-pesi'!AD$16,'Tabelle Tipi-pesi'!AE$16,"")&amp;IF(AG179='Tabelle Tipi-pesi'!AD$17,'Tabelle Tipi-pesi'!AE$17,"")&amp;IF(AG179='Tabelle Tipi-pesi'!AD$18,'Tabelle Tipi-pesi'!AE$18,"")&amp;IF(AG179='Tabelle Tipi-pesi'!AD$19,'Tabelle Tipi-pesi'!AE$19,"")&amp;IF(AG179='Tabelle Tipi-pesi'!AD$20,'Tabelle Tipi-pesi'!AE$20,"")&amp;IF(AG179='Tabelle Tipi-pesi'!AD$21,'Tabelle Tipi-pesi'!AE$21,"")&amp;IF(AG179='Tabelle Tipi-pesi'!AD$22,'Tabelle Tipi-pesi'!AE$22,"")&amp;IF(AG179='Tabelle Tipi-pesi'!AD$23,'Tabelle Tipi-pesi'!AE$23,"")))</f>
        <v>0</v>
      </c>
      <c r="AJ179" s="26">
        <f t="shared" si="14"/>
        <v>1393</v>
      </c>
      <c r="AK179" s="55">
        <v>66.099999999999994</v>
      </c>
      <c r="AL179" s="12">
        <v>9438</v>
      </c>
      <c r="AM179" s="18"/>
      <c r="AN179" s="11">
        <f t="shared" si="15"/>
        <v>17</v>
      </c>
      <c r="AO179" s="11" t="str">
        <f t="shared" si="16"/>
        <v>3</v>
      </c>
      <c r="AP179" s="8">
        <v>380</v>
      </c>
      <c r="AQ179" s="40">
        <f t="shared" si="17"/>
        <v>8.5670196671709551</v>
      </c>
      <c r="AR179" s="15">
        <f t="shared" si="18"/>
        <v>95.093918305597612</v>
      </c>
      <c r="AS179" s="16">
        <f t="shared" si="19"/>
        <v>68.265555136825284</v>
      </c>
      <c r="AT179" s="15">
        <f t="shared" si="20"/>
        <v>14.648676012312372</v>
      </c>
      <c r="AU179" s="39"/>
    </row>
    <row r="180" spans="1:47" s="8" customFormat="1" ht="11.25" customHeight="1" x14ac:dyDescent="0.2">
      <c r="A180" s="8">
        <v>176</v>
      </c>
      <c r="B180" s="8">
        <v>4</v>
      </c>
      <c r="C180" s="20" t="s">
        <v>15</v>
      </c>
      <c r="D180" s="21">
        <f>IF(C180="",0,VALUE(IF(C180='Tabelle Tipi-pesi'!B$2,'Tabelle Tipi-pesi'!C$2,"")&amp;IF(C180='Tabelle Tipi-pesi'!B$3,'Tabelle Tipi-pesi'!C$3,"")&amp;IF(C180='Tabelle Tipi-pesi'!B$4,'Tabelle Tipi-pesi'!C$4,"")&amp;IF(C180='Tabelle Tipi-pesi'!B$5,'Tabelle Tipi-pesi'!C$5,"")&amp;IF(C180='Tabelle Tipi-pesi'!B$6,'Tabelle Tipi-pesi'!C$6,"")&amp;IF(C180='Tabelle Tipi-pesi'!B$7,'Tabelle Tipi-pesi'!C$7,"")&amp;IF(C180='Tabelle Tipi-pesi'!B$8,'Tabelle Tipi-pesi'!C$8,"")&amp;IF(C180='Tabelle Tipi-pesi'!B$9,'Tabelle Tipi-pesi'!C$9,"")&amp;IF(C180='Tabelle Tipi-pesi'!B$10,'Tabelle Tipi-pesi'!C$10,"")&amp;IF(C180='Tabelle Tipi-pesi'!B$11,'Tabelle Tipi-pesi'!C$11,"")&amp;IF(C180='Tabelle Tipi-pesi'!B$12,'Tabelle Tipi-pesi'!C$12,"")&amp;IF(C180='Tabelle Tipi-pesi'!B$13,'Tabelle Tipi-pesi'!C$13,"")&amp;IF(C180='Tabelle Tipi-pesi'!B$14,'Tabelle Tipi-pesi'!C$14,"")&amp;IF(C180='Tabelle Tipi-pesi'!B$15,'Tabelle Tipi-pesi'!C$15,"")&amp;IF(C180='Tabelle Tipi-pesi'!B$16,'Tabelle Tipi-pesi'!C$16,"")&amp;IF(C180='Tabelle Tipi-pesi'!B$17,'Tabelle Tipi-pesi'!C$17,"")&amp;IF(C180='Tabelle Tipi-pesi'!B$18,'Tabelle Tipi-pesi'!C$18,"")&amp;IF(C180='Tabelle Tipi-pesi'!B$19,'Tabelle Tipi-pesi'!C$19,"")&amp;IF(C180='Tabelle Tipi-pesi'!B$20,'Tabelle Tipi-pesi'!C$20,"")&amp;IF(C180='Tabelle Tipi-pesi'!B$21,'Tabelle Tipi-pesi'!C$21,"")&amp;IF(C180='Tabelle Tipi-pesi'!B$22,'Tabelle Tipi-pesi'!C$22,"")&amp;IF(C180='Tabelle Tipi-pesi'!B$23,'Tabelle Tipi-pesi'!C$23,"")))</f>
        <v>110</v>
      </c>
      <c r="E180" s="8" t="s">
        <v>31</v>
      </c>
      <c r="F180" s="7">
        <f>IF(E180="",0,VALUE(IF(E180='Tabelle Tipi-pesi'!D$2,'Tabelle Tipi-pesi'!E$2,"")&amp;IF(E180='Tabelle Tipi-pesi'!D$3,'Tabelle Tipi-pesi'!E$3,"")&amp;IF(E180='Tabelle Tipi-pesi'!D$4,'Tabelle Tipi-pesi'!E$4,"")&amp;IF(E180='Tabelle Tipi-pesi'!D$5,'Tabelle Tipi-pesi'!E$5,"")&amp;IF(E180='Tabelle Tipi-pesi'!D$6,'Tabelle Tipi-pesi'!E$6,"")&amp;IF(E180='Tabelle Tipi-pesi'!D$7,'Tabelle Tipi-pesi'!E$7,"")&amp;IF(E180='Tabelle Tipi-pesi'!D$8,'Tabelle Tipi-pesi'!E$8,"")&amp;IF(E180='Tabelle Tipi-pesi'!D$9,'Tabelle Tipi-pesi'!E$9,"")&amp;IF(E180='Tabelle Tipi-pesi'!D$10,'Tabelle Tipi-pesi'!E$10,"")&amp;IF(E180='Tabelle Tipi-pesi'!D$11,'Tabelle Tipi-pesi'!E$11,"")&amp;IF(E180='Tabelle Tipi-pesi'!D$12,'Tabelle Tipi-pesi'!E$12,"")&amp;IF(E180='Tabelle Tipi-pesi'!D$13,'Tabelle Tipi-pesi'!E$13,"")&amp;IF(E180='Tabelle Tipi-pesi'!D$14,'Tabelle Tipi-pesi'!E$14,"")&amp;IF(E180='Tabelle Tipi-pesi'!D$15,'Tabelle Tipi-pesi'!E$15,"")&amp;IF(E180='Tabelle Tipi-pesi'!D$16,'Tabelle Tipi-pesi'!E$16,"")&amp;IF(E180='Tabelle Tipi-pesi'!D$17,'Tabelle Tipi-pesi'!E$17,"")&amp;IF(E180='Tabelle Tipi-pesi'!D$18,'Tabelle Tipi-pesi'!E$18,"")&amp;IF(E180='Tabelle Tipi-pesi'!D$19,'Tabelle Tipi-pesi'!E$19,"")&amp;IF(E180='Tabelle Tipi-pesi'!D$20,'Tabelle Tipi-pesi'!E$20,"")&amp;IF(E180='Tabelle Tipi-pesi'!D$21,'Tabelle Tipi-pesi'!E$21,"")&amp;IF(E180='Tabelle Tipi-pesi'!D$22,'Tabelle Tipi-pesi'!E$22,"")&amp;IF(E180='Tabelle Tipi-pesi'!D$23,'Tabelle Tipi-pesi'!E$23,"")))/4*B180</f>
        <v>80</v>
      </c>
      <c r="G180" s="22" t="s">
        <v>41</v>
      </c>
      <c r="H180" s="23">
        <f>$B180*IF(G180="",0,VALUE(IF(G180='Tabelle Tipi-pesi'!F$2,'Tabelle Tipi-pesi'!G$2,"")&amp;IF(G180='Tabelle Tipi-pesi'!F$3,'Tabelle Tipi-pesi'!G$3,"")&amp;IF(G180='Tabelle Tipi-pesi'!F$4,'Tabelle Tipi-pesi'!G$4,"")&amp;IF(G180='Tabelle Tipi-pesi'!F$5,'Tabelle Tipi-pesi'!G$5,"")&amp;IF(G180='Tabelle Tipi-pesi'!F$6,'Tabelle Tipi-pesi'!G$6,"")&amp;IF(G180='Tabelle Tipi-pesi'!F$7,'Tabelle Tipi-pesi'!G$7,"")&amp;IF(G180='Tabelle Tipi-pesi'!F$8,'Tabelle Tipi-pesi'!G$8,"")&amp;IF(G180='Tabelle Tipi-pesi'!F$9,'Tabelle Tipi-pesi'!G$9,"")&amp;IF(G180='Tabelle Tipi-pesi'!F$10,'Tabelle Tipi-pesi'!G$10,"")&amp;IF(G180='Tabelle Tipi-pesi'!F$11,'Tabelle Tipi-pesi'!G$11,"")&amp;IF(G180='Tabelle Tipi-pesi'!F$12,'Tabelle Tipi-pesi'!G$12,"")&amp;IF(G180='Tabelle Tipi-pesi'!F$13,'Tabelle Tipi-pesi'!G$13,"")&amp;IF(G180='Tabelle Tipi-pesi'!F$14,'Tabelle Tipi-pesi'!G$14,"")&amp;IF(G180='Tabelle Tipi-pesi'!F$15,'Tabelle Tipi-pesi'!G$15,"")&amp;IF(G180='Tabelle Tipi-pesi'!F$16,'Tabelle Tipi-pesi'!G$16,"")&amp;IF(G180='Tabelle Tipi-pesi'!F$17,'Tabelle Tipi-pesi'!G$17,"")&amp;IF(G180='Tabelle Tipi-pesi'!F$18,'Tabelle Tipi-pesi'!G$18,"")&amp;IF(G180='Tabelle Tipi-pesi'!F$19,'Tabelle Tipi-pesi'!G$19,"")&amp;IF(G180='Tabelle Tipi-pesi'!F$20,'Tabelle Tipi-pesi'!G$20,"")&amp;IF(G180='Tabelle Tipi-pesi'!F$21,'Tabelle Tipi-pesi'!G$21,"")&amp;IF(G180='Tabelle Tipi-pesi'!F$22,'Tabelle Tipi-pesi'!G$22,"")&amp;IF(G180='Tabelle Tipi-pesi'!F$23,'Tabelle Tipi-pesi'!G$23,"")))</f>
        <v>60</v>
      </c>
      <c r="I180" s="8" t="s">
        <v>44</v>
      </c>
      <c r="J180" s="9">
        <f>IF(I180="",0,VALUE(IF(I180='Tabelle Tipi-pesi'!H$2,'Tabelle Tipi-pesi'!I$2,"")&amp;IF(I180='Tabelle Tipi-pesi'!H$3,'Tabelle Tipi-pesi'!I$3,"")&amp;IF(I180='Tabelle Tipi-pesi'!H$4,'Tabelle Tipi-pesi'!I$4,"")&amp;IF(I180='Tabelle Tipi-pesi'!H$5,'Tabelle Tipi-pesi'!I$5,"")&amp;IF(I180='Tabelle Tipi-pesi'!H$6,'Tabelle Tipi-pesi'!I$6,"")&amp;IF(I180='Tabelle Tipi-pesi'!H$7,'Tabelle Tipi-pesi'!I$7,"")&amp;IF(I180='Tabelle Tipi-pesi'!H$8,'Tabelle Tipi-pesi'!I$8,"")&amp;IF(I180='Tabelle Tipi-pesi'!H$9,'Tabelle Tipi-pesi'!I$9,"")&amp;IF(I180='Tabelle Tipi-pesi'!H$10,'Tabelle Tipi-pesi'!I$10,"")&amp;IF(I180='Tabelle Tipi-pesi'!H$11,'Tabelle Tipi-pesi'!I$11,"")&amp;IF(I180='Tabelle Tipi-pesi'!H$12,'Tabelle Tipi-pesi'!I$12,"")&amp;IF(I180='Tabelle Tipi-pesi'!H$13,'Tabelle Tipi-pesi'!I$13,"")&amp;IF(I180='Tabelle Tipi-pesi'!H$14,'Tabelle Tipi-pesi'!I$14,"")&amp;IF(I180='Tabelle Tipi-pesi'!H$15,'Tabelle Tipi-pesi'!I$15,"")&amp;IF(I180='Tabelle Tipi-pesi'!H$16,'Tabelle Tipi-pesi'!I$16,"")&amp;IF(I180='Tabelle Tipi-pesi'!H$17,'Tabelle Tipi-pesi'!I$17,"")&amp;IF(I180='Tabelle Tipi-pesi'!H$18,'Tabelle Tipi-pesi'!I$18,"")&amp;IF(I180='Tabelle Tipi-pesi'!H$19,'Tabelle Tipi-pesi'!I$19,"")&amp;IF(I180='Tabelle Tipi-pesi'!H$20,'Tabelle Tipi-pesi'!I$20,"")&amp;IF(I180='Tabelle Tipi-pesi'!H$21,'Tabelle Tipi-pesi'!I$21,"")&amp;IF(I180='Tabelle Tipi-pesi'!H$22,'Tabelle Tipi-pesi'!I$22,"")&amp;IF(I180='Tabelle Tipi-pesi'!H$23,'Tabelle Tipi-pesi'!I$23,"")))</f>
        <v>80</v>
      </c>
      <c r="K180" s="24" t="s">
        <v>50</v>
      </c>
      <c r="L180" s="25">
        <f>IF(K180="",0,VALUE(IF(K180='Tabelle Tipi-pesi'!J$2,'Tabelle Tipi-pesi'!K$2,"")&amp;IF(K180='Tabelle Tipi-pesi'!J$3,'Tabelle Tipi-pesi'!K$3,"")&amp;IF(K180='Tabelle Tipi-pesi'!J$4,'Tabelle Tipi-pesi'!K$4,"")&amp;IF(K180='Tabelle Tipi-pesi'!J$5,'Tabelle Tipi-pesi'!K$5,"")&amp;IF(K180='Tabelle Tipi-pesi'!J$6,'Tabelle Tipi-pesi'!K$6,"")&amp;IF(K180='Tabelle Tipi-pesi'!J$7,'Tabelle Tipi-pesi'!K$7,"")&amp;IF(K180='Tabelle Tipi-pesi'!J$8,'Tabelle Tipi-pesi'!K$8,"")&amp;IF(K180='Tabelle Tipi-pesi'!J$9,'Tabelle Tipi-pesi'!K$9,"")&amp;IF(K180='Tabelle Tipi-pesi'!J$10,'Tabelle Tipi-pesi'!K$10,"")&amp;IF(K180='Tabelle Tipi-pesi'!J$11,'Tabelle Tipi-pesi'!K$11,"")&amp;IF(K180='Tabelle Tipi-pesi'!J$12,'Tabelle Tipi-pesi'!K$12,"")&amp;IF(K180='Tabelle Tipi-pesi'!J$13,'Tabelle Tipi-pesi'!K$13,"")&amp;IF(K180='Tabelle Tipi-pesi'!J$14,'Tabelle Tipi-pesi'!K$14,"")&amp;IF(K180='Tabelle Tipi-pesi'!J$15,'Tabelle Tipi-pesi'!K$15,"")&amp;IF(K180='Tabelle Tipi-pesi'!J$16,'Tabelle Tipi-pesi'!K$16,"")&amp;IF(K180='Tabelle Tipi-pesi'!J$17,'Tabelle Tipi-pesi'!K$17,"")&amp;IF(K180='Tabelle Tipi-pesi'!J$18,'Tabelle Tipi-pesi'!K$18,"")&amp;IF(K180='Tabelle Tipi-pesi'!J$19,'Tabelle Tipi-pesi'!K$19,"")&amp;IF(K180='Tabelle Tipi-pesi'!J$20,'Tabelle Tipi-pesi'!K$20,"")&amp;IF(K180='Tabelle Tipi-pesi'!J$21,'Tabelle Tipi-pesi'!K$21,"")&amp;IF(K180='Tabelle Tipi-pesi'!J$22,'Tabelle Tipi-pesi'!K$22,"")&amp;IF(K180='Tabelle Tipi-pesi'!J$23,'Tabelle Tipi-pesi'!K$23,"")))</f>
        <v>7</v>
      </c>
      <c r="M180" s="8" t="s">
        <v>62</v>
      </c>
      <c r="N180" s="9">
        <f>$B180*IF(M180="",0,VALUE(IF(M180='Tabelle Tipi-pesi'!L$2,'Tabelle Tipi-pesi'!M$2,"")&amp;IF(M180='Tabelle Tipi-pesi'!L$3,'Tabelle Tipi-pesi'!M$3,"")&amp;IF(M180='Tabelle Tipi-pesi'!L$4,'Tabelle Tipi-pesi'!M$4,"")&amp;IF(M180='Tabelle Tipi-pesi'!L$5,'Tabelle Tipi-pesi'!M$5,"")&amp;IF(M180='Tabelle Tipi-pesi'!L$6,'Tabelle Tipi-pesi'!M$6,"")&amp;IF(M180='Tabelle Tipi-pesi'!L$7,'Tabelle Tipi-pesi'!M$7,"")&amp;IF(M180='Tabelle Tipi-pesi'!L$8,'Tabelle Tipi-pesi'!M$8,"")&amp;IF(M180='Tabelle Tipi-pesi'!L$9,'Tabelle Tipi-pesi'!M$9,"")&amp;IF(M180='Tabelle Tipi-pesi'!L$10,'Tabelle Tipi-pesi'!M$10,"")&amp;IF(M180='Tabelle Tipi-pesi'!L$11,'Tabelle Tipi-pesi'!M$11,"")&amp;IF(M180='Tabelle Tipi-pesi'!L$12,'Tabelle Tipi-pesi'!M$12,"")&amp;IF(M180='Tabelle Tipi-pesi'!L$13,'Tabelle Tipi-pesi'!M$13,"")&amp;IF(M180='Tabelle Tipi-pesi'!L$14,'Tabelle Tipi-pesi'!M$14,"")&amp;IF(M180='Tabelle Tipi-pesi'!L$15,'Tabelle Tipi-pesi'!M$15,"")&amp;IF(M180='Tabelle Tipi-pesi'!L$16,'Tabelle Tipi-pesi'!M$16,"")&amp;IF(M180='Tabelle Tipi-pesi'!L$17,'Tabelle Tipi-pesi'!M$17,"")&amp;IF(M180='Tabelle Tipi-pesi'!L$18,'Tabelle Tipi-pesi'!M$18,"")&amp;IF(M180='Tabelle Tipi-pesi'!L$19,'Tabelle Tipi-pesi'!M$19,"")&amp;IF(M180='Tabelle Tipi-pesi'!L$20,'Tabelle Tipi-pesi'!M$20,"")&amp;IF(M180='Tabelle Tipi-pesi'!L$21,'Tabelle Tipi-pesi'!M$21,"")&amp;IF(M180='Tabelle Tipi-pesi'!L$22,'Tabelle Tipi-pesi'!M$22,"")&amp;IF(M180='Tabelle Tipi-pesi'!L$23,'Tabelle Tipi-pesi'!M$23,"")))</f>
        <v>416</v>
      </c>
      <c r="O180" s="27" t="s">
        <v>79</v>
      </c>
      <c r="P180" s="28">
        <f>IF(O180="",0,VALUE(IF(O180='Tabelle Tipi-pesi'!N$2,'Tabelle Tipi-pesi'!O$2,"")&amp;IF(O180='Tabelle Tipi-pesi'!N$3,'Tabelle Tipi-pesi'!O$3,"")&amp;IF(O180='Tabelle Tipi-pesi'!N$4,'Tabelle Tipi-pesi'!O$4,"")&amp;IF(O180='Tabelle Tipi-pesi'!N$5,'Tabelle Tipi-pesi'!O$5,"")&amp;IF(O180='Tabelle Tipi-pesi'!N$6,'Tabelle Tipi-pesi'!O$6,"")&amp;IF(O180='Tabelle Tipi-pesi'!N$7,'Tabelle Tipi-pesi'!O$7,"")&amp;IF(O180='Tabelle Tipi-pesi'!N$8,'Tabelle Tipi-pesi'!O$8,"")&amp;IF(O180='Tabelle Tipi-pesi'!N$9,'Tabelle Tipi-pesi'!O$9,"")&amp;IF(O180='Tabelle Tipi-pesi'!N$10,'Tabelle Tipi-pesi'!O$10,"")&amp;IF(O180='Tabelle Tipi-pesi'!N$11,'Tabelle Tipi-pesi'!O$11,"")&amp;IF(O180='Tabelle Tipi-pesi'!N$12,'Tabelle Tipi-pesi'!O$12,"")&amp;IF(O180='Tabelle Tipi-pesi'!N$13,'Tabelle Tipi-pesi'!O$13,"")&amp;IF(O180='Tabelle Tipi-pesi'!N$14,'Tabelle Tipi-pesi'!O$14,"")&amp;IF(O180='Tabelle Tipi-pesi'!N$15,'Tabelle Tipi-pesi'!O$15,"")&amp;IF(O180='Tabelle Tipi-pesi'!N$16,'Tabelle Tipi-pesi'!O$16,"")&amp;IF(O180='Tabelle Tipi-pesi'!N$17,'Tabelle Tipi-pesi'!O$17,"")&amp;IF(O180='Tabelle Tipi-pesi'!N$18,'Tabelle Tipi-pesi'!O$18,"")&amp;IF(O180='Tabelle Tipi-pesi'!N$19,'Tabelle Tipi-pesi'!O$19,"")&amp;IF(O180='Tabelle Tipi-pesi'!N$20,'Tabelle Tipi-pesi'!O$20,"")&amp;IF(O180='Tabelle Tipi-pesi'!N$21,'Tabelle Tipi-pesi'!O$21,"")&amp;IF(O180='Tabelle Tipi-pesi'!N$22,'Tabelle Tipi-pesi'!O$22,"")&amp;IF(O180='Tabelle Tipi-pesi'!N$23,'Tabelle Tipi-pesi'!O$23,"")))</f>
        <v>780</v>
      </c>
      <c r="Q180" s="8" t="s">
        <v>120</v>
      </c>
      <c r="R180" s="9">
        <f>IF(Q180="",0,VALUE(IF(Q180='Tabelle Tipi-pesi'!P$2,'Tabelle Tipi-pesi'!Q$2,"")&amp;IF(Q180='Tabelle Tipi-pesi'!P$3,'Tabelle Tipi-pesi'!Q$3,"")&amp;IF(Q180='Tabelle Tipi-pesi'!P$4,'Tabelle Tipi-pesi'!Q$4,"")&amp;IF(Q180='Tabelle Tipi-pesi'!P$5,'Tabelle Tipi-pesi'!Q$5,"")&amp;IF(Q180='Tabelle Tipi-pesi'!P$6,'Tabelle Tipi-pesi'!Q$6,"")&amp;IF(Q180='Tabelle Tipi-pesi'!P$7,'Tabelle Tipi-pesi'!Q$7,"")&amp;IF(Q180='Tabelle Tipi-pesi'!P$8,'Tabelle Tipi-pesi'!Q$8,"")&amp;IF(Q180='Tabelle Tipi-pesi'!P$9,'Tabelle Tipi-pesi'!Q$9,"")&amp;IF(Q180='Tabelle Tipi-pesi'!P$10,'Tabelle Tipi-pesi'!Q$10,"")&amp;IF(Q180='Tabelle Tipi-pesi'!P$11,'Tabelle Tipi-pesi'!Q$11,"")&amp;IF(Q180='Tabelle Tipi-pesi'!P$12,'Tabelle Tipi-pesi'!Q$12,"")&amp;IF(Q180='Tabelle Tipi-pesi'!P$13,'Tabelle Tipi-pesi'!Q$13,"")&amp;IF(Q180='Tabelle Tipi-pesi'!P$14,'Tabelle Tipi-pesi'!Q$14,"")&amp;IF(Q180='Tabelle Tipi-pesi'!P$15,'Tabelle Tipi-pesi'!Q$15,"")&amp;IF(Q180='Tabelle Tipi-pesi'!P$16,'Tabelle Tipi-pesi'!Q$16,"")&amp;IF(Q180='Tabelle Tipi-pesi'!P$17,'Tabelle Tipi-pesi'!Q$17,"")&amp;IF(Q180='Tabelle Tipi-pesi'!P$18,'Tabelle Tipi-pesi'!Q$18,"")&amp;IF(Q180='Tabelle Tipi-pesi'!P$19,'Tabelle Tipi-pesi'!Q$19,"")&amp;IF(Q180='Tabelle Tipi-pesi'!P$20,'Tabelle Tipi-pesi'!Q$20,"")&amp;IF(Q180='Tabelle Tipi-pesi'!P$21,'Tabelle Tipi-pesi'!Q$21,"")&amp;IF(Q180='Tabelle Tipi-pesi'!P$22,'Tabelle Tipi-pesi'!Q$22,"")&amp;IF(Q180='Tabelle Tipi-pesi'!P$23,'Tabelle Tipi-pesi'!Q$23,"")))</f>
        <v>20</v>
      </c>
      <c r="S180" s="29" t="s">
        <v>113</v>
      </c>
      <c r="T180" s="30">
        <f>IF(S180="",0,VALUE(IF(S180='Tabelle Tipi-pesi'!R$2,'Tabelle Tipi-pesi'!S$2,"")&amp;IF(S180='Tabelle Tipi-pesi'!R$3,'Tabelle Tipi-pesi'!S$3,"")&amp;IF(S180='Tabelle Tipi-pesi'!R$4,'Tabelle Tipi-pesi'!S$4,"")&amp;IF(S180='Tabelle Tipi-pesi'!R$5,'Tabelle Tipi-pesi'!S$5,"")&amp;IF(S180='Tabelle Tipi-pesi'!R$6,'Tabelle Tipi-pesi'!S$6,"")&amp;IF(S180='Tabelle Tipi-pesi'!R$7,'Tabelle Tipi-pesi'!S$7,"")&amp;IF(S180='Tabelle Tipi-pesi'!R$8,'Tabelle Tipi-pesi'!S$8,"")&amp;IF(S180='Tabelle Tipi-pesi'!R$9,'Tabelle Tipi-pesi'!S$9,"")&amp;IF(S180='Tabelle Tipi-pesi'!R$10,'Tabelle Tipi-pesi'!S$10,"")&amp;IF(S180='Tabelle Tipi-pesi'!R$11,'Tabelle Tipi-pesi'!S$11,"")&amp;IF(S180='Tabelle Tipi-pesi'!R$12,'Tabelle Tipi-pesi'!S$12,"")&amp;IF(S180='Tabelle Tipi-pesi'!R$13,'Tabelle Tipi-pesi'!S$13,"")&amp;IF(S180='Tabelle Tipi-pesi'!R$14,'Tabelle Tipi-pesi'!S$14,"")&amp;IF(S180='Tabelle Tipi-pesi'!R$15,'Tabelle Tipi-pesi'!S$15,"")&amp;IF(S180='Tabelle Tipi-pesi'!R$16,'Tabelle Tipi-pesi'!S$16,"")&amp;IF(S180='Tabelle Tipi-pesi'!R$17,'Tabelle Tipi-pesi'!S$17,"")&amp;IF(S180='Tabelle Tipi-pesi'!R$18,'Tabelle Tipi-pesi'!S$18,"")&amp;IF(S180='Tabelle Tipi-pesi'!R$19,'Tabelle Tipi-pesi'!S$19,"")&amp;IF(S180='Tabelle Tipi-pesi'!R$20,'Tabelle Tipi-pesi'!S$20,"")&amp;IF(S180='Tabelle Tipi-pesi'!R$21,'Tabelle Tipi-pesi'!S$21,"")&amp;IF(S180='Tabelle Tipi-pesi'!R$22,'Tabelle Tipi-pesi'!S$22,"")&amp;IF(S180='Tabelle Tipi-pesi'!R$23,'Tabelle Tipi-pesi'!S$23,"")))</f>
        <v>30</v>
      </c>
      <c r="V180" s="9">
        <f>IF(U180="",0,VALUE(IF(U180='Tabelle Tipi-pesi'!T$2,'Tabelle Tipi-pesi'!U$2,"")&amp;IF(U180='Tabelle Tipi-pesi'!T$3,'Tabelle Tipi-pesi'!U$3,"")&amp;IF(U180='Tabelle Tipi-pesi'!T$4,'Tabelle Tipi-pesi'!U$4,"")&amp;IF(U180='Tabelle Tipi-pesi'!T$5,'Tabelle Tipi-pesi'!U$5,"")&amp;IF(U180='Tabelle Tipi-pesi'!T$6,'Tabelle Tipi-pesi'!U$6,"")&amp;IF(U180='Tabelle Tipi-pesi'!T$7,'Tabelle Tipi-pesi'!U$7,"")&amp;IF(U180='Tabelle Tipi-pesi'!T$8,'Tabelle Tipi-pesi'!U$8,"")&amp;IF(U180='Tabelle Tipi-pesi'!T$9,'Tabelle Tipi-pesi'!U$9,"")&amp;IF(U180='Tabelle Tipi-pesi'!T$10,'Tabelle Tipi-pesi'!U$10,"")&amp;IF(U180='Tabelle Tipi-pesi'!T$11,'Tabelle Tipi-pesi'!U$11,"")&amp;IF(U180='Tabelle Tipi-pesi'!T$12,'Tabelle Tipi-pesi'!U$12,"")&amp;IF(U180='Tabelle Tipi-pesi'!T$13,'Tabelle Tipi-pesi'!U$13,"")&amp;IF(U180='Tabelle Tipi-pesi'!T$14,'Tabelle Tipi-pesi'!U$14,"")&amp;IF(U180='Tabelle Tipi-pesi'!T$15,'Tabelle Tipi-pesi'!U$15,"")&amp;IF(U180='Tabelle Tipi-pesi'!T$16,'Tabelle Tipi-pesi'!U$16,"")&amp;IF(U180='Tabelle Tipi-pesi'!T$17,'Tabelle Tipi-pesi'!U$17,"")&amp;IF(U180='Tabelle Tipi-pesi'!T$18,'Tabelle Tipi-pesi'!U$18,"")&amp;IF(U180='Tabelle Tipi-pesi'!T$19,'Tabelle Tipi-pesi'!U$19,"")&amp;IF(U180='Tabelle Tipi-pesi'!T$20,'Tabelle Tipi-pesi'!U$20,"")&amp;IF(U180='Tabelle Tipi-pesi'!T$21,'Tabelle Tipi-pesi'!U$21,"")&amp;IF(U180='Tabelle Tipi-pesi'!T$22,'Tabelle Tipi-pesi'!U$22,"")&amp;IF(U180='Tabelle Tipi-pesi'!T$23,'Tabelle Tipi-pesi'!U$23,"")))</f>
        <v>0</v>
      </c>
      <c r="W180" s="31"/>
      <c r="X180" s="32">
        <f>IF(W180="",0,VALUE(IF(W180='Tabelle Tipi-pesi'!V$2,'Tabelle Tipi-pesi'!W$2,"")&amp;IF(W180='Tabelle Tipi-pesi'!V$3,'Tabelle Tipi-pesi'!W$3,"")&amp;IF(W180='Tabelle Tipi-pesi'!V$4,'Tabelle Tipi-pesi'!W$4,"")&amp;IF(W180='Tabelle Tipi-pesi'!V$5,'Tabelle Tipi-pesi'!W$5,"")&amp;IF(W180='Tabelle Tipi-pesi'!V$6,'Tabelle Tipi-pesi'!W$6,"")&amp;IF(W180='Tabelle Tipi-pesi'!V$7,'Tabelle Tipi-pesi'!W$7,"")&amp;IF(W180='Tabelle Tipi-pesi'!V$8,'Tabelle Tipi-pesi'!W$8,"")&amp;IF(W180='Tabelle Tipi-pesi'!V$9,'Tabelle Tipi-pesi'!W$9,"")&amp;IF(W180='Tabelle Tipi-pesi'!V$10,'Tabelle Tipi-pesi'!W$10,"")&amp;IF(W180='Tabelle Tipi-pesi'!V$11,'Tabelle Tipi-pesi'!W$11,"")&amp;IF(W180='Tabelle Tipi-pesi'!V$12,'Tabelle Tipi-pesi'!W$12,"")&amp;IF(W180='Tabelle Tipi-pesi'!V$13,'Tabelle Tipi-pesi'!W$13,"")&amp;IF(W180='Tabelle Tipi-pesi'!V$14,'Tabelle Tipi-pesi'!W$14,"")&amp;IF(W180='Tabelle Tipi-pesi'!V$15,'Tabelle Tipi-pesi'!W$15,"")&amp;IF(W180='Tabelle Tipi-pesi'!V$16,'Tabelle Tipi-pesi'!W$16,"")&amp;IF(W180='Tabelle Tipi-pesi'!V$17,'Tabelle Tipi-pesi'!W$17,"")&amp;IF(W180='Tabelle Tipi-pesi'!V$18,'Tabelle Tipi-pesi'!W$18,"")&amp;IF(W180='Tabelle Tipi-pesi'!V$19,'Tabelle Tipi-pesi'!W$19,"")&amp;IF(W180='Tabelle Tipi-pesi'!V$20,'Tabelle Tipi-pesi'!W$20,"")&amp;IF(W180='Tabelle Tipi-pesi'!V$21,'Tabelle Tipi-pesi'!W$21,"")&amp;IF(W180='Tabelle Tipi-pesi'!V$22,'Tabelle Tipi-pesi'!W$22,"")&amp;IF(W180='Tabelle Tipi-pesi'!V$23,'Tabelle Tipi-pesi'!W$23,"")))</f>
        <v>0</v>
      </c>
      <c r="Z180" s="9">
        <f>IF(Y180="",0,VALUE(IF(Y180='Tabelle Tipi-pesi'!X$2,'Tabelle Tipi-pesi'!Y$2,"")&amp;IF(Y180='Tabelle Tipi-pesi'!X$3,'Tabelle Tipi-pesi'!Y$3,"")&amp;IF(Y180='Tabelle Tipi-pesi'!X$4,'Tabelle Tipi-pesi'!Y$4,"")&amp;IF(Y180='Tabelle Tipi-pesi'!X$5,'Tabelle Tipi-pesi'!Y$5,"")&amp;IF(Y180='Tabelle Tipi-pesi'!X$6,'Tabelle Tipi-pesi'!Y$6,"")&amp;IF(Y180='Tabelle Tipi-pesi'!X$7,'Tabelle Tipi-pesi'!Y$7,"")&amp;IF(Y180='Tabelle Tipi-pesi'!X$8,'Tabelle Tipi-pesi'!Y$8,"")&amp;IF(Y180='Tabelle Tipi-pesi'!X$9,'Tabelle Tipi-pesi'!Y$9,"")&amp;IF(Y180='Tabelle Tipi-pesi'!X$10,'Tabelle Tipi-pesi'!Y$10,"")&amp;IF(Y180='Tabelle Tipi-pesi'!X$11,'Tabelle Tipi-pesi'!Y$11,"")&amp;IF(Y180='Tabelle Tipi-pesi'!X$12,'Tabelle Tipi-pesi'!Y$12,"")&amp;IF(Y180='Tabelle Tipi-pesi'!X$13,'Tabelle Tipi-pesi'!Y$13,"")&amp;IF(Y180='Tabelle Tipi-pesi'!X$14,'Tabelle Tipi-pesi'!Y$14,"")&amp;IF(Y180='Tabelle Tipi-pesi'!X$15,'Tabelle Tipi-pesi'!Y$15,"")&amp;IF(Y180='Tabelle Tipi-pesi'!X$16,'Tabelle Tipi-pesi'!Y$16,"")&amp;IF(Y180='Tabelle Tipi-pesi'!X$17,'Tabelle Tipi-pesi'!Y$17,"")&amp;IF(Y180='Tabelle Tipi-pesi'!X$18,'Tabelle Tipi-pesi'!Y$18,"")&amp;IF(Y180='Tabelle Tipi-pesi'!X$19,'Tabelle Tipi-pesi'!Y$19,"")&amp;IF(Y180='Tabelle Tipi-pesi'!X$20,'Tabelle Tipi-pesi'!Y$20,"")&amp;IF(Y180='Tabelle Tipi-pesi'!X$21,'Tabelle Tipi-pesi'!Y$21,"")&amp;IF(Y180='Tabelle Tipi-pesi'!X$22,'Tabelle Tipi-pesi'!Y$22,"")&amp;IF(Y180='Tabelle Tipi-pesi'!X$23,'Tabelle Tipi-pesi'!Y$23,"")))</f>
        <v>0</v>
      </c>
      <c r="AA180" s="36"/>
      <c r="AB180" s="37">
        <f>IF(AA180="",0,VALUE(IF(AA180='Tabelle Tipi-pesi'!Z$2,'Tabelle Tipi-pesi'!AA$2,"")&amp;IF(AA180='Tabelle Tipi-pesi'!Z$3,'Tabelle Tipi-pesi'!AA$3,"")&amp;IF(AA180='Tabelle Tipi-pesi'!Z$4,'Tabelle Tipi-pesi'!AA$4,"")&amp;IF(AA180='Tabelle Tipi-pesi'!Z$5,'Tabelle Tipi-pesi'!AA$5,"")&amp;IF(AA180='Tabelle Tipi-pesi'!Z$6,'Tabelle Tipi-pesi'!AA$6,"")&amp;IF(AA180='Tabelle Tipi-pesi'!Z$7,'Tabelle Tipi-pesi'!AA$7,"")&amp;IF(AA180='Tabelle Tipi-pesi'!Z$8,'Tabelle Tipi-pesi'!AA$8,"")&amp;IF(AA180='Tabelle Tipi-pesi'!Z$9,'Tabelle Tipi-pesi'!AA$9,"")&amp;IF(AA180='Tabelle Tipi-pesi'!Z$10,'Tabelle Tipi-pesi'!AA$10,"")&amp;IF(AA180='Tabelle Tipi-pesi'!Z$11,'Tabelle Tipi-pesi'!AA$11,"")&amp;IF(AA180='Tabelle Tipi-pesi'!Z$12,'Tabelle Tipi-pesi'!AA$12,"")&amp;IF(AA180='Tabelle Tipi-pesi'!Z$13,'Tabelle Tipi-pesi'!AA$13,"")&amp;IF(AA180='Tabelle Tipi-pesi'!Z$14,'Tabelle Tipi-pesi'!AA$14,"")&amp;IF(AA180='Tabelle Tipi-pesi'!Z$15,'Tabelle Tipi-pesi'!AA$15,"")&amp;IF(AA180='Tabelle Tipi-pesi'!Z$16,'Tabelle Tipi-pesi'!AA$16,"")&amp;IF(AA180='Tabelle Tipi-pesi'!Z$17,'Tabelle Tipi-pesi'!AA$17,"")&amp;IF(AA180='Tabelle Tipi-pesi'!Z$18,'Tabelle Tipi-pesi'!AA$18,"")&amp;IF(AA180='Tabelle Tipi-pesi'!Z$19,'Tabelle Tipi-pesi'!AA$19,"")&amp;IF(AA180='Tabelle Tipi-pesi'!Z$20,'Tabelle Tipi-pesi'!AA$20,"")&amp;IF(AA180='Tabelle Tipi-pesi'!Z$21,'Tabelle Tipi-pesi'!AA$21,"")&amp;IF(AA180='Tabelle Tipi-pesi'!Z$22,'Tabelle Tipi-pesi'!AA$22,"")&amp;IF(AA180='Tabelle Tipi-pesi'!Z$23,'Tabelle Tipi-pesi'!AA$23,"")))</f>
        <v>0</v>
      </c>
      <c r="AD180" s="9">
        <f>IF(AC180="",0,VALUE(IF(AC180='Tabelle Tipi-pesi'!Z$2,'Tabelle Tipi-pesi'!AA$2,"")&amp;IF(AC180='Tabelle Tipi-pesi'!Z$3,'Tabelle Tipi-pesi'!AA$3,"")&amp;IF(AC180='Tabelle Tipi-pesi'!Z$4,'Tabelle Tipi-pesi'!AA$4,"")&amp;IF(AC180='Tabelle Tipi-pesi'!Z$5,'Tabelle Tipi-pesi'!AA$5,"")&amp;IF(AC180='Tabelle Tipi-pesi'!Z$6,'Tabelle Tipi-pesi'!AA$6,"")&amp;IF(AC180='Tabelle Tipi-pesi'!Z$7,'Tabelle Tipi-pesi'!AA$7,"")&amp;IF(AC180='Tabelle Tipi-pesi'!Z$8,'Tabelle Tipi-pesi'!AA$8,"")&amp;IF(AC180='Tabelle Tipi-pesi'!Z$9,'Tabelle Tipi-pesi'!AA$9,"")&amp;IF(AC180='Tabelle Tipi-pesi'!Z$10,'Tabelle Tipi-pesi'!AA$10,"")&amp;IF(AC180='Tabelle Tipi-pesi'!Z$11,'Tabelle Tipi-pesi'!AA$11,"")&amp;IF(AC180='Tabelle Tipi-pesi'!Z$12,'Tabelle Tipi-pesi'!AA$12,"")&amp;IF(AC180='Tabelle Tipi-pesi'!Z$13,'Tabelle Tipi-pesi'!AA$13,"")&amp;IF(AC180='Tabelle Tipi-pesi'!Z$14,'Tabelle Tipi-pesi'!AA$14,"")&amp;IF(AC180='Tabelle Tipi-pesi'!Z$15,'Tabelle Tipi-pesi'!AA$15,"")&amp;IF(AC180='Tabelle Tipi-pesi'!Z$16,'Tabelle Tipi-pesi'!AA$16,"")&amp;IF(AC180='Tabelle Tipi-pesi'!Z$17,'Tabelle Tipi-pesi'!AA$17,"")&amp;IF(AC180='Tabelle Tipi-pesi'!Z$18,'Tabelle Tipi-pesi'!AA$18,"")&amp;IF(AC180='Tabelle Tipi-pesi'!Z$19,'Tabelle Tipi-pesi'!AA$19,"")&amp;IF(AC180='Tabelle Tipi-pesi'!Z$20,'Tabelle Tipi-pesi'!AA$20,"")&amp;IF(AC180='Tabelle Tipi-pesi'!Z$21,'Tabelle Tipi-pesi'!AA$21,"")&amp;IF(AC180='Tabelle Tipi-pesi'!Z$22,'Tabelle Tipi-pesi'!AA$22,"")&amp;IF(AC180='Tabelle Tipi-pesi'!Z$23,'Tabelle Tipi-pesi'!AA$23,"")))</f>
        <v>0</v>
      </c>
      <c r="AE180" s="34"/>
      <c r="AF180" s="35">
        <f>IF(AE180="",0,VALUE(IF(AE180='Tabelle Tipi-pesi'!AB$2,'Tabelle Tipi-pesi'!AC$2,"")&amp;IF(AE180='Tabelle Tipi-pesi'!AB$3,'Tabelle Tipi-pesi'!AC$3,"")&amp;IF(AE180='Tabelle Tipi-pesi'!AB$4,'Tabelle Tipi-pesi'!AC$4,"")&amp;IF(AE180='Tabelle Tipi-pesi'!AB$5,'Tabelle Tipi-pesi'!AC$5,"")&amp;IF(AE180='Tabelle Tipi-pesi'!AB$6,'Tabelle Tipi-pesi'!AC$6,"")&amp;IF(AE180='Tabelle Tipi-pesi'!AB$7,'Tabelle Tipi-pesi'!AC$7,"")&amp;IF(AE180='Tabelle Tipi-pesi'!AB$8,'Tabelle Tipi-pesi'!AC$8,"")&amp;IF(AE180='Tabelle Tipi-pesi'!AB$9,'Tabelle Tipi-pesi'!AC$9,"")&amp;IF(AE180='Tabelle Tipi-pesi'!AB$10,'Tabelle Tipi-pesi'!AC$10,"")&amp;IF(AE180='Tabelle Tipi-pesi'!AB$11,'Tabelle Tipi-pesi'!AC$11,"")&amp;IF(AE180='Tabelle Tipi-pesi'!AB$12,'Tabelle Tipi-pesi'!AC$12,"")&amp;IF(AE180='Tabelle Tipi-pesi'!AB$13,'Tabelle Tipi-pesi'!AC$13,"")&amp;IF(AE180='Tabelle Tipi-pesi'!AB$14,'Tabelle Tipi-pesi'!AC$14,"")&amp;IF(AE180='Tabelle Tipi-pesi'!AB$15,'Tabelle Tipi-pesi'!AC$15,"")&amp;IF(AD180='Tabelle Tipi-pesi'!AB$16,'Tabelle Tipi-pesi'!AC$16,"")&amp;IF(AE180='Tabelle Tipi-pesi'!AB$17,'Tabelle Tipi-pesi'!AC$17,"")&amp;IF(AE180='Tabelle Tipi-pesi'!AB$18,'Tabelle Tipi-pesi'!AC$18,"")&amp;IF(AE180='Tabelle Tipi-pesi'!AB$19,'Tabelle Tipi-pesi'!AC$19,"")&amp;IF(AE180='Tabelle Tipi-pesi'!AB$20,'Tabelle Tipi-pesi'!AC$20,"")&amp;IF(AE180='Tabelle Tipi-pesi'!AB$21,'Tabelle Tipi-pesi'!AC$21,"")&amp;IF(AE180='Tabelle Tipi-pesi'!AB$22,'Tabelle Tipi-pesi'!AC$22,"")&amp;IF(AE180='Tabelle Tipi-pesi'!AB$23,'Tabelle Tipi-pesi'!AC$23,"")))</f>
        <v>0</v>
      </c>
      <c r="AH180" s="9">
        <f>IF(AG180="",0,VALUE(IF(AG180='Tabelle Tipi-pesi'!AD$2,'Tabelle Tipi-pesi'!AE$2,"")&amp;IF(AG180='Tabelle Tipi-pesi'!AD$3,'Tabelle Tipi-pesi'!AE$3,"")&amp;IF(AG180='Tabelle Tipi-pesi'!AD$4,'Tabelle Tipi-pesi'!AE$4,"")&amp;IF(AG180='Tabelle Tipi-pesi'!AD$5,'Tabelle Tipi-pesi'!AE$5,"")&amp;IF(AG180='Tabelle Tipi-pesi'!AD$6,'Tabelle Tipi-pesi'!AE$6,"")&amp;IF(AG180='Tabelle Tipi-pesi'!AD$7,'Tabelle Tipi-pesi'!AE$7,"")&amp;IF(AG180='Tabelle Tipi-pesi'!AD$8,'Tabelle Tipi-pesi'!AE$8,"")&amp;IF(AG180='Tabelle Tipi-pesi'!AD$9,'Tabelle Tipi-pesi'!AE$9,"")&amp;IF(AG180='Tabelle Tipi-pesi'!AD$10,'Tabelle Tipi-pesi'!AE$10,"")&amp;IF(AG180='Tabelle Tipi-pesi'!AD$11,'Tabelle Tipi-pesi'!AE$11,"")&amp;IF(AG180='Tabelle Tipi-pesi'!AD$12,'Tabelle Tipi-pesi'!AE$12,"")&amp;IF(AG180='Tabelle Tipi-pesi'!AD$13,'Tabelle Tipi-pesi'!AE$13,"")&amp;IF(AG180='Tabelle Tipi-pesi'!AD$14,'Tabelle Tipi-pesi'!AE$14,"")&amp;IF(AG180='Tabelle Tipi-pesi'!AD$15,'Tabelle Tipi-pesi'!AE$15,"")&amp;IF(AF180='Tabelle Tipi-pesi'!AD$16,'Tabelle Tipi-pesi'!AE$16,"")&amp;IF(AG180='Tabelle Tipi-pesi'!AD$17,'Tabelle Tipi-pesi'!AE$17,"")&amp;IF(AG180='Tabelle Tipi-pesi'!AD$18,'Tabelle Tipi-pesi'!AE$18,"")&amp;IF(AG180='Tabelle Tipi-pesi'!AD$19,'Tabelle Tipi-pesi'!AE$19,"")&amp;IF(AG180='Tabelle Tipi-pesi'!AD$20,'Tabelle Tipi-pesi'!AE$20,"")&amp;IF(AG180='Tabelle Tipi-pesi'!AD$21,'Tabelle Tipi-pesi'!AE$21,"")&amp;IF(AG180='Tabelle Tipi-pesi'!AD$22,'Tabelle Tipi-pesi'!AE$22,"")&amp;IF(AG180='Tabelle Tipi-pesi'!AD$23,'Tabelle Tipi-pesi'!AE$23,"")))</f>
        <v>0</v>
      </c>
      <c r="AJ180" s="26">
        <f t="shared" si="14"/>
        <v>1583</v>
      </c>
      <c r="AK180" s="55">
        <v>68.2</v>
      </c>
      <c r="AL180" s="12">
        <v>9565</v>
      </c>
      <c r="AM180" s="18"/>
      <c r="AN180" s="11">
        <f t="shared" si="15"/>
        <v>17</v>
      </c>
      <c r="AO180" s="11" t="str">
        <f t="shared" si="16"/>
        <v>4</v>
      </c>
      <c r="AP180" s="8">
        <v>380</v>
      </c>
      <c r="AQ180" s="40">
        <f t="shared" si="17"/>
        <v>8.4149560117302045</v>
      </c>
      <c r="AR180" s="15">
        <f t="shared" si="18"/>
        <v>124.54134897360703</v>
      </c>
      <c r="AS180" s="16">
        <f t="shared" si="19"/>
        <v>78.674257090086556</v>
      </c>
      <c r="AT180" s="15">
        <f t="shared" si="20"/>
        <v>12.710637977234946</v>
      </c>
      <c r="AU180" s="39"/>
    </row>
    <row r="181" spans="1:47" s="8" customFormat="1" ht="11.25" customHeight="1" x14ac:dyDescent="0.2">
      <c r="A181" s="8">
        <v>177</v>
      </c>
      <c r="B181" s="8">
        <v>4</v>
      </c>
      <c r="C181" s="20" t="s">
        <v>15</v>
      </c>
      <c r="D181" s="21">
        <f>IF(C181="",0,VALUE(IF(C181='Tabelle Tipi-pesi'!B$2,'Tabelle Tipi-pesi'!C$2,"")&amp;IF(C181='Tabelle Tipi-pesi'!B$3,'Tabelle Tipi-pesi'!C$3,"")&amp;IF(C181='Tabelle Tipi-pesi'!B$4,'Tabelle Tipi-pesi'!C$4,"")&amp;IF(C181='Tabelle Tipi-pesi'!B$5,'Tabelle Tipi-pesi'!C$5,"")&amp;IF(C181='Tabelle Tipi-pesi'!B$6,'Tabelle Tipi-pesi'!C$6,"")&amp;IF(C181='Tabelle Tipi-pesi'!B$7,'Tabelle Tipi-pesi'!C$7,"")&amp;IF(C181='Tabelle Tipi-pesi'!B$8,'Tabelle Tipi-pesi'!C$8,"")&amp;IF(C181='Tabelle Tipi-pesi'!B$9,'Tabelle Tipi-pesi'!C$9,"")&amp;IF(C181='Tabelle Tipi-pesi'!B$10,'Tabelle Tipi-pesi'!C$10,"")&amp;IF(C181='Tabelle Tipi-pesi'!B$11,'Tabelle Tipi-pesi'!C$11,"")&amp;IF(C181='Tabelle Tipi-pesi'!B$12,'Tabelle Tipi-pesi'!C$12,"")&amp;IF(C181='Tabelle Tipi-pesi'!B$13,'Tabelle Tipi-pesi'!C$13,"")&amp;IF(C181='Tabelle Tipi-pesi'!B$14,'Tabelle Tipi-pesi'!C$14,"")&amp;IF(C181='Tabelle Tipi-pesi'!B$15,'Tabelle Tipi-pesi'!C$15,"")&amp;IF(C181='Tabelle Tipi-pesi'!B$16,'Tabelle Tipi-pesi'!C$16,"")&amp;IF(C181='Tabelle Tipi-pesi'!B$17,'Tabelle Tipi-pesi'!C$17,"")&amp;IF(C181='Tabelle Tipi-pesi'!B$18,'Tabelle Tipi-pesi'!C$18,"")&amp;IF(C181='Tabelle Tipi-pesi'!B$19,'Tabelle Tipi-pesi'!C$19,"")&amp;IF(C181='Tabelle Tipi-pesi'!B$20,'Tabelle Tipi-pesi'!C$20,"")&amp;IF(C181='Tabelle Tipi-pesi'!B$21,'Tabelle Tipi-pesi'!C$21,"")&amp;IF(C181='Tabelle Tipi-pesi'!B$22,'Tabelle Tipi-pesi'!C$22,"")&amp;IF(C181='Tabelle Tipi-pesi'!B$23,'Tabelle Tipi-pesi'!C$23,"")))</f>
        <v>110</v>
      </c>
      <c r="E181" s="8" t="s">
        <v>29</v>
      </c>
      <c r="F181" s="7">
        <f>IF(E181="",0,VALUE(IF(E181='Tabelle Tipi-pesi'!D$2,'Tabelle Tipi-pesi'!E$2,"")&amp;IF(E181='Tabelle Tipi-pesi'!D$3,'Tabelle Tipi-pesi'!E$3,"")&amp;IF(E181='Tabelle Tipi-pesi'!D$4,'Tabelle Tipi-pesi'!E$4,"")&amp;IF(E181='Tabelle Tipi-pesi'!D$5,'Tabelle Tipi-pesi'!E$5,"")&amp;IF(E181='Tabelle Tipi-pesi'!D$6,'Tabelle Tipi-pesi'!E$6,"")&amp;IF(E181='Tabelle Tipi-pesi'!D$7,'Tabelle Tipi-pesi'!E$7,"")&amp;IF(E181='Tabelle Tipi-pesi'!D$8,'Tabelle Tipi-pesi'!E$8,"")&amp;IF(E181='Tabelle Tipi-pesi'!D$9,'Tabelle Tipi-pesi'!E$9,"")&amp;IF(E181='Tabelle Tipi-pesi'!D$10,'Tabelle Tipi-pesi'!E$10,"")&amp;IF(E181='Tabelle Tipi-pesi'!D$11,'Tabelle Tipi-pesi'!E$11,"")&amp;IF(E181='Tabelle Tipi-pesi'!D$12,'Tabelle Tipi-pesi'!E$12,"")&amp;IF(E181='Tabelle Tipi-pesi'!D$13,'Tabelle Tipi-pesi'!E$13,"")&amp;IF(E181='Tabelle Tipi-pesi'!D$14,'Tabelle Tipi-pesi'!E$14,"")&amp;IF(E181='Tabelle Tipi-pesi'!D$15,'Tabelle Tipi-pesi'!E$15,"")&amp;IF(E181='Tabelle Tipi-pesi'!D$16,'Tabelle Tipi-pesi'!E$16,"")&amp;IF(E181='Tabelle Tipi-pesi'!D$17,'Tabelle Tipi-pesi'!E$17,"")&amp;IF(E181='Tabelle Tipi-pesi'!D$18,'Tabelle Tipi-pesi'!E$18,"")&amp;IF(E181='Tabelle Tipi-pesi'!D$19,'Tabelle Tipi-pesi'!E$19,"")&amp;IF(E181='Tabelle Tipi-pesi'!D$20,'Tabelle Tipi-pesi'!E$20,"")&amp;IF(E181='Tabelle Tipi-pesi'!D$21,'Tabelle Tipi-pesi'!E$21,"")&amp;IF(E181='Tabelle Tipi-pesi'!D$22,'Tabelle Tipi-pesi'!E$22,"")&amp;IF(E181='Tabelle Tipi-pesi'!D$23,'Tabelle Tipi-pesi'!E$23,"")))/4*B181</f>
        <v>80</v>
      </c>
      <c r="G181" s="22" t="s">
        <v>41</v>
      </c>
      <c r="H181" s="23">
        <f>$B181*IF(G181="",0,VALUE(IF(G181='Tabelle Tipi-pesi'!F$2,'Tabelle Tipi-pesi'!G$2,"")&amp;IF(G181='Tabelle Tipi-pesi'!F$3,'Tabelle Tipi-pesi'!G$3,"")&amp;IF(G181='Tabelle Tipi-pesi'!F$4,'Tabelle Tipi-pesi'!G$4,"")&amp;IF(G181='Tabelle Tipi-pesi'!F$5,'Tabelle Tipi-pesi'!G$5,"")&amp;IF(G181='Tabelle Tipi-pesi'!F$6,'Tabelle Tipi-pesi'!G$6,"")&amp;IF(G181='Tabelle Tipi-pesi'!F$7,'Tabelle Tipi-pesi'!G$7,"")&amp;IF(G181='Tabelle Tipi-pesi'!F$8,'Tabelle Tipi-pesi'!G$8,"")&amp;IF(G181='Tabelle Tipi-pesi'!F$9,'Tabelle Tipi-pesi'!G$9,"")&amp;IF(G181='Tabelle Tipi-pesi'!F$10,'Tabelle Tipi-pesi'!G$10,"")&amp;IF(G181='Tabelle Tipi-pesi'!F$11,'Tabelle Tipi-pesi'!G$11,"")&amp;IF(G181='Tabelle Tipi-pesi'!F$12,'Tabelle Tipi-pesi'!G$12,"")&amp;IF(G181='Tabelle Tipi-pesi'!F$13,'Tabelle Tipi-pesi'!G$13,"")&amp;IF(G181='Tabelle Tipi-pesi'!F$14,'Tabelle Tipi-pesi'!G$14,"")&amp;IF(G181='Tabelle Tipi-pesi'!F$15,'Tabelle Tipi-pesi'!G$15,"")&amp;IF(G181='Tabelle Tipi-pesi'!F$16,'Tabelle Tipi-pesi'!G$16,"")&amp;IF(G181='Tabelle Tipi-pesi'!F$17,'Tabelle Tipi-pesi'!G$17,"")&amp;IF(G181='Tabelle Tipi-pesi'!F$18,'Tabelle Tipi-pesi'!G$18,"")&amp;IF(G181='Tabelle Tipi-pesi'!F$19,'Tabelle Tipi-pesi'!G$19,"")&amp;IF(G181='Tabelle Tipi-pesi'!F$20,'Tabelle Tipi-pesi'!G$20,"")&amp;IF(G181='Tabelle Tipi-pesi'!F$21,'Tabelle Tipi-pesi'!G$21,"")&amp;IF(G181='Tabelle Tipi-pesi'!F$22,'Tabelle Tipi-pesi'!G$22,"")&amp;IF(G181='Tabelle Tipi-pesi'!F$23,'Tabelle Tipi-pesi'!G$23,"")))</f>
        <v>60</v>
      </c>
      <c r="I181" s="8" t="s">
        <v>44</v>
      </c>
      <c r="J181" s="9">
        <f>IF(I181="",0,VALUE(IF(I181='Tabelle Tipi-pesi'!H$2,'Tabelle Tipi-pesi'!I$2,"")&amp;IF(I181='Tabelle Tipi-pesi'!H$3,'Tabelle Tipi-pesi'!I$3,"")&amp;IF(I181='Tabelle Tipi-pesi'!H$4,'Tabelle Tipi-pesi'!I$4,"")&amp;IF(I181='Tabelle Tipi-pesi'!H$5,'Tabelle Tipi-pesi'!I$5,"")&amp;IF(I181='Tabelle Tipi-pesi'!H$6,'Tabelle Tipi-pesi'!I$6,"")&amp;IF(I181='Tabelle Tipi-pesi'!H$7,'Tabelle Tipi-pesi'!I$7,"")&amp;IF(I181='Tabelle Tipi-pesi'!H$8,'Tabelle Tipi-pesi'!I$8,"")&amp;IF(I181='Tabelle Tipi-pesi'!H$9,'Tabelle Tipi-pesi'!I$9,"")&amp;IF(I181='Tabelle Tipi-pesi'!H$10,'Tabelle Tipi-pesi'!I$10,"")&amp;IF(I181='Tabelle Tipi-pesi'!H$11,'Tabelle Tipi-pesi'!I$11,"")&amp;IF(I181='Tabelle Tipi-pesi'!H$12,'Tabelle Tipi-pesi'!I$12,"")&amp;IF(I181='Tabelle Tipi-pesi'!H$13,'Tabelle Tipi-pesi'!I$13,"")&amp;IF(I181='Tabelle Tipi-pesi'!H$14,'Tabelle Tipi-pesi'!I$14,"")&amp;IF(I181='Tabelle Tipi-pesi'!H$15,'Tabelle Tipi-pesi'!I$15,"")&amp;IF(I181='Tabelle Tipi-pesi'!H$16,'Tabelle Tipi-pesi'!I$16,"")&amp;IF(I181='Tabelle Tipi-pesi'!H$17,'Tabelle Tipi-pesi'!I$17,"")&amp;IF(I181='Tabelle Tipi-pesi'!H$18,'Tabelle Tipi-pesi'!I$18,"")&amp;IF(I181='Tabelle Tipi-pesi'!H$19,'Tabelle Tipi-pesi'!I$19,"")&amp;IF(I181='Tabelle Tipi-pesi'!H$20,'Tabelle Tipi-pesi'!I$20,"")&amp;IF(I181='Tabelle Tipi-pesi'!H$21,'Tabelle Tipi-pesi'!I$21,"")&amp;IF(I181='Tabelle Tipi-pesi'!H$22,'Tabelle Tipi-pesi'!I$22,"")&amp;IF(I181='Tabelle Tipi-pesi'!H$23,'Tabelle Tipi-pesi'!I$23,"")))</f>
        <v>80</v>
      </c>
      <c r="K181" s="24" t="s">
        <v>50</v>
      </c>
      <c r="L181" s="25">
        <f>IF(K181="",0,VALUE(IF(K181='Tabelle Tipi-pesi'!J$2,'Tabelle Tipi-pesi'!K$2,"")&amp;IF(K181='Tabelle Tipi-pesi'!J$3,'Tabelle Tipi-pesi'!K$3,"")&amp;IF(K181='Tabelle Tipi-pesi'!J$4,'Tabelle Tipi-pesi'!K$4,"")&amp;IF(K181='Tabelle Tipi-pesi'!J$5,'Tabelle Tipi-pesi'!K$5,"")&amp;IF(K181='Tabelle Tipi-pesi'!J$6,'Tabelle Tipi-pesi'!K$6,"")&amp;IF(K181='Tabelle Tipi-pesi'!J$7,'Tabelle Tipi-pesi'!K$7,"")&amp;IF(K181='Tabelle Tipi-pesi'!J$8,'Tabelle Tipi-pesi'!K$8,"")&amp;IF(K181='Tabelle Tipi-pesi'!J$9,'Tabelle Tipi-pesi'!K$9,"")&amp;IF(K181='Tabelle Tipi-pesi'!J$10,'Tabelle Tipi-pesi'!K$10,"")&amp;IF(K181='Tabelle Tipi-pesi'!J$11,'Tabelle Tipi-pesi'!K$11,"")&amp;IF(K181='Tabelle Tipi-pesi'!J$12,'Tabelle Tipi-pesi'!K$12,"")&amp;IF(K181='Tabelle Tipi-pesi'!J$13,'Tabelle Tipi-pesi'!K$13,"")&amp;IF(K181='Tabelle Tipi-pesi'!J$14,'Tabelle Tipi-pesi'!K$14,"")&amp;IF(K181='Tabelle Tipi-pesi'!J$15,'Tabelle Tipi-pesi'!K$15,"")&amp;IF(K181='Tabelle Tipi-pesi'!J$16,'Tabelle Tipi-pesi'!K$16,"")&amp;IF(K181='Tabelle Tipi-pesi'!J$17,'Tabelle Tipi-pesi'!K$17,"")&amp;IF(K181='Tabelle Tipi-pesi'!J$18,'Tabelle Tipi-pesi'!K$18,"")&amp;IF(K181='Tabelle Tipi-pesi'!J$19,'Tabelle Tipi-pesi'!K$19,"")&amp;IF(K181='Tabelle Tipi-pesi'!J$20,'Tabelle Tipi-pesi'!K$20,"")&amp;IF(K181='Tabelle Tipi-pesi'!J$21,'Tabelle Tipi-pesi'!K$21,"")&amp;IF(K181='Tabelle Tipi-pesi'!J$22,'Tabelle Tipi-pesi'!K$22,"")&amp;IF(K181='Tabelle Tipi-pesi'!J$23,'Tabelle Tipi-pesi'!K$23,"")))</f>
        <v>7</v>
      </c>
      <c r="M181" s="8" t="s">
        <v>62</v>
      </c>
      <c r="N181" s="9">
        <f>$B181*IF(M181="",0,VALUE(IF(M181='Tabelle Tipi-pesi'!L$2,'Tabelle Tipi-pesi'!M$2,"")&amp;IF(M181='Tabelle Tipi-pesi'!L$3,'Tabelle Tipi-pesi'!M$3,"")&amp;IF(M181='Tabelle Tipi-pesi'!L$4,'Tabelle Tipi-pesi'!M$4,"")&amp;IF(M181='Tabelle Tipi-pesi'!L$5,'Tabelle Tipi-pesi'!M$5,"")&amp;IF(M181='Tabelle Tipi-pesi'!L$6,'Tabelle Tipi-pesi'!M$6,"")&amp;IF(M181='Tabelle Tipi-pesi'!L$7,'Tabelle Tipi-pesi'!M$7,"")&amp;IF(M181='Tabelle Tipi-pesi'!L$8,'Tabelle Tipi-pesi'!M$8,"")&amp;IF(M181='Tabelle Tipi-pesi'!L$9,'Tabelle Tipi-pesi'!M$9,"")&amp;IF(M181='Tabelle Tipi-pesi'!L$10,'Tabelle Tipi-pesi'!M$10,"")&amp;IF(M181='Tabelle Tipi-pesi'!L$11,'Tabelle Tipi-pesi'!M$11,"")&amp;IF(M181='Tabelle Tipi-pesi'!L$12,'Tabelle Tipi-pesi'!M$12,"")&amp;IF(M181='Tabelle Tipi-pesi'!L$13,'Tabelle Tipi-pesi'!M$13,"")&amp;IF(M181='Tabelle Tipi-pesi'!L$14,'Tabelle Tipi-pesi'!M$14,"")&amp;IF(M181='Tabelle Tipi-pesi'!L$15,'Tabelle Tipi-pesi'!M$15,"")&amp;IF(M181='Tabelle Tipi-pesi'!L$16,'Tabelle Tipi-pesi'!M$16,"")&amp;IF(M181='Tabelle Tipi-pesi'!L$17,'Tabelle Tipi-pesi'!M$17,"")&amp;IF(M181='Tabelle Tipi-pesi'!L$18,'Tabelle Tipi-pesi'!M$18,"")&amp;IF(M181='Tabelle Tipi-pesi'!L$19,'Tabelle Tipi-pesi'!M$19,"")&amp;IF(M181='Tabelle Tipi-pesi'!L$20,'Tabelle Tipi-pesi'!M$20,"")&amp;IF(M181='Tabelle Tipi-pesi'!L$21,'Tabelle Tipi-pesi'!M$21,"")&amp;IF(M181='Tabelle Tipi-pesi'!L$22,'Tabelle Tipi-pesi'!M$22,"")&amp;IF(M181='Tabelle Tipi-pesi'!L$23,'Tabelle Tipi-pesi'!M$23,"")))</f>
        <v>416</v>
      </c>
      <c r="O181" s="27" t="s">
        <v>173</v>
      </c>
      <c r="P181" s="28">
        <f>IF(O181="",0,VALUE(IF(O181='Tabelle Tipi-pesi'!N$2,'Tabelle Tipi-pesi'!O$2,"")&amp;IF(O181='Tabelle Tipi-pesi'!N$3,'Tabelle Tipi-pesi'!O$3,"")&amp;IF(O181='Tabelle Tipi-pesi'!N$4,'Tabelle Tipi-pesi'!O$4,"")&amp;IF(O181='Tabelle Tipi-pesi'!N$5,'Tabelle Tipi-pesi'!O$5,"")&amp;IF(O181='Tabelle Tipi-pesi'!N$6,'Tabelle Tipi-pesi'!O$6,"")&amp;IF(O181='Tabelle Tipi-pesi'!N$7,'Tabelle Tipi-pesi'!O$7,"")&amp;IF(O181='Tabelle Tipi-pesi'!N$8,'Tabelle Tipi-pesi'!O$8,"")&amp;IF(O181='Tabelle Tipi-pesi'!N$9,'Tabelle Tipi-pesi'!O$9,"")&amp;IF(O181='Tabelle Tipi-pesi'!N$10,'Tabelle Tipi-pesi'!O$10,"")&amp;IF(O181='Tabelle Tipi-pesi'!N$11,'Tabelle Tipi-pesi'!O$11,"")&amp;IF(O181='Tabelle Tipi-pesi'!N$12,'Tabelle Tipi-pesi'!O$12,"")&amp;IF(O181='Tabelle Tipi-pesi'!N$13,'Tabelle Tipi-pesi'!O$13,"")&amp;IF(O181='Tabelle Tipi-pesi'!N$14,'Tabelle Tipi-pesi'!O$14,"")&amp;IF(O181='Tabelle Tipi-pesi'!N$15,'Tabelle Tipi-pesi'!O$15,"")&amp;IF(O181='Tabelle Tipi-pesi'!N$16,'Tabelle Tipi-pesi'!O$16,"")&amp;IF(O181='Tabelle Tipi-pesi'!N$17,'Tabelle Tipi-pesi'!O$17,"")&amp;IF(O181='Tabelle Tipi-pesi'!N$18,'Tabelle Tipi-pesi'!O$18,"")&amp;IF(O181='Tabelle Tipi-pesi'!N$19,'Tabelle Tipi-pesi'!O$19,"")&amp;IF(O181='Tabelle Tipi-pesi'!N$20,'Tabelle Tipi-pesi'!O$20,"")&amp;IF(O181='Tabelle Tipi-pesi'!N$21,'Tabelle Tipi-pesi'!O$21,"")&amp;IF(O181='Tabelle Tipi-pesi'!N$22,'Tabelle Tipi-pesi'!O$22,"")&amp;IF(O181='Tabelle Tipi-pesi'!N$23,'Tabelle Tipi-pesi'!O$23,"")))</f>
        <v>740</v>
      </c>
      <c r="Q181" s="8" t="s">
        <v>108</v>
      </c>
      <c r="R181" s="9">
        <f>IF(Q181="",0,VALUE(IF(Q181='Tabelle Tipi-pesi'!P$2,'Tabelle Tipi-pesi'!Q$2,"")&amp;IF(Q181='Tabelle Tipi-pesi'!P$3,'Tabelle Tipi-pesi'!Q$3,"")&amp;IF(Q181='Tabelle Tipi-pesi'!P$4,'Tabelle Tipi-pesi'!Q$4,"")&amp;IF(Q181='Tabelle Tipi-pesi'!P$5,'Tabelle Tipi-pesi'!Q$5,"")&amp;IF(Q181='Tabelle Tipi-pesi'!P$6,'Tabelle Tipi-pesi'!Q$6,"")&amp;IF(Q181='Tabelle Tipi-pesi'!P$7,'Tabelle Tipi-pesi'!Q$7,"")&amp;IF(Q181='Tabelle Tipi-pesi'!P$8,'Tabelle Tipi-pesi'!Q$8,"")&amp;IF(Q181='Tabelle Tipi-pesi'!P$9,'Tabelle Tipi-pesi'!Q$9,"")&amp;IF(Q181='Tabelle Tipi-pesi'!P$10,'Tabelle Tipi-pesi'!Q$10,"")&amp;IF(Q181='Tabelle Tipi-pesi'!P$11,'Tabelle Tipi-pesi'!Q$11,"")&amp;IF(Q181='Tabelle Tipi-pesi'!P$12,'Tabelle Tipi-pesi'!Q$12,"")&amp;IF(Q181='Tabelle Tipi-pesi'!P$13,'Tabelle Tipi-pesi'!Q$13,"")&amp;IF(Q181='Tabelle Tipi-pesi'!P$14,'Tabelle Tipi-pesi'!Q$14,"")&amp;IF(Q181='Tabelle Tipi-pesi'!P$15,'Tabelle Tipi-pesi'!Q$15,"")&amp;IF(Q181='Tabelle Tipi-pesi'!P$16,'Tabelle Tipi-pesi'!Q$16,"")&amp;IF(Q181='Tabelle Tipi-pesi'!P$17,'Tabelle Tipi-pesi'!Q$17,"")&amp;IF(Q181='Tabelle Tipi-pesi'!P$18,'Tabelle Tipi-pesi'!Q$18,"")&amp;IF(Q181='Tabelle Tipi-pesi'!P$19,'Tabelle Tipi-pesi'!Q$19,"")&amp;IF(Q181='Tabelle Tipi-pesi'!P$20,'Tabelle Tipi-pesi'!Q$20,"")&amp;IF(Q181='Tabelle Tipi-pesi'!P$21,'Tabelle Tipi-pesi'!Q$21,"")&amp;IF(Q181='Tabelle Tipi-pesi'!P$22,'Tabelle Tipi-pesi'!Q$22,"")&amp;IF(Q181='Tabelle Tipi-pesi'!P$23,'Tabelle Tipi-pesi'!Q$23,"")))</f>
        <v>30</v>
      </c>
      <c r="S181" s="29" t="s">
        <v>113</v>
      </c>
      <c r="T181" s="30">
        <f>IF(S181="",0,VALUE(IF(S181='Tabelle Tipi-pesi'!R$2,'Tabelle Tipi-pesi'!S$2,"")&amp;IF(S181='Tabelle Tipi-pesi'!R$3,'Tabelle Tipi-pesi'!S$3,"")&amp;IF(S181='Tabelle Tipi-pesi'!R$4,'Tabelle Tipi-pesi'!S$4,"")&amp;IF(S181='Tabelle Tipi-pesi'!R$5,'Tabelle Tipi-pesi'!S$5,"")&amp;IF(S181='Tabelle Tipi-pesi'!R$6,'Tabelle Tipi-pesi'!S$6,"")&amp;IF(S181='Tabelle Tipi-pesi'!R$7,'Tabelle Tipi-pesi'!S$7,"")&amp;IF(S181='Tabelle Tipi-pesi'!R$8,'Tabelle Tipi-pesi'!S$8,"")&amp;IF(S181='Tabelle Tipi-pesi'!R$9,'Tabelle Tipi-pesi'!S$9,"")&amp;IF(S181='Tabelle Tipi-pesi'!R$10,'Tabelle Tipi-pesi'!S$10,"")&amp;IF(S181='Tabelle Tipi-pesi'!R$11,'Tabelle Tipi-pesi'!S$11,"")&amp;IF(S181='Tabelle Tipi-pesi'!R$12,'Tabelle Tipi-pesi'!S$12,"")&amp;IF(S181='Tabelle Tipi-pesi'!R$13,'Tabelle Tipi-pesi'!S$13,"")&amp;IF(S181='Tabelle Tipi-pesi'!R$14,'Tabelle Tipi-pesi'!S$14,"")&amp;IF(S181='Tabelle Tipi-pesi'!R$15,'Tabelle Tipi-pesi'!S$15,"")&amp;IF(S181='Tabelle Tipi-pesi'!R$16,'Tabelle Tipi-pesi'!S$16,"")&amp;IF(S181='Tabelle Tipi-pesi'!R$17,'Tabelle Tipi-pesi'!S$17,"")&amp;IF(S181='Tabelle Tipi-pesi'!R$18,'Tabelle Tipi-pesi'!S$18,"")&amp;IF(S181='Tabelle Tipi-pesi'!R$19,'Tabelle Tipi-pesi'!S$19,"")&amp;IF(S181='Tabelle Tipi-pesi'!R$20,'Tabelle Tipi-pesi'!S$20,"")&amp;IF(S181='Tabelle Tipi-pesi'!R$21,'Tabelle Tipi-pesi'!S$21,"")&amp;IF(S181='Tabelle Tipi-pesi'!R$22,'Tabelle Tipi-pesi'!S$22,"")&amp;IF(S181='Tabelle Tipi-pesi'!R$23,'Tabelle Tipi-pesi'!S$23,"")))</f>
        <v>30</v>
      </c>
      <c r="V181" s="9">
        <f>IF(U181="",0,VALUE(IF(U181='Tabelle Tipi-pesi'!T$2,'Tabelle Tipi-pesi'!U$2,"")&amp;IF(U181='Tabelle Tipi-pesi'!T$3,'Tabelle Tipi-pesi'!U$3,"")&amp;IF(U181='Tabelle Tipi-pesi'!T$4,'Tabelle Tipi-pesi'!U$4,"")&amp;IF(U181='Tabelle Tipi-pesi'!T$5,'Tabelle Tipi-pesi'!U$5,"")&amp;IF(U181='Tabelle Tipi-pesi'!T$6,'Tabelle Tipi-pesi'!U$6,"")&amp;IF(U181='Tabelle Tipi-pesi'!T$7,'Tabelle Tipi-pesi'!U$7,"")&amp;IF(U181='Tabelle Tipi-pesi'!T$8,'Tabelle Tipi-pesi'!U$8,"")&amp;IF(U181='Tabelle Tipi-pesi'!T$9,'Tabelle Tipi-pesi'!U$9,"")&amp;IF(U181='Tabelle Tipi-pesi'!T$10,'Tabelle Tipi-pesi'!U$10,"")&amp;IF(U181='Tabelle Tipi-pesi'!T$11,'Tabelle Tipi-pesi'!U$11,"")&amp;IF(U181='Tabelle Tipi-pesi'!T$12,'Tabelle Tipi-pesi'!U$12,"")&amp;IF(U181='Tabelle Tipi-pesi'!T$13,'Tabelle Tipi-pesi'!U$13,"")&amp;IF(U181='Tabelle Tipi-pesi'!T$14,'Tabelle Tipi-pesi'!U$14,"")&amp;IF(U181='Tabelle Tipi-pesi'!T$15,'Tabelle Tipi-pesi'!U$15,"")&amp;IF(U181='Tabelle Tipi-pesi'!T$16,'Tabelle Tipi-pesi'!U$16,"")&amp;IF(U181='Tabelle Tipi-pesi'!T$17,'Tabelle Tipi-pesi'!U$17,"")&amp;IF(U181='Tabelle Tipi-pesi'!T$18,'Tabelle Tipi-pesi'!U$18,"")&amp;IF(U181='Tabelle Tipi-pesi'!T$19,'Tabelle Tipi-pesi'!U$19,"")&amp;IF(U181='Tabelle Tipi-pesi'!T$20,'Tabelle Tipi-pesi'!U$20,"")&amp;IF(U181='Tabelle Tipi-pesi'!T$21,'Tabelle Tipi-pesi'!U$21,"")&amp;IF(U181='Tabelle Tipi-pesi'!T$22,'Tabelle Tipi-pesi'!U$22,"")&amp;IF(U181='Tabelle Tipi-pesi'!T$23,'Tabelle Tipi-pesi'!U$23,"")))</f>
        <v>0</v>
      </c>
      <c r="W181" s="31"/>
      <c r="X181" s="32">
        <f>IF(W181="",0,VALUE(IF(W181='Tabelle Tipi-pesi'!V$2,'Tabelle Tipi-pesi'!W$2,"")&amp;IF(W181='Tabelle Tipi-pesi'!V$3,'Tabelle Tipi-pesi'!W$3,"")&amp;IF(W181='Tabelle Tipi-pesi'!V$4,'Tabelle Tipi-pesi'!W$4,"")&amp;IF(W181='Tabelle Tipi-pesi'!V$5,'Tabelle Tipi-pesi'!W$5,"")&amp;IF(W181='Tabelle Tipi-pesi'!V$6,'Tabelle Tipi-pesi'!W$6,"")&amp;IF(W181='Tabelle Tipi-pesi'!V$7,'Tabelle Tipi-pesi'!W$7,"")&amp;IF(W181='Tabelle Tipi-pesi'!V$8,'Tabelle Tipi-pesi'!W$8,"")&amp;IF(W181='Tabelle Tipi-pesi'!V$9,'Tabelle Tipi-pesi'!W$9,"")&amp;IF(W181='Tabelle Tipi-pesi'!V$10,'Tabelle Tipi-pesi'!W$10,"")&amp;IF(W181='Tabelle Tipi-pesi'!V$11,'Tabelle Tipi-pesi'!W$11,"")&amp;IF(W181='Tabelle Tipi-pesi'!V$12,'Tabelle Tipi-pesi'!W$12,"")&amp;IF(W181='Tabelle Tipi-pesi'!V$13,'Tabelle Tipi-pesi'!W$13,"")&amp;IF(W181='Tabelle Tipi-pesi'!V$14,'Tabelle Tipi-pesi'!W$14,"")&amp;IF(W181='Tabelle Tipi-pesi'!V$15,'Tabelle Tipi-pesi'!W$15,"")&amp;IF(W181='Tabelle Tipi-pesi'!V$16,'Tabelle Tipi-pesi'!W$16,"")&amp;IF(W181='Tabelle Tipi-pesi'!V$17,'Tabelle Tipi-pesi'!W$17,"")&amp;IF(W181='Tabelle Tipi-pesi'!V$18,'Tabelle Tipi-pesi'!W$18,"")&amp;IF(W181='Tabelle Tipi-pesi'!V$19,'Tabelle Tipi-pesi'!W$19,"")&amp;IF(W181='Tabelle Tipi-pesi'!V$20,'Tabelle Tipi-pesi'!W$20,"")&amp;IF(W181='Tabelle Tipi-pesi'!V$21,'Tabelle Tipi-pesi'!W$21,"")&amp;IF(W181='Tabelle Tipi-pesi'!V$22,'Tabelle Tipi-pesi'!W$22,"")&amp;IF(W181='Tabelle Tipi-pesi'!V$23,'Tabelle Tipi-pesi'!W$23,"")))</f>
        <v>0</v>
      </c>
      <c r="Z181" s="9">
        <f>IF(Y181="",0,VALUE(IF(Y181='Tabelle Tipi-pesi'!X$2,'Tabelle Tipi-pesi'!Y$2,"")&amp;IF(Y181='Tabelle Tipi-pesi'!X$3,'Tabelle Tipi-pesi'!Y$3,"")&amp;IF(Y181='Tabelle Tipi-pesi'!X$4,'Tabelle Tipi-pesi'!Y$4,"")&amp;IF(Y181='Tabelle Tipi-pesi'!X$5,'Tabelle Tipi-pesi'!Y$5,"")&amp;IF(Y181='Tabelle Tipi-pesi'!X$6,'Tabelle Tipi-pesi'!Y$6,"")&amp;IF(Y181='Tabelle Tipi-pesi'!X$7,'Tabelle Tipi-pesi'!Y$7,"")&amp;IF(Y181='Tabelle Tipi-pesi'!X$8,'Tabelle Tipi-pesi'!Y$8,"")&amp;IF(Y181='Tabelle Tipi-pesi'!X$9,'Tabelle Tipi-pesi'!Y$9,"")&amp;IF(Y181='Tabelle Tipi-pesi'!X$10,'Tabelle Tipi-pesi'!Y$10,"")&amp;IF(Y181='Tabelle Tipi-pesi'!X$11,'Tabelle Tipi-pesi'!Y$11,"")&amp;IF(Y181='Tabelle Tipi-pesi'!X$12,'Tabelle Tipi-pesi'!Y$12,"")&amp;IF(Y181='Tabelle Tipi-pesi'!X$13,'Tabelle Tipi-pesi'!Y$13,"")&amp;IF(Y181='Tabelle Tipi-pesi'!X$14,'Tabelle Tipi-pesi'!Y$14,"")&amp;IF(Y181='Tabelle Tipi-pesi'!X$15,'Tabelle Tipi-pesi'!Y$15,"")&amp;IF(Y181='Tabelle Tipi-pesi'!X$16,'Tabelle Tipi-pesi'!Y$16,"")&amp;IF(Y181='Tabelle Tipi-pesi'!X$17,'Tabelle Tipi-pesi'!Y$17,"")&amp;IF(Y181='Tabelle Tipi-pesi'!X$18,'Tabelle Tipi-pesi'!Y$18,"")&amp;IF(Y181='Tabelle Tipi-pesi'!X$19,'Tabelle Tipi-pesi'!Y$19,"")&amp;IF(Y181='Tabelle Tipi-pesi'!X$20,'Tabelle Tipi-pesi'!Y$20,"")&amp;IF(Y181='Tabelle Tipi-pesi'!X$21,'Tabelle Tipi-pesi'!Y$21,"")&amp;IF(Y181='Tabelle Tipi-pesi'!X$22,'Tabelle Tipi-pesi'!Y$22,"")&amp;IF(Y181='Tabelle Tipi-pesi'!X$23,'Tabelle Tipi-pesi'!Y$23,"")))</f>
        <v>0</v>
      </c>
      <c r="AA181" s="36"/>
      <c r="AB181" s="37">
        <f>IF(AA181="",0,VALUE(IF(AA181='Tabelle Tipi-pesi'!Z$2,'Tabelle Tipi-pesi'!AA$2,"")&amp;IF(AA181='Tabelle Tipi-pesi'!Z$3,'Tabelle Tipi-pesi'!AA$3,"")&amp;IF(AA181='Tabelle Tipi-pesi'!Z$4,'Tabelle Tipi-pesi'!AA$4,"")&amp;IF(AA181='Tabelle Tipi-pesi'!Z$5,'Tabelle Tipi-pesi'!AA$5,"")&amp;IF(AA181='Tabelle Tipi-pesi'!Z$6,'Tabelle Tipi-pesi'!AA$6,"")&amp;IF(AA181='Tabelle Tipi-pesi'!Z$7,'Tabelle Tipi-pesi'!AA$7,"")&amp;IF(AA181='Tabelle Tipi-pesi'!Z$8,'Tabelle Tipi-pesi'!AA$8,"")&amp;IF(AA181='Tabelle Tipi-pesi'!Z$9,'Tabelle Tipi-pesi'!AA$9,"")&amp;IF(AA181='Tabelle Tipi-pesi'!Z$10,'Tabelle Tipi-pesi'!AA$10,"")&amp;IF(AA181='Tabelle Tipi-pesi'!Z$11,'Tabelle Tipi-pesi'!AA$11,"")&amp;IF(AA181='Tabelle Tipi-pesi'!Z$12,'Tabelle Tipi-pesi'!AA$12,"")&amp;IF(AA181='Tabelle Tipi-pesi'!Z$13,'Tabelle Tipi-pesi'!AA$13,"")&amp;IF(AA181='Tabelle Tipi-pesi'!Z$14,'Tabelle Tipi-pesi'!AA$14,"")&amp;IF(AA181='Tabelle Tipi-pesi'!Z$15,'Tabelle Tipi-pesi'!AA$15,"")&amp;IF(AA181='Tabelle Tipi-pesi'!Z$16,'Tabelle Tipi-pesi'!AA$16,"")&amp;IF(AA181='Tabelle Tipi-pesi'!Z$17,'Tabelle Tipi-pesi'!AA$17,"")&amp;IF(AA181='Tabelle Tipi-pesi'!Z$18,'Tabelle Tipi-pesi'!AA$18,"")&amp;IF(AA181='Tabelle Tipi-pesi'!Z$19,'Tabelle Tipi-pesi'!AA$19,"")&amp;IF(AA181='Tabelle Tipi-pesi'!Z$20,'Tabelle Tipi-pesi'!AA$20,"")&amp;IF(AA181='Tabelle Tipi-pesi'!Z$21,'Tabelle Tipi-pesi'!AA$21,"")&amp;IF(AA181='Tabelle Tipi-pesi'!Z$22,'Tabelle Tipi-pesi'!AA$22,"")&amp;IF(AA181='Tabelle Tipi-pesi'!Z$23,'Tabelle Tipi-pesi'!AA$23,"")))</f>
        <v>0</v>
      </c>
      <c r="AD181" s="9">
        <f>IF(AC181="",0,VALUE(IF(AC181='Tabelle Tipi-pesi'!Z$2,'Tabelle Tipi-pesi'!AA$2,"")&amp;IF(AC181='Tabelle Tipi-pesi'!Z$3,'Tabelle Tipi-pesi'!AA$3,"")&amp;IF(AC181='Tabelle Tipi-pesi'!Z$4,'Tabelle Tipi-pesi'!AA$4,"")&amp;IF(AC181='Tabelle Tipi-pesi'!Z$5,'Tabelle Tipi-pesi'!AA$5,"")&amp;IF(AC181='Tabelle Tipi-pesi'!Z$6,'Tabelle Tipi-pesi'!AA$6,"")&amp;IF(AC181='Tabelle Tipi-pesi'!Z$7,'Tabelle Tipi-pesi'!AA$7,"")&amp;IF(AC181='Tabelle Tipi-pesi'!Z$8,'Tabelle Tipi-pesi'!AA$8,"")&amp;IF(AC181='Tabelle Tipi-pesi'!Z$9,'Tabelle Tipi-pesi'!AA$9,"")&amp;IF(AC181='Tabelle Tipi-pesi'!Z$10,'Tabelle Tipi-pesi'!AA$10,"")&amp;IF(AC181='Tabelle Tipi-pesi'!Z$11,'Tabelle Tipi-pesi'!AA$11,"")&amp;IF(AC181='Tabelle Tipi-pesi'!Z$12,'Tabelle Tipi-pesi'!AA$12,"")&amp;IF(AC181='Tabelle Tipi-pesi'!Z$13,'Tabelle Tipi-pesi'!AA$13,"")&amp;IF(AC181='Tabelle Tipi-pesi'!Z$14,'Tabelle Tipi-pesi'!AA$14,"")&amp;IF(AC181='Tabelle Tipi-pesi'!Z$15,'Tabelle Tipi-pesi'!AA$15,"")&amp;IF(AC181='Tabelle Tipi-pesi'!Z$16,'Tabelle Tipi-pesi'!AA$16,"")&amp;IF(AC181='Tabelle Tipi-pesi'!Z$17,'Tabelle Tipi-pesi'!AA$17,"")&amp;IF(AC181='Tabelle Tipi-pesi'!Z$18,'Tabelle Tipi-pesi'!AA$18,"")&amp;IF(AC181='Tabelle Tipi-pesi'!Z$19,'Tabelle Tipi-pesi'!AA$19,"")&amp;IF(AC181='Tabelle Tipi-pesi'!Z$20,'Tabelle Tipi-pesi'!AA$20,"")&amp;IF(AC181='Tabelle Tipi-pesi'!Z$21,'Tabelle Tipi-pesi'!AA$21,"")&amp;IF(AC181='Tabelle Tipi-pesi'!Z$22,'Tabelle Tipi-pesi'!AA$22,"")&amp;IF(AC181='Tabelle Tipi-pesi'!Z$23,'Tabelle Tipi-pesi'!AA$23,"")))</f>
        <v>0</v>
      </c>
      <c r="AE181" s="34"/>
      <c r="AF181" s="35">
        <f>IF(AE181="",0,VALUE(IF(AE181='Tabelle Tipi-pesi'!AB$2,'Tabelle Tipi-pesi'!AC$2,"")&amp;IF(AE181='Tabelle Tipi-pesi'!AB$3,'Tabelle Tipi-pesi'!AC$3,"")&amp;IF(AE181='Tabelle Tipi-pesi'!AB$4,'Tabelle Tipi-pesi'!AC$4,"")&amp;IF(AE181='Tabelle Tipi-pesi'!AB$5,'Tabelle Tipi-pesi'!AC$5,"")&amp;IF(AE181='Tabelle Tipi-pesi'!AB$6,'Tabelle Tipi-pesi'!AC$6,"")&amp;IF(AE181='Tabelle Tipi-pesi'!AB$7,'Tabelle Tipi-pesi'!AC$7,"")&amp;IF(AE181='Tabelle Tipi-pesi'!AB$8,'Tabelle Tipi-pesi'!AC$8,"")&amp;IF(AE181='Tabelle Tipi-pesi'!AB$9,'Tabelle Tipi-pesi'!AC$9,"")&amp;IF(AE181='Tabelle Tipi-pesi'!AB$10,'Tabelle Tipi-pesi'!AC$10,"")&amp;IF(AE181='Tabelle Tipi-pesi'!AB$11,'Tabelle Tipi-pesi'!AC$11,"")&amp;IF(AE181='Tabelle Tipi-pesi'!AB$12,'Tabelle Tipi-pesi'!AC$12,"")&amp;IF(AE181='Tabelle Tipi-pesi'!AB$13,'Tabelle Tipi-pesi'!AC$13,"")&amp;IF(AE181='Tabelle Tipi-pesi'!AB$14,'Tabelle Tipi-pesi'!AC$14,"")&amp;IF(AE181='Tabelle Tipi-pesi'!AB$15,'Tabelle Tipi-pesi'!AC$15,"")&amp;IF(AD181='Tabelle Tipi-pesi'!AB$16,'Tabelle Tipi-pesi'!AC$16,"")&amp;IF(AE181='Tabelle Tipi-pesi'!AB$17,'Tabelle Tipi-pesi'!AC$17,"")&amp;IF(AE181='Tabelle Tipi-pesi'!AB$18,'Tabelle Tipi-pesi'!AC$18,"")&amp;IF(AE181='Tabelle Tipi-pesi'!AB$19,'Tabelle Tipi-pesi'!AC$19,"")&amp;IF(AE181='Tabelle Tipi-pesi'!AB$20,'Tabelle Tipi-pesi'!AC$20,"")&amp;IF(AE181='Tabelle Tipi-pesi'!AB$21,'Tabelle Tipi-pesi'!AC$21,"")&amp;IF(AE181='Tabelle Tipi-pesi'!AB$22,'Tabelle Tipi-pesi'!AC$22,"")&amp;IF(AE181='Tabelle Tipi-pesi'!AB$23,'Tabelle Tipi-pesi'!AC$23,"")))</f>
        <v>0</v>
      </c>
      <c r="AH181" s="9">
        <f>IF(AG181="",0,VALUE(IF(AG181='Tabelle Tipi-pesi'!AD$2,'Tabelle Tipi-pesi'!AE$2,"")&amp;IF(AG181='Tabelle Tipi-pesi'!AD$3,'Tabelle Tipi-pesi'!AE$3,"")&amp;IF(AG181='Tabelle Tipi-pesi'!AD$4,'Tabelle Tipi-pesi'!AE$4,"")&amp;IF(AG181='Tabelle Tipi-pesi'!AD$5,'Tabelle Tipi-pesi'!AE$5,"")&amp;IF(AG181='Tabelle Tipi-pesi'!AD$6,'Tabelle Tipi-pesi'!AE$6,"")&amp;IF(AG181='Tabelle Tipi-pesi'!AD$7,'Tabelle Tipi-pesi'!AE$7,"")&amp;IF(AG181='Tabelle Tipi-pesi'!AD$8,'Tabelle Tipi-pesi'!AE$8,"")&amp;IF(AG181='Tabelle Tipi-pesi'!AD$9,'Tabelle Tipi-pesi'!AE$9,"")&amp;IF(AG181='Tabelle Tipi-pesi'!AD$10,'Tabelle Tipi-pesi'!AE$10,"")&amp;IF(AG181='Tabelle Tipi-pesi'!AD$11,'Tabelle Tipi-pesi'!AE$11,"")&amp;IF(AG181='Tabelle Tipi-pesi'!AD$12,'Tabelle Tipi-pesi'!AE$12,"")&amp;IF(AG181='Tabelle Tipi-pesi'!AD$13,'Tabelle Tipi-pesi'!AE$13,"")&amp;IF(AG181='Tabelle Tipi-pesi'!AD$14,'Tabelle Tipi-pesi'!AE$14,"")&amp;IF(AG181='Tabelle Tipi-pesi'!AD$15,'Tabelle Tipi-pesi'!AE$15,"")&amp;IF(AF181='Tabelle Tipi-pesi'!AD$16,'Tabelle Tipi-pesi'!AE$16,"")&amp;IF(AG181='Tabelle Tipi-pesi'!AD$17,'Tabelle Tipi-pesi'!AE$17,"")&amp;IF(AG181='Tabelle Tipi-pesi'!AD$18,'Tabelle Tipi-pesi'!AE$18,"")&amp;IF(AG181='Tabelle Tipi-pesi'!AD$19,'Tabelle Tipi-pesi'!AE$19,"")&amp;IF(AG181='Tabelle Tipi-pesi'!AD$20,'Tabelle Tipi-pesi'!AE$20,"")&amp;IF(AG181='Tabelle Tipi-pesi'!AD$21,'Tabelle Tipi-pesi'!AE$21,"")&amp;IF(AG181='Tabelle Tipi-pesi'!AD$22,'Tabelle Tipi-pesi'!AE$22,"")&amp;IF(AG181='Tabelle Tipi-pesi'!AD$23,'Tabelle Tipi-pesi'!AE$23,"")))</f>
        <v>0</v>
      </c>
      <c r="AJ181" s="26">
        <f t="shared" si="14"/>
        <v>1553</v>
      </c>
      <c r="AK181" s="55">
        <v>24</v>
      </c>
      <c r="AL181" s="12">
        <v>3332</v>
      </c>
      <c r="AM181" s="18"/>
      <c r="AN181" s="11">
        <f t="shared" si="15"/>
        <v>15</v>
      </c>
      <c r="AO181" s="11" t="str">
        <f t="shared" si="16"/>
        <v>4</v>
      </c>
      <c r="AP181" s="8">
        <v>380</v>
      </c>
      <c r="AQ181" s="40">
        <f t="shared" si="17"/>
        <v>8.33</v>
      </c>
      <c r="AR181" s="15">
        <f t="shared" si="18"/>
        <v>119.952</v>
      </c>
      <c r="AS181" s="16">
        <f t="shared" si="19"/>
        <v>77.238892466194457</v>
      </c>
      <c r="AT181" s="15">
        <f t="shared" si="20"/>
        <v>12.946845404828599</v>
      </c>
      <c r="AU181" s="39"/>
    </row>
    <row r="182" spans="1:47" s="8" customFormat="1" ht="11.25" customHeight="1" x14ac:dyDescent="0.2">
      <c r="A182" s="8">
        <v>178</v>
      </c>
      <c r="B182" s="8">
        <v>4</v>
      </c>
      <c r="C182" s="20" t="s">
        <v>15</v>
      </c>
      <c r="D182" s="21">
        <f>IF(C182="",0,VALUE(IF(C182='Tabelle Tipi-pesi'!B$2,'Tabelle Tipi-pesi'!C$2,"")&amp;IF(C182='Tabelle Tipi-pesi'!B$3,'Tabelle Tipi-pesi'!C$3,"")&amp;IF(C182='Tabelle Tipi-pesi'!B$4,'Tabelle Tipi-pesi'!C$4,"")&amp;IF(C182='Tabelle Tipi-pesi'!B$5,'Tabelle Tipi-pesi'!C$5,"")&amp;IF(C182='Tabelle Tipi-pesi'!B$6,'Tabelle Tipi-pesi'!C$6,"")&amp;IF(C182='Tabelle Tipi-pesi'!B$7,'Tabelle Tipi-pesi'!C$7,"")&amp;IF(C182='Tabelle Tipi-pesi'!B$8,'Tabelle Tipi-pesi'!C$8,"")&amp;IF(C182='Tabelle Tipi-pesi'!B$9,'Tabelle Tipi-pesi'!C$9,"")&amp;IF(C182='Tabelle Tipi-pesi'!B$10,'Tabelle Tipi-pesi'!C$10,"")&amp;IF(C182='Tabelle Tipi-pesi'!B$11,'Tabelle Tipi-pesi'!C$11,"")&amp;IF(C182='Tabelle Tipi-pesi'!B$12,'Tabelle Tipi-pesi'!C$12,"")&amp;IF(C182='Tabelle Tipi-pesi'!B$13,'Tabelle Tipi-pesi'!C$13,"")&amp;IF(C182='Tabelle Tipi-pesi'!B$14,'Tabelle Tipi-pesi'!C$14,"")&amp;IF(C182='Tabelle Tipi-pesi'!B$15,'Tabelle Tipi-pesi'!C$15,"")&amp;IF(C182='Tabelle Tipi-pesi'!B$16,'Tabelle Tipi-pesi'!C$16,"")&amp;IF(C182='Tabelle Tipi-pesi'!B$17,'Tabelle Tipi-pesi'!C$17,"")&amp;IF(C182='Tabelle Tipi-pesi'!B$18,'Tabelle Tipi-pesi'!C$18,"")&amp;IF(C182='Tabelle Tipi-pesi'!B$19,'Tabelle Tipi-pesi'!C$19,"")&amp;IF(C182='Tabelle Tipi-pesi'!B$20,'Tabelle Tipi-pesi'!C$20,"")&amp;IF(C182='Tabelle Tipi-pesi'!B$21,'Tabelle Tipi-pesi'!C$21,"")&amp;IF(C182='Tabelle Tipi-pesi'!B$22,'Tabelle Tipi-pesi'!C$22,"")&amp;IF(C182='Tabelle Tipi-pesi'!B$23,'Tabelle Tipi-pesi'!C$23,"")))</f>
        <v>110</v>
      </c>
      <c r="E182" s="8" t="s">
        <v>29</v>
      </c>
      <c r="F182" s="7">
        <f>IF(E182="",0,VALUE(IF(E182='Tabelle Tipi-pesi'!D$2,'Tabelle Tipi-pesi'!E$2,"")&amp;IF(E182='Tabelle Tipi-pesi'!D$3,'Tabelle Tipi-pesi'!E$3,"")&amp;IF(E182='Tabelle Tipi-pesi'!D$4,'Tabelle Tipi-pesi'!E$4,"")&amp;IF(E182='Tabelle Tipi-pesi'!D$5,'Tabelle Tipi-pesi'!E$5,"")&amp;IF(E182='Tabelle Tipi-pesi'!D$6,'Tabelle Tipi-pesi'!E$6,"")&amp;IF(E182='Tabelle Tipi-pesi'!D$7,'Tabelle Tipi-pesi'!E$7,"")&amp;IF(E182='Tabelle Tipi-pesi'!D$8,'Tabelle Tipi-pesi'!E$8,"")&amp;IF(E182='Tabelle Tipi-pesi'!D$9,'Tabelle Tipi-pesi'!E$9,"")&amp;IF(E182='Tabelle Tipi-pesi'!D$10,'Tabelle Tipi-pesi'!E$10,"")&amp;IF(E182='Tabelle Tipi-pesi'!D$11,'Tabelle Tipi-pesi'!E$11,"")&amp;IF(E182='Tabelle Tipi-pesi'!D$12,'Tabelle Tipi-pesi'!E$12,"")&amp;IF(E182='Tabelle Tipi-pesi'!D$13,'Tabelle Tipi-pesi'!E$13,"")&amp;IF(E182='Tabelle Tipi-pesi'!D$14,'Tabelle Tipi-pesi'!E$14,"")&amp;IF(E182='Tabelle Tipi-pesi'!D$15,'Tabelle Tipi-pesi'!E$15,"")&amp;IF(E182='Tabelle Tipi-pesi'!D$16,'Tabelle Tipi-pesi'!E$16,"")&amp;IF(E182='Tabelle Tipi-pesi'!D$17,'Tabelle Tipi-pesi'!E$17,"")&amp;IF(E182='Tabelle Tipi-pesi'!D$18,'Tabelle Tipi-pesi'!E$18,"")&amp;IF(E182='Tabelle Tipi-pesi'!D$19,'Tabelle Tipi-pesi'!E$19,"")&amp;IF(E182='Tabelle Tipi-pesi'!D$20,'Tabelle Tipi-pesi'!E$20,"")&amp;IF(E182='Tabelle Tipi-pesi'!D$21,'Tabelle Tipi-pesi'!E$21,"")&amp;IF(E182='Tabelle Tipi-pesi'!D$22,'Tabelle Tipi-pesi'!E$22,"")&amp;IF(E182='Tabelle Tipi-pesi'!D$23,'Tabelle Tipi-pesi'!E$23,"")))/4*B182</f>
        <v>80</v>
      </c>
      <c r="G182" s="22" t="s">
        <v>41</v>
      </c>
      <c r="H182" s="23">
        <f>$B182*IF(G182="",0,VALUE(IF(G182='Tabelle Tipi-pesi'!F$2,'Tabelle Tipi-pesi'!G$2,"")&amp;IF(G182='Tabelle Tipi-pesi'!F$3,'Tabelle Tipi-pesi'!G$3,"")&amp;IF(G182='Tabelle Tipi-pesi'!F$4,'Tabelle Tipi-pesi'!G$4,"")&amp;IF(G182='Tabelle Tipi-pesi'!F$5,'Tabelle Tipi-pesi'!G$5,"")&amp;IF(G182='Tabelle Tipi-pesi'!F$6,'Tabelle Tipi-pesi'!G$6,"")&amp;IF(G182='Tabelle Tipi-pesi'!F$7,'Tabelle Tipi-pesi'!G$7,"")&amp;IF(G182='Tabelle Tipi-pesi'!F$8,'Tabelle Tipi-pesi'!G$8,"")&amp;IF(G182='Tabelle Tipi-pesi'!F$9,'Tabelle Tipi-pesi'!G$9,"")&amp;IF(G182='Tabelle Tipi-pesi'!F$10,'Tabelle Tipi-pesi'!G$10,"")&amp;IF(G182='Tabelle Tipi-pesi'!F$11,'Tabelle Tipi-pesi'!G$11,"")&amp;IF(G182='Tabelle Tipi-pesi'!F$12,'Tabelle Tipi-pesi'!G$12,"")&amp;IF(G182='Tabelle Tipi-pesi'!F$13,'Tabelle Tipi-pesi'!G$13,"")&amp;IF(G182='Tabelle Tipi-pesi'!F$14,'Tabelle Tipi-pesi'!G$14,"")&amp;IF(G182='Tabelle Tipi-pesi'!F$15,'Tabelle Tipi-pesi'!G$15,"")&amp;IF(G182='Tabelle Tipi-pesi'!F$16,'Tabelle Tipi-pesi'!G$16,"")&amp;IF(G182='Tabelle Tipi-pesi'!F$17,'Tabelle Tipi-pesi'!G$17,"")&amp;IF(G182='Tabelle Tipi-pesi'!F$18,'Tabelle Tipi-pesi'!G$18,"")&amp;IF(G182='Tabelle Tipi-pesi'!F$19,'Tabelle Tipi-pesi'!G$19,"")&amp;IF(G182='Tabelle Tipi-pesi'!F$20,'Tabelle Tipi-pesi'!G$20,"")&amp;IF(G182='Tabelle Tipi-pesi'!F$21,'Tabelle Tipi-pesi'!G$21,"")&amp;IF(G182='Tabelle Tipi-pesi'!F$22,'Tabelle Tipi-pesi'!G$22,"")&amp;IF(G182='Tabelle Tipi-pesi'!F$23,'Tabelle Tipi-pesi'!G$23,"")))</f>
        <v>60</v>
      </c>
      <c r="I182" s="8" t="s">
        <v>44</v>
      </c>
      <c r="J182" s="9">
        <f>IF(I182="",0,VALUE(IF(I182='Tabelle Tipi-pesi'!H$2,'Tabelle Tipi-pesi'!I$2,"")&amp;IF(I182='Tabelle Tipi-pesi'!H$3,'Tabelle Tipi-pesi'!I$3,"")&amp;IF(I182='Tabelle Tipi-pesi'!H$4,'Tabelle Tipi-pesi'!I$4,"")&amp;IF(I182='Tabelle Tipi-pesi'!H$5,'Tabelle Tipi-pesi'!I$5,"")&amp;IF(I182='Tabelle Tipi-pesi'!H$6,'Tabelle Tipi-pesi'!I$6,"")&amp;IF(I182='Tabelle Tipi-pesi'!H$7,'Tabelle Tipi-pesi'!I$7,"")&amp;IF(I182='Tabelle Tipi-pesi'!H$8,'Tabelle Tipi-pesi'!I$8,"")&amp;IF(I182='Tabelle Tipi-pesi'!H$9,'Tabelle Tipi-pesi'!I$9,"")&amp;IF(I182='Tabelle Tipi-pesi'!H$10,'Tabelle Tipi-pesi'!I$10,"")&amp;IF(I182='Tabelle Tipi-pesi'!H$11,'Tabelle Tipi-pesi'!I$11,"")&amp;IF(I182='Tabelle Tipi-pesi'!H$12,'Tabelle Tipi-pesi'!I$12,"")&amp;IF(I182='Tabelle Tipi-pesi'!H$13,'Tabelle Tipi-pesi'!I$13,"")&amp;IF(I182='Tabelle Tipi-pesi'!H$14,'Tabelle Tipi-pesi'!I$14,"")&amp;IF(I182='Tabelle Tipi-pesi'!H$15,'Tabelle Tipi-pesi'!I$15,"")&amp;IF(I182='Tabelle Tipi-pesi'!H$16,'Tabelle Tipi-pesi'!I$16,"")&amp;IF(I182='Tabelle Tipi-pesi'!H$17,'Tabelle Tipi-pesi'!I$17,"")&amp;IF(I182='Tabelle Tipi-pesi'!H$18,'Tabelle Tipi-pesi'!I$18,"")&amp;IF(I182='Tabelle Tipi-pesi'!H$19,'Tabelle Tipi-pesi'!I$19,"")&amp;IF(I182='Tabelle Tipi-pesi'!H$20,'Tabelle Tipi-pesi'!I$20,"")&amp;IF(I182='Tabelle Tipi-pesi'!H$21,'Tabelle Tipi-pesi'!I$21,"")&amp;IF(I182='Tabelle Tipi-pesi'!H$22,'Tabelle Tipi-pesi'!I$22,"")&amp;IF(I182='Tabelle Tipi-pesi'!H$23,'Tabelle Tipi-pesi'!I$23,"")))</f>
        <v>80</v>
      </c>
      <c r="K182" s="24" t="s">
        <v>50</v>
      </c>
      <c r="L182" s="25">
        <f>IF(K182="",0,VALUE(IF(K182='Tabelle Tipi-pesi'!J$2,'Tabelle Tipi-pesi'!K$2,"")&amp;IF(K182='Tabelle Tipi-pesi'!J$3,'Tabelle Tipi-pesi'!K$3,"")&amp;IF(K182='Tabelle Tipi-pesi'!J$4,'Tabelle Tipi-pesi'!K$4,"")&amp;IF(K182='Tabelle Tipi-pesi'!J$5,'Tabelle Tipi-pesi'!K$5,"")&amp;IF(K182='Tabelle Tipi-pesi'!J$6,'Tabelle Tipi-pesi'!K$6,"")&amp;IF(K182='Tabelle Tipi-pesi'!J$7,'Tabelle Tipi-pesi'!K$7,"")&amp;IF(K182='Tabelle Tipi-pesi'!J$8,'Tabelle Tipi-pesi'!K$8,"")&amp;IF(K182='Tabelle Tipi-pesi'!J$9,'Tabelle Tipi-pesi'!K$9,"")&amp;IF(K182='Tabelle Tipi-pesi'!J$10,'Tabelle Tipi-pesi'!K$10,"")&amp;IF(K182='Tabelle Tipi-pesi'!J$11,'Tabelle Tipi-pesi'!K$11,"")&amp;IF(K182='Tabelle Tipi-pesi'!J$12,'Tabelle Tipi-pesi'!K$12,"")&amp;IF(K182='Tabelle Tipi-pesi'!J$13,'Tabelle Tipi-pesi'!K$13,"")&amp;IF(K182='Tabelle Tipi-pesi'!J$14,'Tabelle Tipi-pesi'!K$14,"")&amp;IF(K182='Tabelle Tipi-pesi'!J$15,'Tabelle Tipi-pesi'!K$15,"")&amp;IF(K182='Tabelle Tipi-pesi'!J$16,'Tabelle Tipi-pesi'!K$16,"")&amp;IF(K182='Tabelle Tipi-pesi'!J$17,'Tabelle Tipi-pesi'!K$17,"")&amp;IF(K182='Tabelle Tipi-pesi'!J$18,'Tabelle Tipi-pesi'!K$18,"")&amp;IF(K182='Tabelle Tipi-pesi'!J$19,'Tabelle Tipi-pesi'!K$19,"")&amp;IF(K182='Tabelle Tipi-pesi'!J$20,'Tabelle Tipi-pesi'!K$20,"")&amp;IF(K182='Tabelle Tipi-pesi'!J$21,'Tabelle Tipi-pesi'!K$21,"")&amp;IF(K182='Tabelle Tipi-pesi'!J$22,'Tabelle Tipi-pesi'!K$22,"")&amp;IF(K182='Tabelle Tipi-pesi'!J$23,'Tabelle Tipi-pesi'!K$23,"")))</f>
        <v>7</v>
      </c>
      <c r="M182" s="8" t="s">
        <v>62</v>
      </c>
      <c r="N182" s="9">
        <f>$B182*IF(M182="",0,VALUE(IF(M182='Tabelle Tipi-pesi'!L$2,'Tabelle Tipi-pesi'!M$2,"")&amp;IF(M182='Tabelle Tipi-pesi'!L$3,'Tabelle Tipi-pesi'!M$3,"")&amp;IF(M182='Tabelle Tipi-pesi'!L$4,'Tabelle Tipi-pesi'!M$4,"")&amp;IF(M182='Tabelle Tipi-pesi'!L$5,'Tabelle Tipi-pesi'!M$5,"")&amp;IF(M182='Tabelle Tipi-pesi'!L$6,'Tabelle Tipi-pesi'!M$6,"")&amp;IF(M182='Tabelle Tipi-pesi'!L$7,'Tabelle Tipi-pesi'!M$7,"")&amp;IF(M182='Tabelle Tipi-pesi'!L$8,'Tabelle Tipi-pesi'!M$8,"")&amp;IF(M182='Tabelle Tipi-pesi'!L$9,'Tabelle Tipi-pesi'!M$9,"")&amp;IF(M182='Tabelle Tipi-pesi'!L$10,'Tabelle Tipi-pesi'!M$10,"")&amp;IF(M182='Tabelle Tipi-pesi'!L$11,'Tabelle Tipi-pesi'!M$11,"")&amp;IF(M182='Tabelle Tipi-pesi'!L$12,'Tabelle Tipi-pesi'!M$12,"")&amp;IF(M182='Tabelle Tipi-pesi'!L$13,'Tabelle Tipi-pesi'!M$13,"")&amp;IF(M182='Tabelle Tipi-pesi'!L$14,'Tabelle Tipi-pesi'!M$14,"")&amp;IF(M182='Tabelle Tipi-pesi'!L$15,'Tabelle Tipi-pesi'!M$15,"")&amp;IF(M182='Tabelle Tipi-pesi'!L$16,'Tabelle Tipi-pesi'!M$16,"")&amp;IF(M182='Tabelle Tipi-pesi'!L$17,'Tabelle Tipi-pesi'!M$17,"")&amp;IF(M182='Tabelle Tipi-pesi'!L$18,'Tabelle Tipi-pesi'!M$18,"")&amp;IF(M182='Tabelle Tipi-pesi'!L$19,'Tabelle Tipi-pesi'!M$19,"")&amp;IF(M182='Tabelle Tipi-pesi'!L$20,'Tabelle Tipi-pesi'!M$20,"")&amp;IF(M182='Tabelle Tipi-pesi'!L$21,'Tabelle Tipi-pesi'!M$21,"")&amp;IF(M182='Tabelle Tipi-pesi'!L$22,'Tabelle Tipi-pesi'!M$22,"")&amp;IF(M182='Tabelle Tipi-pesi'!L$23,'Tabelle Tipi-pesi'!M$23,"")))</f>
        <v>416</v>
      </c>
      <c r="O182" s="27" t="s">
        <v>173</v>
      </c>
      <c r="P182" s="28">
        <f>IF(O182="",0,VALUE(IF(O182='Tabelle Tipi-pesi'!N$2,'Tabelle Tipi-pesi'!O$2,"")&amp;IF(O182='Tabelle Tipi-pesi'!N$3,'Tabelle Tipi-pesi'!O$3,"")&amp;IF(O182='Tabelle Tipi-pesi'!N$4,'Tabelle Tipi-pesi'!O$4,"")&amp;IF(O182='Tabelle Tipi-pesi'!N$5,'Tabelle Tipi-pesi'!O$5,"")&amp;IF(O182='Tabelle Tipi-pesi'!N$6,'Tabelle Tipi-pesi'!O$6,"")&amp;IF(O182='Tabelle Tipi-pesi'!N$7,'Tabelle Tipi-pesi'!O$7,"")&amp;IF(O182='Tabelle Tipi-pesi'!N$8,'Tabelle Tipi-pesi'!O$8,"")&amp;IF(O182='Tabelle Tipi-pesi'!N$9,'Tabelle Tipi-pesi'!O$9,"")&amp;IF(O182='Tabelle Tipi-pesi'!N$10,'Tabelle Tipi-pesi'!O$10,"")&amp;IF(O182='Tabelle Tipi-pesi'!N$11,'Tabelle Tipi-pesi'!O$11,"")&amp;IF(O182='Tabelle Tipi-pesi'!N$12,'Tabelle Tipi-pesi'!O$12,"")&amp;IF(O182='Tabelle Tipi-pesi'!N$13,'Tabelle Tipi-pesi'!O$13,"")&amp;IF(O182='Tabelle Tipi-pesi'!N$14,'Tabelle Tipi-pesi'!O$14,"")&amp;IF(O182='Tabelle Tipi-pesi'!N$15,'Tabelle Tipi-pesi'!O$15,"")&amp;IF(O182='Tabelle Tipi-pesi'!N$16,'Tabelle Tipi-pesi'!O$16,"")&amp;IF(O182='Tabelle Tipi-pesi'!N$17,'Tabelle Tipi-pesi'!O$17,"")&amp;IF(O182='Tabelle Tipi-pesi'!N$18,'Tabelle Tipi-pesi'!O$18,"")&amp;IF(O182='Tabelle Tipi-pesi'!N$19,'Tabelle Tipi-pesi'!O$19,"")&amp;IF(O182='Tabelle Tipi-pesi'!N$20,'Tabelle Tipi-pesi'!O$20,"")&amp;IF(O182='Tabelle Tipi-pesi'!N$21,'Tabelle Tipi-pesi'!O$21,"")&amp;IF(O182='Tabelle Tipi-pesi'!N$22,'Tabelle Tipi-pesi'!O$22,"")&amp;IF(O182='Tabelle Tipi-pesi'!N$23,'Tabelle Tipi-pesi'!O$23,"")))</f>
        <v>740</v>
      </c>
      <c r="Q182" s="8" t="s">
        <v>108</v>
      </c>
      <c r="R182" s="9">
        <f>IF(Q182="",0,VALUE(IF(Q182='Tabelle Tipi-pesi'!P$2,'Tabelle Tipi-pesi'!Q$2,"")&amp;IF(Q182='Tabelle Tipi-pesi'!P$3,'Tabelle Tipi-pesi'!Q$3,"")&amp;IF(Q182='Tabelle Tipi-pesi'!P$4,'Tabelle Tipi-pesi'!Q$4,"")&amp;IF(Q182='Tabelle Tipi-pesi'!P$5,'Tabelle Tipi-pesi'!Q$5,"")&amp;IF(Q182='Tabelle Tipi-pesi'!P$6,'Tabelle Tipi-pesi'!Q$6,"")&amp;IF(Q182='Tabelle Tipi-pesi'!P$7,'Tabelle Tipi-pesi'!Q$7,"")&amp;IF(Q182='Tabelle Tipi-pesi'!P$8,'Tabelle Tipi-pesi'!Q$8,"")&amp;IF(Q182='Tabelle Tipi-pesi'!P$9,'Tabelle Tipi-pesi'!Q$9,"")&amp;IF(Q182='Tabelle Tipi-pesi'!P$10,'Tabelle Tipi-pesi'!Q$10,"")&amp;IF(Q182='Tabelle Tipi-pesi'!P$11,'Tabelle Tipi-pesi'!Q$11,"")&amp;IF(Q182='Tabelle Tipi-pesi'!P$12,'Tabelle Tipi-pesi'!Q$12,"")&amp;IF(Q182='Tabelle Tipi-pesi'!P$13,'Tabelle Tipi-pesi'!Q$13,"")&amp;IF(Q182='Tabelle Tipi-pesi'!P$14,'Tabelle Tipi-pesi'!Q$14,"")&amp;IF(Q182='Tabelle Tipi-pesi'!P$15,'Tabelle Tipi-pesi'!Q$15,"")&amp;IF(Q182='Tabelle Tipi-pesi'!P$16,'Tabelle Tipi-pesi'!Q$16,"")&amp;IF(Q182='Tabelle Tipi-pesi'!P$17,'Tabelle Tipi-pesi'!Q$17,"")&amp;IF(Q182='Tabelle Tipi-pesi'!P$18,'Tabelle Tipi-pesi'!Q$18,"")&amp;IF(Q182='Tabelle Tipi-pesi'!P$19,'Tabelle Tipi-pesi'!Q$19,"")&amp;IF(Q182='Tabelle Tipi-pesi'!P$20,'Tabelle Tipi-pesi'!Q$20,"")&amp;IF(Q182='Tabelle Tipi-pesi'!P$21,'Tabelle Tipi-pesi'!Q$21,"")&amp;IF(Q182='Tabelle Tipi-pesi'!P$22,'Tabelle Tipi-pesi'!Q$22,"")&amp;IF(Q182='Tabelle Tipi-pesi'!P$23,'Tabelle Tipi-pesi'!Q$23,"")))</f>
        <v>30</v>
      </c>
      <c r="S182" s="29" t="s">
        <v>113</v>
      </c>
      <c r="T182" s="30">
        <f>IF(S182="",0,VALUE(IF(S182='Tabelle Tipi-pesi'!R$2,'Tabelle Tipi-pesi'!S$2,"")&amp;IF(S182='Tabelle Tipi-pesi'!R$3,'Tabelle Tipi-pesi'!S$3,"")&amp;IF(S182='Tabelle Tipi-pesi'!R$4,'Tabelle Tipi-pesi'!S$4,"")&amp;IF(S182='Tabelle Tipi-pesi'!R$5,'Tabelle Tipi-pesi'!S$5,"")&amp;IF(S182='Tabelle Tipi-pesi'!R$6,'Tabelle Tipi-pesi'!S$6,"")&amp;IF(S182='Tabelle Tipi-pesi'!R$7,'Tabelle Tipi-pesi'!S$7,"")&amp;IF(S182='Tabelle Tipi-pesi'!R$8,'Tabelle Tipi-pesi'!S$8,"")&amp;IF(S182='Tabelle Tipi-pesi'!R$9,'Tabelle Tipi-pesi'!S$9,"")&amp;IF(S182='Tabelle Tipi-pesi'!R$10,'Tabelle Tipi-pesi'!S$10,"")&amp;IF(S182='Tabelle Tipi-pesi'!R$11,'Tabelle Tipi-pesi'!S$11,"")&amp;IF(S182='Tabelle Tipi-pesi'!R$12,'Tabelle Tipi-pesi'!S$12,"")&amp;IF(S182='Tabelle Tipi-pesi'!R$13,'Tabelle Tipi-pesi'!S$13,"")&amp;IF(S182='Tabelle Tipi-pesi'!R$14,'Tabelle Tipi-pesi'!S$14,"")&amp;IF(S182='Tabelle Tipi-pesi'!R$15,'Tabelle Tipi-pesi'!S$15,"")&amp;IF(S182='Tabelle Tipi-pesi'!R$16,'Tabelle Tipi-pesi'!S$16,"")&amp;IF(S182='Tabelle Tipi-pesi'!R$17,'Tabelle Tipi-pesi'!S$17,"")&amp;IF(S182='Tabelle Tipi-pesi'!R$18,'Tabelle Tipi-pesi'!S$18,"")&amp;IF(S182='Tabelle Tipi-pesi'!R$19,'Tabelle Tipi-pesi'!S$19,"")&amp;IF(S182='Tabelle Tipi-pesi'!R$20,'Tabelle Tipi-pesi'!S$20,"")&amp;IF(S182='Tabelle Tipi-pesi'!R$21,'Tabelle Tipi-pesi'!S$21,"")&amp;IF(S182='Tabelle Tipi-pesi'!R$22,'Tabelle Tipi-pesi'!S$22,"")&amp;IF(S182='Tabelle Tipi-pesi'!R$23,'Tabelle Tipi-pesi'!S$23,"")))</f>
        <v>30</v>
      </c>
      <c r="V182" s="9">
        <f>IF(U182="",0,VALUE(IF(U182='Tabelle Tipi-pesi'!T$2,'Tabelle Tipi-pesi'!U$2,"")&amp;IF(U182='Tabelle Tipi-pesi'!T$3,'Tabelle Tipi-pesi'!U$3,"")&amp;IF(U182='Tabelle Tipi-pesi'!T$4,'Tabelle Tipi-pesi'!U$4,"")&amp;IF(U182='Tabelle Tipi-pesi'!T$5,'Tabelle Tipi-pesi'!U$5,"")&amp;IF(U182='Tabelle Tipi-pesi'!T$6,'Tabelle Tipi-pesi'!U$6,"")&amp;IF(U182='Tabelle Tipi-pesi'!T$7,'Tabelle Tipi-pesi'!U$7,"")&amp;IF(U182='Tabelle Tipi-pesi'!T$8,'Tabelle Tipi-pesi'!U$8,"")&amp;IF(U182='Tabelle Tipi-pesi'!T$9,'Tabelle Tipi-pesi'!U$9,"")&amp;IF(U182='Tabelle Tipi-pesi'!T$10,'Tabelle Tipi-pesi'!U$10,"")&amp;IF(U182='Tabelle Tipi-pesi'!T$11,'Tabelle Tipi-pesi'!U$11,"")&amp;IF(U182='Tabelle Tipi-pesi'!T$12,'Tabelle Tipi-pesi'!U$12,"")&amp;IF(U182='Tabelle Tipi-pesi'!T$13,'Tabelle Tipi-pesi'!U$13,"")&amp;IF(U182='Tabelle Tipi-pesi'!T$14,'Tabelle Tipi-pesi'!U$14,"")&amp;IF(U182='Tabelle Tipi-pesi'!T$15,'Tabelle Tipi-pesi'!U$15,"")&amp;IF(U182='Tabelle Tipi-pesi'!T$16,'Tabelle Tipi-pesi'!U$16,"")&amp;IF(U182='Tabelle Tipi-pesi'!T$17,'Tabelle Tipi-pesi'!U$17,"")&amp;IF(U182='Tabelle Tipi-pesi'!T$18,'Tabelle Tipi-pesi'!U$18,"")&amp;IF(U182='Tabelle Tipi-pesi'!T$19,'Tabelle Tipi-pesi'!U$19,"")&amp;IF(U182='Tabelle Tipi-pesi'!T$20,'Tabelle Tipi-pesi'!U$20,"")&amp;IF(U182='Tabelle Tipi-pesi'!T$21,'Tabelle Tipi-pesi'!U$21,"")&amp;IF(U182='Tabelle Tipi-pesi'!T$22,'Tabelle Tipi-pesi'!U$22,"")&amp;IF(U182='Tabelle Tipi-pesi'!T$23,'Tabelle Tipi-pesi'!U$23,"")))</f>
        <v>0</v>
      </c>
      <c r="W182" s="31"/>
      <c r="X182" s="32">
        <f>IF(W182="",0,VALUE(IF(W182='Tabelle Tipi-pesi'!V$2,'Tabelle Tipi-pesi'!W$2,"")&amp;IF(W182='Tabelle Tipi-pesi'!V$3,'Tabelle Tipi-pesi'!W$3,"")&amp;IF(W182='Tabelle Tipi-pesi'!V$4,'Tabelle Tipi-pesi'!W$4,"")&amp;IF(W182='Tabelle Tipi-pesi'!V$5,'Tabelle Tipi-pesi'!W$5,"")&amp;IF(W182='Tabelle Tipi-pesi'!V$6,'Tabelle Tipi-pesi'!W$6,"")&amp;IF(W182='Tabelle Tipi-pesi'!V$7,'Tabelle Tipi-pesi'!W$7,"")&amp;IF(W182='Tabelle Tipi-pesi'!V$8,'Tabelle Tipi-pesi'!W$8,"")&amp;IF(W182='Tabelle Tipi-pesi'!V$9,'Tabelle Tipi-pesi'!W$9,"")&amp;IF(W182='Tabelle Tipi-pesi'!V$10,'Tabelle Tipi-pesi'!W$10,"")&amp;IF(W182='Tabelle Tipi-pesi'!V$11,'Tabelle Tipi-pesi'!W$11,"")&amp;IF(W182='Tabelle Tipi-pesi'!V$12,'Tabelle Tipi-pesi'!W$12,"")&amp;IF(W182='Tabelle Tipi-pesi'!V$13,'Tabelle Tipi-pesi'!W$13,"")&amp;IF(W182='Tabelle Tipi-pesi'!V$14,'Tabelle Tipi-pesi'!W$14,"")&amp;IF(W182='Tabelle Tipi-pesi'!V$15,'Tabelle Tipi-pesi'!W$15,"")&amp;IF(W182='Tabelle Tipi-pesi'!V$16,'Tabelle Tipi-pesi'!W$16,"")&amp;IF(W182='Tabelle Tipi-pesi'!V$17,'Tabelle Tipi-pesi'!W$17,"")&amp;IF(W182='Tabelle Tipi-pesi'!V$18,'Tabelle Tipi-pesi'!W$18,"")&amp;IF(W182='Tabelle Tipi-pesi'!V$19,'Tabelle Tipi-pesi'!W$19,"")&amp;IF(W182='Tabelle Tipi-pesi'!V$20,'Tabelle Tipi-pesi'!W$20,"")&amp;IF(W182='Tabelle Tipi-pesi'!V$21,'Tabelle Tipi-pesi'!W$21,"")&amp;IF(W182='Tabelle Tipi-pesi'!V$22,'Tabelle Tipi-pesi'!W$22,"")&amp;IF(W182='Tabelle Tipi-pesi'!V$23,'Tabelle Tipi-pesi'!W$23,"")))</f>
        <v>0</v>
      </c>
      <c r="Z182" s="9">
        <f>IF(Y182="",0,VALUE(IF(Y182='Tabelle Tipi-pesi'!X$2,'Tabelle Tipi-pesi'!Y$2,"")&amp;IF(Y182='Tabelle Tipi-pesi'!X$3,'Tabelle Tipi-pesi'!Y$3,"")&amp;IF(Y182='Tabelle Tipi-pesi'!X$4,'Tabelle Tipi-pesi'!Y$4,"")&amp;IF(Y182='Tabelle Tipi-pesi'!X$5,'Tabelle Tipi-pesi'!Y$5,"")&amp;IF(Y182='Tabelle Tipi-pesi'!X$6,'Tabelle Tipi-pesi'!Y$6,"")&amp;IF(Y182='Tabelle Tipi-pesi'!X$7,'Tabelle Tipi-pesi'!Y$7,"")&amp;IF(Y182='Tabelle Tipi-pesi'!X$8,'Tabelle Tipi-pesi'!Y$8,"")&amp;IF(Y182='Tabelle Tipi-pesi'!X$9,'Tabelle Tipi-pesi'!Y$9,"")&amp;IF(Y182='Tabelle Tipi-pesi'!X$10,'Tabelle Tipi-pesi'!Y$10,"")&amp;IF(Y182='Tabelle Tipi-pesi'!X$11,'Tabelle Tipi-pesi'!Y$11,"")&amp;IF(Y182='Tabelle Tipi-pesi'!X$12,'Tabelle Tipi-pesi'!Y$12,"")&amp;IF(Y182='Tabelle Tipi-pesi'!X$13,'Tabelle Tipi-pesi'!Y$13,"")&amp;IF(Y182='Tabelle Tipi-pesi'!X$14,'Tabelle Tipi-pesi'!Y$14,"")&amp;IF(Y182='Tabelle Tipi-pesi'!X$15,'Tabelle Tipi-pesi'!Y$15,"")&amp;IF(Y182='Tabelle Tipi-pesi'!X$16,'Tabelle Tipi-pesi'!Y$16,"")&amp;IF(Y182='Tabelle Tipi-pesi'!X$17,'Tabelle Tipi-pesi'!Y$17,"")&amp;IF(Y182='Tabelle Tipi-pesi'!X$18,'Tabelle Tipi-pesi'!Y$18,"")&amp;IF(Y182='Tabelle Tipi-pesi'!X$19,'Tabelle Tipi-pesi'!Y$19,"")&amp;IF(Y182='Tabelle Tipi-pesi'!X$20,'Tabelle Tipi-pesi'!Y$20,"")&amp;IF(Y182='Tabelle Tipi-pesi'!X$21,'Tabelle Tipi-pesi'!Y$21,"")&amp;IF(Y182='Tabelle Tipi-pesi'!X$22,'Tabelle Tipi-pesi'!Y$22,"")&amp;IF(Y182='Tabelle Tipi-pesi'!X$23,'Tabelle Tipi-pesi'!Y$23,"")))</f>
        <v>0</v>
      </c>
      <c r="AA182" s="36"/>
      <c r="AB182" s="37">
        <f>IF(AA182="",0,VALUE(IF(AA182='Tabelle Tipi-pesi'!Z$2,'Tabelle Tipi-pesi'!AA$2,"")&amp;IF(AA182='Tabelle Tipi-pesi'!Z$3,'Tabelle Tipi-pesi'!AA$3,"")&amp;IF(AA182='Tabelle Tipi-pesi'!Z$4,'Tabelle Tipi-pesi'!AA$4,"")&amp;IF(AA182='Tabelle Tipi-pesi'!Z$5,'Tabelle Tipi-pesi'!AA$5,"")&amp;IF(AA182='Tabelle Tipi-pesi'!Z$6,'Tabelle Tipi-pesi'!AA$6,"")&amp;IF(AA182='Tabelle Tipi-pesi'!Z$7,'Tabelle Tipi-pesi'!AA$7,"")&amp;IF(AA182='Tabelle Tipi-pesi'!Z$8,'Tabelle Tipi-pesi'!AA$8,"")&amp;IF(AA182='Tabelle Tipi-pesi'!Z$9,'Tabelle Tipi-pesi'!AA$9,"")&amp;IF(AA182='Tabelle Tipi-pesi'!Z$10,'Tabelle Tipi-pesi'!AA$10,"")&amp;IF(AA182='Tabelle Tipi-pesi'!Z$11,'Tabelle Tipi-pesi'!AA$11,"")&amp;IF(AA182='Tabelle Tipi-pesi'!Z$12,'Tabelle Tipi-pesi'!AA$12,"")&amp;IF(AA182='Tabelle Tipi-pesi'!Z$13,'Tabelle Tipi-pesi'!AA$13,"")&amp;IF(AA182='Tabelle Tipi-pesi'!Z$14,'Tabelle Tipi-pesi'!AA$14,"")&amp;IF(AA182='Tabelle Tipi-pesi'!Z$15,'Tabelle Tipi-pesi'!AA$15,"")&amp;IF(AA182='Tabelle Tipi-pesi'!Z$16,'Tabelle Tipi-pesi'!AA$16,"")&amp;IF(AA182='Tabelle Tipi-pesi'!Z$17,'Tabelle Tipi-pesi'!AA$17,"")&amp;IF(AA182='Tabelle Tipi-pesi'!Z$18,'Tabelle Tipi-pesi'!AA$18,"")&amp;IF(AA182='Tabelle Tipi-pesi'!Z$19,'Tabelle Tipi-pesi'!AA$19,"")&amp;IF(AA182='Tabelle Tipi-pesi'!Z$20,'Tabelle Tipi-pesi'!AA$20,"")&amp;IF(AA182='Tabelle Tipi-pesi'!Z$21,'Tabelle Tipi-pesi'!AA$21,"")&amp;IF(AA182='Tabelle Tipi-pesi'!Z$22,'Tabelle Tipi-pesi'!AA$22,"")&amp;IF(AA182='Tabelle Tipi-pesi'!Z$23,'Tabelle Tipi-pesi'!AA$23,"")))</f>
        <v>0</v>
      </c>
      <c r="AD182" s="9">
        <f>IF(AC182="",0,VALUE(IF(AC182='Tabelle Tipi-pesi'!Z$2,'Tabelle Tipi-pesi'!AA$2,"")&amp;IF(AC182='Tabelle Tipi-pesi'!Z$3,'Tabelle Tipi-pesi'!AA$3,"")&amp;IF(AC182='Tabelle Tipi-pesi'!Z$4,'Tabelle Tipi-pesi'!AA$4,"")&amp;IF(AC182='Tabelle Tipi-pesi'!Z$5,'Tabelle Tipi-pesi'!AA$5,"")&amp;IF(AC182='Tabelle Tipi-pesi'!Z$6,'Tabelle Tipi-pesi'!AA$6,"")&amp;IF(AC182='Tabelle Tipi-pesi'!Z$7,'Tabelle Tipi-pesi'!AA$7,"")&amp;IF(AC182='Tabelle Tipi-pesi'!Z$8,'Tabelle Tipi-pesi'!AA$8,"")&amp;IF(AC182='Tabelle Tipi-pesi'!Z$9,'Tabelle Tipi-pesi'!AA$9,"")&amp;IF(AC182='Tabelle Tipi-pesi'!Z$10,'Tabelle Tipi-pesi'!AA$10,"")&amp;IF(AC182='Tabelle Tipi-pesi'!Z$11,'Tabelle Tipi-pesi'!AA$11,"")&amp;IF(AC182='Tabelle Tipi-pesi'!Z$12,'Tabelle Tipi-pesi'!AA$12,"")&amp;IF(AC182='Tabelle Tipi-pesi'!Z$13,'Tabelle Tipi-pesi'!AA$13,"")&amp;IF(AC182='Tabelle Tipi-pesi'!Z$14,'Tabelle Tipi-pesi'!AA$14,"")&amp;IF(AC182='Tabelle Tipi-pesi'!Z$15,'Tabelle Tipi-pesi'!AA$15,"")&amp;IF(AC182='Tabelle Tipi-pesi'!Z$16,'Tabelle Tipi-pesi'!AA$16,"")&amp;IF(AC182='Tabelle Tipi-pesi'!Z$17,'Tabelle Tipi-pesi'!AA$17,"")&amp;IF(AC182='Tabelle Tipi-pesi'!Z$18,'Tabelle Tipi-pesi'!AA$18,"")&amp;IF(AC182='Tabelle Tipi-pesi'!Z$19,'Tabelle Tipi-pesi'!AA$19,"")&amp;IF(AC182='Tabelle Tipi-pesi'!Z$20,'Tabelle Tipi-pesi'!AA$20,"")&amp;IF(AC182='Tabelle Tipi-pesi'!Z$21,'Tabelle Tipi-pesi'!AA$21,"")&amp;IF(AC182='Tabelle Tipi-pesi'!Z$22,'Tabelle Tipi-pesi'!AA$22,"")&amp;IF(AC182='Tabelle Tipi-pesi'!Z$23,'Tabelle Tipi-pesi'!AA$23,"")))</f>
        <v>0</v>
      </c>
      <c r="AE182" s="34"/>
      <c r="AF182" s="35">
        <f>IF(AE182="",0,VALUE(IF(AE182='Tabelle Tipi-pesi'!AB$2,'Tabelle Tipi-pesi'!AC$2,"")&amp;IF(AE182='Tabelle Tipi-pesi'!AB$3,'Tabelle Tipi-pesi'!AC$3,"")&amp;IF(AE182='Tabelle Tipi-pesi'!AB$4,'Tabelle Tipi-pesi'!AC$4,"")&amp;IF(AE182='Tabelle Tipi-pesi'!AB$5,'Tabelle Tipi-pesi'!AC$5,"")&amp;IF(AE182='Tabelle Tipi-pesi'!AB$6,'Tabelle Tipi-pesi'!AC$6,"")&amp;IF(AE182='Tabelle Tipi-pesi'!AB$7,'Tabelle Tipi-pesi'!AC$7,"")&amp;IF(AE182='Tabelle Tipi-pesi'!AB$8,'Tabelle Tipi-pesi'!AC$8,"")&amp;IF(AE182='Tabelle Tipi-pesi'!AB$9,'Tabelle Tipi-pesi'!AC$9,"")&amp;IF(AE182='Tabelle Tipi-pesi'!AB$10,'Tabelle Tipi-pesi'!AC$10,"")&amp;IF(AE182='Tabelle Tipi-pesi'!AB$11,'Tabelle Tipi-pesi'!AC$11,"")&amp;IF(AE182='Tabelle Tipi-pesi'!AB$12,'Tabelle Tipi-pesi'!AC$12,"")&amp;IF(AE182='Tabelle Tipi-pesi'!AB$13,'Tabelle Tipi-pesi'!AC$13,"")&amp;IF(AE182='Tabelle Tipi-pesi'!AB$14,'Tabelle Tipi-pesi'!AC$14,"")&amp;IF(AE182='Tabelle Tipi-pesi'!AB$15,'Tabelle Tipi-pesi'!AC$15,"")&amp;IF(AD182='Tabelle Tipi-pesi'!AB$16,'Tabelle Tipi-pesi'!AC$16,"")&amp;IF(AE182='Tabelle Tipi-pesi'!AB$17,'Tabelle Tipi-pesi'!AC$17,"")&amp;IF(AE182='Tabelle Tipi-pesi'!AB$18,'Tabelle Tipi-pesi'!AC$18,"")&amp;IF(AE182='Tabelle Tipi-pesi'!AB$19,'Tabelle Tipi-pesi'!AC$19,"")&amp;IF(AE182='Tabelle Tipi-pesi'!AB$20,'Tabelle Tipi-pesi'!AC$20,"")&amp;IF(AE182='Tabelle Tipi-pesi'!AB$21,'Tabelle Tipi-pesi'!AC$21,"")&amp;IF(AE182='Tabelle Tipi-pesi'!AB$22,'Tabelle Tipi-pesi'!AC$22,"")&amp;IF(AE182='Tabelle Tipi-pesi'!AB$23,'Tabelle Tipi-pesi'!AC$23,"")))</f>
        <v>0</v>
      </c>
      <c r="AH182" s="9">
        <f>IF(AG182="",0,VALUE(IF(AG182='Tabelle Tipi-pesi'!AD$2,'Tabelle Tipi-pesi'!AE$2,"")&amp;IF(AG182='Tabelle Tipi-pesi'!AD$3,'Tabelle Tipi-pesi'!AE$3,"")&amp;IF(AG182='Tabelle Tipi-pesi'!AD$4,'Tabelle Tipi-pesi'!AE$4,"")&amp;IF(AG182='Tabelle Tipi-pesi'!AD$5,'Tabelle Tipi-pesi'!AE$5,"")&amp;IF(AG182='Tabelle Tipi-pesi'!AD$6,'Tabelle Tipi-pesi'!AE$6,"")&amp;IF(AG182='Tabelle Tipi-pesi'!AD$7,'Tabelle Tipi-pesi'!AE$7,"")&amp;IF(AG182='Tabelle Tipi-pesi'!AD$8,'Tabelle Tipi-pesi'!AE$8,"")&amp;IF(AG182='Tabelle Tipi-pesi'!AD$9,'Tabelle Tipi-pesi'!AE$9,"")&amp;IF(AG182='Tabelle Tipi-pesi'!AD$10,'Tabelle Tipi-pesi'!AE$10,"")&amp;IF(AG182='Tabelle Tipi-pesi'!AD$11,'Tabelle Tipi-pesi'!AE$11,"")&amp;IF(AG182='Tabelle Tipi-pesi'!AD$12,'Tabelle Tipi-pesi'!AE$12,"")&amp;IF(AG182='Tabelle Tipi-pesi'!AD$13,'Tabelle Tipi-pesi'!AE$13,"")&amp;IF(AG182='Tabelle Tipi-pesi'!AD$14,'Tabelle Tipi-pesi'!AE$14,"")&amp;IF(AG182='Tabelle Tipi-pesi'!AD$15,'Tabelle Tipi-pesi'!AE$15,"")&amp;IF(AF182='Tabelle Tipi-pesi'!AD$16,'Tabelle Tipi-pesi'!AE$16,"")&amp;IF(AG182='Tabelle Tipi-pesi'!AD$17,'Tabelle Tipi-pesi'!AE$17,"")&amp;IF(AG182='Tabelle Tipi-pesi'!AD$18,'Tabelle Tipi-pesi'!AE$18,"")&amp;IF(AG182='Tabelle Tipi-pesi'!AD$19,'Tabelle Tipi-pesi'!AE$19,"")&amp;IF(AG182='Tabelle Tipi-pesi'!AD$20,'Tabelle Tipi-pesi'!AE$20,"")&amp;IF(AG182='Tabelle Tipi-pesi'!AD$21,'Tabelle Tipi-pesi'!AE$21,"")&amp;IF(AG182='Tabelle Tipi-pesi'!AD$22,'Tabelle Tipi-pesi'!AE$22,"")&amp;IF(AG182='Tabelle Tipi-pesi'!AD$23,'Tabelle Tipi-pesi'!AE$23,"")))</f>
        <v>0</v>
      </c>
      <c r="AJ182" s="26">
        <f t="shared" si="14"/>
        <v>1553</v>
      </c>
      <c r="AK182" s="55">
        <v>36.299999999999997</v>
      </c>
      <c r="AL182" s="12">
        <v>5073</v>
      </c>
      <c r="AM182" s="18"/>
      <c r="AN182" s="11">
        <f t="shared" si="15"/>
        <v>15</v>
      </c>
      <c r="AO182" s="11" t="str">
        <f t="shared" si="16"/>
        <v>4</v>
      </c>
      <c r="AP182" s="8">
        <v>380</v>
      </c>
      <c r="AQ182" s="40">
        <f t="shared" si="17"/>
        <v>8.3851239669421496</v>
      </c>
      <c r="AR182" s="15">
        <f t="shared" si="18"/>
        <v>120.74578512396695</v>
      </c>
      <c r="AS182" s="16">
        <f t="shared" si="19"/>
        <v>77.750022616849293</v>
      </c>
      <c r="AT182" s="15">
        <f t="shared" si="20"/>
        <v>12.86173259303064</v>
      </c>
      <c r="AU182" s="39"/>
    </row>
    <row r="183" spans="1:47" s="8" customFormat="1" ht="11.25" customHeight="1" x14ac:dyDescent="0.2">
      <c r="A183" s="8">
        <v>179</v>
      </c>
      <c r="B183" s="8">
        <v>4</v>
      </c>
      <c r="C183" s="20" t="s">
        <v>15</v>
      </c>
      <c r="D183" s="21">
        <f>IF(C183="",0,VALUE(IF(C183='Tabelle Tipi-pesi'!B$2,'Tabelle Tipi-pesi'!C$2,"")&amp;IF(C183='Tabelle Tipi-pesi'!B$3,'Tabelle Tipi-pesi'!C$3,"")&amp;IF(C183='Tabelle Tipi-pesi'!B$4,'Tabelle Tipi-pesi'!C$4,"")&amp;IF(C183='Tabelle Tipi-pesi'!B$5,'Tabelle Tipi-pesi'!C$5,"")&amp;IF(C183='Tabelle Tipi-pesi'!B$6,'Tabelle Tipi-pesi'!C$6,"")&amp;IF(C183='Tabelle Tipi-pesi'!B$7,'Tabelle Tipi-pesi'!C$7,"")&amp;IF(C183='Tabelle Tipi-pesi'!B$8,'Tabelle Tipi-pesi'!C$8,"")&amp;IF(C183='Tabelle Tipi-pesi'!B$9,'Tabelle Tipi-pesi'!C$9,"")&amp;IF(C183='Tabelle Tipi-pesi'!B$10,'Tabelle Tipi-pesi'!C$10,"")&amp;IF(C183='Tabelle Tipi-pesi'!B$11,'Tabelle Tipi-pesi'!C$11,"")&amp;IF(C183='Tabelle Tipi-pesi'!B$12,'Tabelle Tipi-pesi'!C$12,"")&amp;IF(C183='Tabelle Tipi-pesi'!B$13,'Tabelle Tipi-pesi'!C$13,"")&amp;IF(C183='Tabelle Tipi-pesi'!B$14,'Tabelle Tipi-pesi'!C$14,"")&amp;IF(C183='Tabelle Tipi-pesi'!B$15,'Tabelle Tipi-pesi'!C$15,"")&amp;IF(C183='Tabelle Tipi-pesi'!B$16,'Tabelle Tipi-pesi'!C$16,"")&amp;IF(C183='Tabelle Tipi-pesi'!B$17,'Tabelle Tipi-pesi'!C$17,"")&amp;IF(C183='Tabelle Tipi-pesi'!B$18,'Tabelle Tipi-pesi'!C$18,"")&amp;IF(C183='Tabelle Tipi-pesi'!B$19,'Tabelle Tipi-pesi'!C$19,"")&amp;IF(C183='Tabelle Tipi-pesi'!B$20,'Tabelle Tipi-pesi'!C$20,"")&amp;IF(C183='Tabelle Tipi-pesi'!B$21,'Tabelle Tipi-pesi'!C$21,"")&amp;IF(C183='Tabelle Tipi-pesi'!B$22,'Tabelle Tipi-pesi'!C$22,"")&amp;IF(C183='Tabelle Tipi-pesi'!B$23,'Tabelle Tipi-pesi'!C$23,"")))</f>
        <v>110</v>
      </c>
      <c r="E183" s="8" t="s">
        <v>29</v>
      </c>
      <c r="F183" s="7">
        <f>IF(E183="",0,VALUE(IF(E183='Tabelle Tipi-pesi'!D$2,'Tabelle Tipi-pesi'!E$2,"")&amp;IF(E183='Tabelle Tipi-pesi'!D$3,'Tabelle Tipi-pesi'!E$3,"")&amp;IF(E183='Tabelle Tipi-pesi'!D$4,'Tabelle Tipi-pesi'!E$4,"")&amp;IF(E183='Tabelle Tipi-pesi'!D$5,'Tabelle Tipi-pesi'!E$5,"")&amp;IF(E183='Tabelle Tipi-pesi'!D$6,'Tabelle Tipi-pesi'!E$6,"")&amp;IF(E183='Tabelle Tipi-pesi'!D$7,'Tabelle Tipi-pesi'!E$7,"")&amp;IF(E183='Tabelle Tipi-pesi'!D$8,'Tabelle Tipi-pesi'!E$8,"")&amp;IF(E183='Tabelle Tipi-pesi'!D$9,'Tabelle Tipi-pesi'!E$9,"")&amp;IF(E183='Tabelle Tipi-pesi'!D$10,'Tabelle Tipi-pesi'!E$10,"")&amp;IF(E183='Tabelle Tipi-pesi'!D$11,'Tabelle Tipi-pesi'!E$11,"")&amp;IF(E183='Tabelle Tipi-pesi'!D$12,'Tabelle Tipi-pesi'!E$12,"")&amp;IF(E183='Tabelle Tipi-pesi'!D$13,'Tabelle Tipi-pesi'!E$13,"")&amp;IF(E183='Tabelle Tipi-pesi'!D$14,'Tabelle Tipi-pesi'!E$14,"")&amp;IF(E183='Tabelle Tipi-pesi'!D$15,'Tabelle Tipi-pesi'!E$15,"")&amp;IF(E183='Tabelle Tipi-pesi'!D$16,'Tabelle Tipi-pesi'!E$16,"")&amp;IF(E183='Tabelle Tipi-pesi'!D$17,'Tabelle Tipi-pesi'!E$17,"")&amp;IF(E183='Tabelle Tipi-pesi'!D$18,'Tabelle Tipi-pesi'!E$18,"")&amp;IF(E183='Tabelle Tipi-pesi'!D$19,'Tabelle Tipi-pesi'!E$19,"")&amp;IF(E183='Tabelle Tipi-pesi'!D$20,'Tabelle Tipi-pesi'!E$20,"")&amp;IF(E183='Tabelle Tipi-pesi'!D$21,'Tabelle Tipi-pesi'!E$21,"")&amp;IF(E183='Tabelle Tipi-pesi'!D$22,'Tabelle Tipi-pesi'!E$22,"")&amp;IF(E183='Tabelle Tipi-pesi'!D$23,'Tabelle Tipi-pesi'!E$23,"")))/4*B183</f>
        <v>80</v>
      </c>
      <c r="G183" s="22" t="s">
        <v>41</v>
      </c>
      <c r="H183" s="23">
        <f>$B183*IF(G183="",0,VALUE(IF(G183='Tabelle Tipi-pesi'!F$2,'Tabelle Tipi-pesi'!G$2,"")&amp;IF(G183='Tabelle Tipi-pesi'!F$3,'Tabelle Tipi-pesi'!G$3,"")&amp;IF(G183='Tabelle Tipi-pesi'!F$4,'Tabelle Tipi-pesi'!G$4,"")&amp;IF(G183='Tabelle Tipi-pesi'!F$5,'Tabelle Tipi-pesi'!G$5,"")&amp;IF(G183='Tabelle Tipi-pesi'!F$6,'Tabelle Tipi-pesi'!G$6,"")&amp;IF(G183='Tabelle Tipi-pesi'!F$7,'Tabelle Tipi-pesi'!G$7,"")&amp;IF(G183='Tabelle Tipi-pesi'!F$8,'Tabelle Tipi-pesi'!G$8,"")&amp;IF(G183='Tabelle Tipi-pesi'!F$9,'Tabelle Tipi-pesi'!G$9,"")&amp;IF(G183='Tabelle Tipi-pesi'!F$10,'Tabelle Tipi-pesi'!G$10,"")&amp;IF(G183='Tabelle Tipi-pesi'!F$11,'Tabelle Tipi-pesi'!G$11,"")&amp;IF(G183='Tabelle Tipi-pesi'!F$12,'Tabelle Tipi-pesi'!G$12,"")&amp;IF(G183='Tabelle Tipi-pesi'!F$13,'Tabelle Tipi-pesi'!G$13,"")&amp;IF(G183='Tabelle Tipi-pesi'!F$14,'Tabelle Tipi-pesi'!G$14,"")&amp;IF(G183='Tabelle Tipi-pesi'!F$15,'Tabelle Tipi-pesi'!G$15,"")&amp;IF(G183='Tabelle Tipi-pesi'!F$16,'Tabelle Tipi-pesi'!G$16,"")&amp;IF(G183='Tabelle Tipi-pesi'!F$17,'Tabelle Tipi-pesi'!G$17,"")&amp;IF(G183='Tabelle Tipi-pesi'!F$18,'Tabelle Tipi-pesi'!G$18,"")&amp;IF(G183='Tabelle Tipi-pesi'!F$19,'Tabelle Tipi-pesi'!G$19,"")&amp;IF(G183='Tabelle Tipi-pesi'!F$20,'Tabelle Tipi-pesi'!G$20,"")&amp;IF(G183='Tabelle Tipi-pesi'!F$21,'Tabelle Tipi-pesi'!G$21,"")&amp;IF(G183='Tabelle Tipi-pesi'!F$22,'Tabelle Tipi-pesi'!G$22,"")&amp;IF(G183='Tabelle Tipi-pesi'!F$23,'Tabelle Tipi-pesi'!G$23,"")))</f>
        <v>60</v>
      </c>
      <c r="I183" s="8" t="s">
        <v>44</v>
      </c>
      <c r="J183" s="9">
        <f>IF(I183="",0,VALUE(IF(I183='Tabelle Tipi-pesi'!H$2,'Tabelle Tipi-pesi'!I$2,"")&amp;IF(I183='Tabelle Tipi-pesi'!H$3,'Tabelle Tipi-pesi'!I$3,"")&amp;IF(I183='Tabelle Tipi-pesi'!H$4,'Tabelle Tipi-pesi'!I$4,"")&amp;IF(I183='Tabelle Tipi-pesi'!H$5,'Tabelle Tipi-pesi'!I$5,"")&amp;IF(I183='Tabelle Tipi-pesi'!H$6,'Tabelle Tipi-pesi'!I$6,"")&amp;IF(I183='Tabelle Tipi-pesi'!H$7,'Tabelle Tipi-pesi'!I$7,"")&amp;IF(I183='Tabelle Tipi-pesi'!H$8,'Tabelle Tipi-pesi'!I$8,"")&amp;IF(I183='Tabelle Tipi-pesi'!H$9,'Tabelle Tipi-pesi'!I$9,"")&amp;IF(I183='Tabelle Tipi-pesi'!H$10,'Tabelle Tipi-pesi'!I$10,"")&amp;IF(I183='Tabelle Tipi-pesi'!H$11,'Tabelle Tipi-pesi'!I$11,"")&amp;IF(I183='Tabelle Tipi-pesi'!H$12,'Tabelle Tipi-pesi'!I$12,"")&amp;IF(I183='Tabelle Tipi-pesi'!H$13,'Tabelle Tipi-pesi'!I$13,"")&amp;IF(I183='Tabelle Tipi-pesi'!H$14,'Tabelle Tipi-pesi'!I$14,"")&amp;IF(I183='Tabelle Tipi-pesi'!H$15,'Tabelle Tipi-pesi'!I$15,"")&amp;IF(I183='Tabelle Tipi-pesi'!H$16,'Tabelle Tipi-pesi'!I$16,"")&amp;IF(I183='Tabelle Tipi-pesi'!H$17,'Tabelle Tipi-pesi'!I$17,"")&amp;IF(I183='Tabelle Tipi-pesi'!H$18,'Tabelle Tipi-pesi'!I$18,"")&amp;IF(I183='Tabelle Tipi-pesi'!H$19,'Tabelle Tipi-pesi'!I$19,"")&amp;IF(I183='Tabelle Tipi-pesi'!H$20,'Tabelle Tipi-pesi'!I$20,"")&amp;IF(I183='Tabelle Tipi-pesi'!H$21,'Tabelle Tipi-pesi'!I$21,"")&amp;IF(I183='Tabelle Tipi-pesi'!H$22,'Tabelle Tipi-pesi'!I$22,"")&amp;IF(I183='Tabelle Tipi-pesi'!H$23,'Tabelle Tipi-pesi'!I$23,"")))</f>
        <v>80</v>
      </c>
      <c r="K183" s="24" t="s">
        <v>50</v>
      </c>
      <c r="L183" s="25">
        <f>IF(K183="",0,VALUE(IF(K183='Tabelle Tipi-pesi'!J$2,'Tabelle Tipi-pesi'!K$2,"")&amp;IF(K183='Tabelle Tipi-pesi'!J$3,'Tabelle Tipi-pesi'!K$3,"")&amp;IF(K183='Tabelle Tipi-pesi'!J$4,'Tabelle Tipi-pesi'!K$4,"")&amp;IF(K183='Tabelle Tipi-pesi'!J$5,'Tabelle Tipi-pesi'!K$5,"")&amp;IF(K183='Tabelle Tipi-pesi'!J$6,'Tabelle Tipi-pesi'!K$6,"")&amp;IF(K183='Tabelle Tipi-pesi'!J$7,'Tabelle Tipi-pesi'!K$7,"")&amp;IF(K183='Tabelle Tipi-pesi'!J$8,'Tabelle Tipi-pesi'!K$8,"")&amp;IF(K183='Tabelle Tipi-pesi'!J$9,'Tabelle Tipi-pesi'!K$9,"")&amp;IF(K183='Tabelle Tipi-pesi'!J$10,'Tabelle Tipi-pesi'!K$10,"")&amp;IF(K183='Tabelle Tipi-pesi'!J$11,'Tabelle Tipi-pesi'!K$11,"")&amp;IF(K183='Tabelle Tipi-pesi'!J$12,'Tabelle Tipi-pesi'!K$12,"")&amp;IF(K183='Tabelle Tipi-pesi'!J$13,'Tabelle Tipi-pesi'!K$13,"")&amp;IF(K183='Tabelle Tipi-pesi'!J$14,'Tabelle Tipi-pesi'!K$14,"")&amp;IF(K183='Tabelle Tipi-pesi'!J$15,'Tabelle Tipi-pesi'!K$15,"")&amp;IF(K183='Tabelle Tipi-pesi'!J$16,'Tabelle Tipi-pesi'!K$16,"")&amp;IF(K183='Tabelle Tipi-pesi'!J$17,'Tabelle Tipi-pesi'!K$17,"")&amp;IF(K183='Tabelle Tipi-pesi'!J$18,'Tabelle Tipi-pesi'!K$18,"")&amp;IF(K183='Tabelle Tipi-pesi'!J$19,'Tabelle Tipi-pesi'!K$19,"")&amp;IF(K183='Tabelle Tipi-pesi'!J$20,'Tabelle Tipi-pesi'!K$20,"")&amp;IF(K183='Tabelle Tipi-pesi'!J$21,'Tabelle Tipi-pesi'!K$21,"")&amp;IF(K183='Tabelle Tipi-pesi'!J$22,'Tabelle Tipi-pesi'!K$22,"")&amp;IF(K183='Tabelle Tipi-pesi'!J$23,'Tabelle Tipi-pesi'!K$23,"")))</f>
        <v>7</v>
      </c>
      <c r="M183" s="8" t="s">
        <v>62</v>
      </c>
      <c r="N183" s="9">
        <f>$B183*IF(M183="",0,VALUE(IF(M183='Tabelle Tipi-pesi'!L$2,'Tabelle Tipi-pesi'!M$2,"")&amp;IF(M183='Tabelle Tipi-pesi'!L$3,'Tabelle Tipi-pesi'!M$3,"")&amp;IF(M183='Tabelle Tipi-pesi'!L$4,'Tabelle Tipi-pesi'!M$4,"")&amp;IF(M183='Tabelle Tipi-pesi'!L$5,'Tabelle Tipi-pesi'!M$5,"")&amp;IF(M183='Tabelle Tipi-pesi'!L$6,'Tabelle Tipi-pesi'!M$6,"")&amp;IF(M183='Tabelle Tipi-pesi'!L$7,'Tabelle Tipi-pesi'!M$7,"")&amp;IF(M183='Tabelle Tipi-pesi'!L$8,'Tabelle Tipi-pesi'!M$8,"")&amp;IF(M183='Tabelle Tipi-pesi'!L$9,'Tabelle Tipi-pesi'!M$9,"")&amp;IF(M183='Tabelle Tipi-pesi'!L$10,'Tabelle Tipi-pesi'!M$10,"")&amp;IF(M183='Tabelle Tipi-pesi'!L$11,'Tabelle Tipi-pesi'!M$11,"")&amp;IF(M183='Tabelle Tipi-pesi'!L$12,'Tabelle Tipi-pesi'!M$12,"")&amp;IF(M183='Tabelle Tipi-pesi'!L$13,'Tabelle Tipi-pesi'!M$13,"")&amp;IF(M183='Tabelle Tipi-pesi'!L$14,'Tabelle Tipi-pesi'!M$14,"")&amp;IF(M183='Tabelle Tipi-pesi'!L$15,'Tabelle Tipi-pesi'!M$15,"")&amp;IF(M183='Tabelle Tipi-pesi'!L$16,'Tabelle Tipi-pesi'!M$16,"")&amp;IF(M183='Tabelle Tipi-pesi'!L$17,'Tabelle Tipi-pesi'!M$17,"")&amp;IF(M183='Tabelle Tipi-pesi'!L$18,'Tabelle Tipi-pesi'!M$18,"")&amp;IF(M183='Tabelle Tipi-pesi'!L$19,'Tabelle Tipi-pesi'!M$19,"")&amp;IF(M183='Tabelle Tipi-pesi'!L$20,'Tabelle Tipi-pesi'!M$20,"")&amp;IF(M183='Tabelle Tipi-pesi'!L$21,'Tabelle Tipi-pesi'!M$21,"")&amp;IF(M183='Tabelle Tipi-pesi'!L$22,'Tabelle Tipi-pesi'!M$22,"")&amp;IF(M183='Tabelle Tipi-pesi'!L$23,'Tabelle Tipi-pesi'!M$23,"")))</f>
        <v>416</v>
      </c>
      <c r="O183" s="27" t="s">
        <v>173</v>
      </c>
      <c r="P183" s="28">
        <f>IF(O183="",0,VALUE(IF(O183='Tabelle Tipi-pesi'!N$2,'Tabelle Tipi-pesi'!O$2,"")&amp;IF(O183='Tabelle Tipi-pesi'!N$3,'Tabelle Tipi-pesi'!O$3,"")&amp;IF(O183='Tabelle Tipi-pesi'!N$4,'Tabelle Tipi-pesi'!O$4,"")&amp;IF(O183='Tabelle Tipi-pesi'!N$5,'Tabelle Tipi-pesi'!O$5,"")&amp;IF(O183='Tabelle Tipi-pesi'!N$6,'Tabelle Tipi-pesi'!O$6,"")&amp;IF(O183='Tabelle Tipi-pesi'!N$7,'Tabelle Tipi-pesi'!O$7,"")&amp;IF(O183='Tabelle Tipi-pesi'!N$8,'Tabelle Tipi-pesi'!O$8,"")&amp;IF(O183='Tabelle Tipi-pesi'!N$9,'Tabelle Tipi-pesi'!O$9,"")&amp;IF(O183='Tabelle Tipi-pesi'!N$10,'Tabelle Tipi-pesi'!O$10,"")&amp;IF(O183='Tabelle Tipi-pesi'!N$11,'Tabelle Tipi-pesi'!O$11,"")&amp;IF(O183='Tabelle Tipi-pesi'!N$12,'Tabelle Tipi-pesi'!O$12,"")&amp;IF(O183='Tabelle Tipi-pesi'!N$13,'Tabelle Tipi-pesi'!O$13,"")&amp;IF(O183='Tabelle Tipi-pesi'!N$14,'Tabelle Tipi-pesi'!O$14,"")&amp;IF(O183='Tabelle Tipi-pesi'!N$15,'Tabelle Tipi-pesi'!O$15,"")&amp;IF(O183='Tabelle Tipi-pesi'!N$16,'Tabelle Tipi-pesi'!O$16,"")&amp;IF(O183='Tabelle Tipi-pesi'!N$17,'Tabelle Tipi-pesi'!O$17,"")&amp;IF(O183='Tabelle Tipi-pesi'!N$18,'Tabelle Tipi-pesi'!O$18,"")&amp;IF(O183='Tabelle Tipi-pesi'!N$19,'Tabelle Tipi-pesi'!O$19,"")&amp;IF(O183='Tabelle Tipi-pesi'!N$20,'Tabelle Tipi-pesi'!O$20,"")&amp;IF(O183='Tabelle Tipi-pesi'!N$21,'Tabelle Tipi-pesi'!O$21,"")&amp;IF(O183='Tabelle Tipi-pesi'!N$22,'Tabelle Tipi-pesi'!O$22,"")&amp;IF(O183='Tabelle Tipi-pesi'!N$23,'Tabelle Tipi-pesi'!O$23,"")))</f>
        <v>740</v>
      </c>
      <c r="Q183" s="8" t="s">
        <v>108</v>
      </c>
      <c r="R183" s="9">
        <f>IF(Q183="",0,VALUE(IF(Q183='Tabelle Tipi-pesi'!P$2,'Tabelle Tipi-pesi'!Q$2,"")&amp;IF(Q183='Tabelle Tipi-pesi'!P$3,'Tabelle Tipi-pesi'!Q$3,"")&amp;IF(Q183='Tabelle Tipi-pesi'!P$4,'Tabelle Tipi-pesi'!Q$4,"")&amp;IF(Q183='Tabelle Tipi-pesi'!P$5,'Tabelle Tipi-pesi'!Q$5,"")&amp;IF(Q183='Tabelle Tipi-pesi'!P$6,'Tabelle Tipi-pesi'!Q$6,"")&amp;IF(Q183='Tabelle Tipi-pesi'!P$7,'Tabelle Tipi-pesi'!Q$7,"")&amp;IF(Q183='Tabelle Tipi-pesi'!P$8,'Tabelle Tipi-pesi'!Q$8,"")&amp;IF(Q183='Tabelle Tipi-pesi'!P$9,'Tabelle Tipi-pesi'!Q$9,"")&amp;IF(Q183='Tabelle Tipi-pesi'!P$10,'Tabelle Tipi-pesi'!Q$10,"")&amp;IF(Q183='Tabelle Tipi-pesi'!P$11,'Tabelle Tipi-pesi'!Q$11,"")&amp;IF(Q183='Tabelle Tipi-pesi'!P$12,'Tabelle Tipi-pesi'!Q$12,"")&amp;IF(Q183='Tabelle Tipi-pesi'!P$13,'Tabelle Tipi-pesi'!Q$13,"")&amp;IF(Q183='Tabelle Tipi-pesi'!P$14,'Tabelle Tipi-pesi'!Q$14,"")&amp;IF(Q183='Tabelle Tipi-pesi'!P$15,'Tabelle Tipi-pesi'!Q$15,"")&amp;IF(Q183='Tabelle Tipi-pesi'!P$16,'Tabelle Tipi-pesi'!Q$16,"")&amp;IF(Q183='Tabelle Tipi-pesi'!P$17,'Tabelle Tipi-pesi'!Q$17,"")&amp;IF(Q183='Tabelle Tipi-pesi'!P$18,'Tabelle Tipi-pesi'!Q$18,"")&amp;IF(Q183='Tabelle Tipi-pesi'!P$19,'Tabelle Tipi-pesi'!Q$19,"")&amp;IF(Q183='Tabelle Tipi-pesi'!P$20,'Tabelle Tipi-pesi'!Q$20,"")&amp;IF(Q183='Tabelle Tipi-pesi'!P$21,'Tabelle Tipi-pesi'!Q$21,"")&amp;IF(Q183='Tabelle Tipi-pesi'!P$22,'Tabelle Tipi-pesi'!Q$22,"")&amp;IF(Q183='Tabelle Tipi-pesi'!P$23,'Tabelle Tipi-pesi'!Q$23,"")))</f>
        <v>30</v>
      </c>
      <c r="S183" s="29" t="s">
        <v>113</v>
      </c>
      <c r="T183" s="30">
        <f>IF(S183="",0,VALUE(IF(S183='Tabelle Tipi-pesi'!R$2,'Tabelle Tipi-pesi'!S$2,"")&amp;IF(S183='Tabelle Tipi-pesi'!R$3,'Tabelle Tipi-pesi'!S$3,"")&amp;IF(S183='Tabelle Tipi-pesi'!R$4,'Tabelle Tipi-pesi'!S$4,"")&amp;IF(S183='Tabelle Tipi-pesi'!R$5,'Tabelle Tipi-pesi'!S$5,"")&amp;IF(S183='Tabelle Tipi-pesi'!R$6,'Tabelle Tipi-pesi'!S$6,"")&amp;IF(S183='Tabelle Tipi-pesi'!R$7,'Tabelle Tipi-pesi'!S$7,"")&amp;IF(S183='Tabelle Tipi-pesi'!R$8,'Tabelle Tipi-pesi'!S$8,"")&amp;IF(S183='Tabelle Tipi-pesi'!R$9,'Tabelle Tipi-pesi'!S$9,"")&amp;IF(S183='Tabelle Tipi-pesi'!R$10,'Tabelle Tipi-pesi'!S$10,"")&amp;IF(S183='Tabelle Tipi-pesi'!R$11,'Tabelle Tipi-pesi'!S$11,"")&amp;IF(S183='Tabelle Tipi-pesi'!R$12,'Tabelle Tipi-pesi'!S$12,"")&amp;IF(S183='Tabelle Tipi-pesi'!R$13,'Tabelle Tipi-pesi'!S$13,"")&amp;IF(S183='Tabelle Tipi-pesi'!R$14,'Tabelle Tipi-pesi'!S$14,"")&amp;IF(S183='Tabelle Tipi-pesi'!R$15,'Tabelle Tipi-pesi'!S$15,"")&amp;IF(S183='Tabelle Tipi-pesi'!R$16,'Tabelle Tipi-pesi'!S$16,"")&amp;IF(S183='Tabelle Tipi-pesi'!R$17,'Tabelle Tipi-pesi'!S$17,"")&amp;IF(S183='Tabelle Tipi-pesi'!R$18,'Tabelle Tipi-pesi'!S$18,"")&amp;IF(S183='Tabelle Tipi-pesi'!R$19,'Tabelle Tipi-pesi'!S$19,"")&amp;IF(S183='Tabelle Tipi-pesi'!R$20,'Tabelle Tipi-pesi'!S$20,"")&amp;IF(S183='Tabelle Tipi-pesi'!R$21,'Tabelle Tipi-pesi'!S$21,"")&amp;IF(S183='Tabelle Tipi-pesi'!R$22,'Tabelle Tipi-pesi'!S$22,"")&amp;IF(S183='Tabelle Tipi-pesi'!R$23,'Tabelle Tipi-pesi'!S$23,"")))</f>
        <v>30</v>
      </c>
      <c r="V183" s="9">
        <f>IF(U183="",0,VALUE(IF(U183='Tabelle Tipi-pesi'!T$2,'Tabelle Tipi-pesi'!U$2,"")&amp;IF(U183='Tabelle Tipi-pesi'!T$3,'Tabelle Tipi-pesi'!U$3,"")&amp;IF(U183='Tabelle Tipi-pesi'!T$4,'Tabelle Tipi-pesi'!U$4,"")&amp;IF(U183='Tabelle Tipi-pesi'!T$5,'Tabelle Tipi-pesi'!U$5,"")&amp;IF(U183='Tabelle Tipi-pesi'!T$6,'Tabelle Tipi-pesi'!U$6,"")&amp;IF(U183='Tabelle Tipi-pesi'!T$7,'Tabelle Tipi-pesi'!U$7,"")&amp;IF(U183='Tabelle Tipi-pesi'!T$8,'Tabelle Tipi-pesi'!U$8,"")&amp;IF(U183='Tabelle Tipi-pesi'!T$9,'Tabelle Tipi-pesi'!U$9,"")&amp;IF(U183='Tabelle Tipi-pesi'!T$10,'Tabelle Tipi-pesi'!U$10,"")&amp;IF(U183='Tabelle Tipi-pesi'!T$11,'Tabelle Tipi-pesi'!U$11,"")&amp;IF(U183='Tabelle Tipi-pesi'!T$12,'Tabelle Tipi-pesi'!U$12,"")&amp;IF(U183='Tabelle Tipi-pesi'!T$13,'Tabelle Tipi-pesi'!U$13,"")&amp;IF(U183='Tabelle Tipi-pesi'!T$14,'Tabelle Tipi-pesi'!U$14,"")&amp;IF(U183='Tabelle Tipi-pesi'!T$15,'Tabelle Tipi-pesi'!U$15,"")&amp;IF(U183='Tabelle Tipi-pesi'!T$16,'Tabelle Tipi-pesi'!U$16,"")&amp;IF(U183='Tabelle Tipi-pesi'!T$17,'Tabelle Tipi-pesi'!U$17,"")&amp;IF(U183='Tabelle Tipi-pesi'!T$18,'Tabelle Tipi-pesi'!U$18,"")&amp;IF(U183='Tabelle Tipi-pesi'!T$19,'Tabelle Tipi-pesi'!U$19,"")&amp;IF(U183='Tabelle Tipi-pesi'!T$20,'Tabelle Tipi-pesi'!U$20,"")&amp;IF(U183='Tabelle Tipi-pesi'!T$21,'Tabelle Tipi-pesi'!U$21,"")&amp;IF(U183='Tabelle Tipi-pesi'!T$22,'Tabelle Tipi-pesi'!U$22,"")&amp;IF(U183='Tabelle Tipi-pesi'!T$23,'Tabelle Tipi-pesi'!U$23,"")))</f>
        <v>0</v>
      </c>
      <c r="W183" s="31"/>
      <c r="X183" s="32">
        <f>IF(W183="",0,VALUE(IF(W183='Tabelle Tipi-pesi'!V$2,'Tabelle Tipi-pesi'!W$2,"")&amp;IF(W183='Tabelle Tipi-pesi'!V$3,'Tabelle Tipi-pesi'!W$3,"")&amp;IF(W183='Tabelle Tipi-pesi'!V$4,'Tabelle Tipi-pesi'!W$4,"")&amp;IF(W183='Tabelle Tipi-pesi'!V$5,'Tabelle Tipi-pesi'!W$5,"")&amp;IF(W183='Tabelle Tipi-pesi'!V$6,'Tabelle Tipi-pesi'!W$6,"")&amp;IF(W183='Tabelle Tipi-pesi'!V$7,'Tabelle Tipi-pesi'!W$7,"")&amp;IF(W183='Tabelle Tipi-pesi'!V$8,'Tabelle Tipi-pesi'!W$8,"")&amp;IF(W183='Tabelle Tipi-pesi'!V$9,'Tabelle Tipi-pesi'!W$9,"")&amp;IF(W183='Tabelle Tipi-pesi'!V$10,'Tabelle Tipi-pesi'!W$10,"")&amp;IF(W183='Tabelle Tipi-pesi'!V$11,'Tabelle Tipi-pesi'!W$11,"")&amp;IF(W183='Tabelle Tipi-pesi'!V$12,'Tabelle Tipi-pesi'!W$12,"")&amp;IF(W183='Tabelle Tipi-pesi'!V$13,'Tabelle Tipi-pesi'!W$13,"")&amp;IF(W183='Tabelle Tipi-pesi'!V$14,'Tabelle Tipi-pesi'!W$14,"")&amp;IF(W183='Tabelle Tipi-pesi'!V$15,'Tabelle Tipi-pesi'!W$15,"")&amp;IF(W183='Tabelle Tipi-pesi'!V$16,'Tabelle Tipi-pesi'!W$16,"")&amp;IF(W183='Tabelle Tipi-pesi'!V$17,'Tabelle Tipi-pesi'!W$17,"")&amp;IF(W183='Tabelle Tipi-pesi'!V$18,'Tabelle Tipi-pesi'!W$18,"")&amp;IF(W183='Tabelle Tipi-pesi'!V$19,'Tabelle Tipi-pesi'!W$19,"")&amp;IF(W183='Tabelle Tipi-pesi'!V$20,'Tabelle Tipi-pesi'!W$20,"")&amp;IF(W183='Tabelle Tipi-pesi'!V$21,'Tabelle Tipi-pesi'!W$21,"")&amp;IF(W183='Tabelle Tipi-pesi'!V$22,'Tabelle Tipi-pesi'!W$22,"")&amp;IF(W183='Tabelle Tipi-pesi'!V$23,'Tabelle Tipi-pesi'!W$23,"")))</f>
        <v>0</v>
      </c>
      <c r="Z183" s="9">
        <f>IF(Y183="",0,VALUE(IF(Y183='Tabelle Tipi-pesi'!X$2,'Tabelle Tipi-pesi'!Y$2,"")&amp;IF(Y183='Tabelle Tipi-pesi'!X$3,'Tabelle Tipi-pesi'!Y$3,"")&amp;IF(Y183='Tabelle Tipi-pesi'!X$4,'Tabelle Tipi-pesi'!Y$4,"")&amp;IF(Y183='Tabelle Tipi-pesi'!X$5,'Tabelle Tipi-pesi'!Y$5,"")&amp;IF(Y183='Tabelle Tipi-pesi'!X$6,'Tabelle Tipi-pesi'!Y$6,"")&amp;IF(Y183='Tabelle Tipi-pesi'!X$7,'Tabelle Tipi-pesi'!Y$7,"")&amp;IF(Y183='Tabelle Tipi-pesi'!X$8,'Tabelle Tipi-pesi'!Y$8,"")&amp;IF(Y183='Tabelle Tipi-pesi'!X$9,'Tabelle Tipi-pesi'!Y$9,"")&amp;IF(Y183='Tabelle Tipi-pesi'!X$10,'Tabelle Tipi-pesi'!Y$10,"")&amp;IF(Y183='Tabelle Tipi-pesi'!X$11,'Tabelle Tipi-pesi'!Y$11,"")&amp;IF(Y183='Tabelle Tipi-pesi'!X$12,'Tabelle Tipi-pesi'!Y$12,"")&amp;IF(Y183='Tabelle Tipi-pesi'!X$13,'Tabelle Tipi-pesi'!Y$13,"")&amp;IF(Y183='Tabelle Tipi-pesi'!X$14,'Tabelle Tipi-pesi'!Y$14,"")&amp;IF(Y183='Tabelle Tipi-pesi'!X$15,'Tabelle Tipi-pesi'!Y$15,"")&amp;IF(Y183='Tabelle Tipi-pesi'!X$16,'Tabelle Tipi-pesi'!Y$16,"")&amp;IF(Y183='Tabelle Tipi-pesi'!X$17,'Tabelle Tipi-pesi'!Y$17,"")&amp;IF(Y183='Tabelle Tipi-pesi'!X$18,'Tabelle Tipi-pesi'!Y$18,"")&amp;IF(Y183='Tabelle Tipi-pesi'!X$19,'Tabelle Tipi-pesi'!Y$19,"")&amp;IF(Y183='Tabelle Tipi-pesi'!X$20,'Tabelle Tipi-pesi'!Y$20,"")&amp;IF(Y183='Tabelle Tipi-pesi'!X$21,'Tabelle Tipi-pesi'!Y$21,"")&amp;IF(Y183='Tabelle Tipi-pesi'!X$22,'Tabelle Tipi-pesi'!Y$22,"")&amp;IF(Y183='Tabelle Tipi-pesi'!X$23,'Tabelle Tipi-pesi'!Y$23,"")))</f>
        <v>0</v>
      </c>
      <c r="AA183" s="36"/>
      <c r="AB183" s="37">
        <f>IF(AA183="",0,VALUE(IF(AA183='Tabelle Tipi-pesi'!Z$2,'Tabelle Tipi-pesi'!AA$2,"")&amp;IF(AA183='Tabelle Tipi-pesi'!Z$3,'Tabelle Tipi-pesi'!AA$3,"")&amp;IF(AA183='Tabelle Tipi-pesi'!Z$4,'Tabelle Tipi-pesi'!AA$4,"")&amp;IF(AA183='Tabelle Tipi-pesi'!Z$5,'Tabelle Tipi-pesi'!AA$5,"")&amp;IF(AA183='Tabelle Tipi-pesi'!Z$6,'Tabelle Tipi-pesi'!AA$6,"")&amp;IF(AA183='Tabelle Tipi-pesi'!Z$7,'Tabelle Tipi-pesi'!AA$7,"")&amp;IF(AA183='Tabelle Tipi-pesi'!Z$8,'Tabelle Tipi-pesi'!AA$8,"")&amp;IF(AA183='Tabelle Tipi-pesi'!Z$9,'Tabelle Tipi-pesi'!AA$9,"")&amp;IF(AA183='Tabelle Tipi-pesi'!Z$10,'Tabelle Tipi-pesi'!AA$10,"")&amp;IF(AA183='Tabelle Tipi-pesi'!Z$11,'Tabelle Tipi-pesi'!AA$11,"")&amp;IF(AA183='Tabelle Tipi-pesi'!Z$12,'Tabelle Tipi-pesi'!AA$12,"")&amp;IF(AA183='Tabelle Tipi-pesi'!Z$13,'Tabelle Tipi-pesi'!AA$13,"")&amp;IF(AA183='Tabelle Tipi-pesi'!Z$14,'Tabelle Tipi-pesi'!AA$14,"")&amp;IF(AA183='Tabelle Tipi-pesi'!Z$15,'Tabelle Tipi-pesi'!AA$15,"")&amp;IF(AA183='Tabelle Tipi-pesi'!Z$16,'Tabelle Tipi-pesi'!AA$16,"")&amp;IF(AA183='Tabelle Tipi-pesi'!Z$17,'Tabelle Tipi-pesi'!AA$17,"")&amp;IF(AA183='Tabelle Tipi-pesi'!Z$18,'Tabelle Tipi-pesi'!AA$18,"")&amp;IF(AA183='Tabelle Tipi-pesi'!Z$19,'Tabelle Tipi-pesi'!AA$19,"")&amp;IF(AA183='Tabelle Tipi-pesi'!Z$20,'Tabelle Tipi-pesi'!AA$20,"")&amp;IF(AA183='Tabelle Tipi-pesi'!Z$21,'Tabelle Tipi-pesi'!AA$21,"")&amp;IF(AA183='Tabelle Tipi-pesi'!Z$22,'Tabelle Tipi-pesi'!AA$22,"")&amp;IF(AA183='Tabelle Tipi-pesi'!Z$23,'Tabelle Tipi-pesi'!AA$23,"")))</f>
        <v>0</v>
      </c>
      <c r="AD183" s="9">
        <f>IF(AC183="",0,VALUE(IF(AC183='Tabelle Tipi-pesi'!Z$2,'Tabelle Tipi-pesi'!AA$2,"")&amp;IF(AC183='Tabelle Tipi-pesi'!Z$3,'Tabelle Tipi-pesi'!AA$3,"")&amp;IF(AC183='Tabelle Tipi-pesi'!Z$4,'Tabelle Tipi-pesi'!AA$4,"")&amp;IF(AC183='Tabelle Tipi-pesi'!Z$5,'Tabelle Tipi-pesi'!AA$5,"")&amp;IF(AC183='Tabelle Tipi-pesi'!Z$6,'Tabelle Tipi-pesi'!AA$6,"")&amp;IF(AC183='Tabelle Tipi-pesi'!Z$7,'Tabelle Tipi-pesi'!AA$7,"")&amp;IF(AC183='Tabelle Tipi-pesi'!Z$8,'Tabelle Tipi-pesi'!AA$8,"")&amp;IF(AC183='Tabelle Tipi-pesi'!Z$9,'Tabelle Tipi-pesi'!AA$9,"")&amp;IF(AC183='Tabelle Tipi-pesi'!Z$10,'Tabelle Tipi-pesi'!AA$10,"")&amp;IF(AC183='Tabelle Tipi-pesi'!Z$11,'Tabelle Tipi-pesi'!AA$11,"")&amp;IF(AC183='Tabelle Tipi-pesi'!Z$12,'Tabelle Tipi-pesi'!AA$12,"")&amp;IF(AC183='Tabelle Tipi-pesi'!Z$13,'Tabelle Tipi-pesi'!AA$13,"")&amp;IF(AC183='Tabelle Tipi-pesi'!Z$14,'Tabelle Tipi-pesi'!AA$14,"")&amp;IF(AC183='Tabelle Tipi-pesi'!Z$15,'Tabelle Tipi-pesi'!AA$15,"")&amp;IF(AC183='Tabelle Tipi-pesi'!Z$16,'Tabelle Tipi-pesi'!AA$16,"")&amp;IF(AC183='Tabelle Tipi-pesi'!Z$17,'Tabelle Tipi-pesi'!AA$17,"")&amp;IF(AC183='Tabelle Tipi-pesi'!Z$18,'Tabelle Tipi-pesi'!AA$18,"")&amp;IF(AC183='Tabelle Tipi-pesi'!Z$19,'Tabelle Tipi-pesi'!AA$19,"")&amp;IF(AC183='Tabelle Tipi-pesi'!Z$20,'Tabelle Tipi-pesi'!AA$20,"")&amp;IF(AC183='Tabelle Tipi-pesi'!Z$21,'Tabelle Tipi-pesi'!AA$21,"")&amp;IF(AC183='Tabelle Tipi-pesi'!Z$22,'Tabelle Tipi-pesi'!AA$22,"")&amp;IF(AC183='Tabelle Tipi-pesi'!Z$23,'Tabelle Tipi-pesi'!AA$23,"")))</f>
        <v>0</v>
      </c>
      <c r="AE183" s="34"/>
      <c r="AF183" s="35">
        <f>IF(AE183="",0,VALUE(IF(AE183='Tabelle Tipi-pesi'!AB$2,'Tabelle Tipi-pesi'!AC$2,"")&amp;IF(AE183='Tabelle Tipi-pesi'!AB$3,'Tabelle Tipi-pesi'!AC$3,"")&amp;IF(AE183='Tabelle Tipi-pesi'!AB$4,'Tabelle Tipi-pesi'!AC$4,"")&amp;IF(AE183='Tabelle Tipi-pesi'!AB$5,'Tabelle Tipi-pesi'!AC$5,"")&amp;IF(AE183='Tabelle Tipi-pesi'!AB$6,'Tabelle Tipi-pesi'!AC$6,"")&amp;IF(AE183='Tabelle Tipi-pesi'!AB$7,'Tabelle Tipi-pesi'!AC$7,"")&amp;IF(AE183='Tabelle Tipi-pesi'!AB$8,'Tabelle Tipi-pesi'!AC$8,"")&amp;IF(AE183='Tabelle Tipi-pesi'!AB$9,'Tabelle Tipi-pesi'!AC$9,"")&amp;IF(AE183='Tabelle Tipi-pesi'!AB$10,'Tabelle Tipi-pesi'!AC$10,"")&amp;IF(AE183='Tabelle Tipi-pesi'!AB$11,'Tabelle Tipi-pesi'!AC$11,"")&amp;IF(AE183='Tabelle Tipi-pesi'!AB$12,'Tabelle Tipi-pesi'!AC$12,"")&amp;IF(AE183='Tabelle Tipi-pesi'!AB$13,'Tabelle Tipi-pesi'!AC$13,"")&amp;IF(AE183='Tabelle Tipi-pesi'!AB$14,'Tabelle Tipi-pesi'!AC$14,"")&amp;IF(AE183='Tabelle Tipi-pesi'!AB$15,'Tabelle Tipi-pesi'!AC$15,"")&amp;IF(AD183='Tabelle Tipi-pesi'!AB$16,'Tabelle Tipi-pesi'!AC$16,"")&amp;IF(AE183='Tabelle Tipi-pesi'!AB$17,'Tabelle Tipi-pesi'!AC$17,"")&amp;IF(AE183='Tabelle Tipi-pesi'!AB$18,'Tabelle Tipi-pesi'!AC$18,"")&amp;IF(AE183='Tabelle Tipi-pesi'!AB$19,'Tabelle Tipi-pesi'!AC$19,"")&amp;IF(AE183='Tabelle Tipi-pesi'!AB$20,'Tabelle Tipi-pesi'!AC$20,"")&amp;IF(AE183='Tabelle Tipi-pesi'!AB$21,'Tabelle Tipi-pesi'!AC$21,"")&amp;IF(AE183='Tabelle Tipi-pesi'!AB$22,'Tabelle Tipi-pesi'!AC$22,"")&amp;IF(AE183='Tabelle Tipi-pesi'!AB$23,'Tabelle Tipi-pesi'!AC$23,"")))</f>
        <v>0</v>
      </c>
      <c r="AH183" s="9">
        <f>IF(AG183="",0,VALUE(IF(AG183='Tabelle Tipi-pesi'!AD$2,'Tabelle Tipi-pesi'!AE$2,"")&amp;IF(AG183='Tabelle Tipi-pesi'!AD$3,'Tabelle Tipi-pesi'!AE$3,"")&amp;IF(AG183='Tabelle Tipi-pesi'!AD$4,'Tabelle Tipi-pesi'!AE$4,"")&amp;IF(AG183='Tabelle Tipi-pesi'!AD$5,'Tabelle Tipi-pesi'!AE$5,"")&amp;IF(AG183='Tabelle Tipi-pesi'!AD$6,'Tabelle Tipi-pesi'!AE$6,"")&amp;IF(AG183='Tabelle Tipi-pesi'!AD$7,'Tabelle Tipi-pesi'!AE$7,"")&amp;IF(AG183='Tabelle Tipi-pesi'!AD$8,'Tabelle Tipi-pesi'!AE$8,"")&amp;IF(AG183='Tabelle Tipi-pesi'!AD$9,'Tabelle Tipi-pesi'!AE$9,"")&amp;IF(AG183='Tabelle Tipi-pesi'!AD$10,'Tabelle Tipi-pesi'!AE$10,"")&amp;IF(AG183='Tabelle Tipi-pesi'!AD$11,'Tabelle Tipi-pesi'!AE$11,"")&amp;IF(AG183='Tabelle Tipi-pesi'!AD$12,'Tabelle Tipi-pesi'!AE$12,"")&amp;IF(AG183='Tabelle Tipi-pesi'!AD$13,'Tabelle Tipi-pesi'!AE$13,"")&amp;IF(AG183='Tabelle Tipi-pesi'!AD$14,'Tabelle Tipi-pesi'!AE$14,"")&amp;IF(AG183='Tabelle Tipi-pesi'!AD$15,'Tabelle Tipi-pesi'!AE$15,"")&amp;IF(AF183='Tabelle Tipi-pesi'!AD$16,'Tabelle Tipi-pesi'!AE$16,"")&amp;IF(AG183='Tabelle Tipi-pesi'!AD$17,'Tabelle Tipi-pesi'!AE$17,"")&amp;IF(AG183='Tabelle Tipi-pesi'!AD$18,'Tabelle Tipi-pesi'!AE$18,"")&amp;IF(AG183='Tabelle Tipi-pesi'!AD$19,'Tabelle Tipi-pesi'!AE$19,"")&amp;IF(AG183='Tabelle Tipi-pesi'!AD$20,'Tabelle Tipi-pesi'!AE$20,"")&amp;IF(AG183='Tabelle Tipi-pesi'!AD$21,'Tabelle Tipi-pesi'!AE$21,"")&amp;IF(AG183='Tabelle Tipi-pesi'!AD$22,'Tabelle Tipi-pesi'!AE$22,"")&amp;IF(AG183='Tabelle Tipi-pesi'!AD$23,'Tabelle Tipi-pesi'!AE$23,"")))</f>
        <v>0</v>
      </c>
      <c r="AJ183" s="26">
        <f t="shared" si="14"/>
        <v>1553</v>
      </c>
      <c r="AK183" s="55">
        <v>49</v>
      </c>
      <c r="AL183" s="12">
        <v>7079</v>
      </c>
      <c r="AM183" s="18"/>
      <c r="AN183" s="11">
        <f t="shared" si="15"/>
        <v>15</v>
      </c>
      <c r="AO183" s="11" t="str">
        <f t="shared" si="16"/>
        <v>4</v>
      </c>
      <c r="AP183" s="8">
        <v>380</v>
      </c>
      <c r="AQ183" s="40">
        <f t="shared" si="17"/>
        <v>8.6681632653061218</v>
      </c>
      <c r="AR183" s="15">
        <f t="shared" si="18"/>
        <v>124.82155102040815</v>
      </c>
      <c r="AS183" s="16">
        <f t="shared" si="19"/>
        <v>80.374469427178468</v>
      </c>
      <c r="AT183" s="15">
        <f t="shared" si="20"/>
        <v>12.441761757519634</v>
      </c>
      <c r="AU183" s="39"/>
    </row>
    <row r="184" spans="1:47" s="8" customFormat="1" ht="11.25" customHeight="1" x14ac:dyDescent="0.2">
      <c r="A184" s="8">
        <v>180</v>
      </c>
      <c r="B184" s="8">
        <v>4</v>
      </c>
      <c r="C184" s="20" t="s">
        <v>15</v>
      </c>
      <c r="D184" s="21">
        <f>IF(C184="",0,VALUE(IF(C184='Tabelle Tipi-pesi'!B$2,'Tabelle Tipi-pesi'!C$2,"")&amp;IF(C184='Tabelle Tipi-pesi'!B$3,'Tabelle Tipi-pesi'!C$3,"")&amp;IF(C184='Tabelle Tipi-pesi'!B$4,'Tabelle Tipi-pesi'!C$4,"")&amp;IF(C184='Tabelle Tipi-pesi'!B$5,'Tabelle Tipi-pesi'!C$5,"")&amp;IF(C184='Tabelle Tipi-pesi'!B$6,'Tabelle Tipi-pesi'!C$6,"")&amp;IF(C184='Tabelle Tipi-pesi'!B$7,'Tabelle Tipi-pesi'!C$7,"")&amp;IF(C184='Tabelle Tipi-pesi'!B$8,'Tabelle Tipi-pesi'!C$8,"")&amp;IF(C184='Tabelle Tipi-pesi'!B$9,'Tabelle Tipi-pesi'!C$9,"")&amp;IF(C184='Tabelle Tipi-pesi'!B$10,'Tabelle Tipi-pesi'!C$10,"")&amp;IF(C184='Tabelle Tipi-pesi'!B$11,'Tabelle Tipi-pesi'!C$11,"")&amp;IF(C184='Tabelle Tipi-pesi'!B$12,'Tabelle Tipi-pesi'!C$12,"")&amp;IF(C184='Tabelle Tipi-pesi'!B$13,'Tabelle Tipi-pesi'!C$13,"")&amp;IF(C184='Tabelle Tipi-pesi'!B$14,'Tabelle Tipi-pesi'!C$14,"")&amp;IF(C184='Tabelle Tipi-pesi'!B$15,'Tabelle Tipi-pesi'!C$15,"")&amp;IF(C184='Tabelle Tipi-pesi'!B$16,'Tabelle Tipi-pesi'!C$16,"")&amp;IF(C184='Tabelle Tipi-pesi'!B$17,'Tabelle Tipi-pesi'!C$17,"")&amp;IF(C184='Tabelle Tipi-pesi'!B$18,'Tabelle Tipi-pesi'!C$18,"")&amp;IF(C184='Tabelle Tipi-pesi'!B$19,'Tabelle Tipi-pesi'!C$19,"")&amp;IF(C184='Tabelle Tipi-pesi'!B$20,'Tabelle Tipi-pesi'!C$20,"")&amp;IF(C184='Tabelle Tipi-pesi'!B$21,'Tabelle Tipi-pesi'!C$21,"")&amp;IF(C184='Tabelle Tipi-pesi'!B$22,'Tabelle Tipi-pesi'!C$22,"")&amp;IF(C184='Tabelle Tipi-pesi'!B$23,'Tabelle Tipi-pesi'!C$23,"")))</f>
        <v>110</v>
      </c>
      <c r="E184" s="8" t="s">
        <v>29</v>
      </c>
      <c r="F184" s="7">
        <f>IF(E184="",0,VALUE(IF(E184='Tabelle Tipi-pesi'!D$2,'Tabelle Tipi-pesi'!E$2,"")&amp;IF(E184='Tabelle Tipi-pesi'!D$3,'Tabelle Tipi-pesi'!E$3,"")&amp;IF(E184='Tabelle Tipi-pesi'!D$4,'Tabelle Tipi-pesi'!E$4,"")&amp;IF(E184='Tabelle Tipi-pesi'!D$5,'Tabelle Tipi-pesi'!E$5,"")&amp;IF(E184='Tabelle Tipi-pesi'!D$6,'Tabelle Tipi-pesi'!E$6,"")&amp;IF(E184='Tabelle Tipi-pesi'!D$7,'Tabelle Tipi-pesi'!E$7,"")&amp;IF(E184='Tabelle Tipi-pesi'!D$8,'Tabelle Tipi-pesi'!E$8,"")&amp;IF(E184='Tabelle Tipi-pesi'!D$9,'Tabelle Tipi-pesi'!E$9,"")&amp;IF(E184='Tabelle Tipi-pesi'!D$10,'Tabelle Tipi-pesi'!E$10,"")&amp;IF(E184='Tabelle Tipi-pesi'!D$11,'Tabelle Tipi-pesi'!E$11,"")&amp;IF(E184='Tabelle Tipi-pesi'!D$12,'Tabelle Tipi-pesi'!E$12,"")&amp;IF(E184='Tabelle Tipi-pesi'!D$13,'Tabelle Tipi-pesi'!E$13,"")&amp;IF(E184='Tabelle Tipi-pesi'!D$14,'Tabelle Tipi-pesi'!E$14,"")&amp;IF(E184='Tabelle Tipi-pesi'!D$15,'Tabelle Tipi-pesi'!E$15,"")&amp;IF(E184='Tabelle Tipi-pesi'!D$16,'Tabelle Tipi-pesi'!E$16,"")&amp;IF(E184='Tabelle Tipi-pesi'!D$17,'Tabelle Tipi-pesi'!E$17,"")&amp;IF(E184='Tabelle Tipi-pesi'!D$18,'Tabelle Tipi-pesi'!E$18,"")&amp;IF(E184='Tabelle Tipi-pesi'!D$19,'Tabelle Tipi-pesi'!E$19,"")&amp;IF(E184='Tabelle Tipi-pesi'!D$20,'Tabelle Tipi-pesi'!E$20,"")&amp;IF(E184='Tabelle Tipi-pesi'!D$21,'Tabelle Tipi-pesi'!E$21,"")&amp;IF(E184='Tabelle Tipi-pesi'!D$22,'Tabelle Tipi-pesi'!E$22,"")&amp;IF(E184='Tabelle Tipi-pesi'!D$23,'Tabelle Tipi-pesi'!E$23,"")))/4*B184</f>
        <v>80</v>
      </c>
      <c r="G184" s="22" t="s">
        <v>41</v>
      </c>
      <c r="H184" s="23">
        <f>$B184*IF(G184="",0,VALUE(IF(G184='Tabelle Tipi-pesi'!F$2,'Tabelle Tipi-pesi'!G$2,"")&amp;IF(G184='Tabelle Tipi-pesi'!F$3,'Tabelle Tipi-pesi'!G$3,"")&amp;IF(G184='Tabelle Tipi-pesi'!F$4,'Tabelle Tipi-pesi'!G$4,"")&amp;IF(G184='Tabelle Tipi-pesi'!F$5,'Tabelle Tipi-pesi'!G$5,"")&amp;IF(G184='Tabelle Tipi-pesi'!F$6,'Tabelle Tipi-pesi'!G$6,"")&amp;IF(G184='Tabelle Tipi-pesi'!F$7,'Tabelle Tipi-pesi'!G$7,"")&amp;IF(G184='Tabelle Tipi-pesi'!F$8,'Tabelle Tipi-pesi'!G$8,"")&amp;IF(G184='Tabelle Tipi-pesi'!F$9,'Tabelle Tipi-pesi'!G$9,"")&amp;IF(G184='Tabelle Tipi-pesi'!F$10,'Tabelle Tipi-pesi'!G$10,"")&amp;IF(G184='Tabelle Tipi-pesi'!F$11,'Tabelle Tipi-pesi'!G$11,"")&amp;IF(G184='Tabelle Tipi-pesi'!F$12,'Tabelle Tipi-pesi'!G$12,"")&amp;IF(G184='Tabelle Tipi-pesi'!F$13,'Tabelle Tipi-pesi'!G$13,"")&amp;IF(G184='Tabelle Tipi-pesi'!F$14,'Tabelle Tipi-pesi'!G$14,"")&amp;IF(G184='Tabelle Tipi-pesi'!F$15,'Tabelle Tipi-pesi'!G$15,"")&amp;IF(G184='Tabelle Tipi-pesi'!F$16,'Tabelle Tipi-pesi'!G$16,"")&amp;IF(G184='Tabelle Tipi-pesi'!F$17,'Tabelle Tipi-pesi'!G$17,"")&amp;IF(G184='Tabelle Tipi-pesi'!F$18,'Tabelle Tipi-pesi'!G$18,"")&amp;IF(G184='Tabelle Tipi-pesi'!F$19,'Tabelle Tipi-pesi'!G$19,"")&amp;IF(G184='Tabelle Tipi-pesi'!F$20,'Tabelle Tipi-pesi'!G$20,"")&amp;IF(G184='Tabelle Tipi-pesi'!F$21,'Tabelle Tipi-pesi'!G$21,"")&amp;IF(G184='Tabelle Tipi-pesi'!F$22,'Tabelle Tipi-pesi'!G$22,"")&amp;IF(G184='Tabelle Tipi-pesi'!F$23,'Tabelle Tipi-pesi'!G$23,"")))</f>
        <v>60</v>
      </c>
      <c r="I184" s="8" t="s">
        <v>44</v>
      </c>
      <c r="J184" s="9">
        <f>IF(I184="",0,VALUE(IF(I184='Tabelle Tipi-pesi'!H$2,'Tabelle Tipi-pesi'!I$2,"")&amp;IF(I184='Tabelle Tipi-pesi'!H$3,'Tabelle Tipi-pesi'!I$3,"")&amp;IF(I184='Tabelle Tipi-pesi'!H$4,'Tabelle Tipi-pesi'!I$4,"")&amp;IF(I184='Tabelle Tipi-pesi'!H$5,'Tabelle Tipi-pesi'!I$5,"")&amp;IF(I184='Tabelle Tipi-pesi'!H$6,'Tabelle Tipi-pesi'!I$6,"")&amp;IF(I184='Tabelle Tipi-pesi'!H$7,'Tabelle Tipi-pesi'!I$7,"")&amp;IF(I184='Tabelle Tipi-pesi'!H$8,'Tabelle Tipi-pesi'!I$8,"")&amp;IF(I184='Tabelle Tipi-pesi'!H$9,'Tabelle Tipi-pesi'!I$9,"")&amp;IF(I184='Tabelle Tipi-pesi'!H$10,'Tabelle Tipi-pesi'!I$10,"")&amp;IF(I184='Tabelle Tipi-pesi'!H$11,'Tabelle Tipi-pesi'!I$11,"")&amp;IF(I184='Tabelle Tipi-pesi'!H$12,'Tabelle Tipi-pesi'!I$12,"")&amp;IF(I184='Tabelle Tipi-pesi'!H$13,'Tabelle Tipi-pesi'!I$13,"")&amp;IF(I184='Tabelle Tipi-pesi'!H$14,'Tabelle Tipi-pesi'!I$14,"")&amp;IF(I184='Tabelle Tipi-pesi'!H$15,'Tabelle Tipi-pesi'!I$15,"")&amp;IF(I184='Tabelle Tipi-pesi'!H$16,'Tabelle Tipi-pesi'!I$16,"")&amp;IF(I184='Tabelle Tipi-pesi'!H$17,'Tabelle Tipi-pesi'!I$17,"")&amp;IF(I184='Tabelle Tipi-pesi'!H$18,'Tabelle Tipi-pesi'!I$18,"")&amp;IF(I184='Tabelle Tipi-pesi'!H$19,'Tabelle Tipi-pesi'!I$19,"")&amp;IF(I184='Tabelle Tipi-pesi'!H$20,'Tabelle Tipi-pesi'!I$20,"")&amp;IF(I184='Tabelle Tipi-pesi'!H$21,'Tabelle Tipi-pesi'!I$21,"")&amp;IF(I184='Tabelle Tipi-pesi'!H$22,'Tabelle Tipi-pesi'!I$22,"")&amp;IF(I184='Tabelle Tipi-pesi'!H$23,'Tabelle Tipi-pesi'!I$23,"")))</f>
        <v>80</v>
      </c>
      <c r="K184" s="24" t="s">
        <v>50</v>
      </c>
      <c r="L184" s="25">
        <f>IF(K184="",0,VALUE(IF(K184='Tabelle Tipi-pesi'!J$2,'Tabelle Tipi-pesi'!K$2,"")&amp;IF(K184='Tabelle Tipi-pesi'!J$3,'Tabelle Tipi-pesi'!K$3,"")&amp;IF(K184='Tabelle Tipi-pesi'!J$4,'Tabelle Tipi-pesi'!K$4,"")&amp;IF(K184='Tabelle Tipi-pesi'!J$5,'Tabelle Tipi-pesi'!K$5,"")&amp;IF(K184='Tabelle Tipi-pesi'!J$6,'Tabelle Tipi-pesi'!K$6,"")&amp;IF(K184='Tabelle Tipi-pesi'!J$7,'Tabelle Tipi-pesi'!K$7,"")&amp;IF(K184='Tabelle Tipi-pesi'!J$8,'Tabelle Tipi-pesi'!K$8,"")&amp;IF(K184='Tabelle Tipi-pesi'!J$9,'Tabelle Tipi-pesi'!K$9,"")&amp;IF(K184='Tabelle Tipi-pesi'!J$10,'Tabelle Tipi-pesi'!K$10,"")&amp;IF(K184='Tabelle Tipi-pesi'!J$11,'Tabelle Tipi-pesi'!K$11,"")&amp;IF(K184='Tabelle Tipi-pesi'!J$12,'Tabelle Tipi-pesi'!K$12,"")&amp;IF(K184='Tabelle Tipi-pesi'!J$13,'Tabelle Tipi-pesi'!K$13,"")&amp;IF(K184='Tabelle Tipi-pesi'!J$14,'Tabelle Tipi-pesi'!K$14,"")&amp;IF(K184='Tabelle Tipi-pesi'!J$15,'Tabelle Tipi-pesi'!K$15,"")&amp;IF(K184='Tabelle Tipi-pesi'!J$16,'Tabelle Tipi-pesi'!K$16,"")&amp;IF(K184='Tabelle Tipi-pesi'!J$17,'Tabelle Tipi-pesi'!K$17,"")&amp;IF(K184='Tabelle Tipi-pesi'!J$18,'Tabelle Tipi-pesi'!K$18,"")&amp;IF(K184='Tabelle Tipi-pesi'!J$19,'Tabelle Tipi-pesi'!K$19,"")&amp;IF(K184='Tabelle Tipi-pesi'!J$20,'Tabelle Tipi-pesi'!K$20,"")&amp;IF(K184='Tabelle Tipi-pesi'!J$21,'Tabelle Tipi-pesi'!K$21,"")&amp;IF(K184='Tabelle Tipi-pesi'!J$22,'Tabelle Tipi-pesi'!K$22,"")&amp;IF(K184='Tabelle Tipi-pesi'!J$23,'Tabelle Tipi-pesi'!K$23,"")))</f>
        <v>7</v>
      </c>
      <c r="M184" s="8" t="s">
        <v>62</v>
      </c>
      <c r="N184" s="9">
        <f>$B184*IF(M184="",0,VALUE(IF(M184='Tabelle Tipi-pesi'!L$2,'Tabelle Tipi-pesi'!M$2,"")&amp;IF(M184='Tabelle Tipi-pesi'!L$3,'Tabelle Tipi-pesi'!M$3,"")&amp;IF(M184='Tabelle Tipi-pesi'!L$4,'Tabelle Tipi-pesi'!M$4,"")&amp;IF(M184='Tabelle Tipi-pesi'!L$5,'Tabelle Tipi-pesi'!M$5,"")&amp;IF(M184='Tabelle Tipi-pesi'!L$6,'Tabelle Tipi-pesi'!M$6,"")&amp;IF(M184='Tabelle Tipi-pesi'!L$7,'Tabelle Tipi-pesi'!M$7,"")&amp;IF(M184='Tabelle Tipi-pesi'!L$8,'Tabelle Tipi-pesi'!M$8,"")&amp;IF(M184='Tabelle Tipi-pesi'!L$9,'Tabelle Tipi-pesi'!M$9,"")&amp;IF(M184='Tabelle Tipi-pesi'!L$10,'Tabelle Tipi-pesi'!M$10,"")&amp;IF(M184='Tabelle Tipi-pesi'!L$11,'Tabelle Tipi-pesi'!M$11,"")&amp;IF(M184='Tabelle Tipi-pesi'!L$12,'Tabelle Tipi-pesi'!M$12,"")&amp;IF(M184='Tabelle Tipi-pesi'!L$13,'Tabelle Tipi-pesi'!M$13,"")&amp;IF(M184='Tabelle Tipi-pesi'!L$14,'Tabelle Tipi-pesi'!M$14,"")&amp;IF(M184='Tabelle Tipi-pesi'!L$15,'Tabelle Tipi-pesi'!M$15,"")&amp;IF(M184='Tabelle Tipi-pesi'!L$16,'Tabelle Tipi-pesi'!M$16,"")&amp;IF(M184='Tabelle Tipi-pesi'!L$17,'Tabelle Tipi-pesi'!M$17,"")&amp;IF(M184='Tabelle Tipi-pesi'!L$18,'Tabelle Tipi-pesi'!M$18,"")&amp;IF(M184='Tabelle Tipi-pesi'!L$19,'Tabelle Tipi-pesi'!M$19,"")&amp;IF(M184='Tabelle Tipi-pesi'!L$20,'Tabelle Tipi-pesi'!M$20,"")&amp;IF(M184='Tabelle Tipi-pesi'!L$21,'Tabelle Tipi-pesi'!M$21,"")&amp;IF(M184='Tabelle Tipi-pesi'!L$22,'Tabelle Tipi-pesi'!M$22,"")&amp;IF(M184='Tabelle Tipi-pesi'!L$23,'Tabelle Tipi-pesi'!M$23,"")))</f>
        <v>416</v>
      </c>
      <c r="O184" s="27" t="s">
        <v>173</v>
      </c>
      <c r="P184" s="28">
        <f>IF(O184="",0,VALUE(IF(O184='Tabelle Tipi-pesi'!N$2,'Tabelle Tipi-pesi'!O$2,"")&amp;IF(O184='Tabelle Tipi-pesi'!N$3,'Tabelle Tipi-pesi'!O$3,"")&amp;IF(O184='Tabelle Tipi-pesi'!N$4,'Tabelle Tipi-pesi'!O$4,"")&amp;IF(O184='Tabelle Tipi-pesi'!N$5,'Tabelle Tipi-pesi'!O$5,"")&amp;IF(O184='Tabelle Tipi-pesi'!N$6,'Tabelle Tipi-pesi'!O$6,"")&amp;IF(O184='Tabelle Tipi-pesi'!N$7,'Tabelle Tipi-pesi'!O$7,"")&amp;IF(O184='Tabelle Tipi-pesi'!N$8,'Tabelle Tipi-pesi'!O$8,"")&amp;IF(O184='Tabelle Tipi-pesi'!N$9,'Tabelle Tipi-pesi'!O$9,"")&amp;IF(O184='Tabelle Tipi-pesi'!N$10,'Tabelle Tipi-pesi'!O$10,"")&amp;IF(O184='Tabelle Tipi-pesi'!N$11,'Tabelle Tipi-pesi'!O$11,"")&amp;IF(O184='Tabelle Tipi-pesi'!N$12,'Tabelle Tipi-pesi'!O$12,"")&amp;IF(O184='Tabelle Tipi-pesi'!N$13,'Tabelle Tipi-pesi'!O$13,"")&amp;IF(O184='Tabelle Tipi-pesi'!N$14,'Tabelle Tipi-pesi'!O$14,"")&amp;IF(O184='Tabelle Tipi-pesi'!N$15,'Tabelle Tipi-pesi'!O$15,"")&amp;IF(O184='Tabelle Tipi-pesi'!N$16,'Tabelle Tipi-pesi'!O$16,"")&amp;IF(O184='Tabelle Tipi-pesi'!N$17,'Tabelle Tipi-pesi'!O$17,"")&amp;IF(O184='Tabelle Tipi-pesi'!N$18,'Tabelle Tipi-pesi'!O$18,"")&amp;IF(O184='Tabelle Tipi-pesi'!N$19,'Tabelle Tipi-pesi'!O$19,"")&amp;IF(O184='Tabelle Tipi-pesi'!N$20,'Tabelle Tipi-pesi'!O$20,"")&amp;IF(O184='Tabelle Tipi-pesi'!N$21,'Tabelle Tipi-pesi'!O$21,"")&amp;IF(O184='Tabelle Tipi-pesi'!N$22,'Tabelle Tipi-pesi'!O$22,"")&amp;IF(O184='Tabelle Tipi-pesi'!N$23,'Tabelle Tipi-pesi'!O$23,"")))</f>
        <v>740</v>
      </c>
      <c r="Q184" s="8" t="s">
        <v>108</v>
      </c>
      <c r="R184" s="9">
        <f>IF(Q184="",0,VALUE(IF(Q184='Tabelle Tipi-pesi'!P$2,'Tabelle Tipi-pesi'!Q$2,"")&amp;IF(Q184='Tabelle Tipi-pesi'!P$3,'Tabelle Tipi-pesi'!Q$3,"")&amp;IF(Q184='Tabelle Tipi-pesi'!P$4,'Tabelle Tipi-pesi'!Q$4,"")&amp;IF(Q184='Tabelle Tipi-pesi'!P$5,'Tabelle Tipi-pesi'!Q$5,"")&amp;IF(Q184='Tabelle Tipi-pesi'!P$6,'Tabelle Tipi-pesi'!Q$6,"")&amp;IF(Q184='Tabelle Tipi-pesi'!P$7,'Tabelle Tipi-pesi'!Q$7,"")&amp;IF(Q184='Tabelle Tipi-pesi'!P$8,'Tabelle Tipi-pesi'!Q$8,"")&amp;IF(Q184='Tabelle Tipi-pesi'!P$9,'Tabelle Tipi-pesi'!Q$9,"")&amp;IF(Q184='Tabelle Tipi-pesi'!P$10,'Tabelle Tipi-pesi'!Q$10,"")&amp;IF(Q184='Tabelle Tipi-pesi'!P$11,'Tabelle Tipi-pesi'!Q$11,"")&amp;IF(Q184='Tabelle Tipi-pesi'!P$12,'Tabelle Tipi-pesi'!Q$12,"")&amp;IF(Q184='Tabelle Tipi-pesi'!P$13,'Tabelle Tipi-pesi'!Q$13,"")&amp;IF(Q184='Tabelle Tipi-pesi'!P$14,'Tabelle Tipi-pesi'!Q$14,"")&amp;IF(Q184='Tabelle Tipi-pesi'!P$15,'Tabelle Tipi-pesi'!Q$15,"")&amp;IF(Q184='Tabelle Tipi-pesi'!P$16,'Tabelle Tipi-pesi'!Q$16,"")&amp;IF(Q184='Tabelle Tipi-pesi'!P$17,'Tabelle Tipi-pesi'!Q$17,"")&amp;IF(Q184='Tabelle Tipi-pesi'!P$18,'Tabelle Tipi-pesi'!Q$18,"")&amp;IF(Q184='Tabelle Tipi-pesi'!P$19,'Tabelle Tipi-pesi'!Q$19,"")&amp;IF(Q184='Tabelle Tipi-pesi'!P$20,'Tabelle Tipi-pesi'!Q$20,"")&amp;IF(Q184='Tabelle Tipi-pesi'!P$21,'Tabelle Tipi-pesi'!Q$21,"")&amp;IF(Q184='Tabelle Tipi-pesi'!P$22,'Tabelle Tipi-pesi'!Q$22,"")&amp;IF(Q184='Tabelle Tipi-pesi'!P$23,'Tabelle Tipi-pesi'!Q$23,"")))</f>
        <v>30</v>
      </c>
      <c r="S184" s="29" t="s">
        <v>113</v>
      </c>
      <c r="T184" s="30">
        <f>IF(S184="",0,VALUE(IF(S184='Tabelle Tipi-pesi'!R$2,'Tabelle Tipi-pesi'!S$2,"")&amp;IF(S184='Tabelle Tipi-pesi'!R$3,'Tabelle Tipi-pesi'!S$3,"")&amp;IF(S184='Tabelle Tipi-pesi'!R$4,'Tabelle Tipi-pesi'!S$4,"")&amp;IF(S184='Tabelle Tipi-pesi'!R$5,'Tabelle Tipi-pesi'!S$5,"")&amp;IF(S184='Tabelle Tipi-pesi'!R$6,'Tabelle Tipi-pesi'!S$6,"")&amp;IF(S184='Tabelle Tipi-pesi'!R$7,'Tabelle Tipi-pesi'!S$7,"")&amp;IF(S184='Tabelle Tipi-pesi'!R$8,'Tabelle Tipi-pesi'!S$8,"")&amp;IF(S184='Tabelle Tipi-pesi'!R$9,'Tabelle Tipi-pesi'!S$9,"")&amp;IF(S184='Tabelle Tipi-pesi'!R$10,'Tabelle Tipi-pesi'!S$10,"")&amp;IF(S184='Tabelle Tipi-pesi'!R$11,'Tabelle Tipi-pesi'!S$11,"")&amp;IF(S184='Tabelle Tipi-pesi'!R$12,'Tabelle Tipi-pesi'!S$12,"")&amp;IF(S184='Tabelle Tipi-pesi'!R$13,'Tabelle Tipi-pesi'!S$13,"")&amp;IF(S184='Tabelle Tipi-pesi'!R$14,'Tabelle Tipi-pesi'!S$14,"")&amp;IF(S184='Tabelle Tipi-pesi'!R$15,'Tabelle Tipi-pesi'!S$15,"")&amp;IF(S184='Tabelle Tipi-pesi'!R$16,'Tabelle Tipi-pesi'!S$16,"")&amp;IF(S184='Tabelle Tipi-pesi'!R$17,'Tabelle Tipi-pesi'!S$17,"")&amp;IF(S184='Tabelle Tipi-pesi'!R$18,'Tabelle Tipi-pesi'!S$18,"")&amp;IF(S184='Tabelle Tipi-pesi'!R$19,'Tabelle Tipi-pesi'!S$19,"")&amp;IF(S184='Tabelle Tipi-pesi'!R$20,'Tabelle Tipi-pesi'!S$20,"")&amp;IF(S184='Tabelle Tipi-pesi'!R$21,'Tabelle Tipi-pesi'!S$21,"")&amp;IF(S184='Tabelle Tipi-pesi'!R$22,'Tabelle Tipi-pesi'!S$22,"")&amp;IF(S184='Tabelle Tipi-pesi'!R$23,'Tabelle Tipi-pesi'!S$23,"")))</f>
        <v>30</v>
      </c>
      <c r="V184" s="9">
        <f>IF(U184="",0,VALUE(IF(U184='Tabelle Tipi-pesi'!T$2,'Tabelle Tipi-pesi'!U$2,"")&amp;IF(U184='Tabelle Tipi-pesi'!T$3,'Tabelle Tipi-pesi'!U$3,"")&amp;IF(U184='Tabelle Tipi-pesi'!T$4,'Tabelle Tipi-pesi'!U$4,"")&amp;IF(U184='Tabelle Tipi-pesi'!T$5,'Tabelle Tipi-pesi'!U$5,"")&amp;IF(U184='Tabelle Tipi-pesi'!T$6,'Tabelle Tipi-pesi'!U$6,"")&amp;IF(U184='Tabelle Tipi-pesi'!T$7,'Tabelle Tipi-pesi'!U$7,"")&amp;IF(U184='Tabelle Tipi-pesi'!T$8,'Tabelle Tipi-pesi'!U$8,"")&amp;IF(U184='Tabelle Tipi-pesi'!T$9,'Tabelle Tipi-pesi'!U$9,"")&amp;IF(U184='Tabelle Tipi-pesi'!T$10,'Tabelle Tipi-pesi'!U$10,"")&amp;IF(U184='Tabelle Tipi-pesi'!T$11,'Tabelle Tipi-pesi'!U$11,"")&amp;IF(U184='Tabelle Tipi-pesi'!T$12,'Tabelle Tipi-pesi'!U$12,"")&amp;IF(U184='Tabelle Tipi-pesi'!T$13,'Tabelle Tipi-pesi'!U$13,"")&amp;IF(U184='Tabelle Tipi-pesi'!T$14,'Tabelle Tipi-pesi'!U$14,"")&amp;IF(U184='Tabelle Tipi-pesi'!T$15,'Tabelle Tipi-pesi'!U$15,"")&amp;IF(U184='Tabelle Tipi-pesi'!T$16,'Tabelle Tipi-pesi'!U$16,"")&amp;IF(U184='Tabelle Tipi-pesi'!T$17,'Tabelle Tipi-pesi'!U$17,"")&amp;IF(U184='Tabelle Tipi-pesi'!T$18,'Tabelle Tipi-pesi'!U$18,"")&amp;IF(U184='Tabelle Tipi-pesi'!T$19,'Tabelle Tipi-pesi'!U$19,"")&amp;IF(U184='Tabelle Tipi-pesi'!T$20,'Tabelle Tipi-pesi'!U$20,"")&amp;IF(U184='Tabelle Tipi-pesi'!T$21,'Tabelle Tipi-pesi'!U$21,"")&amp;IF(U184='Tabelle Tipi-pesi'!T$22,'Tabelle Tipi-pesi'!U$22,"")&amp;IF(U184='Tabelle Tipi-pesi'!T$23,'Tabelle Tipi-pesi'!U$23,"")))</f>
        <v>0</v>
      </c>
      <c r="W184" s="31"/>
      <c r="X184" s="32">
        <f>IF(W184="",0,VALUE(IF(W184='Tabelle Tipi-pesi'!V$2,'Tabelle Tipi-pesi'!W$2,"")&amp;IF(W184='Tabelle Tipi-pesi'!V$3,'Tabelle Tipi-pesi'!W$3,"")&amp;IF(W184='Tabelle Tipi-pesi'!V$4,'Tabelle Tipi-pesi'!W$4,"")&amp;IF(W184='Tabelle Tipi-pesi'!V$5,'Tabelle Tipi-pesi'!W$5,"")&amp;IF(W184='Tabelle Tipi-pesi'!V$6,'Tabelle Tipi-pesi'!W$6,"")&amp;IF(W184='Tabelle Tipi-pesi'!V$7,'Tabelle Tipi-pesi'!W$7,"")&amp;IF(W184='Tabelle Tipi-pesi'!V$8,'Tabelle Tipi-pesi'!W$8,"")&amp;IF(W184='Tabelle Tipi-pesi'!V$9,'Tabelle Tipi-pesi'!W$9,"")&amp;IF(W184='Tabelle Tipi-pesi'!V$10,'Tabelle Tipi-pesi'!W$10,"")&amp;IF(W184='Tabelle Tipi-pesi'!V$11,'Tabelle Tipi-pesi'!W$11,"")&amp;IF(W184='Tabelle Tipi-pesi'!V$12,'Tabelle Tipi-pesi'!W$12,"")&amp;IF(W184='Tabelle Tipi-pesi'!V$13,'Tabelle Tipi-pesi'!W$13,"")&amp;IF(W184='Tabelle Tipi-pesi'!V$14,'Tabelle Tipi-pesi'!W$14,"")&amp;IF(W184='Tabelle Tipi-pesi'!V$15,'Tabelle Tipi-pesi'!W$15,"")&amp;IF(W184='Tabelle Tipi-pesi'!V$16,'Tabelle Tipi-pesi'!W$16,"")&amp;IF(W184='Tabelle Tipi-pesi'!V$17,'Tabelle Tipi-pesi'!W$17,"")&amp;IF(W184='Tabelle Tipi-pesi'!V$18,'Tabelle Tipi-pesi'!W$18,"")&amp;IF(W184='Tabelle Tipi-pesi'!V$19,'Tabelle Tipi-pesi'!W$19,"")&amp;IF(W184='Tabelle Tipi-pesi'!V$20,'Tabelle Tipi-pesi'!W$20,"")&amp;IF(W184='Tabelle Tipi-pesi'!V$21,'Tabelle Tipi-pesi'!W$21,"")&amp;IF(W184='Tabelle Tipi-pesi'!V$22,'Tabelle Tipi-pesi'!W$22,"")&amp;IF(W184='Tabelle Tipi-pesi'!V$23,'Tabelle Tipi-pesi'!W$23,"")))</f>
        <v>0</v>
      </c>
      <c r="Z184" s="9">
        <f>IF(Y184="",0,VALUE(IF(Y184='Tabelle Tipi-pesi'!X$2,'Tabelle Tipi-pesi'!Y$2,"")&amp;IF(Y184='Tabelle Tipi-pesi'!X$3,'Tabelle Tipi-pesi'!Y$3,"")&amp;IF(Y184='Tabelle Tipi-pesi'!X$4,'Tabelle Tipi-pesi'!Y$4,"")&amp;IF(Y184='Tabelle Tipi-pesi'!X$5,'Tabelle Tipi-pesi'!Y$5,"")&amp;IF(Y184='Tabelle Tipi-pesi'!X$6,'Tabelle Tipi-pesi'!Y$6,"")&amp;IF(Y184='Tabelle Tipi-pesi'!X$7,'Tabelle Tipi-pesi'!Y$7,"")&amp;IF(Y184='Tabelle Tipi-pesi'!X$8,'Tabelle Tipi-pesi'!Y$8,"")&amp;IF(Y184='Tabelle Tipi-pesi'!X$9,'Tabelle Tipi-pesi'!Y$9,"")&amp;IF(Y184='Tabelle Tipi-pesi'!X$10,'Tabelle Tipi-pesi'!Y$10,"")&amp;IF(Y184='Tabelle Tipi-pesi'!X$11,'Tabelle Tipi-pesi'!Y$11,"")&amp;IF(Y184='Tabelle Tipi-pesi'!X$12,'Tabelle Tipi-pesi'!Y$12,"")&amp;IF(Y184='Tabelle Tipi-pesi'!X$13,'Tabelle Tipi-pesi'!Y$13,"")&amp;IF(Y184='Tabelle Tipi-pesi'!X$14,'Tabelle Tipi-pesi'!Y$14,"")&amp;IF(Y184='Tabelle Tipi-pesi'!X$15,'Tabelle Tipi-pesi'!Y$15,"")&amp;IF(Y184='Tabelle Tipi-pesi'!X$16,'Tabelle Tipi-pesi'!Y$16,"")&amp;IF(Y184='Tabelle Tipi-pesi'!X$17,'Tabelle Tipi-pesi'!Y$17,"")&amp;IF(Y184='Tabelle Tipi-pesi'!X$18,'Tabelle Tipi-pesi'!Y$18,"")&amp;IF(Y184='Tabelle Tipi-pesi'!X$19,'Tabelle Tipi-pesi'!Y$19,"")&amp;IF(Y184='Tabelle Tipi-pesi'!X$20,'Tabelle Tipi-pesi'!Y$20,"")&amp;IF(Y184='Tabelle Tipi-pesi'!X$21,'Tabelle Tipi-pesi'!Y$21,"")&amp;IF(Y184='Tabelle Tipi-pesi'!X$22,'Tabelle Tipi-pesi'!Y$22,"")&amp;IF(Y184='Tabelle Tipi-pesi'!X$23,'Tabelle Tipi-pesi'!Y$23,"")))</f>
        <v>0</v>
      </c>
      <c r="AA184" s="36"/>
      <c r="AB184" s="37">
        <f>IF(AA184="",0,VALUE(IF(AA184='Tabelle Tipi-pesi'!Z$2,'Tabelle Tipi-pesi'!AA$2,"")&amp;IF(AA184='Tabelle Tipi-pesi'!Z$3,'Tabelle Tipi-pesi'!AA$3,"")&amp;IF(AA184='Tabelle Tipi-pesi'!Z$4,'Tabelle Tipi-pesi'!AA$4,"")&amp;IF(AA184='Tabelle Tipi-pesi'!Z$5,'Tabelle Tipi-pesi'!AA$5,"")&amp;IF(AA184='Tabelle Tipi-pesi'!Z$6,'Tabelle Tipi-pesi'!AA$6,"")&amp;IF(AA184='Tabelle Tipi-pesi'!Z$7,'Tabelle Tipi-pesi'!AA$7,"")&amp;IF(AA184='Tabelle Tipi-pesi'!Z$8,'Tabelle Tipi-pesi'!AA$8,"")&amp;IF(AA184='Tabelle Tipi-pesi'!Z$9,'Tabelle Tipi-pesi'!AA$9,"")&amp;IF(AA184='Tabelle Tipi-pesi'!Z$10,'Tabelle Tipi-pesi'!AA$10,"")&amp;IF(AA184='Tabelle Tipi-pesi'!Z$11,'Tabelle Tipi-pesi'!AA$11,"")&amp;IF(AA184='Tabelle Tipi-pesi'!Z$12,'Tabelle Tipi-pesi'!AA$12,"")&amp;IF(AA184='Tabelle Tipi-pesi'!Z$13,'Tabelle Tipi-pesi'!AA$13,"")&amp;IF(AA184='Tabelle Tipi-pesi'!Z$14,'Tabelle Tipi-pesi'!AA$14,"")&amp;IF(AA184='Tabelle Tipi-pesi'!Z$15,'Tabelle Tipi-pesi'!AA$15,"")&amp;IF(AA184='Tabelle Tipi-pesi'!Z$16,'Tabelle Tipi-pesi'!AA$16,"")&amp;IF(AA184='Tabelle Tipi-pesi'!Z$17,'Tabelle Tipi-pesi'!AA$17,"")&amp;IF(AA184='Tabelle Tipi-pesi'!Z$18,'Tabelle Tipi-pesi'!AA$18,"")&amp;IF(AA184='Tabelle Tipi-pesi'!Z$19,'Tabelle Tipi-pesi'!AA$19,"")&amp;IF(AA184='Tabelle Tipi-pesi'!Z$20,'Tabelle Tipi-pesi'!AA$20,"")&amp;IF(AA184='Tabelle Tipi-pesi'!Z$21,'Tabelle Tipi-pesi'!AA$21,"")&amp;IF(AA184='Tabelle Tipi-pesi'!Z$22,'Tabelle Tipi-pesi'!AA$22,"")&amp;IF(AA184='Tabelle Tipi-pesi'!Z$23,'Tabelle Tipi-pesi'!AA$23,"")))</f>
        <v>0</v>
      </c>
      <c r="AD184" s="9">
        <f>IF(AC184="",0,VALUE(IF(AC184='Tabelle Tipi-pesi'!Z$2,'Tabelle Tipi-pesi'!AA$2,"")&amp;IF(AC184='Tabelle Tipi-pesi'!Z$3,'Tabelle Tipi-pesi'!AA$3,"")&amp;IF(AC184='Tabelle Tipi-pesi'!Z$4,'Tabelle Tipi-pesi'!AA$4,"")&amp;IF(AC184='Tabelle Tipi-pesi'!Z$5,'Tabelle Tipi-pesi'!AA$5,"")&amp;IF(AC184='Tabelle Tipi-pesi'!Z$6,'Tabelle Tipi-pesi'!AA$6,"")&amp;IF(AC184='Tabelle Tipi-pesi'!Z$7,'Tabelle Tipi-pesi'!AA$7,"")&amp;IF(AC184='Tabelle Tipi-pesi'!Z$8,'Tabelle Tipi-pesi'!AA$8,"")&amp;IF(AC184='Tabelle Tipi-pesi'!Z$9,'Tabelle Tipi-pesi'!AA$9,"")&amp;IF(AC184='Tabelle Tipi-pesi'!Z$10,'Tabelle Tipi-pesi'!AA$10,"")&amp;IF(AC184='Tabelle Tipi-pesi'!Z$11,'Tabelle Tipi-pesi'!AA$11,"")&amp;IF(AC184='Tabelle Tipi-pesi'!Z$12,'Tabelle Tipi-pesi'!AA$12,"")&amp;IF(AC184='Tabelle Tipi-pesi'!Z$13,'Tabelle Tipi-pesi'!AA$13,"")&amp;IF(AC184='Tabelle Tipi-pesi'!Z$14,'Tabelle Tipi-pesi'!AA$14,"")&amp;IF(AC184='Tabelle Tipi-pesi'!Z$15,'Tabelle Tipi-pesi'!AA$15,"")&amp;IF(AC184='Tabelle Tipi-pesi'!Z$16,'Tabelle Tipi-pesi'!AA$16,"")&amp;IF(AC184='Tabelle Tipi-pesi'!Z$17,'Tabelle Tipi-pesi'!AA$17,"")&amp;IF(AC184='Tabelle Tipi-pesi'!Z$18,'Tabelle Tipi-pesi'!AA$18,"")&amp;IF(AC184='Tabelle Tipi-pesi'!Z$19,'Tabelle Tipi-pesi'!AA$19,"")&amp;IF(AC184='Tabelle Tipi-pesi'!Z$20,'Tabelle Tipi-pesi'!AA$20,"")&amp;IF(AC184='Tabelle Tipi-pesi'!Z$21,'Tabelle Tipi-pesi'!AA$21,"")&amp;IF(AC184='Tabelle Tipi-pesi'!Z$22,'Tabelle Tipi-pesi'!AA$22,"")&amp;IF(AC184='Tabelle Tipi-pesi'!Z$23,'Tabelle Tipi-pesi'!AA$23,"")))</f>
        <v>0</v>
      </c>
      <c r="AE184" s="34"/>
      <c r="AF184" s="35">
        <f>IF(AE184="",0,VALUE(IF(AE184='Tabelle Tipi-pesi'!AB$2,'Tabelle Tipi-pesi'!AC$2,"")&amp;IF(AE184='Tabelle Tipi-pesi'!AB$3,'Tabelle Tipi-pesi'!AC$3,"")&amp;IF(AE184='Tabelle Tipi-pesi'!AB$4,'Tabelle Tipi-pesi'!AC$4,"")&amp;IF(AE184='Tabelle Tipi-pesi'!AB$5,'Tabelle Tipi-pesi'!AC$5,"")&amp;IF(AE184='Tabelle Tipi-pesi'!AB$6,'Tabelle Tipi-pesi'!AC$6,"")&amp;IF(AE184='Tabelle Tipi-pesi'!AB$7,'Tabelle Tipi-pesi'!AC$7,"")&amp;IF(AE184='Tabelle Tipi-pesi'!AB$8,'Tabelle Tipi-pesi'!AC$8,"")&amp;IF(AE184='Tabelle Tipi-pesi'!AB$9,'Tabelle Tipi-pesi'!AC$9,"")&amp;IF(AE184='Tabelle Tipi-pesi'!AB$10,'Tabelle Tipi-pesi'!AC$10,"")&amp;IF(AE184='Tabelle Tipi-pesi'!AB$11,'Tabelle Tipi-pesi'!AC$11,"")&amp;IF(AE184='Tabelle Tipi-pesi'!AB$12,'Tabelle Tipi-pesi'!AC$12,"")&amp;IF(AE184='Tabelle Tipi-pesi'!AB$13,'Tabelle Tipi-pesi'!AC$13,"")&amp;IF(AE184='Tabelle Tipi-pesi'!AB$14,'Tabelle Tipi-pesi'!AC$14,"")&amp;IF(AE184='Tabelle Tipi-pesi'!AB$15,'Tabelle Tipi-pesi'!AC$15,"")&amp;IF(AD184='Tabelle Tipi-pesi'!AB$16,'Tabelle Tipi-pesi'!AC$16,"")&amp;IF(AE184='Tabelle Tipi-pesi'!AB$17,'Tabelle Tipi-pesi'!AC$17,"")&amp;IF(AE184='Tabelle Tipi-pesi'!AB$18,'Tabelle Tipi-pesi'!AC$18,"")&amp;IF(AE184='Tabelle Tipi-pesi'!AB$19,'Tabelle Tipi-pesi'!AC$19,"")&amp;IF(AE184='Tabelle Tipi-pesi'!AB$20,'Tabelle Tipi-pesi'!AC$20,"")&amp;IF(AE184='Tabelle Tipi-pesi'!AB$21,'Tabelle Tipi-pesi'!AC$21,"")&amp;IF(AE184='Tabelle Tipi-pesi'!AB$22,'Tabelle Tipi-pesi'!AC$22,"")&amp;IF(AE184='Tabelle Tipi-pesi'!AB$23,'Tabelle Tipi-pesi'!AC$23,"")))</f>
        <v>0</v>
      </c>
      <c r="AH184" s="9">
        <f>IF(AG184="",0,VALUE(IF(AG184='Tabelle Tipi-pesi'!AD$2,'Tabelle Tipi-pesi'!AE$2,"")&amp;IF(AG184='Tabelle Tipi-pesi'!AD$3,'Tabelle Tipi-pesi'!AE$3,"")&amp;IF(AG184='Tabelle Tipi-pesi'!AD$4,'Tabelle Tipi-pesi'!AE$4,"")&amp;IF(AG184='Tabelle Tipi-pesi'!AD$5,'Tabelle Tipi-pesi'!AE$5,"")&amp;IF(AG184='Tabelle Tipi-pesi'!AD$6,'Tabelle Tipi-pesi'!AE$6,"")&amp;IF(AG184='Tabelle Tipi-pesi'!AD$7,'Tabelle Tipi-pesi'!AE$7,"")&amp;IF(AG184='Tabelle Tipi-pesi'!AD$8,'Tabelle Tipi-pesi'!AE$8,"")&amp;IF(AG184='Tabelle Tipi-pesi'!AD$9,'Tabelle Tipi-pesi'!AE$9,"")&amp;IF(AG184='Tabelle Tipi-pesi'!AD$10,'Tabelle Tipi-pesi'!AE$10,"")&amp;IF(AG184='Tabelle Tipi-pesi'!AD$11,'Tabelle Tipi-pesi'!AE$11,"")&amp;IF(AG184='Tabelle Tipi-pesi'!AD$12,'Tabelle Tipi-pesi'!AE$12,"")&amp;IF(AG184='Tabelle Tipi-pesi'!AD$13,'Tabelle Tipi-pesi'!AE$13,"")&amp;IF(AG184='Tabelle Tipi-pesi'!AD$14,'Tabelle Tipi-pesi'!AE$14,"")&amp;IF(AG184='Tabelle Tipi-pesi'!AD$15,'Tabelle Tipi-pesi'!AE$15,"")&amp;IF(AF184='Tabelle Tipi-pesi'!AD$16,'Tabelle Tipi-pesi'!AE$16,"")&amp;IF(AG184='Tabelle Tipi-pesi'!AD$17,'Tabelle Tipi-pesi'!AE$17,"")&amp;IF(AG184='Tabelle Tipi-pesi'!AD$18,'Tabelle Tipi-pesi'!AE$18,"")&amp;IF(AG184='Tabelle Tipi-pesi'!AD$19,'Tabelle Tipi-pesi'!AE$19,"")&amp;IF(AG184='Tabelle Tipi-pesi'!AD$20,'Tabelle Tipi-pesi'!AE$20,"")&amp;IF(AG184='Tabelle Tipi-pesi'!AD$21,'Tabelle Tipi-pesi'!AE$21,"")&amp;IF(AG184='Tabelle Tipi-pesi'!AD$22,'Tabelle Tipi-pesi'!AE$22,"")&amp;IF(AG184='Tabelle Tipi-pesi'!AD$23,'Tabelle Tipi-pesi'!AE$23,"")))</f>
        <v>0</v>
      </c>
      <c r="AJ184" s="26">
        <f t="shared" si="14"/>
        <v>1553</v>
      </c>
      <c r="AK184" s="55">
        <v>54.5</v>
      </c>
      <c r="AL184" s="12">
        <v>7760</v>
      </c>
      <c r="AM184" s="18"/>
      <c r="AN184" s="11">
        <f t="shared" si="15"/>
        <v>15</v>
      </c>
      <c r="AO184" s="11" t="str">
        <f t="shared" si="16"/>
        <v>4</v>
      </c>
      <c r="AP184" s="8">
        <v>380</v>
      </c>
      <c r="AQ184" s="40">
        <f t="shared" si="17"/>
        <v>8.5431192660550455</v>
      </c>
      <c r="AR184" s="15">
        <f t="shared" si="18"/>
        <v>123.02091743119266</v>
      </c>
      <c r="AS184" s="16">
        <f t="shared" si="19"/>
        <v>79.215014443781499</v>
      </c>
      <c r="AT184" s="15">
        <f t="shared" si="20"/>
        <v>12.623869439671632</v>
      </c>
      <c r="AU184" s="39"/>
    </row>
    <row r="185" spans="1:47" s="8" customFormat="1" ht="11.25" customHeight="1" x14ac:dyDescent="0.2">
      <c r="A185" s="8">
        <v>181</v>
      </c>
      <c r="B185" s="8">
        <v>4</v>
      </c>
      <c r="C185" s="20" t="s">
        <v>16</v>
      </c>
      <c r="D185" s="21">
        <f>IF(C185="",0,VALUE(IF(C185='Tabelle Tipi-pesi'!B$2,'Tabelle Tipi-pesi'!C$2,"")&amp;IF(C185='Tabelle Tipi-pesi'!B$3,'Tabelle Tipi-pesi'!C$3,"")&amp;IF(C185='Tabelle Tipi-pesi'!B$4,'Tabelle Tipi-pesi'!C$4,"")&amp;IF(C185='Tabelle Tipi-pesi'!B$5,'Tabelle Tipi-pesi'!C$5,"")&amp;IF(C185='Tabelle Tipi-pesi'!B$6,'Tabelle Tipi-pesi'!C$6,"")&amp;IF(C185='Tabelle Tipi-pesi'!B$7,'Tabelle Tipi-pesi'!C$7,"")&amp;IF(C185='Tabelle Tipi-pesi'!B$8,'Tabelle Tipi-pesi'!C$8,"")&amp;IF(C185='Tabelle Tipi-pesi'!B$9,'Tabelle Tipi-pesi'!C$9,"")&amp;IF(C185='Tabelle Tipi-pesi'!B$10,'Tabelle Tipi-pesi'!C$10,"")&amp;IF(C185='Tabelle Tipi-pesi'!B$11,'Tabelle Tipi-pesi'!C$11,"")&amp;IF(C185='Tabelle Tipi-pesi'!B$12,'Tabelle Tipi-pesi'!C$12,"")&amp;IF(C185='Tabelle Tipi-pesi'!B$13,'Tabelle Tipi-pesi'!C$13,"")&amp;IF(C185='Tabelle Tipi-pesi'!B$14,'Tabelle Tipi-pesi'!C$14,"")&amp;IF(C185='Tabelle Tipi-pesi'!B$15,'Tabelle Tipi-pesi'!C$15,"")&amp;IF(C185='Tabelle Tipi-pesi'!B$16,'Tabelle Tipi-pesi'!C$16,"")&amp;IF(C185='Tabelle Tipi-pesi'!B$17,'Tabelle Tipi-pesi'!C$17,"")&amp;IF(C185='Tabelle Tipi-pesi'!B$18,'Tabelle Tipi-pesi'!C$18,"")&amp;IF(C185='Tabelle Tipi-pesi'!B$19,'Tabelle Tipi-pesi'!C$19,"")&amp;IF(C185='Tabelle Tipi-pesi'!B$20,'Tabelle Tipi-pesi'!C$20,"")&amp;IF(C185='Tabelle Tipi-pesi'!B$21,'Tabelle Tipi-pesi'!C$21,"")&amp;IF(C185='Tabelle Tipi-pesi'!B$22,'Tabelle Tipi-pesi'!C$22,"")&amp;IF(C185='Tabelle Tipi-pesi'!B$23,'Tabelle Tipi-pesi'!C$23,"")))</f>
        <v>50</v>
      </c>
      <c r="E185" s="8" t="s">
        <v>23</v>
      </c>
      <c r="F185" s="7">
        <f>IF(E185="",0,VALUE(IF(E185='Tabelle Tipi-pesi'!D$2,'Tabelle Tipi-pesi'!E$2,"")&amp;IF(E185='Tabelle Tipi-pesi'!D$3,'Tabelle Tipi-pesi'!E$3,"")&amp;IF(E185='Tabelle Tipi-pesi'!D$4,'Tabelle Tipi-pesi'!E$4,"")&amp;IF(E185='Tabelle Tipi-pesi'!D$5,'Tabelle Tipi-pesi'!E$5,"")&amp;IF(E185='Tabelle Tipi-pesi'!D$6,'Tabelle Tipi-pesi'!E$6,"")&amp;IF(E185='Tabelle Tipi-pesi'!D$7,'Tabelle Tipi-pesi'!E$7,"")&amp;IF(E185='Tabelle Tipi-pesi'!D$8,'Tabelle Tipi-pesi'!E$8,"")&amp;IF(E185='Tabelle Tipi-pesi'!D$9,'Tabelle Tipi-pesi'!E$9,"")&amp;IF(E185='Tabelle Tipi-pesi'!D$10,'Tabelle Tipi-pesi'!E$10,"")&amp;IF(E185='Tabelle Tipi-pesi'!D$11,'Tabelle Tipi-pesi'!E$11,"")&amp;IF(E185='Tabelle Tipi-pesi'!D$12,'Tabelle Tipi-pesi'!E$12,"")&amp;IF(E185='Tabelle Tipi-pesi'!D$13,'Tabelle Tipi-pesi'!E$13,"")&amp;IF(E185='Tabelle Tipi-pesi'!D$14,'Tabelle Tipi-pesi'!E$14,"")&amp;IF(E185='Tabelle Tipi-pesi'!D$15,'Tabelle Tipi-pesi'!E$15,"")&amp;IF(E185='Tabelle Tipi-pesi'!D$16,'Tabelle Tipi-pesi'!E$16,"")&amp;IF(E185='Tabelle Tipi-pesi'!D$17,'Tabelle Tipi-pesi'!E$17,"")&amp;IF(E185='Tabelle Tipi-pesi'!D$18,'Tabelle Tipi-pesi'!E$18,"")&amp;IF(E185='Tabelle Tipi-pesi'!D$19,'Tabelle Tipi-pesi'!E$19,"")&amp;IF(E185='Tabelle Tipi-pesi'!D$20,'Tabelle Tipi-pesi'!E$20,"")&amp;IF(E185='Tabelle Tipi-pesi'!D$21,'Tabelle Tipi-pesi'!E$21,"")&amp;IF(E185='Tabelle Tipi-pesi'!D$22,'Tabelle Tipi-pesi'!E$22,"")&amp;IF(E185='Tabelle Tipi-pesi'!D$23,'Tabelle Tipi-pesi'!E$23,"")))/4*B185</f>
        <v>60</v>
      </c>
      <c r="G185" s="22" t="s">
        <v>40</v>
      </c>
      <c r="H185" s="23">
        <f>$B185*IF(G185="",0,VALUE(IF(G185='Tabelle Tipi-pesi'!F$2,'Tabelle Tipi-pesi'!G$2,"")&amp;IF(G185='Tabelle Tipi-pesi'!F$3,'Tabelle Tipi-pesi'!G$3,"")&amp;IF(G185='Tabelle Tipi-pesi'!F$4,'Tabelle Tipi-pesi'!G$4,"")&amp;IF(G185='Tabelle Tipi-pesi'!F$5,'Tabelle Tipi-pesi'!G$5,"")&amp;IF(G185='Tabelle Tipi-pesi'!F$6,'Tabelle Tipi-pesi'!G$6,"")&amp;IF(G185='Tabelle Tipi-pesi'!F$7,'Tabelle Tipi-pesi'!G$7,"")&amp;IF(G185='Tabelle Tipi-pesi'!F$8,'Tabelle Tipi-pesi'!G$8,"")&amp;IF(G185='Tabelle Tipi-pesi'!F$9,'Tabelle Tipi-pesi'!G$9,"")&amp;IF(G185='Tabelle Tipi-pesi'!F$10,'Tabelle Tipi-pesi'!G$10,"")&amp;IF(G185='Tabelle Tipi-pesi'!F$11,'Tabelle Tipi-pesi'!G$11,"")&amp;IF(G185='Tabelle Tipi-pesi'!F$12,'Tabelle Tipi-pesi'!G$12,"")&amp;IF(G185='Tabelle Tipi-pesi'!F$13,'Tabelle Tipi-pesi'!G$13,"")&amp;IF(G185='Tabelle Tipi-pesi'!F$14,'Tabelle Tipi-pesi'!G$14,"")&amp;IF(G185='Tabelle Tipi-pesi'!F$15,'Tabelle Tipi-pesi'!G$15,"")&amp;IF(G185='Tabelle Tipi-pesi'!F$16,'Tabelle Tipi-pesi'!G$16,"")&amp;IF(G185='Tabelle Tipi-pesi'!F$17,'Tabelle Tipi-pesi'!G$17,"")&amp;IF(G185='Tabelle Tipi-pesi'!F$18,'Tabelle Tipi-pesi'!G$18,"")&amp;IF(G185='Tabelle Tipi-pesi'!F$19,'Tabelle Tipi-pesi'!G$19,"")&amp;IF(G185='Tabelle Tipi-pesi'!F$20,'Tabelle Tipi-pesi'!G$20,"")&amp;IF(G185='Tabelle Tipi-pesi'!F$21,'Tabelle Tipi-pesi'!G$21,"")&amp;IF(G185='Tabelle Tipi-pesi'!F$22,'Tabelle Tipi-pesi'!G$22,"")&amp;IF(G185='Tabelle Tipi-pesi'!F$23,'Tabelle Tipi-pesi'!G$23,"")))</f>
        <v>60</v>
      </c>
      <c r="I185" s="8" t="s">
        <v>45</v>
      </c>
      <c r="J185" s="9">
        <f>IF(I185="",0,VALUE(IF(I185='Tabelle Tipi-pesi'!H$2,'Tabelle Tipi-pesi'!I$2,"")&amp;IF(I185='Tabelle Tipi-pesi'!H$3,'Tabelle Tipi-pesi'!I$3,"")&amp;IF(I185='Tabelle Tipi-pesi'!H$4,'Tabelle Tipi-pesi'!I$4,"")&amp;IF(I185='Tabelle Tipi-pesi'!H$5,'Tabelle Tipi-pesi'!I$5,"")&amp;IF(I185='Tabelle Tipi-pesi'!H$6,'Tabelle Tipi-pesi'!I$6,"")&amp;IF(I185='Tabelle Tipi-pesi'!H$7,'Tabelle Tipi-pesi'!I$7,"")&amp;IF(I185='Tabelle Tipi-pesi'!H$8,'Tabelle Tipi-pesi'!I$8,"")&amp;IF(I185='Tabelle Tipi-pesi'!H$9,'Tabelle Tipi-pesi'!I$9,"")&amp;IF(I185='Tabelle Tipi-pesi'!H$10,'Tabelle Tipi-pesi'!I$10,"")&amp;IF(I185='Tabelle Tipi-pesi'!H$11,'Tabelle Tipi-pesi'!I$11,"")&amp;IF(I185='Tabelle Tipi-pesi'!H$12,'Tabelle Tipi-pesi'!I$12,"")&amp;IF(I185='Tabelle Tipi-pesi'!H$13,'Tabelle Tipi-pesi'!I$13,"")&amp;IF(I185='Tabelle Tipi-pesi'!H$14,'Tabelle Tipi-pesi'!I$14,"")&amp;IF(I185='Tabelle Tipi-pesi'!H$15,'Tabelle Tipi-pesi'!I$15,"")&amp;IF(I185='Tabelle Tipi-pesi'!H$16,'Tabelle Tipi-pesi'!I$16,"")&amp;IF(I185='Tabelle Tipi-pesi'!H$17,'Tabelle Tipi-pesi'!I$17,"")&amp;IF(I185='Tabelle Tipi-pesi'!H$18,'Tabelle Tipi-pesi'!I$18,"")&amp;IF(I185='Tabelle Tipi-pesi'!H$19,'Tabelle Tipi-pesi'!I$19,"")&amp;IF(I185='Tabelle Tipi-pesi'!H$20,'Tabelle Tipi-pesi'!I$20,"")&amp;IF(I185='Tabelle Tipi-pesi'!H$21,'Tabelle Tipi-pesi'!I$21,"")&amp;IF(I185='Tabelle Tipi-pesi'!H$22,'Tabelle Tipi-pesi'!I$22,"")&amp;IF(I185='Tabelle Tipi-pesi'!H$23,'Tabelle Tipi-pesi'!I$23,"")))</f>
        <v>50</v>
      </c>
      <c r="K185" s="24" t="s">
        <v>50</v>
      </c>
      <c r="L185" s="25">
        <f>IF(K185="",0,VALUE(IF(K185='Tabelle Tipi-pesi'!J$2,'Tabelle Tipi-pesi'!K$2,"")&amp;IF(K185='Tabelle Tipi-pesi'!J$3,'Tabelle Tipi-pesi'!K$3,"")&amp;IF(K185='Tabelle Tipi-pesi'!J$4,'Tabelle Tipi-pesi'!K$4,"")&amp;IF(K185='Tabelle Tipi-pesi'!J$5,'Tabelle Tipi-pesi'!K$5,"")&amp;IF(K185='Tabelle Tipi-pesi'!J$6,'Tabelle Tipi-pesi'!K$6,"")&amp;IF(K185='Tabelle Tipi-pesi'!J$7,'Tabelle Tipi-pesi'!K$7,"")&amp;IF(K185='Tabelle Tipi-pesi'!J$8,'Tabelle Tipi-pesi'!K$8,"")&amp;IF(K185='Tabelle Tipi-pesi'!J$9,'Tabelle Tipi-pesi'!K$9,"")&amp;IF(K185='Tabelle Tipi-pesi'!J$10,'Tabelle Tipi-pesi'!K$10,"")&amp;IF(K185='Tabelle Tipi-pesi'!J$11,'Tabelle Tipi-pesi'!K$11,"")&amp;IF(K185='Tabelle Tipi-pesi'!J$12,'Tabelle Tipi-pesi'!K$12,"")&amp;IF(K185='Tabelle Tipi-pesi'!J$13,'Tabelle Tipi-pesi'!K$13,"")&amp;IF(K185='Tabelle Tipi-pesi'!J$14,'Tabelle Tipi-pesi'!K$14,"")&amp;IF(K185='Tabelle Tipi-pesi'!J$15,'Tabelle Tipi-pesi'!K$15,"")&amp;IF(K185='Tabelle Tipi-pesi'!J$16,'Tabelle Tipi-pesi'!K$16,"")&amp;IF(K185='Tabelle Tipi-pesi'!J$17,'Tabelle Tipi-pesi'!K$17,"")&amp;IF(K185='Tabelle Tipi-pesi'!J$18,'Tabelle Tipi-pesi'!K$18,"")&amp;IF(K185='Tabelle Tipi-pesi'!J$19,'Tabelle Tipi-pesi'!K$19,"")&amp;IF(K185='Tabelle Tipi-pesi'!J$20,'Tabelle Tipi-pesi'!K$20,"")&amp;IF(K185='Tabelle Tipi-pesi'!J$21,'Tabelle Tipi-pesi'!K$21,"")&amp;IF(K185='Tabelle Tipi-pesi'!J$22,'Tabelle Tipi-pesi'!K$22,"")&amp;IF(K185='Tabelle Tipi-pesi'!J$23,'Tabelle Tipi-pesi'!K$23,"")))</f>
        <v>7</v>
      </c>
      <c r="M185" s="8" t="s">
        <v>55</v>
      </c>
      <c r="N185" s="9">
        <f>$B185*IF(M185="",0,VALUE(IF(M185='Tabelle Tipi-pesi'!L$2,'Tabelle Tipi-pesi'!M$2,"")&amp;IF(M185='Tabelle Tipi-pesi'!L$3,'Tabelle Tipi-pesi'!M$3,"")&amp;IF(M185='Tabelle Tipi-pesi'!L$4,'Tabelle Tipi-pesi'!M$4,"")&amp;IF(M185='Tabelle Tipi-pesi'!L$5,'Tabelle Tipi-pesi'!M$5,"")&amp;IF(M185='Tabelle Tipi-pesi'!L$6,'Tabelle Tipi-pesi'!M$6,"")&amp;IF(M185='Tabelle Tipi-pesi'!L$7,'Tabelle Tipi-pesi'!M$7,"")&amp;IF(M185='Tabelle Tipi-pesi'!L$8,'Tabelle Tipi-pesi'!M$8,"")&amp;IF(M185='Tabelle Tipi-pesi'!L$9,'Tabelle Tipi-pesi'!M$9,"")&amp;IF(M185='Tabelle Tipi-pesi'!L$10,'Tabelle Tipi-pesi'!M$10,"")&amp;IF(M185='Tabelle Tipi-pesi'!L$11,'Tabelle Tipi-pesi'!M$11,"")&amp;IF(M185='Tabelle Tipi-pesi'!L$12,'Tabelle Tipi-pesi'!M$12,"")&amp;IF(M185='Tabelle Tipi-pesi'!L$13,'Tabelle Tipi-pesi'!M$13,"")&amp;IF(M185='Tabelle Tipi-pesi'!L$14,'Tabelle Tipi-pesi'!M$14,"")&amp;IF(M185='Tabelle Tipi-pesi'!L$15,'Tabelle Tipi-pesi'!M$15,"")&amp;IF(M185='Tabelle Tipi-pesi'!L$16,'Tabelle Tipi-pesi'!M$16,"")&amp;IF(M185='Tabelle Tipi-pesi'!L$17,'Tabelle Tipi-pesi'!M$17,"")&amp;IF(M185='Tabelle Tipi-pesi'!L$18,'Tabelle Tipi-pesi'!M$18,"")&amp;IF(M185='Tabelle Tipi-pesi'!L$19,'Tabelle Tipi-pesi'!M$19,"")&amp;IF(M185='Tabelle Tipi-pesi'!L$20,'Tabelle Tipi-pesi'!M$20,"")&amp;IF(M185='Tabelle Tipi-pesi'!L$21,'Tabelle Tipi-pesi'!M$21,"")&amp;IF(M185='Tabelle Tipi-pesi'!L$22,'Tabelle Tipi-pesi'!M$22,"")&amp;IF(M185='Tabelle Tipi-pesi'!L$23,'Tabelle Tipi-pesi'!M$23,"")))</f>
        <v>100</v>
      </c>
      <c r="O185" s="27" t="s">
        <v>71</v>
      </c>
      <c r="P185" s="28">
        <f>IF(O185="",0,VALUE(IF(O185='Tabelle Tipi-pesi'!N$2,'Tabelle Tipi-pesi'!O$2,"")&amp;IF(O185='Tabelle Tipi-pesi'!N$3,'Tabelle Tipi-pesi'!O$3,"")&amp;IF(O185='Tabelle Tipi-pesi'!N$4,'Tabelle Tipi-pesi'!O$4,"")&amp;IF(O185='Tabelle Tipi-pesi'!N$5,'Tabelle Tipi-pesi'!O$5,"")&amp;IF(O185='Tabelle Tipi-pesi'!N$6,'Tabelle Tipi-pesi'!O$6,"")&amp;IF(O185='Tabelle Tipi-pesi'!N$7,'Tabelle Tipi-pesi'!O$7,"")&amp;IF(O185='Tabelle Tipi-pesi'!N$8,'Tabelle Tipi-pesi'!O$8,"")&amp;IF(O185='Tabelle Tipi-pesi'!N$9,'Tabelle Tipi-pesi'!O$9,"")&amp;IF(O185='Tabelle Tipi-pesi'!N$10,'Tabelle Tipi-pesi'!O$10,"")&amp;IF(O185='Tabelle Tipi-pesi'!N$11,'Tabelle Tipi-pesi'!O$11,"")&amp;IF(O185='Tabelle Tipi-pesi'!N$12,'Tabelle Tipi-pesi'!O$12,"")&amp;IF(O185='Tabelle Tipi-pesi'!N$13,'Tabelle Tipi-pesi'!O$13,"")&amp;IF(O185='Tabelle Tipi-pesi'!N$14,'Tabelle Tipi-pesi'!O$14,"")&amp;IF(O185='Tabelle Tipi-pesi'!N$15,'Tabelle Tipi-pesi'!O$15,"")&amp;IF(O185='Tabelle Tipi-pesi'!N$16,'Tabelle Tipi-pesi'!O$16,"")&amp;IF(O185='Tabelle Tipi-pesi'!N$17,'Tabelle Tipi-pesi'!O$17,"")&amp;IF(O185='Tabelle Tipi-pesi'!N$18,'Tabelle Tipi-pesi'!O$18,"")&amp;IF(O185='Tabelle Tipi-pesi'!N$19,'Tabelle Tipi-pesi'!O$19,"")&amp;IF(O185='Tabelle Tipi-pesi'!N$20,'Tabelle Tipi-pesi'!O$20,"")&amp;IF(O185='Tabelle Tipi-pesi'!N$21,'Tabelle Tipi-pesi'!O$21,"")&amp;IF(O185='Tabelle Tipi-pesi'!N$22,'Tabelle Tipi-pesi'!O$22,"")&amp;IF(O185='Tabelle Tipi-pesi'!N$23,'Tabelle Tipi-pesi'!O$23,"")))</f>
        <v>122</v>
      </c>
      <c r="R185" s="9">
        <f>IF(Q185="",0,VALUE(IF(Q185='Tabelle Tipi-pesi'!P$2,'Tabelle Tipi-pesi'!Q$2,"")&amp;IF(Q185='Tabelle Tipi-pesi'!P$3,'Tabelle Tipi-pesi'!Q$3,"")&amp;IF(Q185='Tabelle Tipi-pesi'!P$4,'Tabelle Tipi-pesi'!Q$4,"")&amp;IF(Q185='Tabelle Tipi-pesi'!P$5,'Tabelle Tipi-pesi'!Q$5,"")&amp;IF(Q185='Tabelle Tipi-pesi'!P$6,'Tabelle Tipi-pesi'!Q$6,"")&amp;IF(Q185='Tabelle Tipi-pesi'!P$7,'Tabelle Tipi-pesi'!Q$7,"")&amp;IF(Q185='Tabelle Tipi-pesi'!P$8,'Tabelle Tipi-pesi'!Q$8,"")&amp;IF(Q185='Tabelle Tipi-pesi'!P$9,'Tabelle Tipi-pesi'!Q$9,"")&amp;IF(Q185='Tabelle Tipi-pesi'!P$10,'Tabelle Tipi-pesi'!Q$10,"")&amp;IF(Q185='Tabelle Tipi-pesi'!P$11,'Tabelle Tipi-pesi'!Q$11,"")&amp;IF(Q185='Tabelle Tipi-pesi'!P$12,'Tabelle Tipi-pesi'!Q$12,"")&amp;IF(Q185='Tabelle Tipi-pesi'!P$13,'Tabelle Tipi-pesi'!Q$13,"")&amp;IF(Q185='Tabelle Tipi-pesi'!P$14,'Tabelle Tipi-pesi'!Q$14,"")&amp;IF(Q185='Tabelle Tipi-pesi'!P$15,'Tabelle Tipi-pesi'!Q$15,"")&amp;IF(Q185='Tabelle Tipi-pesi'!P$16,'Tabelle Tipi-pesi'!Q$16,"")&amp;IF(Q185='Tabelle Tipi-pesi'!P$17,'Tabelle Tipi-pesi'!Q$17,"")&amp;IF(Q185='Tabelle Tipi-pesi'!P$18,'Tabelle Tipi-pesi'!Q$18,"")&amp;IF(Q185='Tabelle Tipi-pesi'!P$19,'Tabelle Tipi-pesi'!Q$19,"")&amp;IF(Q185='Tabelle Tipi-pesi'!P$20,'Tabelle Tipi-pesi'!Q$20,"")&amp;IF(Q185='Tabelle Tipi-pesi'!P$21,'Tabelle Tipi-pesi'!Q$21,"")&amp;IF(Q185='Tabelle Tipi-pesi'!P$22,'Tabelle Tipi-pesi'!Q$22,"")&amp;IF(Q185='Tabelle Tipi-pesi'!P$23,'Tabelle Tipi-pesi'!Q$23,"")))</f>
        <v>0</v>
      </c>
      <c r="S185" s="29"/>
      <c r="T185" s="30">
        <f>IF(S185="",0,VALUE(IF(S185='Tabelle Tipi-pesi'!R$2,'Tabelle Tipi-pesi'!S$2,"")&amp;IF(S185='Tabelle Tipi-pesi'!R$3,'Tabelle Tipi-pesi'!S$3,"")&amp;IF(S185='Tabelle Tipi-pesi'!R$4,'Tabelle Tipi-pesi'!S$4,"")&amp;IF(S185='Tabelle Tipi-pesi'!R$5,'Tabelle Tipi-pesi'!S$5,"")&amp;IF(S185='Tabelle Tipi-pesi'!R$6,'Tabelle Tipi-pesi'!S$6,"")&amp;IF(S185='Tabelle Tipi-pesi'!R$7,'Tabelle Tipi-pesi'!S$7,"")&amp;IF(S185='Tabelle Tipi-pesi'!R$8,'Tabelle Tipi-pesi'!S$8,"")&amp;IF(S185='Tabelle Tipi-pesi'!R$9,'Tabelle Tipi-pesi'!S$9,"")&amp;IF(S185='Tabelle Tipi-pesi'!R$10,'Tabelle Tipi-pesi'!S$10,"")&amp;IF(S185='Tabelle Tipi-pesi'!R$11,'Tabelle Tipi-pesi'!S$11,"")&amp;IF(S185='Tabelle Tipi-pesi'!R$12,'Tabelle Tipi-pesi'!S$12,"")&amp;IF(S185='Tabelle Tipi-pesi'!R$13,'Tabelle Tipi-pesi'!S$13,"")&amp;IF(S185='Tabelle Tipi-pesi'!R$14,'Tabelle Tipi-pesi'!S$14,"")&amp;IF(S185='Tabelle Tipi-pesi'!R$15,'Tabelle Tipi-pesi'!S$15,"")&amp;IF(S185='Tabelle Tipi-pesi'!R$16,'Tabelle Tipi-pesi'!S$16,"")&amp;IF(S185='Tabelle Tipi-pesi'!R$17,'Tabelle Tipi-pesi'!S$17,"")&amp;IF(S185='Tabelle Tipi-pesi'!R$18,'Tabelle Tipi-pesi'!S$18,"")&amp;IF(S185='Tabelle Tipi-pesi'!R$19,'Tabelle Tipi-pesi'!S$19,"")&amp;IF(S185='Tabelle Tipi-pesi'!R$20,'Tabelle Tipi-pesi'!S$20,"")&amp;IF(S185='Tabelle Tipi-pesi'!R$21,'Tabelle Tipi-pesi'!S$21,"")&amp;IF(S185='Tabelle Tipi-pesi'!R$22,'Tabelle Tipi-pesi'!S$22,"")&amp;IF(S185='Tabelle Tipi-pesi'!R$23,'Tabelle Tipi-pesi'!S$23,"")))</f>
        <v>0</v>
      </c>
      <c r="V185" s="9">
        <f>IF(U185="",0,VALUE(IF(U185='Tabelle Tipi-pesi'!T$2,'Tabelle Tipi-pesi'!U$2,"")&amp;IF(U185='Tabelle Tipi-pesi'!T$3,'Tabelle Tipi-pesi'!U$3,"")&amp;IF(U185='Tabelle Tipi-pesi'!T$4,'Tabelle Tipi-pesi'!U$4,"")&amp;IF(U185='Tabelle Tipi-pesi'!T$5,'Tabelle Tipi-pesi'!U$5,"")&amp;IF(U185='Tabelle Tipi-pesi'!T$6,'Tabelle Tipi-pesi'!U$6,"")&amp;IF(U185='Tabelle Tipi-pesi'!T$7,'Tabelle Tipi-pesi'!U$7,"")&amp;IF(U185='Tabelle Tipi-pesi'!T$8,'Tabelle Tipi-pesi'!U$8,"")&amp;IF(U185='Tabelle Tipi-pesi'!T$9,'Tabelle Tipi-pesi'!U$9,"")&amp;IF(U185='Tabelle Tipi-pesi'!T$10,'Tabelle Tipi-pesi'!U$10,"")&amp;IF(U185='Tabelle Tipi-pesi'!T$11,'Tabelle Tipi-pesi'!U$11,"")&amp;IF(U185='Tabelle Tipi-pesi'!T$12,'Tabelle Tipi-pesi'!U$12,"")&amp;IF(U185='Tabelle Tipi-pesi'!T$13,'Tabelle Tipi-pesi'!U$13,"")&amp;IF(U185='Tabelle Tipi-pesi'!T$14,'Tabelle Tipi-pesi'!U$14,"")&amp;IF(U185='Tabelle Tipi-pesi'!T$15,'Tabelle Tipi-pesi'!U$15,"")&amp;IF(U185='Tabelle Tipi-pesi'!T$16,'Tabelle Tipi-pesi'!U$16,"")&amp;IF(U185='Tabelle Tipi-pesi'!T$17,'Tabelle Tipi-pesi'!U$17,"")&amp;IF(U185='Tabelle Tipi-pesi'!T$18,'Tabelle Tipi-pesi'!U$18,"")&amp;IF(U185='Tabelle Tipi-pesi'!T$19,'Tabelle Tipi-pesi'!U$19,"")&amp;IF(U185='Tabelle Tipi-pesi'!T$20,'Tabelle Tipi-pesi'!U$20,"")&amp;IF(U185='Tabelle Tipi-pesi'!T$21,'Tabelle Tipi-pesi'!U$21,"")&amp;IF(U185='Tabelle Tipi-pesi'!T$22,'Tabelle Tipi-pesi'!U$22,"")&amp;IF(U185='Tabelle Tipi-pesi'!T$23,'Tabelle Tipi-pesi'!U$23,"")))</f>
        <v>0</v>
      </c>
      <c r="W185" s="31"/>
      <c r="X185" s="32">
        <f>IF(W185="",0,VALUE(IF(W185='Tabelle Tipi-pesi'!V$2,'Tabelle Tipi-pesi'!W$2,"")&amp;IF(W185='Tabelle Tipi-pesi'!V$3,'Tabelle Tipi-pesi'!W$3,"")&amp;IF(W185='Tabelle Tipi-pesi'!V$4,'Tabelle Tipi-pesi'!W$4,"")&amp;IF(W185='Tabelle Tipi-pesi'!V$5,'Tabelle Tipi-pesi'!W$5,"")&amp;IF(W185='Tabelle Tipi-pesi'!V$6,'Tabelle Tipi-pesi'!W$6,"")&amp;IF(W185='Tabelle Tipi-pesi'!V$7,'Tabelle Tipi-pesi'!W$7,"")&amp;IF(W185='Tabelle Tipi-pesi'!V$8,'Tabelle Tipi-pesi'!W$8,"")&amp;IF(W185='Tabelle Tipi-pesi'!V$9,'Tabelle Tipi-pesi'!W$9,"")&amp;IF(W185='Tabelle Tipi-pesi'!V$10,'Tabelle Tipi-pesi'!W$10,"")&amp;IF(W185='Tabelle Tipi-pesi'!V$11,'Tabelle Tipi-pesi'!W$11,"")&amp;IF(W185='Tabelle Tipi-pesi'!V$12,'Tabelle Tipi-pesi'!W$12,"")&amp;IF(W185='Tabelle Tipi-pesi'!V$13,'Tabelle Tipi-pesi'!W$13,"")&amp;IF(W185='Tabelle Tipi-pesi'!V$14,'Tabelle Tipi-pesi'!W$14,"")&amp;IF(W185='Tabelle Tipi-pesi'!V$15,'Tabelle Tipi-pesi'!W$15,"")&amp;IF(W185='Tabelle Tipi-pesi'!V$16,'Tabelle Tipi-pesi'!W$16,"")&amp;IF(W185='Tabelle Tipi-pesi'!V$17,'Tabelle Tipi-pesi'!W$17,"")&amp;IF(W185='Tabelle Tipi-pesi'!V$18,'Tabelle Tipi-pesi'!W$18,"")&amp;IF(W185='Tabelle Tipi-pesi'!V$19,'Tabelle Tipi-pesi'!W$19,"")&amp;IF(W185='Tabelle Tipi-pesi'!V$20,'Tabelle Tipi-pesi'!W$20,"")&amp;IF(W185='Tabelle Tipi-pesi'!V$21,'Tabelle Tipi-pesi'!W$21,"")&amp;IF(W185='Tabelle Tipi-pesi'!V$22,'Tabelle Tipi-pesi'!W$22,"")&amp;IF(W185='Tabelle Tipi-pesi'!V$23,'Tabelle Tipi-pesi'!W$23,"")))</f>
        <v>0</v>
      </c>
      <c r="Z185" s="9">
        <f>IF(Y185="",0,VALUE(IF(Y185='Tabelle Tipi-pesi'!X$2,'Tabelle Tipi-pesi'!Y$2,"")&amp;IF(Y185='Tabelle Tipi-pesi'!X$3,'Tabelle Tipi-pesi'!Y$3,"")&amp;IF(Y185='Tabelle Tipi-pesi'!X$4,'Tabelle Tipi-pesi'!Y$4,"")&amp;IF(Y185='Tabelle Tipi-pesi'!X$5,'Tabelle Tipi-pesi'!Y$5,"")&amp;IF(Y185='Tabelle Tipi-pesi'!X$6,'Tabelle Tipi-pesi'!Y$6,"")&amp;IF(Y185='Tabelle Tipi-pesi'!X$7,'Tabelle Tipi-pesi'!Y$7,"")&amp;IF(Y185='Tabelle Tipi-pesi'!X$8,'Tabelle Tipi-pesi'!Y$8,"")&amp;IF(Y185='Tabelle Tipi-pesi'!X$9,'Tabelle Tipi-pesi'!Y$9,"")&amp;IF(Y185='Tabelle Tipi-pesi'!X$10,'Tabelle Tipi-pesi'!Y$10,"")&amp;IF(Y185='Tabelle Tipi-pesi'!X$11,'Tabelle Tipi-pesi'!Y$11,"")&amp;IF(Y185='Tabelle Tipi-pesi'!X$12,'Tabelle Tipi-pesi'!Y$12,"")&amp;IF(Y185='Tabelle Tipi-pesi'!X$13,'Tabelle Tipi-pesi'!Y$13,"")&amp;IF(Y185='Tabelle Tipi-pesi'!X$14,'Tabelle Tipi-pesi'!Y$14,"")&amp;IF(Y185='Tabelle Tipi-pesi'!X$15,'Tabelle Tipi-pesi'!Y$15,"")&amp;IF(Y185='Tabelle Tipi-pesi'!X$16,'Tabelle Tipi-pesi'!Y$16,"")&amp;IF(Y185='Tabelle Tipi-pesi'!X$17,'Tabelle Tipi-pesi'!Y$17,"")&amp;IF(Y185='Tabelle Tipi-pesi'!X$18,'Tabelle Tipi-pesi'!Y$18,"")&amp;IF(Y185='Tabelle Tipi-pesi'!X$19,'Tabelle Tipi-pesi'!Y$19,"")&amp;IF(Y185='Tabelle Tipi-pesi'!X$20,'Tabelle Tipi-pesi'!Y$20,"")&amp;IF(Y185='Tabelle Tipi-pesi'!X$21,'Tabelle Tipi-pesi'!Y$21,"")&amp;IF(Y185='Tabelle Tipi-pesi'!X$22,'Tabelle Tipi-pesi'!Y$22,"")&amp;IF(Y185='Tabelle Tipi-pesi'!X$23,'Tabelle Tipi-pesi'!Y$23,"")))</f>
        <v>0</v>
      </c>
      <c r="AA185" s="36"/>
      <c r="AB185" s="37">
        <f>IF(AA185="",0,VALUE(IF(AA185='Tabelle Tipi-pesi'!Z$2,'Tabelle Tipi-pesi'!AA$2,"")&amp;IF(AA185='Tabelle Tipi-pesi'!Z$3,'Tabelle Tipi-pesi'!AA$3,"")&amp;IF(AA185='Tabelle Tipi-pesi'!Z$4,'Tabelle Tipi-pesi'!AA$4,"")&amp;IF(AA185='Tabelle Tipi-pesi'!Z$5,'Tabelle Tipi-pesi'!AA$5,"")&amp;IF(AA185='Tabelle Tipi-pesi'!Z$6,'Tabelle Tipi-pesi'!AA$6,"")&amp;IF(AA185='Tabelle Tipi-pesi'!Z$7,'Tabelle Tipi-pesi'!AA$7,"")&amp;IF(AA185='Tabelle Tipi-pesi'!Z$8,'Tabelle Tipi-pesi'!AA$8,"")&amp;IF(AA185='Tabelle Tipi-pesi'!Z$9,'Tabelle Tipi-pesi'!AA$9,"")&amp;IF(AA185='Tabelle Tipi-pesi'!Z$10,'Tabelle Tipi-pesi'!AA$10,"")&amp;IF(AA185='Tabelle Tipi-pesi'!Z$11,'Tabelle Tipi-pesi'!AA$11,"")&amp;IF(AA185='Tabelle Tipi-pesi'!Z$12,'Tabelle Tipi-pesi'!AA$12,"")&amp;IF(AA185='Tabelle Tipi-pesi'!Z$13,'Tabelle Tipi-pesi'!AA$13,"")&amp;IF(AA185='Tabelle Tipi-pesi'!Z$14,'Tabelle Tipi-pesi'!AA$14,"")&amp;IF(AA185='Tabelle Tipi-pesi'!Z$15,'Tabelle Tipi-pesi'!AA$15,"")&amp;IF(AA185='Tabelle Tipi-pesi'!Z$16,'Tabelle Tipi-pesi'!AA$16,"")&amp;IF(AA185='Tabelle Tipi-pesi'!Z$17,'Tabelle Tipi-pesi'!AA$17,"")&amp;IF(AA185='Tabelle Tipi-pesi'!Z$18,'Tabelle Tipi-pesi'!AA$18,"")&amp;IF(AA185='Tabelle Tipi-pesi'!Z$19,'Tabelle Tipi-pesi'!AA$19,"")&amp;IF(AA185='Tabelle Tipi-pesi'!Z$20,'Tabelle Tipi-pesi'!AA$20,"")&amp;IF(AA185='Tabelle Tipi-pesi'!Z$21,'Tabelle Tipi-pesi'!AA$21,"")&amp;IF(AA185='Tabelle Tipi-pesi'!Z$22,'Tabelle Tipi-pesi'!AA$22,"")&amp;IF(AA185='Tabelle Tipi-pesi'!Z$23,'Tabelle Tipi-pesi'!AA$23,"")))</f>
        <v>0</v>
      </c>
      <c r="AD185" s="9">
        <f>IF(AC185="",0,VALUE(IF(AC185='Tabelle Tipi-pesi'!Z$2,'Tabelle Tipi-pesi'!AA$2,"")&amp;IF(AC185='Tabelle Tipi-pesi'!Z$3,'Tabelle Tipi-pesi'!AA$3,"")&amp;IF(AC185='Tabelle Tipi-pesi'!Z$4,'Tabelle Tipi-pesi'!AA$4,"")&amp;IF(AC185='Tabelle Tipi-pesi'!Z$5,'Tabelle Tipi-pesi'!AA$5,"")&amp;IF(AC185='Tabelle Tipi-pesi'!Z$6,'Tabelle Tipi-pesi'!AA$6,"")&amp;IF(AC185='Tabelle Tipi-pesi'!Z$7,'Tabelle Tipi-pesi'!AA$7,"")&amp;IF(AC185='Tabelle Tipi-pesi'!Z$8,'Tabelle Tipi-pesi'!AA$8,"")&amp;IF(AC185='Tabelle Tipi-pesi'!Z$9,'Tabelle Tipi-pesi'!AA$9,"")&amp;IF(AC185='Tabelle Tipi-pesi'!Z$10,'Tabelle Tipi-pesi'!AA$10,"")&amp;IF(AC185='Tabelle Tipi-pesi'!Z$11,'Tabelle Tipi-pesi'!AA$11,"")&amp;IF(AC185='Tabelle Tipi-pesi'!Z$12,'Tabelle Tipi-pesi'!AA$12,"")&amp;IF(AC185='Tabelle Tipi-pesi'!Z$13,'Tabelle Tipi-pesi'!AA$13,"")&amp;IF(AC185='Tabelle Tipi-pesi'!Z$14,'Tabelle Tipi-pesi'!AA$14,"")&amp;IF(AC185='Tabelle Tipi-pesi'!Z$15,'Tabelle Tipi-pesi'!AA$15,"")&amp;IF(AC185='Tabelle Tipi-pesi'!Z$16,'Tabelle Tipi-pesi'!AA$16,"")&amp;IF(AC185='Tabelle Tipi-pesi'!Z$17,'Tabelle Tipi-pesi'!AA$17,"")&amp;IF(AC185='Tabelle Tipi-pesi'!Z$18,'Tabelle Tipi-pesi'!AA$18,"")&amp;IF(AC185='Tabelle Tipi-pesi'!Z$19,'Tabelle Tipi-pesi'!AA$19,"")&amp;IF(AC185='Tabelle Tipi-pesi'!Z$20,'Tabelle Tipi-pesi'!AA$20,"")&amp;IF(AC185='Tabelle Tipi-pesi'!Z$21,'Tabelle Tipi-pesi'!AA$21,"")&amp;IF(AC185='Tabelle Tipi-pesi'!Z$22,'Tabelle Tipi-pesi'!AA$22,"")&amp;IF(AC185='Tabelle Tipi-pesi'!Z$23,'Tabelle Tipi-pesi'!AA$23,"")))</f>
        <v>0</v>
      </c>
      <c r="AE185" s="34"/>
      <c r="AF185" s="35">
        <f>IF(AE185="",0,VALUE(IF(AE185='Tabelle Tipi-pesi'!AB$2,'Tabelle Tipi-pesi'!AC$2,"")&amp;IF(AE185='Tabelle Tipi-pesi'!AB$3,'Tabelle Tipi-pesi'!AC$3,"")&amp;IF(AE185='Tabelle Tipi-pesi'!AB$4,'Tabelle Tipi-pesi'!AC$4,"")&amp;IF(AE185='Tabelle Tipi-pesi'!AB$5,'Tabelle Tipi-pesi'!AC$5,"")&amp;IF(AE185='Tabelle Tipi-pesi'!AB$6,'Tabelle Tipi-pesi'!AC$6,"")&amp;IF(AE185='Tabelle Tipi-pesi'!AB$7,'Tabelle Tipi-pesi'!AC$7,"")&amp;IF(AE185='Tabelle Tipi-pesi'!AB$8,'Tabelle Tipi-pesi'!AC$8,"")&amp;IF(AE185='Tabelle Tipi-pesi'!AB$9,'Tabelle Tipi-pesi'!AC$9,"")&amp;IF(AE185='Tabelle Tipi-pesi'!AB$10,'Tabelle Tipi-pesi'!AC$10,"")&amp;IF(AE185='Tabelle Tipi-pesi'!AB$11,'Tabelle Tipi-pesi'!AC$11,"")&amp;IF(AE185='Tabelle Tipi-pesi'!AB$12,'Tabelle Tipi-pesi'!AC$12,"")&amp;IF(AE185='Tabelle Tipi-pesi'!AB$13,'Tabelle Tipi-pesi'!AC$13,"")&amp;IF(AE185='Tabelle Tipi-pesi'!AB$14,'Tabelle Tipi-pesi'!AC$14,"")&amp;IF(AE185='Tabelle Tipi-pesi'!AB$15,'Tabelle Tipi-pesi'!AC$15,"")&amp;IF(AD185='Tabelle Tipi-pesi'!AB$16,'Tabelle Tipi-pesi'!AC$16,"")&amp;IF(AE185='Tabelle Tipi-pesi'!AB$17,'Tabelle Tipi-pesi'!AC$17,"")&amp;IF(AE185='Tabelle Tipi-pesi'!AB$18,'Tabelle Tipi-pesi'!AC$18,"")&amp;IF(AE185='Tabelle Tipi-pesi'!AB$19,'Tabelle Tipi-pesi'!AC$19,"")&amp;IF(AE185='Tabelle Tipi-pesi'!AB$20,'Tabelle Tipi-pesi'!AC$20,"")&amp;IF(AE185='Tabelle Tipi-pesi'!AB$21,'Tabelle Tipi-pesi'!AC$21,"")&amp;IF(AE185='Tabelle Tipi-pesi'!AB$22,'Tabelle Tipi-pesi'!AC$22,"")&amp;IF(AE185='Tabelle Tipi-pesi'!AB$23,'Tabelle Tipi-pesi'!AC$23,"")))</f>
        <v>0</v>
      </c>
      <c r="AH185" s="9">
        <f>IF(AG185="",0,VALUE(IF(AG185='Tabelle Tipi-pesi'!AD$2,'Tabelle Tipi-pesi'!AE$2,"")&amp;IF(AG185='Tabelle Tipi-pesi'!AD$3,'Tabelle Tipi-pesi'!AE$3,"")&amp;IF(AG185='Tabelle Tipi-pesi'!AD$4,'Tabelle Tipi-pesi'!AE$4,"")&amp;IF(AG185='Tabelle Tipi-pesi'!AD$5,'Tabelle Tipi-pesi'!AE$5,"")&amp;IF(AG185='Tabelle Tipi-pesi'!AD$6,'Tabelle Tipi-pesi'!AE$6,"")&amp;IF(AG185='Tabelle Tipi-pesi'!AD$7,'Tabelle Tipi-pesi'!AE$7,"")&amp;IF(AG185='Tabelle Tipi-pesi'!AD$8,'Tabelle Tipi-pesi'!AE$8,"")&amp;IF(AG185='Tabelle Tipi-pesi'!AD$9,'Tabelle Tipi-pesi'!AE$9,"")&amp;IF(AG185='Tabelle Tipi-pesi'!AD$10,'Tabelle Tipi-pesi'!AE$10,"")&amp;IF(AG185='Tabelle Tipi-pesi'!AD$11,'Tabelle Tipi-pesi'!AE$11,"")&amp;IF(AG185='Tabelle Tipi-pesi'!AD$12,'Tabelle Tipi-pesi'!AE$12,"")&amp;IF(AG185='Tabelle Tipi-pesi'!AD$13,'Tabelle Tipi-pesi'!AE$13,"")&amp;IF(AG185='Tabelle Tipi-pesi'!AD$14,'Tabelle Tipi-pesi'!AE$14,"")&amp;IF(AG185='Tabelle Tipi-pesi'!AD$15,'Tabelle Tipi-pesi'!AE$15,"")&amp;IF(AF185='Tabelle Tipi-pesi'!AD$16,'Tabelle Tipi-pesi'!AE$16,"")&amp;IF(AG185='Tabelle Tipi-pesi'!AD$17,'Tabelle Tipi-pesi'!AE$17,"")&amp;IF(AG185='Tabelle Tipi-pesi'!AD$18,'Tabelle Tipi-pesi'!AE$18,"")&amp;IF(AG185='Tabelle Tipi-pesi'!AD$19,'Tabelle Tipi-pesi'!AE$19,"")&amp;IF(AG185='Tabelle Tipi-pesi'!AD$20,'Tabelle Tipi-pesi'!AE$20,"")&amp;IF(AG185='Tabelle Tipi-pesi'!AD$21,'Tabelle Tipi-pesi'!AE$21,"")&amp;IF(AG185='Tabelle Tipi-pesi'!AD$22,'Tabelle Tipi-pesi'!AE$22,"")&amp;IF(AG185='Tabelle Tipi-pesi'!AD$23,'Tabelle Tipi-pesi'!AE$23,"")))</f>
        <v>0</v>
      </c>
      <c r="AJ185" s="26">
        <f t="shared" si="14"/>
        <v>449</v>
      </c>
      <c r="AK185" s="55">
        <v>12.5</v>
      </c>
      <c r="AL185" s="12">
        <v>1367</v>
      </c>
      <c r="AM185" s="18"/>
      <c r="AN185" s="11">
        <f t="shared" si="15"/>
        <v>9</v>
      </c>
      <c r="AO185" s="11" t="str">
        <f t="shared" si="16"/>
        <v>2</v>
      </c>
      <c r="AP185" s="8">
        <v>1080</v>
      </c>
      <c r="AQ185" s="40">
        <f t="shared" si="17"/>
        <v>6.5616000000000003</v>
      </c>
      <c r="AR185" s="15">
        <f t="shared" si="18"/>
        <v>48.555840000000003</v>
      </c>
      <c r="AS185" s="16">
        <f t="shared" si="19"/>
        <v>108.14218262806237</v>
      </c>
      <c r="AT185" s="15">
        <f t="shared" si="20"/>
        <v>9.2470854175316504</v>
      </c>
      <c r="AU185" s="39"/>
    </row>
    <row r="186" spans="1:47" s="8" customFormat="1" ht="11.25" customHeight="1" x14ac:dyDescent="0.2">
      <c r="A186" s="8">
        <v>182</v>
      </c>
      <c r="B186" s="8">
        <v>4</v>
      </c>
      <c r="C186" s="20" t="s">
        <v>15</v>
      </c>
      <c r="D186" s="21">
        <f>IF(C186="",0,VALUE(IF(C186='Tabelle Tipi-pesi'!B$2,'Tabelle Tipi-pesi'!C$2,"")&amp;IF(C186='Tabelle Tipi-pesi'!B$3,'Tabelle Tipi-pesi'!C$3,"")&amp;IF(C186='Tabelle Tipi-pesi'!B$4,'Tabelle Tipi-pesi'!C$4,"")&amp;IF(C186='Tabelle Tipi-pesi'!B$5,'Tabelle Tipi-pesi'!C$5,"")&amp;IF(C186='Tabelle Tipi-pesi'!B$6,'Tabelle Tipi-pesi'!C$6,"")&amp;IF(C186='Tabelle Tipi-pesi'!B$7,'Tabelle Tipi-pesi'!C$7,"")&amp;IF(C186='Tabelle Tipi-pesi'!B$8,'Tabelle Tipi-pesi'!C$8,"")&amp;IF(C186='Tabelle Tipi-pesi'!B$9,'Tabelle Tipi-pesi'!C$9,"")&amp;IF(C186='Tabelle Tipi-pesi'!B$10,'Tabelle Tipi-pesi'!C$10,"")&amp;IF(C186='Tabelle Tipi-pesi'!B$11,'Tabelle Tipi-pesi'!C$11,"")&amp;IF(C186='Tabelle Tipi-pesi'!B$12,'Tabelle Tipi-pesi'!C$12,"")&amp;IF(C186='Tabelle Tipi-pesi'!B$13,'Tabelle Tipi-pesi'!C$13,"")&amp;IF(C186='Tabelle Tipi-pesi'!B$14,'Tabelle Tipi-pesi'!C$14,"")&amp;IF(C186='Tabelle Tipi-pesi'!B$15,'Tabelle Tipi-pesi'!C$15,"")&amp;IF(C186='Tabelle Tipi-pesi'!B$16,'Tabelle Tipi-pesi'!C$16,"")&amp;IF(C186='Tabelle Tipi-pesi'!B$17,'Tabelle Tipi-pesi'!C$17,"")&amp;IF(C186='Tabelle Tipi-pesi'!B$18,'Tabelle Tipi-pesi'!C$18,"")&amp;IF(C186='Tabelle Tipi-pesi'!B$19,'Tabelle Tipi-pesi'!C$19,"")&amp;IF(C186='Tabelle Tipi-pesi'!B$20,'Tabelle Tipi-pesi'!C$20,"")&amp;IF(C186='Tabelle Tipi-pesi'!B$21,'Tabelle Tipi-pesi'!C$21,"")&amp;IF(C186='Tabelle Tipi-pesi'!B$22,'Tabelle Tipi-pesi'!C$22,"")&amp;IF(C186='Tabelle Tipi-pesi'!B$23,'Tabelle Tipi-pesi'!C$23,"")))</f>
        <v>110</v>
      </c>
      <c r="E186" s="8" t="s">
        <v>29</v>
      </c>
      <c r="F186" s="7">
        <f>IF(E186="",0,VALUE(IF(E186='Tabelle Tipi-pesi'!D$2,'Tabelle Tipi-pesi'!E$2,"")&amp;IF(E186='Tabelle Tipi-pesi'!D$3,'Tabelle Tipi-pesi'!E$3,"")&amp;IF(E186='Tabelle Tipi-pesi'!D$4,'Tabelle Tipi-pesi'!E$4,"")&amp;IF(E186='Tabelle Tipi-pesi'!D$5,'Tabelle Tipi-pesi'!E$5,"")&amp;IF(E186='Tabelle Tipi-pesi'!D$6,'Tabelle Tipi-pesi'!E$6,"")&amp;IF(E186='Tabelle Tipi-pesi'!D$7,'Tabelle Tipi-pesi'!E$7,"")&amp;IF(E186='Tabelle Tipi-pesi'!D$8,'Tabelle Tipi-pesi'!E$8,"")&amp;IF(E186='Tabelle Tipi-pesi'!D$9,'Tabelle Tipi-pesi'!E$9,"")&amp;IF(E186='Tabelle Tipi-pesi'!D$10,'Tabelle Tipi-pesi'!E$10,"")&amp;IF(E186='Tabelle Tipi-pesi'!D$11,'Tabelle Tipi-pesi'!E$11,"")&amp;IF(E186='Tabelle Tipi-pesi'!D$12,'Tabelle Tipi-pesi'!E$12,"")&amp;IF(E186='Tabelle Tipi-pesi'!D$13,'Tabelle Tipi-pesi'!E$13,"")&amp;IF(E186='Tabelle Tipi-pesi'!D$14,'Tabelle Tipi-pesi'!E$14,"")&amp;IF(E186='Tabelle Tipi-pesi'!D$15,'Tabelle Tipi-pesi'!E$15,"")&amp;IF(E186='Tabelle Tipi-pesi'!D$16,'Tabelle Tipi-pesi'!E$16,"")&amp;IF(E186='Tabelle Tipi-pesi'!D$17,'Tabelle Tipi-pesi'!E$17,"")&amp;IF(E186='Tabelle Tipi-pesi'!D$18,'Tabelle Tipi-pesi'!E$18,"")&amp;IF(E186='Tabelle Tipi-pesi'!D$19,'Tabelle Tipi-pesi'!E$19,"")&amp;IF(E186='Tabelle Tipi-pesi'!D$20,'Tabelle Tipi-pesi'!E$20,"")&amp;IF(E186='Tabelle Tipi-pesi'!D$21,'Tabelle Tipi-pesi'!E$21,"")&amp;IF(E186='Tabelle Tipi-pesi'!D$22,'Tabelle Tipi-pesi'!E$22,"")&amp;IF(E186='Tabelle Tipi-pesi'!D$23,'Tabelle Tipi-pesi'!E$23,"")))/4*B186</f>
        <v>80</v>
      </c>
      <c r="G186" s="22" t="s">
        <v>41</v>
      </c>
      <c r="H186" s="23">
        <f>$B186*IF(G186="",0,VALUE(IF(G186='Tabelle Tipi-pesi'!F$2,'Tabelle Tipi-pesi'!G$2,"")&amp;IF(G186='Tabelle Tipi-pesi'!F$3,'Tabelle Tipi-pesi'!G$3,"")&amp;IF(G186='Tabelle Tipi-pesi'!F$4,'Tabelle Tipi-pesi'!G$4,"")&amp;IF(G186='Tabelle Tipi-pesi'!F$5,'Tabelle Tipi-pesi'!G$5,"")&amp;IF(G186='Tabelle Tipi-pesi'!F$6,'Tabelle Tipi-pesi'!G$6,"")&amp;IF(G186='Tabelle Tipi-pesi'!F$7,'Tabelle Tipi-pesi'!G$7,"")&amp;IF(G186='Tabelle Tipi-pesi'!F$8,'Tabelle Tipi-pesi'!G$8,"")&amp;IF(G186='Tabelle Tipi-pesi'!F$9,'Tabelle Tipi-pesi'!G$9,"")&amp;IF(G186='Tabelle Tipi-pesi'!F$10,'Tabelle Tipi-pesi'!G$10,"")&amp;IF(G186='Tabelle Tipi-pesi'!F$11,'Tabelle Tipi-pesi'!G$11,"")&amp;IF(G186='Tabelle Tipi-pesi'!F$12,'Tabelle Tipi-pesi'!G$12,"")&amp;IF(G186='Tabelle Tipi-pesi'!F$13,'Tabelle Tipi-pesi'!G$13,"")&amp;IF(G186='Tabelle Tipi-pesi'!F$14,'Tabelle Tipi-pesi'!G$14,"")&amp;IF(G186='Tabelle Tipi-pesi'!F$15,'Tabelle Tipi-pesi'!G$15,"")&amp;IF(G186='Tabelle Tipi-pesi'!F$16,'Tabelle Tipi-pesi'!G$16,"")&amp;IF(G186='Tabelle Tipi-pesi'!F$17,'Tabelle Tipi-pesi'!G$17,"")&amp;IF(G186='Tabelle Tipi-pesi'!F$18,'Tabelle Tipi-pesi'!G$18,"")&amp;IF(G186='Tabelle Tipi-pesi'!F$19,'Tabelle Tipi-pesi'!G$19,"")&amp;IF(G186='Tabelle Tipi-pesi'!F$20,'Tabelle Tipi-pesi'!G$20,"")&amp;IF(G186='Tabelle Tipi-pesi'!F$21,'Tabelle Tipi-pesi'!G$21,"")&amp;IF(G186='Tabelle Tipi-pesi'!F$22,'Tabelle Tipi-pesi'!G$22,"")&amp;IF(G186='Tabelle Tipi-pesi'!F$23,'Tabelle Tipi-pesi'!G$23,"")))</f>
        <v>60</v>
      </c>
      <c r="I186" s="8" t="s">
        <v>44</v>
      </c>
      <c r="J186" s="9">
        <f>IF(I186="",0,VALUE(IF(I186='Tabelle Tipi-pesi'!H$2,'Tabelle Tipi-pesi'!I$2,"")&amp;IF(I186='Tabelle Tipi-pesi'!H$3,'Tabelle Tipi-pesi'!I$3,"")&amp;IF(I186='Tabelle Tipi-pesi'!H$4,'Tabelle Tipi-pesi'!I$4,"")&amp;IF(I186='Tabelle Tipi-pesi'!H$5,'Tabelle Tipi-pesi'!I$5,"")&amp;IF(I186='Tabelle Tipi-pesi'!H$6,'Tabelle Tipi-pesi'!I$6,"")&amp;IF(I186='Tabelle Tipi-pesi'!H$7,'Tabelle Tipi-pesi'!I$7,"")&amp;IF(I186='Tabelle Tipi-pesi'!H$8,'Tabelle Tipi-pesi'!I$8,"")&amp;IF(I186='Tabelle Tipi-pesi'!H$9,'Tabelle Tipi-pesi'!I$9,"")&amp;IF(I186='Tabelle Tipi-pesi'!H$10,'Tabelle Tipi-pesi'!I$10,"")&amp;IF(I186='Tabelle Tipi-pesi'!H$11,'Tabelle Tipi-pesi'!I$11,"")&amp;IF(I186='Tabelle Tipi-pesi'!H$12,'Tabelle Tipi-pesi'!I$12,"")&amp;IF(I186='Tabelle Tipi-pesi'!H$13,'Tabelle Tipi-pesi'!I$13,"")&amp;IF(I186='Tabelle Tipi-pesi'!H$14,'Tabelle Tipi-pesi'!I$14,"")&amp;IF(I186='Tabelle Tipi-pesi'!H$15,'Tabelle Tipi-pesi'!I$15,"")&amp;IF(I186='Tabelle Tipi-pesi'!H$16,'Tabelle Tipi-pesi'!I$16,"")&amp;IF(I186='Tabelle Tipi-pesi'!H$17,'Tabelle Tipi-pesi'!I$17,"")&amp;IF(I186='Tabelle Tipi-pesi'!H$18,'Tabelle Tipi-pesi'!I$18,"")&amp;IF(I186='Tabelle Tipi-pesi'!H$19,'Tabelle Tipi-pesi'!I$19,"")&amp;IF(I186='Tabelle Tipi-pesi'!H$20,'Tabelle Tipi-pesi'!I$20,"")&amp;IF(I186='Tabelle Tipi-pesi'!H$21,'Tabelle Tipi-pesi'!I$21,"")&amp;IF(I186='Tabelle Tipi-pesi'!H$22,'Tabelle Tipi-pesi'!I$22,"")&amp;IF(I186='Tabelle Tipi-pesi'!H$23,'Tabelle Tipi-pesi'!I$23,"")))</f>
        <v>80</v>
      </c>
      <c r="K186" s="24" t="s">
        <v>50</v>
      </c>
      <c r="L186" s="25">
        <f>IF(K186="",0,VALUE(IF(K186='Tabelle Tipi-pesi'!J$2,'Tabelle Tipi-pesi'!K$2,"")&amp;IF(K186='Tabelle Tipi-pesi'!J$3,'Tabelle Tipi-pesi'!K$3,"")&amp;IF(K186='Tabelle Tipi-pesi'!J$4,'Tabelle Tipi-pesi'!K$4,"")&amp;IF(K186='Tabelle Tipi-pesi'!J$5,'Tabelle Tipi-pesi'!K$5,"")&amp;IF(K186='Tabelle Tipi-pesi'!J$6,'Tabelle Tipi-pesi'!K$6,"")&amp;IF(K186='Tabelle Tipi-pesi'!J$7,'Tabelle Tipi-pesi'!K$7,"")&amp;IF(K186='Tabelle Tipi-pesi'!J$8,'Tabelle Tipi-pesi'!K$8,"")&amp;IF(K186='Tabelle Tipi-pesi'!J$9,'Tabelle Tipi-pesi'!K$9,"")&amp;IF(K186='Tabelle Tipi-pesi'!J$10,'Tabelle Tipi-pesi'!K$10,"")&amp;IF(K186='Tabelle Tipi-pesi'!J$11,'Tabelle Tipi-pesi'!K$11,"")&amp;IF(K186='Tabelle Tipi-pesi'!J$12,'Tabelle Tipi-pesi'!K$12,"")&amp;IF(K186='Tabelle Tipi-pesi'!J$13,'Tabelle Tipi-pesi'!K$13,"")&amp;IF(K186='Tabelle Tipi-pesi'!J$14,'Tabelle Tipi-pesi'!K$14,"")&amp;IF(K186='Tabelle Tipi-pesi'!J$15,'Tabelle Tipi-pesi'!K$15,"")&amp;IF(K186='Tabelle Tipi-pesi'!J$16,'Tabelle Tipi-pesi'!K$16,"")&amp;IF(K186='Tabelle Tipi-pesi'!J$17,'Tabelle Tipi-pesi'!K$17,"")&amp;IF(K186='Tabelle Tipi-pesi'!J$18,'Tabelle Tipi-pesi'!K$18,"")&amp;IF(K186='Tabelle Tipi-pesi'!J$19,'Tabelle Tipi-pesi'!K$19,"")&amp;IF(K186='Tabelle Tipi-pesi'!J$20,'Tabelle Tipi-pesi'!K$20,"")&amp;IF(K186='Tabelle Tipi-pesi'!J$21,'Tabelle Tipi-pesi'!K$21,"")&amp;IF(K186='Tabelle Tipi-pesi'!J$22,'Tabelle Tipi-pesi'!K$22,"")&amp;IF(K186='Tabelle Tipi-pesi'!J$23,'Tabelle Tipi-pesi'!K$23,"")))</f>
        <v>7</v>
      </c>
      <c r="M186" s="8" t="s">
        <v>62</v>
      </c>
      <c r="N186" s="9">
        <f>$B186*IF(M186="",0,VALUE(IF(M186='Tabelle Tipi-pesi'!L$2,'Tabelle Tipi-pesi'!M$2,"")&amp;IF(M186='Tabelle Tipi-pesi'!L$3,'Tabelle Tipi-pesi'!M$3,"")&amp;IF(M186='Tabelle Tipi-pesi'!L$4,'Tabelle Tipi-pesi'!M$4,"")&amp;IF(M186='Tabelle Tipi-pesi'!L$5,'Tabelle Tipi-pesi'!M$5,"")&amp;IF(M186='Tabelle Tipi-pesi'!L$6,'Tabelle Tipi-pesi'!M$6,"")&amp;IF(M186='Tabelle Tipi-pesi'!L$7,'Tabelle Tipi-pesi'!M$7,"")&amp;IF(M186='Tabelle Tipi-pesi'!L$8,'Tabelle Tipi-pesi'!M$8,"")&amp;IF(M186='Tabelle Tipi-pesi'!L$9,'Tabelle Tipi-pesi'!M$9,"")&amp;IF(M186='Tabelle Tipi-pesi'!L$10,'Tabelle Tipi-pesi'!M$10,"")&amp;IF(M186='Tabelle Tipi-pesi'!L$11,'Tabelle Tipi-pesi'!M$11,"")&amp;IF(M186='Tabelle Tipi-pesi'!L$12,'Tabelle Tipi-pesi'!M$12,"")&amp;IF(M186='Tabelle Tipi-pesi'!L$13,'Tabelle Tipi-pesi'!M$13,"")&amp;IF(M186='Tabelle Tipi-pesi'!L$14,'Tabelle Tipi-pesi'!M$14,"")&amp;IF(M186='Tabelle Tipi-pesi'!L$15,'Tabelle Tipi-pesi'!M$15,"")&amp;IF(M186='Tabelle Tipi-pesi'!L$16,'Tabelle Tipi-pesi'!M$16,"")&amp;IF(M186='Tabelle Tipi-pesi'!L$17,'Tabelle Tipi-pesi'!M$17,"")&amp;IF(M186='Tabelle Tipi-pesi'!L$18,'Tabelle Tipi-pesi'!M$18,"")&amp;IF(M186='Tabelle Tipi-pesi'!L$19,'Tabelle Tipi-pesi'!M$19,"")&amp;IF(M186='Tabelle Tipi-pesi'!L$20,'Tabelle Tipi-pesi'!M$20,"")&amp;IF(M186='Tabelle Tipi-pesi'!L$21,'Tabelle Tipi-pesi'!M$21,"")&amp;IF(M186='Tabelle Tipi-pesi'!L$22,'Tabelle Tipi-pesi'!M$22,"")&amp;IF(M186='Tabelle Tipi-pesi'!L$23,'Tabelle Tipi-pesi'!M$23,"")))</f>
        <v>416</v>
      </c>
      <c r="O186" s="27" t="s">
        <v>173</v>
      </c>
      <c r="P186" s="28">
        <f>IF(O186="",0,VALUE(IF(O186='Tabelle Tipi-pesi'!N$2,'Tabelle Tipi-pesi'!O$2,"")&amp;IF(O186='Tabelle Tipi-pesi'!N$3,'Tabelle Tipi-pesi'!O$3,"")&amp;IF(O186='Tabelle Tipi-pesi'!N$4,'Tabelle Tipi-pesi'!O$4,"")&amp;IF(O186='Tabelle Tipi-pesi'!N$5,'Tabelle Tipi-pesi'!O$5,"")&amp;IF(O186='Tabelle Tipi-pesi'!N$6,'Tabelle Tipi-pesi'!O$6,"")&amp;IF(O186='Tabelle Tipi-pesi'!N$7,'Tabelle Tipi-pesi'!O$7,"")&amp;IF(O186='Tabelle Tipi-pesi'!N$8,'Tabelle Tipi-pesi'!O$8,"")&amp;IF(O186='Tabelle Tipi-pesi'!N$9,'Tabelle Tipi-pesi'!O$9,"")&amp;IF(O186='Tabelle Tipi-pesi'!N$10,'Tabelle Tipi-pesi'!O$10,"")&amp;IF(O186='Tabelle Tipi-pesi'!N$11,'Tabelle Tipi-pesi'!O$11,"")&amp;IF(O186='Tabelle Tipi-pesi'!N$12,'Tabelle Tipi-pesi'!O$12,"")&amp;IF(O186='Tabelle Tipi-pesi'!N$13,'Tabelle Tipi-pesi'!O$13,"")&amp;IF(O186='Tabelle Tipi-pesi'!N$14,'Tabelle Tipi-pesi'!O$14,"")&amp;IF(O186='Tabelle Tipi-pesi'!N$15,'Tabelle Tipi-pesi'!O$15,"")&amp;IF(O186='Tabelle Tipi-pesi'!N$16,'Tabelle Tipi-pesi'!O$16,"")&amp;IF(O186='Tabelle Tipi-pesi'!N$17,'Tabelle Tipi-pesi'!O$17,"")&amp;IF(O186='Tabelle Tipi-pesi'!N$18,'Tabelle Tipi-pesi'!O$18,"")&amp;IF(O186='Tabelle Tipi-pesi'!N$19,'Tabelle Tipi-pesi'!O$19,"")&amp;IF(O186='Tabelle Tipi-pesi'!N$20,'Tabelle Tipi-pesi'!O$20,"")&amp;IF(O186='Tabelle Tipi-pesi'!N$21,'Tabelle Tipi-pesi'!O$21,"")&amp;IF(O186='Tabelle Tipi-pesi'!N$22,'Tabelle Tipi-pesi'!O$22,"")&amp;IF(O186='Tabelle Tipi-pesi'!N$23,'Tabelle Tipi-pesi'!O$23,"")))</f>
        <v>740</v>
      </c>
      <c r="Q186" s="8" t="s">
        <v>108</v>
      </c>
      <c r="R186" s="9">
        <f>IF(Q186="",0,VALUE(IF(Q186='Tabelle Tipi-pesi'!P$2,'Tabelle Tipi-pesi'!Q$2,"")&amp;IF(Q186='Tabelle Tipi-pesi'!P$3,'Tabelle Tipi-pesi'!Q$3,"")&amp;IF(Q186='Tabelle Tipi-pesi'!P$4,'Tabelle Tipi-pesi'!Q$4,"")&amp;IF(Q186='Tabelle Tipi-pesi'!P$5,'Tabelle Tipi-pesi'!Q$5,"")&amp;IF(Q186='Tabelle Tipi-pesi'!P$6,'Tabelle Tipi-pesi'!Q$6,"")&amp;IF(Q186='Tabelle Tipi-pesi'!P$7,'Tabelle Tipi-pesi'!Q$7,"")&amp;IF(Q186='Tabelle Tipi-pesi'!P$8,'Tabelle Tipi-pesi'!Q$8,"")&amp;IF(Q186='Tabelle Tipi-pesi'!P$9,'Tabelle Tipi-pesi'!Q$9,"")&amp;IF(Q186='Tabelle Tipi-pesi'!P$10,'Tabelle Tipi-pesi'!Q$10,"")&amp;IF(Q186='Tabelle Tipi-pesi'!P$11,'Tabelle Tipi-pesi'!Q$11,"")&amp;IF(Q186='Tabelle Tipi-pesi'!P$12,'Tabelle Tipi-pesi'!Q$12,"")&amp;IF(Q186='Tabelle Tipi-pesi'!P$13,'Tabelle Tipi-pesi'!Q$13,"")&amp;IF(Q186='Tabelle Tipi-pesi'!P$14,'Tabelle Tipi-pesi'!Q$14,"")&amp;IF(Q186='Tabelle Tipi-pesi'!P$15,'Tabelle Tipi-pesi'!Q$15,"")&amp;IF(Q186='Tabelle Tipi-pesi'!P$16,'Tabelle Tipi-pesi'!Q$16,"")&amp;IF(Q186='Tabelle Tipi-pesi'!P$17,'Tabelle Tipi-pesi'!Q$17,"")&amp;IF(Q186='Tabelle Tipi-pesi'!P$18,'Tabelle Tipi-pesi'!Q$18,"")&amp;IF(Q186='Tabelle Tipi-pesi'!P$19,'Tabelle Tipi-pesi'!Q$19,"")&amp;IF(Q186='Tabelle Tipi-pesi'!P$20,'Tabelle Tipi-pesi'!Q$20,"")&amp;IF(Q186='Tabelle Tipi-pesi'!P$21,'Tabelle Tipi-pesi'!Q$21,"")&amp;IF(Q186='Tabelle Tipi-pesi'!P$22,'Tabelle Tipi-pesi'!Q$22,"")&amp;IF(Q186='Tabelle Tipi-pesi'!P$23,'Tabelle Tipi-pesi'!Q$23,"")))</f>
        <v>30</v>
      </c>
      <c r="S186" s="29" t="s">
        <v>113</v>
      </c>
      <c r="T186" s="30">
        <f>IF(S186="",0,VALUE(IF(S186='Tabelle Tipi-pesi'!R$2,'Tabelle Tipi-pesi'!S$2,"")&amp;IF(S186='Tabelle Tipi-pesi'!R$3,'Tabelle Tipi-pesi'!S$3,"")&amp;IF(S186='Tabelle Tipi-pesi'!R$4,'Tabelle Tipi-pesi'!S$4,"")&amp;IF(S186='Tabelle Tipi-pesi'!R$5,'Tabelle Tipi-pesi'!S$5,"")&amp;IF(S186='Tabelle Tipi-pesi'!R$6,'Tabelle Tipi-pesi'!S$6,"")&amp;IF(S186='Tabelle Tipi-pesi'!R$7,'Tabelle Tipi-pesi'!S$7,"")&amp;IF(S186='Tabelle Tipi-pesi'!R$8,'Tabelle Tipi-pesi'!S$8,"")&amp;IF(S186='Tabelle Tipi-pesi'!R$9,'Tabelle Tipi-pesi'!S$9,"")&amp;IF(S186='Tabelle Tipi-pesi'!R$10,'Tabelle Tipi-pesi'!S$10,"")&amp;IF(S186='Tabelle Tipi-pesi'!R$11,'Tabelle Tipi-pesi'!S$11,"")&amp;IF(S186='Tabelle Tipi-pesi'!R$12,'Tabelle Tipi-pesi'!S$12,"")&amp;IF(S186='Tabelle Tipi-pesi'!R$13,'Tabelle Tipi-pesi'!S$13,"")&amp;IF(S186='Tabelle Tipi-pesi'!R$14,'Tabelle Tipi-pesi'!S$14,"")&amp;IF(S186='Tabelle Tipi-pesi'!R$15,'Tabelle Tipi-pesi'!S$15,"")&amp;IF(S186='Tabelle Tipi-pesi'!R$16,'Tabelle Tipi-pesi'!S$16,"")&amp;IF(S186='Tabelle Tipi-pesi'!R$17,'Tabelle Tipi-pesi'!S$17,"")&amp;IF(S186='Tabelle Tipi-pesi'!R$18,'Tabelle Tipi-pesi'!S$18,"")&amp;IF(S186='Tabelle Tipi-pesi'!R$19,'Tabelle Tipi-pesi'!S$19,"")&amp;IF(S186='Tabelle Tipi-pesi'!R$20,'Tabelle Tipi-pesi'!S$20,"")&amp;IF(S186='Tabelle Tipi-pesi'!R$21,'Tabelle Tipi-pesi'!S$21,"")&amp;IF(S186='Tabelle Tipi-pesi'!R$22,'Tabelle Tipi-pesi'!S$22,"")&amp;IF(S186='Tabelle Tipi-pesi'!R$23,'Tabelle Tipi-pesi'!S$23,"")))</f>
        <v>30</v>
      </c>
      <c r="V186" s="9">
        <f>IF(U186="",0,VALUE(IF(U186='Tabelle Tipi-pesi'!T$2,'Tabelle Tipi-pesi'!U$2,"")&amp;IF(U186='Tabelle Tipi-pesi'!T$3,'Tabelle Tipi-pesi'!U$3,"")&amp;IF(U186='Tabelle Tipi-pesi'!T$4,'Tabelle Tipi-pesi'!U$4,"")&amp;IF(U186='Tabelle Tipi-pesi'!T$5,'Tabelle Tipi-pesi'!U$5,"")&amp;IF(U186='Tabelle Tipi-pesi'!T$6,'Tabelle Tipi-pesi'!U$6,"")&amp;IF(U186='Tabelle Tipi-pesi'!T$7,'Tabelle Tipi-pesi'!U$7,"")&amp;IF(U186='Tabelle Tipi-pesi'!T$8,'Tabelle Tipi-pesi'!U$8,"")&amp;IF(U186='Tabelle Tipi-pesi'!T$9,'Tabelle Tipi-pesi'!U$9,"")&amp;IF(U186='Tabelle Tipi-pesi'!T$10,'Tabelle Tipi-pesi'!U$10,"")&amp;IF(U186='Tabelle Tipi-pesi'!T$11,'Tabelle Tipi-pesi'!U$11,"")&amp;IF(U186='Tabelle Tipi-pesi'!T$12,'Tabelle Tipi-pesi'!U$12,"")&amp;IF(U186='Tabelle Tipi-pesi'!T$13,'Tabelle Tipi-pesi'!U$13,"")&amp;IF(U186='Tabelle Tipi-pesi'!T$14,'Tabelle Tipi-pesi'!U$14,"")&amp;IF(U186='Tabelle Tipi-pesi'!T$15,'Tabelle Tipi-pesi'!U$15,"")&amp;IF(U186='Tabelle Tipi-pesi'!T$16,'Tabelle Tipi-pesi'!U$16,"")&amp;IF(U186='Tabelle Tipi-pesi'!T$17,'Tabelle Tipi-pesi'!U$17,"")&amp;IF(U186='Tabelle Tipi-pesi'!T$18,'Tabelle Tipi-pesi'!U$18,"")&amp;IF(U186='Tabelle Tipi-pesi'!T$19,'Tabelle Tipi-pesi'!U$19,"")&amp;IF(U186='Tabelle Tipi-pesi'!T$20,'Tabelle Tipi-pesi'!U$20,"")&amp;IF(U186='Tabelle Tipi-pesi'!T$21,'Tabelle Tipi-pesi'!U$21,"")&amp;IF(U186='Tabelle Tipi-pesi'!T$22,'Tabelle Tipi-pesi'!U$22,"")&amp;IF(U186='Tabelle Tipi-pesi'!T$23,'Tabelle Tipi-pesi'!U$23,"")))</f>
        <v>0</v>
      </c>
      <c r="W186" s="31"/>
      <c r="X186" s="32">
        <f>IF(W186="",0,VALUE(IF(W186='Tabelle Tipi-pesi'!V$2,'Tabelle Tipi-pesi'!W$2,"")&amp;IF(W186='Tabelle Tipi-pesi'!V$3,'Tabelle Tipi-pesi'!W$3,"")&amp;IF(W186='Tabelle Tipi-pesi'!V$4,'Tabelle Tipi-pesi'!W$4,"")&amp;IF(W186='Tabelle Tipi-pesi'!V$5,'Tabelle Tipi-pesi'!W$5,"")&amp;IF(W186='Tabelle Tipi-pesi'!V$6,'Tabelle Tipi-pesi'!W$6,"")&amp;IF(W186='Tabelle Tipi-pesi'!V$7,'Tabelle Tipi-pesi'!W$7,"")&amp;IF(W186='Tabelle Tipi-pesi'!V$8,'Tabelle Tipi-pesi'!W$8,"")&amp;IF(W186='Tabelle Tipi-pesi'!V$9,'Tabelle Tipi-pesi'!W$9,"")&amp;IF(W186='Tabelle Tipi-pesi'!V$10,'Tabelle Tipi-pesi'!W$10,"")&amp;IF(W186='Tabelle Tipi-pesi'!V$11,'Tabelle Tipi-pesi'!W$11,"")&amp;IF(W186='Tabelle Tipi-pesi'!V$12,'Tabelle Tipi-pesi'!W$12,"")&amp;IF(W186='Tabelle Tipi-pesi'!V$13,'Tabelle Tipi-pesi'!W$13,"")&amp;IF(W186='Tabelle Tipi-pesi'!V$14,'Tabelle Tipi-pesi'!W$14,"")&amp;IF(W186='Tabelle Tipi-pesi'!V$15,'Tabelle Tipi-pesi'!W$15,"")&amp;IF(W186='Tabelle Tipi-pesi'!V$16,'Tabelle Tipi-pesi'!W$16,"")&amp;IF(W186='Tabelle Tipi-pesi'!V$17,'Tabelle Tipi-pesi'!W$17,"")&amp;IF(W186='Tabelle Tipi-pesi'!V$18,'Tabelle Tipi-pesi'!W$18,"")&amp;IF(W186='Tabelle Tipi-pesi'!V$19,'Tabelle Tipi-pesi'!W$19,"")&amp;IF(W186='Tabelle Tipi-pesi'!V$20,'Tabelle Tipi-pesi'!W$20,"")&amp;IF(W186='Tabelle Tipi-pesi'!V$21,'Tabelle Tipi-pesi'!W$21,"")&amp;IF(W186='Tabelle Tipi-pesi'!V$22,'Tabelle Tipi-pesi'!W$22,"")&amp;IF(W186='Tabelle Tipi-pesi'!V$23,'Tabelle Tipi-pesi'!W$23,"")))</f>
        <v>0</v>
      </c>
      <c r="Z186" s="9">
        <f>IF(Y186="",0,VALUE(IF(Y186='Tabelle Tipi-pesi'!X$2,'Tabelle Tipi-pesi'!Y$2,"")&amp;IF(Y186='Tabelle Tipi-pesi'!X$3,'Tabelle Tipi-pesi'!Y$3,"")&amp;IF(Y186='Tabelle Tipi-pesi'!X$4,'Tabelle Tipi-pesi'!Y$4,"")&amp;IF(Y186='Tabelle Tipi-pesi'!X$5,'Tabelle Tipi-pesi'!Y$5,"")&amp;IF(Y186='Tabelle Tipi-pesi'!X$6,'Tabelle Tipi-pesi'!Y$6,"")&amp;IF(Y186='Tabelle Tipi-pesi'!X$7,'Tabelle Tipi-pesi'!Y$7,"")&amp;IF(Y186='Tabelle Tipi-pesi'!X$8,'Tabelle Tipi-pesi'!Y$8,"")&amp;IF(Y186='Tabelle Tipi-pesi'!X$9,'Tabelle Tipi-pesi'!Y$9,"")&amp;IF(Y186='Tabelle Tipi-pesi'!X$10,'Tabelle Tipi-pesi'!Y$10,"")&amp;IF(Y186='Tabelle Tipi-pesi'!X$11,'Tabelle Tipi-pesi'!Y$11,"")&amp;IF(Y186='Tabelle Tipi-pesi'!X$12,'Tabelle Tipi-pesi'!Y$12,"")&amp;IF(Y186='Tabelle Tipi-pesi'!X$13,'Tabelle Tipi-pesi'!Y$13,"")&amp;IF(Y186='Tabelle Tipi-pesi'!X$14,'Tabelle Tipi-pesi'!Y$14,"")&amp;IF(Y186='Tabelle Tipi-pesi'!X$15,'Tabelle Tipi-pesi'!Y$15,"")&amp;IF(Y186='Tabelle Tipi-pesi'!X$16,'Tabelle Tipi-pesi'!Y$16,"")&amp;IF(Y186='Tabelle Tipi-pesi'!X$17,'Tabelle Tipi-pesi'!Y$17,"")&amp;IF(Y186='Tabelle Tipi-pesi'!X$18,'Tabelle Tipi-pesi'!Y$18,"")&amp;IF(Y186='Tabelle Tipi-pesi'!X$19,'Tabelle Tipi-pesi'!Y$19,"")&amp;IF(Y186='Tabelle Tipi-pesi'!X$20,'Tabelle Tipi-pesi'!Y$20,"")&amp;IF(Y186='Tabelle Tipi-pesi'!X$21,'Tabelle Tipi-pesi'!Y$21,"")&amp;IF(Y186='Tabelle Tipi-pesi'!X$22,'Tabelle Tipi-pesi'!Y$22,"")&amp;IF(Y186='Tabelle Tipi-pesi'!X$23,'Tabelle Tipi-pesi'!Y$23,"")))</f>
        <v>0</v>
      </c>
      <c r="AA186" s="36"/>
      <c r="AB186" s="37">
        <f>IF(AA186="",0,VALUE(IF(AA186='Tabelle Tipi-pesi'!Z$2,'Tabelle Tipi-pesi'!AA$2,"")&amp;IF(AA186='Tabelle Tipi-pesi'!Z$3,'Tabelle Tipi-pesi'!AA$3,"")&amp;IF(AA186='Tabelle Tipi-pesi'!Z$4,'Tabelle Tipi-pesi'!AA$4,"")&amp;IF(AA186='Tabelle Tipi-pesi'!Z$5,'Tabelle Tipi-pesi'!AA$5,"")&amp;IF(AA186='Tabelle Tipi-pesi'!Z$6,'Tabelle Tipi-pesi'!AA$6,"")&amp;IF(AA186='Tabelle Tipi-pesi'!Z$7,'Tabelle Tipi-pesi'!AA$7,"")&amp;IF(AA186='Tabelle Tipi-pesi'!Z$8,'Tabelle Tipi-pesi'!AA$8,"")&amp;IF(AA186='Tabelle Tipi-pesi'!Z$9,'Tabelle Tipi-pesi'!AA$9,"")&amp;IF(AA186='Tabelle Tipi-pesi'!Z$10,'Tabelle Tipi-pesi'!AA$10,"")&amp;IF(AA186='Tabelle Tipi-pesi'!Z$11,'Tabelle Tipi-pesi'!AA$11,"")&amp;IF(AA186='Tabelle Tipi-pesi'!Z$12,'Tabelle Tipi-pesi'!AA$12,"")&amp;IF(AA186='Tabelle Tipi-pesi'!Z$13,'Tabelle Tipi-pesi'!AA$13,"")&amp;IF(AA186='Tabelle Tipi-pesi'!Z$14,'Tabelle Tipi-pesi'!AA$14,"")&amp;IF(AA186='Tabelle Tipi-pesi'!Z$15,'Tabelle Tipi-pesi'!AA$15,"")&amp;IF(AA186='Tabelle Tipi-pesi'!Z$16,'Tabelle Tipi-pesi'!AA$16,"")&amp;IF(AA186='Tabelle Tipi-pesi'!Z$17,'Tabelle Tipi-pesi'!AA$17,"")&amp;IF(AA186='Tabelle Tipi-pesi'!Z$18,'Tabelle Tipi-pesi'!AA$18,"")&amp;IF(AA186='Tabelle Tipi-pesi'!Z$19,'Tabelle Tipi-pesi'!AA$19,"")&amp;IF(AA186='Tabelle Tipi-pesi'!Z$20,'Tabelle Tipi-pesi'!AA$20,"")&amp;IF(AA186='Tabelle Tipi-pesi'!Z$21,'Tabelle Tipi-pesi'!AA$21,"")&amp;IF(AA186='Tabelle Tipi-pesi'!Z$22,'Tabelle Tipi-pesi'!AA$22,"")&amp;IF(AA186='Tabelle Tipi-pesi'!Z$23,'Tabelle Tipi-pesi'!AA$23,"")))</f>
        <v>0</v>
      </c>
      <c r="AD186" s="9">
        <f>IF(AC186="",0,VALUE(IF(AC186='Tabelle Tipi-pesi'!Z$2,'Tabelle Tipi-pesi'!AA$2,"")&amp;IF(AC186='Tabelle Tipi-pesi'!Z$3,'Tabelle Tipi-pesi'!AA$3,"")&amp;IF(AC186='Tabelle Tipi-pesi'!Z$4,'Tabelle Tipi-pesi'!AA$4,"")&amp;IF(AC186='Tabelle Tipi-pesi'!Z$5,'Tabelle Tipi-pesi'!AA$5,"")&amp;IF(AC186='Tabelle Tipi-pesi'!Z$6,'Tabelle Tipi-pesi'!AA$6,"")&amp;IF(AC186='Tabelle Tipi-pesi'!Z$7,'Tabelle Tipi-pesi'!AA$7,"")&amp;IF(AC186='Tabelle Tipi-pesi'!Z$8,'Tabelle Tipi-pesi'!AA$8,"")&amp;IF(AC186='Tabelle Tipi-pesi'!Z$9,'Tabelle Tipi-pesi'!AA$9,"")&amp;IF(AC186='Tabelle Tipi-pesi'!Z$10,'Tabelle Tipi-pesi'!AA$10,"")&amp;IF(AC186='Tabelle Tipi-pesi'!Z$11,'Tabelle Tipi-pesi'!AA$11,"")&amp;IF(AC186='Tabelle Tipi-pesi'!Z$12,'Tabelle Tipi-pesi'!AA$12,"")&amp;IF(AC186='Tabelle Tipi-pesi'!Z$13,'Tabelle Tipi-pesi'!AA$13,"")&amp;IF(AC186='Tabelle Tipi-pesi'!Z$14,'Tabelle Tipi-pesi'!AA$14,"")&amp;IF(AC186='Tabelle Tipi-pesi'!Z$15,'Tabelle Tipi-pesi'!AA$15,"")&amp;IF(AC186='Tabelle Tipi-pesi'!Z$16,'Tabelle Tipi-pesi'!AA$16,"")&amp;IF(AC186='Tabelle Tipi-pesi'!Z$17,'Tabelle Tipi-pesi'!AA$17,"")&amp;IF(AC186='Tabelle Tipi-pesi'!Z$18,'Tabelle Tipi-pesi'!AA$18,"")&amp;IF(AC186='Tabelle Tipi-pesi'!Z$19,'Tabelle Tipi-pesi'!AA$19,"")&amp;IF(AC186='Tabelle Tipi-pesi'!Z$20,'Tabelle Tipi-pesi'!AA$20,"")&amp;IF(AC186='Tabelle Tipi-pesi'!Z$21,'Tabelle Tipi-pesi'!AA$21,"")&amp;IF(AC186='Tabelle Tipi-pesi'!Z$22,'Tabelle Tipi-pesi'!AA$22,"")&amp;IF(AC186='Tabelle Tipi-pesi'!Z$23,'Tabelle Tipi-pesi'!AA$23,"")))</f>
        <v>0</v>
      </c>
      <c r="AE186" s="34"/>
      <c r="AF186" s="35">
        <f>IF(AE186="",0,VALUE(IF(AE186='Tabelle Tipi-pesi'!AB$2,'Tabelle Tipi-pesi'!AC$2,"")&amp;IF(AE186='Tabelle Tipi-pesi'!AB$3,'Tabelle Tipi-pesi'!AC$3,"")&amp;IF(AE186='Tabelle Tipi-pesi'!AB$4,'Tabelle Tipi-pesi'!AC$4,"")&amp;IF(AE186='Tabelle Tipi-pesi'!AB$5,'Tabelle Tipi-pesi'!AC$5,"")&amp;IF(AE186='Tabelle Tipi-pesi'!AB$6,'Tabelle Tipi-pesi'!AC$6,"")&amp;IF(AE186='Tabelle Tipi-pesi'!AB$7,'Tabelle Tipi-pesi'!AC$7,"")&amp;IF(AE186='Tabelle Tipi-pesi'!AB$8,'Tabelle Tipi-pesi'!AC$8,"")&amp;IF(AE186='Tabelle Tipi-pesi'!AB$9,'Tabelle Tipi-pesi'!AC$9,"")&amp;IF(AE186='Tabelle Tipi-pesi'!AB$10,'Tabelle Tipi-pesi'!AC$10,"")&amp;IF(AE186='Tabelle Tipi-pesi'!AB$11,'Tabelle Tipi-pesi'!AC$11,"")&amp;IF(AE186='Tabelle Tipi-pesi'!AB$12,'Tabelle Tipi-pesi'!AC$12,"")&amp;IF(AE186='Tabelle Tipi-pesi'!AB$13,'Tabelle Tipi-pesi'!AC$13,"")&amp;IF(AE186='Tabelle Tipi-pesi'!AB$14,'Tabelle Tipi-pesi'!AC$14,"")&amp;IF(AE186='Tabelle Tipi-pesi'!AB$15,'Tabelle Tipi-pesi'!AC$15,"")&amp;IF(AD186='Tabelle Tipi-pesi'!AB$16,'Tabelle Tipi-pesi'!AC$16,"")&amp;IF(AE186='Tabelle Tipi-pesi'!AB$17,'Tabelle Tipi-pesi'!AC$17,"")&amp;IF(AE186='Tabelle Tipi-pesi'!AB$18,'Tabelle Tipi-pesi'!AC$18,"")&amp;IF(AE186='Tabelle Tipi-pesi'!AB$19,'Tabelle Tipi-pesi'!AC$19,"")&amp;IF(AE186='Tabelle Tipi-pesi'!AB$20,'Tabelle Tipi-pesi'!AC$20,"")&amp;IF(AE186='Tabelle Tipi-pesi'!AB$21,'Tabelle Tipi-pesi'!AC$21,"")&amp;IF(AE186='Tabelle Tipi-pesi'!AB$22,'Tabelle Tipi-pesi'!AC$22,"")&amp;IF(AE186='Tabelle Tipi-pesi'!AB$23,'Tabelle Tipi-pesi'!AC$23,"")))</f>
        <v>0</v>
      </c>
      <c r="AH186" s="9">
        <f>IF(AG186="",0,VALUE(IF(AG186='Tabelle Tipi-pesi'!AD$2,'Tabelle Tipi-pesi'!AE$2,"")&amp;IF(AG186='Tabelle Tipi-pesi'!AD$3,'Tabelle Tipi-pesi'!AE$3,"")&amp;IF(AG186='Tabelle Tipi-pesi'!AD$4,'Tabelle Tipi-pesi'!AE$4,"")&amp;IF(AG186='Tabelle Tipi-pesi'!AD$5,'Tabelle Tipi-pesi'!AE$5,"")&amp;IF(AG186='Tabelle Tipi-pesi'!AD$6,'Tabelle Tipi-pesi'!AE$6,"")&amp;IF(AG186='Tabelle Tipi-pesi'!AD$7,'Tabelle Tipi-pesi'!AE$7,"")&amp;IF(AG186='Tabelle Tipi-pesi'!AD$8,'Tabelle Tipi-pesi'!AE$8,"")&amp;IF(AG186='Tabelle Tipi-pesi'!AD$9,'Tabelle Tipi-pesi'!AE$9,"")&amp;IF(AG186='Tabelle Tipi-pesi'!AD$10,'Tabelle Tipi-pesi'!AE$10,"")&amp;IF(AG186='Tabelle Tipi-pesi'!AD$11,'Tabelle Tipi-pesi'!AE$11,"")&amp;IF(AG186='Tabelle Tipi-pesi'!AD$12,'Tabelle Tipi-pesi'!AE$12,"")&amp;IF(AG186='Tabelle Tipi-pesi'!AD$13,'Tabelle Tipi-pesi'!AE$13,"")&amp;IF(AG186='Tabelle Tipi-pesi'!AD$14,'Tabelle Tipi-pesi'!AE$14,"")&amp;IF(AG186='Tabelle Tipi-pesi'!AD$15,'Tabelle Tipi-pesi'!AE$15,"")&amp;IF(AF186='Tabelle Tipi-pesi'!AD$16,'Tabelle Tipi-pesi'!AE$16,"")&amp;IF(AG186='Tabelle Tipi-pesi'!AD$17,'Tabelle Tipi-pesi'!AE$17,"")&amp;IF(AG186='Tabelle Tipi-pesi'!AD$18,'Tabelle Tipi-pesi'!AE$18,"")&amp;IF(AG186='Tabelle Tipi-pesi'!AD$19,'Tabelle Tipi-pesi'!AE$19,"")&amp;IF(AG186='Tabelle Tipi-pesi'!AD$20,'Tabelle Tipi-pesi'!AE$20,"")&amp;IF(AG186='Tabelle Tipi-pesi'!AD$21,'Tabelle Tipi-pesi'!AE$21,"")&amp;IF(AG186='Tabelle Tipi-pesi'!AD$22,'Tabelle Tipi-pesi'!AE$22,"")&amp;IF(AG186='Tabelle Tipi-pesi'!AD$23,'Tabelle Tipi-pesi'!AE$23,"")))</f>
        <v>0</v>
      </c>
      <c r="AJ186" s="26">
        <f t="shared" si="14"/>
        <v>1553</v>
      </c>
      <c r="AK186" s="55">
        <v>59.5</v>
      </c>
      <c r="AL186" s="12">
        <v>8120</v>
      </c>
      <c r="AM186" s="18"/>
      <c r="AN186" s="11">
        <f t="shared" si="15"/>
        <v>15</v>
      </c>
      <c r="AO186" s="11" t="str">
        <f t="shared" si="16"/>
        <v>4</v>
      </c>
      <c r="AP186" s="8">
        <v>380</v>
      </c>
      <c r="AQ186" s="40">
        <f t="shared" si="17"/>
        <v>8.1882352941176464</v>
      </c>
      <c r="AR186" s="15">
        <f t="shared" si="18"/>
        <v>117.91058823529411</v>
      </c>
      <c r="AS186" s="16">
        <f t="shared" si="19"/>
        <v>75.924396803151396</v>
      </c>
      <c r="AT186" s="15">
        <f t="shared" si="20"/>
        <v>13.17099696679438</v>
      </c>
      <c r="AU186" s="39"/>
    </row>
    <row r="187" spans="1:47" s="8" customFormat="1" ht="11.25" customHeight="1" x14ac:dyDescent="0.2">
      <c r="A187" s="8">
        <v>183</v>
      </c>
      <c r="B187" s="8">
        <v>4</v>
      </c>
      <c r="C187" s="20" t="s">
        <v>16</v>
      </c>
      <c r="D187" s="21">
        <f>IF(C187="",0,VALUE(IF(C187='Tabelle Tipi-pesi'!B$2,'Tabelle Tipi-pesi'!C$2,"")&amp;IF(C187='Tabelle Tipi-pesi'!B$3,'Tabelle Tipi-pesi'!C$3,"")&amp;IF(C187='Tabelle Tipi-pesi'!B$4,'Tabelle Tipi-pesi'!C$4,"")&amp;IF(C187='Tabelle Tipi-pesi'!B$5,'Tabelle Tipi-pesi'!C$5,"")&amp;IF(C187='Tabelle Tipi-pesi'!B$6,'Tabelle Tipi-pesi'!C$6,"")&amp;IF(C187='Tabelle Tipi-pesi'!B$7,'Tabelle Tipi-pesi'!C$7,"")&amp;IF(C187='Tabelle Tipi-pesi'!B$8,'Tabelle Tipi-pesi'!C$8,"")&amp;IF(C187='Tabelle Tipi-pesi'!B$9,'Tabelle Tipi-pesi'!C$9,"")&amp;IF(C187='Tabelle Tipi-pesi'!B$10,'Tabelle Tipi-pesi'!C$10,"")&amp;IF(C187='Tabelle Tipi-pesi'!B$11,'Tabelle Tipi-pesi'!C$11,"")&amp;IF(C187='Tabelle Tipi-pesi'!B$12,'Tabelle Tipi-pesi'!C$12,"")&amp;IF(C187='Tabelle Tipi-pesi'!B$13,'Tabelle Tipi-pesi'!C$13,"")&amp;IF(C187='Tabelle Tipi-pesi'!B$14,'Tabelle Tipi-pesi'!C$14,"")&amp;IF(C187='Tabelle Tipi-pesi'!B$15,'Tabelle Tipi-pesi'!C$15,"")&amp;IF(C187='Tabelle Tipi-pesi'!B$16,'Tabelle Tipi-pesi'!C$16,"")&amp;IF(C187='Tabelle Tipi-pesi'!B$17,'Tabelle Tipi-pesi'!C$17,"")&amp;IF(C187='Tabelle Tipi-pesi'!B$18,'Tabelle Tipi-pesi'!C$18,"")&amp;IF(C187='Tabelle Tipi-pesi'!B$19,'Tabelle Tipi-pesi'!C$19,"")&amp;IF(C187='Tabelle Tipi-pesi'!B$20,'Tabelle Tipi-pesi'!C$20,"")&amp;IF(C187='Tabelle Tipi-pesi'!B$21,'Tabelle Tipi-pesi'!C$21,"")&amp;IF(C187='Tabelle Tipi-pesi'!B$22,'Tabelle Tipi-pesi'!C$22,"")&amp;IF(C187='Tabelle Tipi-pesi'!B$23,'Tabelle Tipi-pesi'!C$23,"")))</f>
        <v>50</v>
      </c>
      <c r="E187" s="8" t="s">
        <v>23</v>
      </c>
      <c r="F187" s="7">
        <f>IF(E187="",0,VALUE(IF(E187='Tabelle Tipi-pesi'!D$2,'Tabelle Tipi-pesi'!E$2,"")&amp;IF(E187='Tabelle Tipi-pesi'!D$3,'Tabelle Tipi-pesi'!E$3,"")&amp;IF(E187='Tabelle Tipi-pesi'!D$4,'Tabelle Tipi-pesi'!E$4,"")&amp;IF(E187='Tabelle Tipi-pesi'!D$5,'Tabelle Tipi-pesi'!E$5,"")&amp;IF(E187='Tabelle Tipi-pesi'!D$6,'Tabelle Tipi-pesi'!E$6,"")&amp;IF(E187='Tabelle Tipi-pesi'!D$7,'Tabelle Tipi-pesi'!E$7,"")&amp;IF(E187='Tabelle Tipi-pesi'!D$8,'Tabelle Tipi-pesi'!E$8,"")&amp;IF(E187='Tabelle Tipi-pesi'!D$9,'Tabelle Tipi-pesi'!E$9,"")&amp;IF(E187='Tabelle Tipi-pesi'!D$10,'Tabelle Tipi-pesi'!E$10,"")&amp;IF(E187='Tabelle Tipi-pesi'!D$11,'Tabelle Tipi-pesi'!E$11,"")&amp;IF(E187='Tabelle Tipi-pesi'!D$12,'Tabelle Tipi-pesi'!E$12,"")&amp;IF(E187='Tabelle Tipi-pesi'!D$13,'Tabelle Tipi-pesi'!E$13,"")&amp;IF(E187='Tabelle Tipi-pesi'!D$14,'Tabelle Tipi-pesi'!E$14,"")&amp;IF(E187='Tabelle Tipi-pesi'!D$15,'Tabelle Tipi-pesi'!E$15,"")&amp;IF(E187='Tabelle Tipi-pesi'!D$16,'Tabelle Tipi-pesi'!E$16,"")&amp;IF(E187='Tabelle Tipi-pesi'!D$17,'Tabelle Tipi-pesi'!E$17,"")&amp;IF(E187='Tabelle Tipi-pesi'!D$18,'Tabelle Tipi-pesi'!E$18,"")&amp;IF(E187='Tabelle Tipi-pesi'!D$19,'Tabelle Tipi-pesi'!E$19,"")&amp;IF(E187='Tabelle Tipi-pesi'!D$20,'Tabelle Tipi-pesi'!E$20,"")&amp;IF(E187='Tabelle Tipi-pesi'!D$21,'Tabelle Tipi-pesi'!E$21,"")&amp;IF(E187='Tabelle Tipi-pesi'!D$22,'Tabelle Tipi-pesi'!E$22,"")&amp;IF(E187='Tabelle Tipi-pesi'!D$23,'Tabelle Tipi-pesi'!E$23,"")))/4*B187</f>
        <v>60</v>
      </c>
      <c r="G187" s="22" t="s">
        <v>40</v>
      </c>
      <c r="H187" s="23">
        <f>$B187*IF(G187="",0,VALUE(IF(G187='Tabelle Tipi-pesi'!F$2,'Tabelle Tipi-pesi'!G$2,"")&amp;IF(G187='Tabelle Tipi-pesi'!F$3,'Tabelle Tipi-pesi'!G$3,"")&amp;IF(G187='Tabelle Tipi-pesi'!F$4,'Tabelle Tipi-pesi'!G$4,"")&amp;IF(G187='Tabelle Tipi-pesi'!F$5,'Tabelle Tipi-pesi'!G$5,"")&amp;IF(G187='Tabelle Tipi-pesi'!F$6,'Tabelle Tipi-pesi'!G$6,"")&amp;IF(G187='Tabelle Tipi-pesi'!F$7,'Tabelle Tipi-pesi'!G$7,"")&amp;IF(G187='Tabelle Tipi-pesi'!F$8,'Tabelle Tipi-pesi'!G$8,"")&amp;IF(G187='Tabelle Tipi-pesi'!F$9,'Tabelle Tipi-pesi'!G$9,"")&amp;IF(G187='Tabelle Tipi-pesi'!F$10,'Tabelle Tipi-pesi'!G$10,"")&amp;IF(G187='Tabelle Tipi-pesi'!F$11,'Tabelle Tipi-pesi'!G$11,"")&amp;IF(G187='Tabelle Tipi-pesi'!F$12,'Tabelle Tipi-pesi'!G$12,"")&amp;IF(G187='Tabelle Tipi-pesi'!F$13,'Tabelle Tipi-pesi'!G$13,"")&amp;IF(G187='Tabelle Tipi-pesi'!F$14,'Tabelle Tipi-pesi'!G$14,"")&amp;IF(G187='Tabelle Tipi-pesi'!F$15,'Tabelle Tipi-pesi'!G$15,"")&amp;IF(G187='Tabelle Tipi-pesi'!F$16,'Tabelle Tipi-pesi'!G$16,"")&amp;IF(G187='Tabelle Tipi-pesi'!F$17,'Tabelle Tipi-pesi'!G$17,"")&amp;IF(G187='Tabelle Tipi-pesi'!F$18,'Tabelle Tipi-pesi'!G$18,"")&amp;IF(G187='Tabelle Tipi-pesi'!F$19,'Tabelle Tipi-pesi'!G$19,"")&amp;IF(G187='Tabelle Tipi-pesi'!F$20,'Tabelle Tipi-pesi'!G$20,"")&amp;IF(G187='Tabelle Tipi-pesi'!F$21,'Tabelle Tipi-pesi'!G$21,"")&amp;IF(G187='Tabelle Tipi-pesi'!F$22,'Tabelle Tipi-pesi'!G$22,"")&amp;IF(G187='Tabelle Tipi-pesi'!F$23,'Tabelle Tipi-pesi'!G$23,"")))</f>
        <v>60</v>
      </c>
      <c r="I187" s="8" t="s">
        <v>45</v>
      </c>
      <c r="J187" s="9">
        <f>IF(I187="",0,VALUE(IF(I187='Tabelle Tipi-pesi'!H$2,'Tabelle Tipi-pesi'!I$2,"")&amp;IF(I187='Tabelle Tipi-pesi'!H$3,'Tabelle Tipi-pesi'!I$3,"")&amp;IF(I187='Tabelle Tipi-pesi'!H$4,'Tabelle Tipi-pesi'!I$4,"")&amp;IF(I187='Tabelle Tipi-pesi'!H$5,'Tabelle Tipi-pesi'!I$5,"")&amp;IF(I187='Tabelle Tipi-pesi'!H$6,'Tabelle Tipi-pesi'!I$6,"")&amp;IF(I187='Tabelle Tipi-pesi'!H$7,'Tabelle Tipi-pesi'!I$7,"")&amp;IF(I187='Tabelle Tipi-pesi'!H$8,'Tabelle Tipi-pesi'!I$8,"")&amp;IF(I187='Tabelle Tipi-pesi'!H$9,'Tabelle Tipi-pesi'!I$9,"")&amp;IF(I187='Tabelle Tipi-pesi'!H$10,'Tabelle Tipi-pesi'!I$10,"")&amp;IF(I187='Tabelle Tipi-pesi'!H$11,'Tabelle Tipi-pesi'!I$11,"")&amp;IF(I187='Tabelle Tipi-pesi'!H$12,'Tabelle Tipi-pesi'!I$12,"")&amp;IF(I187='Tabelle Tipi-pesi'!H$13,'Tabelle Tipi-pesi'!I$13,"")&amp;IF(I187='Tabelle Tipi-pesi'!H$14,'Tabelle Tipi-pesi'!I$14,"")&amp;IF(I187='Tabelle Tipi-pesi'!H$15,'Tabelle Tipi-pesi'!I$15,"")&amp;IF(I187='Tabelle Tipi-pesi'!H$16,'Tabelle Tipi-pesi'!I$16,"")&amp;IF(I187='Tabelle Tipi-pesi'!H$17,'Tabelle Tipi-pesi'!I$17,"")&amp;IF(I187='Tabelle Tipi-pesi'!H$18,'Tabelle Tipi-pesi'!I$18,"")&amp;IF(I187='Tabelle Tipi-pesi'!H$19,'Tabelle Tipi-pesi'!I$19,"")&amp;IF(I187='Tabelle Tipi-pesi'!H$20,'Tabelle Tipi-pesi'!I$20,"")&amp;IF(I187='Tabelle Tipi-pesi'!H$21,'Tabelle Tipi-pesi'!I$21,"")&amp;IF(I187='Tabelle Tipi-pesi'!H$22,'Tabelle Tipi-pesi'!I$22,"")&amp;IF(I187='Tabelle Tipi-pesi'!H$23,'Tabelle Tipi-pesi'!I$23,"")))</f>
        <v>50</v>
      </c>
      <c r="K187" s="24" t="s">
        <v>50</v>
      </c>
      <c r="L187" s="25">
        <f>IF(K187="",0,VALUE(IF(K187='Tabelle Tipi-pesi'!J$2,'Tabelle Tipi-pesi'!K$2,"")&amp;IF(K187='Tabelle Tipi-pesi'!J$3,'Tabelle Tipi-pesi'!K$3,"")&amp;IF(K187='Tabelle Tipi-pesi'!J$4,'Tabelle Tipi-pesi'!K$4,"")&amp;IF(K187='Tabelle Tipi-pesi'!J$5,'Tabelle Tipi-pesi'!K$5,"")&amp;IF(K187='Tabelle Tipi-pesi'!J$6,'Tabelle Tipi-pesi'!K$6,"")&amp;IF(K187='Tabelle Tipi-pesi'!J$7,'Tabelle Tipi-pesi'!K$7,"")&amp;IF(K187='Tabelle Tipi-pesi'!J$8,'Tabelle Tipi-pesi'!K$8,"")&amp;IF(K187='Tabelle Tipi-pesi'!J$9,'Tabelle Tipi-pesi'!K$9,"")&amp;IF(K187='Tabelle Tipi-pesi'!J$10,'Tabelle Tipi-pesi'!K$10,"")&amp;IF(K187='Tabelle Tipi-pesi'!J$11,'Tabelle Tipi-pesi'!K$11,"")&amp;IF(K187='Tabelle Tipi-pesi'!J$12,'Tabelle Tipi-pesi'!K$12,"")&amp;IF(K187='Tabelle Tipi-pesi'!J$13,'Tabelle Tipi-pesi'!K$13,"")&amp;IF(K187='Tabelle Tipi-pesi'!J$14,'Tabelle Tipi-pesi'!K$14,"")&amp;IF(K187='Tabelle Tipi-pesi'!J$15,'Tabelle Tipi-pesi'!K$15,"")&amp;IF(K187='Tabelle Tipi-pesi'!J$16,'Tabelle Tipi-pesi'!K$16,"")&amp;IF(K187='Tabelle Tipi-pesi'!J$17,'Tabelle Tipi-pesi'!K$17,"")&amp;IF(K187='Tabelle Tipi-pesi'!J$18,'Tabelle Tipi-pesi'!K$18,"")&amp;IF(K187='Tabelle Tipi-pesi'!J$19,'Tabelle Tipi-pesi'!K$19,"")&amp;IF(K187='Tabelle Tipi-pesi'!J$20,'Tabelle Tipi-pesi'!K$20,"")&amp;IF(K187='Tabelle Tipi-pesi'!J$21,'Tabelle Tipi-pesi'!K$21,"")&amp;IF(K187='Tabelle Tipi-pesi'!J$22,'Tabelle Tipi-pesi'!K$22,"")&amp;IF(K187='Tabelle Tipi-pesi'!J$23,'Tabelle Tipi-pesi'!K$23,"")))</f>
        <v>7</v>
      </c>
      <c r="M187" s="8" t="s">
        <v>55</v>
      </c>
      <c r="N187" s="9">
        <f>$B187*IF(M187="",0,VALUE(IF(M187='Tabelle Tipi-pesi'!L$2,'Tabelle Tipi-pesi'!M$2,"")&amp;IF(M187='Tabelle Tipi-pesi'!L$3,'Tabelle Tipi-pesi'!M$3,"")&amp;IF(M187='Tabelle Tipi-pesi'!L$4,'Tabelle Tipi-pesi'!M$4,"")&amp;IF(M187='Tabelle Tipi-pesi'!L$5,'Tabelle Tipi-pesi'!M$5,"")&amp;IF(M187='Tabelle Tipi-pesi'!L$6,'Tabelle Tipi-pesi'!M$6,"")&amp;IF(M187='Tabelle Tipi-pesi'!L$7,'Tabelle Tipi-pesi'!M$7,"")&amp;IF(M187='Tabelle Tipi-pesi'!L$8,'Tabelle Tipi-pesi'!M$8,"")&amp;IF(M187='Tabelle Tipi-pesi'!L$9,'Tabelle Tipi-pesi'!M$9,"")&amp;IF(M187='Tabelle Tipi-pesi'!L$10,'Tabelle Tipi-pesi'!M$10,"")&amp;IF(M187='Tabelle Tipi-pesi'!L$11,'Tabelle Tipi-pesi'!M$11,"")&amp;IF(M187='Tabelle Tipi-pesi'!L$12,'Tabelle Tipi-pesi'!M$12,"")&amp;IF(M187='Tabelle Tipi-pesi'!L$13,'Tabelle Tipi-pesi'!M$13,"")&amp;IF(M187='Tabelle Tipi-pesi'!L$14,'Tabelle Tipi-pesi'!M$14,"")&amp;IF(M187='Tabelle Tipi-pesi'!L$15,'Tabelle Tipi-pesi'!M$15,"")&amp;IF(M187='Tabelle Tipi-pesi'!L$16,'Tabelle Tipi-pesi'!M$16,"")&amp;IF(M187='Tabelle Tipi-pesi'!L$17,'Tabelle Tipi-pesi'!M$17,"")&amp;IF(M187='Tabelle Tipi-pesi'!L$18,'Tabelle Tipi-pesi'!M$18,"")&amp;IF(M187='Tabelle Tipi-pesi'!L$19,'Tabelle Tipi-pesi'!M$19,"")&amp;IF(M187='Tabelle Tipi-pesi'!L$20,'Tabelle Tipi-pesi'!M$20,"")&amp;IF(M187='Tabelle Tipi-pesi'!L$21,'Tabelle Tipi-pesi'!M$21,"")&amp;IF(M187='Tabelle Tipi-pesi'!L$22,'Tabelle Tipi-pesi'!M$22,"")&amp;IF(M187='Tabelle Tipi-pesi'!L$23,'Tabelle Tipi-pesi'!M$23,"")))</f>
        <v>100</v>
      </c>
      <c r="O187" s="27" t="s">
        <v>71</v>
      </c>
      <c r="P187" s="28">
        <f>IF(O187="",0,VALUE(IF(O187='Tabelle Tipi-pesi'!N$2,'Tabelle Tipi-pesi'!O$2,"")&amp;IF(O187='Tabelle Tipi-pesi'!N$3,'Tabelle Tipi-pesi'!O$3,"")&amp;IF(O187='Tabelle Tipi-pesi'!N$4,'Tabelle Tipi-pesi'!O$4,"")&amp;IF(O187='Tabelle Tipi-pesi'!N$5,'Tabelle Tipi-pesi'!O$5,"")&amp;IF(O187='Tabelle Tipi-pesi'!N$6,'Tabelle Tipi-pesi'!O$6,"")&amp;IF(O187='Tabelle Tipi-pesi'!N$7,'Tabelle Tipi-pesi'!O$7,"")&amp;IF(O187='Tabelle Tipi-pesi'!N$8,'Tabelle Tipi-pesi'!O$8,"")&amp;IF(O187='Tabelle Tipi-pesi'!N$9,'Tabelle Tipi-pesi'!O$9,"")&amp;IF(O187='Tabelle Tipi-pesi'!N$10,'Tabelle Tipi-pesi'!O$10,"")&amp;IF(O187='Tabelle Tipi-pesi'!N$11,'Tabelle Tipi-pesi'!O$11,"")&amp;IF(O187='Tabelle Tipi-pesi'!N$12,'Tabelle Tipi-pesi'!O$12,"")&amp;IF(O187='Tabelle Tipi-pesi'!N$13,'Tabelle Tipi-pesi'!O$13,"")&amp;IF(O187='Tabelle Tipi-pesi'!N$14,'Tabelle Tipi-pesi'!O$14,"")&amp;IF(O187='Tabelle Tipi-pesi'!N$15,'Tabelle Tipi-pesi'!O$15,"")&amp;IF(O187='Tabelle Tipi-pesi'!N$16,'Tabelle Tipi-pesi'!O$16,"")&amp;IF(O187='Tabelle Tipi-pesi'!N$17,'Tabelle Tipi-pesi'!O$17,"")&amp;IF(O187='Tabelle Tipi-pesi'!N$18,'Tabelle Tipi-pesi'!O$18,"")&amp;IF(O187='Tabelle Tipi-pesi'!N$19,'Tabelle Tipi-pesi'!O$19,"")&amp;IF(O187='Tabelle Tipi-pesi'!N$20,'Tabelle Tipi-pesi'!O$20,"")&amp;IF(O187='Tabelle Tipi-pesi'!N$21,'Tabelle Tipi-pesi'!O$21,"")&amp;IF(O187='Tabelle Tipi-pesi'!N$22,'Tabelle Tipi-pesi'!O$22,"")&amp;IF(O187='Tabelle Tipi-pesi'!N$23,'Tabelle Tipi-pesi'!O$23,"")))</f>
        <v>122</v>
      </c>
      <c r="R187" s="9">
        <f>IF(Q187="",0,VALUE(IF(Q187='Tabelle Tipi-pesi'!P$2,'Tabelle Tipi-pesi'!Q$2,"")&amp;IF(Q187='Tabelle Tipi-pesi'!P$3,'Tabelle Tipi-pesi'!Q$3,"")&amp;IF(Q187='Tabelle Tipi-pesi'!P$4,'Tabelle Tipi-pesi'!Q$4,"")&amp;IF(Q187='Tabelle Tipi-pesi'!P$5,'Tabelle Tipi-pesi'!Q$5,"")&amp;IF(Q187='Tabelle Tipi-pesi'!P$6,'Tabelle Tipi-pesi'!Q$6,"")&amp;IF(Q187='Tabelle Tipi-pesi'!P$7,'Tabelle Tipi-pesi'!Q$7,"")&amp;IF(Q187='Tabelle Tipi-pesi'!P$8,'Tabelle Tipi-pesi'!Q$8,"")&amp;IF(Q187='Tabelle Tipi-pesi'!P$9,'Tabelle Tipi-pesi'!Q$9,"")&amp;IF(Q187='Tabelle Tipi-pesi'!P$10,'Tabelle Tipi-pesi'!Q$10,"")&amp;IF(Q187='Tabelle Tipi-pesi'!P$11,'Tabelle Tipi-pesi'!Q$11,"")&amp;IF(Q187='Tabelle Tipi-pesi'!P$12,'Tabelle Tipi-pesi'!Q$12,"")&amp;IF(Q187='Tabelle Tipi-pesi'!P$13,'Tabelle Tipi-pesi'!Q$13,"")&amp;IF(Q187='Tabelle Tipi-pesi'!P$14,'Tabelle Tipi-pesi'!Q$14,"")&amp;IF(Q187='Tabelle Tipi-pesi'!P$15,'Tabelle Tipi-pesi'!Q$15,"")&amp;IF(Q187='Tabelle Tipi-pesi'!P$16,'Tabelle Tipi-pesi'!Q$16,"")&amp;IF(Q187='Tabelle Tipi-pesi'!P$17,'Tabelle Tipi-pesi'!Q$17,"")&amp;IF(Q187='Tabelle Tipi-pesi'!P$18,'Tabelle Tipi-pesi'!Q$18,"")&amp;IF(Q187='Tabelle Tipi-pesi'!P$19,'Tabelle Tipi-pesi'!Q$19,"")&amp;IF(Q187='Tabelle Tipi-pesi'!P$20,'Tabelle Tipi-pesi'!Q$20,"")&amp;IF(Q187='Tabelle Tipi-pesi'!P$21,'Tabelle Tipi-pesi'!Q$21,"")&amp;IF(Q187='Tabelle Tipi-pesi'!P$22,'Tabelle Tipi-pesi'!Q$22,"")&amp;IF(Q187='Tabelle Tipi-pesi'!P$23,'Tabelle Tipi-pesi'!Q$23,"")))</f>
        <v>0</v>
      </c>
      <c r="S187" s="29"/>
      <c r="T187" s="30">
        <f>IF(S187="",0,VALUE(IF(S187='Tabelle Tipi-pesi'!R$2,'Tabelle Tipi-pesi'!S$2,"")&amp;IF(S187='Tabelle Tipi-pesi'!R$3,'Tabelle Tipi-pesi'!S$3,"")&amp;IF(S187='Tabelle Tipi-pesi'!R$4,'Tabelle Tipi-pesi'!S$4,"")&amp;IF(S187='Tabelle Tipi-pesi'!R$5,'Tabelle Tipi-pesi'!S$5,"")&amp;IF(S187='Tabelle Tipi-pesi'!R$6,'Tabelle Tipi-pesi'!S$6,"")&amp;IF(S187='Tabelle Tipi-pesi'!R$7,'Tabelle Tipi-pesi'!S$7,"")&amp;IF(S187='Tabelle Tipi-pesi'!R$8,'Tabelle Tipi-pesi'!S$8,"")&amp;IF(S187='Tabelle Tipi-pesi'!R$9,'Tabelle Tipi-pesi'!S$9,"")&amp;IF(S187='Tabelle Tipi-pesi'!R$10,'Tabelle Tipi-pesi'!S$10,"")&amp;IF(S187='Tabelle Tipi-pesi'!R$11,'Tabelle Tipi-pesi'!S$11,"")&amp;IF(S187='Tabelle Tipi-pesi'!R$12,'Tabelle Tipi-pesi'!S$12,"")&amp;IF(S187='Tabelle Tipi-pesi'!R$13,'Tabelle Tipi-pesi'!S$13,"")&amp;IF(S187='Tabelle Tipi-pesi'!R$14,'Tabelle Tipi-pesi'!S$14,"")&amp;IF(S187='Tabelle Tipi-pesi'!R$15,'Tabelle Tipi-pesi'!S$15,"")&amp;IF(S187='Tabelle Tipi-pesi'!R$16,'Tabelle Tipi-pesi'!S$16,"")&amp;IF(S187='Tabelle Tipi-pesi'!R$17,'Tabelle Tipi-pesi'!S$17,"")&amp;IF(S187='Tabelle Tipi-pesi'!R$18,'Tabelle Tipi-pesi'!S$18,"")&amp;IF(S187='Tabelle Tipi-pesi'!R$19,'Tabelle Tipi-pesi'!S$19,"")&amp;IF(S187='Tabelle Tipi-pesi'!R$20,'Tabelle Tipi-pesi'!S$20,"")&amp;IF(S187='Tabelle Tipi-pesi'!R$21,'Tabelle Tipi-pesi'!S$21,"")&amp;IF(S187='Tabelle Tipi-pesi'!R$22,'Tabelle Tipi-pesi'!S$22,"")&amp;IF(S187='Tabelle Tipi-pesi'!R$23,'Tabelle Tipi-pesi'!S$23,"")))</f>
        <v>0</v>
      </c>
      <c r="V187" s="9">
        <f>IF(U187="",0,VALUE(IF(U187='Tabelle Tipi-pesi'!T$2,'Tabelle Tipi-pesi'!U$2,"")&amp;IF(U187='Tabelle Tipi-pesi'!T$3,'Tabelle Tipi-pesi'!U$3,"")&amp;IF(U187='Tabelle Tipi-pesi'!T$4,'Tabelle Tipi-pesi'!U$4,"")&amp;IF(U187='Tabelle Tipi-pesi'!T$5,'Tabelle Tipi-pesi'!U$5,"")&amp;IF(U187='Tabelle Tipi-pesi'!T$6,'Tabelle Tipi-pesi'!U$6,"")&amp;IF(U187='Tabelle Tipi-pesi'!T$7,'Tabelle Tipi-pesi'!U$7,"")&amp;IF(U187='Tabelle Tipi-pesi'!T$8,'Tabelle Tipi-pesi'!U$8,"")&amp;IF(U187='Tabelle Tipi-pesi'!T$9,'Tabelle Tipi-pesi'!U$9,"")&amp;IF(U187='Tabelle Tipi-pesi'!T$10,'Tabelle Tipi-pesi'!U$10,"")&amp;IF(U187='Tabelle Tipi-pesi'!T$11,'Tabelle Tipi-pesi'!U$11,"")&amp;IF(U187='Tabelle Tipi-pesi'!T$12,'Tabelle Tipi-pesi'!U$12,"")&amp;IF(U187='Tabelle Tipi-pesi'!T$13,'Tabelle Tipi-pesi'!U$13,"")&amp;IF(U187='Tabelle Tipi-pesi'!T$14,'Tabelle Tipi-pesi'!U$14,"")&amp;IF(U187='Tabelle Tipi-pesi'!T$15,'Tabelle Tipi-pesi'!U$15,"")&amp;IF(U187='Tabelle Tipi-pesi'!T$16,'Tabelle Tipi-pesi'!U$16,"")&amp;IF(U187='Tabelle Tipi-pesi'!T$17,'Tabelle Tipi-pesi'!U$17,"")&amp;IF(U187='Tabelle Tipi-pesi'!T$18,'Tabelle Tipi-pesi'!U$18,"")&amp;IF(U187='Tabelle Tipi-pesi'!T$19,'Tabelle Tipi-pesi'!U$19,"")&amp;IF(U187='Tabelle Tipi-pesi'!T$20,'Tabelle Tipi-pesi'!U$20,"")&amp;IF(U187='Tabelle Tipi-pesi'!T$21,'Tabelle Tipi-pesi'!U$21,"")&amp;IF(U187='Tabelle Tipi-pesi'!T$22,'Tabelle Tipi-pesi'!U$22,"")&amp;IF(U187='Tabelle Tipi-pesi'!T$23,'Tabelle Tipi-pesi'!U$23,"")))</f>
        <v>0</v>
      </c>
      <c r="W187" s="31"/>
      <c r="X187" s="32">
        <f>IF(W187="",0,VALUE(IF(W187='Tabelle Tipi-pesi'!V$2,'Tabelle Tipi-pesi'!W$2,"")&amp;IF(W187='Tabelle Tipi-pesi'!V$3,'Tabelle Tipi-pesi'!W$3,"")&amp;IF(W187='Tabelle Tipi-pesi'!V$4,'Tabelle Tipi-pesi'!W$4,"")&amp;IF(W187='Tabelle Tipi-pesi'!V$5,'Tabelle Tipi-pesi'!W$5,"")&amp;IF(W187='Tabelle Tipi-pesi'!V$6,'Tabelle Tipi-pesi'!W$6,"")&amp;IF(W187='Tabelle Tipi-pesi'!V$7,'Tabelle Tipi-pesi'!W$7,"")&amp;IF(W187='Tabelle Tipi-pesi'!V$8,'Tabelle Tipi-pesi'!W$8,"")&amp;IF(W187='Tabelle Tipi-pesi'!V$9,'Tabelle Tipi-pesi'!W$9,"")&amp;IF(W187='Tabelle Tipi-pesi'!V$10,'Tabelle Tipi-pesi'!W$10,"")&amp;IF(W187='Tabelle Tipi-pesi'!V$11,'Tabelle Tipi-pesi'!W$11,"")&amp;IF(W187='Tabelle Tipi-pesi'!V$12,'Tabelle Tipi-pesi'!W$12,"")&amp;IF(W187='Tabelle Tipi-pesi'!V$13,'Tabelle Tipi-pesi'!W$13,"")&amp;IF(W187='Tabelle Tipi-pesi'!V$14,'Tabelle Tipi-pesi'!W$14,"")&amp;IF(W187='Tabelle Tipi-pesi'!V$15,'Tabelle Tipi-pesi'!W$15,"")&amp;IF(W187='Tabelle Tipi-pesi'!V$16,'Tabelle Tipi-pesi'!W$16,"")&amp;IF(W187='Tabelle Tipi-pesi'!V$17,'Tabelle Tipi-pesi'!W$17,"")&amp;IF(W187='Tabelle Tipi-pesi'!V$18,'Tabelle Tipi-pesi'!W$18,"")&amp;IF(W187='Tabelle Tipi-pesi'!V$19,'Tabelle Tipi-pesi'!W$19,"")&amp;IF(W187='Tabelle Tipi-pesi'!V$20,'Tabelle Tipi-pesi'!W$20,"")&amp;IF(W187='Tabelle Tipi-pesi'!V$21,'Tabelle Tipi-pesi'!W$21,"")&amp;IF(W187='Tabelle Tipi-pesi'!V$22,'Tabelle Tipi-pesi'!W$22,"")&amp;IF(W187='Tabelle Tipi-pesi'!V$23,'Tabelle Tipi-pesi'!W$23,"")))</f>
        <v>0</v>
      </c>
      <c r="Z187" s="9">
        <f>IF(Y187="",0,VALUE(IF(Y187='Tabelle Tipi-pesi'!X$2,'Tabelle Tipi-pesi'!Y$2,"")&amp;IF(Y187='Tabelle Tipi-pesi'!X$3,'Tabelle Tipi-pesi'!Y$3,"")&amp;IF(Y187='Tabelle Tipi-pesi'!X$4,'Tabelle Tipi-pesi'!Y$4,"")&amp;IF(Y187='Tabelle Tipi-pesi'!X$5,'Tabelle Tipi-pesi'!Y$5,"")&amp;IF(Y187='Tabelle Tipi-pesi'!X$6,'Tabelle Tipi-pesi'!Y$6,"")&amp;IF(Y187='Tabelle Tipi-pesi'!X$7,'Tabelle Tipi-pesi'!Y$7,"")&amp;IF(Y187='Tabelle Tipi-pesi'!X$8,'Tabelle Tipi-pesi'!Y$8,"")&amp;IF(Y187='Tabelle Tipi-pesi'!X$9,'Tabelle Tipi-pesi'!Y$9,"")&amp;IF(Y187='Tabelle Tipi-pesi'!X$10,'Tabelle Tipi-pesi'!Y$10,"")&amp;IF(Y187='Tabelle Tipi-pesi'!X$11,'Tabelle Tipi-pesi'!Y$11,"")&amp;IF(Y187='Tabelle Tipi-pesi'!X$12,'Tabelle Tipi-pesi'!Y$12,"")&amp;IF(Y187='Tabelle Tipi-pesi'!X$13,'Tabelle Tipi-pesi'!Y$13,"")&amp;IF(Y187='Tabelle Tipi-pesi'!X$14,'Tabelle Tipi-pesi'!Y$14,"")&amp;IF(Y187='Tabelle Tipi-pesi'!X$15,'Tabelle Tipi-pesi'!Y$15,"")&amp;IF(Y187='Tabelle Tipi-pesi'!X$16,'Tabelle Tipi-pesi'!Y$16,"")&amp;IF(Y187='Tabelle Tipi-pesi'!X$17,'Tabelle Tipi-pesi'!Y$17,"")&amp;IF(Y187='Tabelle Tipi-pesi'!X$18,'Tabelle Tipi-pesi'!Y$18,"")&amp;IF(Y187='Tabelle Tipi-pesi'!X$19,'Tabelle Tipi-pesi'!Y$19,"")&amp;IF(Y187='Tabelle Tipi-pesi'!X$20,'Tabelle Tipi-pesi'!Y$20,"")&amp;IF(Y187='Tabelle Tipi-pesi'!X$21,'Tabelle Tipi-pesi'!Y$21,"")&amp;IF(Y187='Tabelle Tipi-pesi'!X$22,'Tabelle Tipi-pesi'!Y$22,"")&amp;IF(Y187='Tabelle Tipi-pesi'!X$23,'Tabelle Tipi-pesi'!Y$23,"")))</f>
        <v>0</v>
      </c>
      <c r="AA187" s="36"/>
      <c r="AB187" s="37">
        <f>IF(AA187="",0,VALUE(IF(AA187='Tabelle Tipi-pesi'!Z$2,'Tabelle Tipi-pesi'!AA$2,"")&amp;IF(AA187='Tabelle Tipi-pesi'!Z$3,'Tabelle Tipi-pesi'!AA$3,"")&amp;IF(AA187='Tabelle Tipi-pesi'!Z$4,'Tabelle Tipi-pesi'!AA$4,"")&amp;IF(AA187='Tabelle Tipi-pesi'!Z$5,'Tabelle Tipi-pesi'!AA$5,"")&amp;IF(AA187='Tabelle Tipi-pesi'!Z$6,'Tabelle Tipi-pesi'!AA$6,"")&amp;IF(AA187='Tabelle Tipi-pesi'!Z$7,'Tabelle Tipi-pesi'!AA$7,"")&amp;IF(AA187='Tabelle Tipi-pesi'!Z$8,'Tabelle Tipi-pesi'!AA$8,"")&amp;IF(AA187='Tabelle Tipi-pesi'!Z$9,'Tabelle Tipi-pesi'!AA$9,"")&amp;IF(AA187='Tabelle Tipi-pesi'!Z$10,'Tabelle Tipi-pesi'!AA$10,"")&amp;IF(AA187='Tabelle Tipi-pesi'!Z$11,'Tabelle Tipi-pesi'!AA$11,"")&amp;IF(AA187='Tabelle Tipi-pesi'!Z$12,'Tabelle Tipi-pesi'!AA$12,"")&amp;IF(AA187='Tabelle Tipi-pesi'!Z$13,'Tabelle Tipi-pesi'!AA$13,"")&amp;IF(AA187='Tabelle Tipi-pesi'!Z$14,'Tabelle Tipi-pesi'!AA$14,"")&amp;IF(AA187='Tabelle Tipi-pesi'!Z$15,'Tabelle Tipi-pesi'!AA$15,"")&amp;IF(AA187='Tabelle Tipi-pesi'!Z$16,'Tabelle Tipi-pesi'!AA$16,"")&amp;IF(AA187='Tabelle Tipi-pesi'!Z$17,'Tabelle Tipi-pesi'!AA$17,"")&amp;IF(AA187='Tabelle Tipi-pesi'!Z$18,'Tabelle Tipi-pesi'!AA$18,"")&amp;IF(AA187='Tabelle Tipi-pesi'!Z$19,'Tabelle Tipi-pesi'!AA$19,"")&amp;IF(AA187='Tabelle Tipi-pesi'!Z$20,'Tabelle Tipi-pesi'!AA$20,"")&amp;IF(AA187='Tabelle Tipi-pesi'!Z$21,'Tabelle Tipi-pesi'!AA$21,"")&amp;IF(AA187='Tabelle Tipi-pesi'!Z$22,'Tabelle Tipi-pesi'!AA$22,"")&amp;IF(AA187='Tabelle Tipi-pesi'!Z$23,'Tabelle Tipi-pesi'!AA$23,"")))</f>
        <v>0</v>
      </c>
      <c r="AD187" s="9">
        <f>IF(AC187="",0,VALUE(IF(AC187='Tabelle Tipi-pesi'!Z$2,'Tabelle Tipi-pesi'!AA$2,"")&amp;IF(AC187='Tabelle Tipi-pesi'!Z$3,'Tabelle Tipi-pesi'!AA$3,"")&amp;IF(AC187='Tabelle Tipi-pesi'!Z$4,'Tabelle Tipi-pesi'!AA$4,"")&amp;IF(AC187='Tabelle Tipi-pesi'!Z$5,'Tabelle Tipi-pesi'!AA$5,"")&amp;IF(AC187='Tabelle Tipi-pesi'!Z$6,'Tabelle Tipi-pesi'!AA$6,"")&amp;IF(AC187='Tabelle Tipi-pesi'!Z$7,'Tabelle Tipi-pesi'!AA$7,"")&amp;IF(AC187='Tabelle Tipi-pesi'!Z$8,'Tabelle Tipi-pesi'!AA$8,"")&amp;IF(AC187='Tabelle Tipi-pesi'!Z$9,'Tabelle Tipi-pesi'!AA$9,"")&amp;IF(AC187='Tabelle Tipi-pesi'!Z$10,'Tabelle Tipi-pesi'!AA$10,"")&amp;IF(AC187='Tabelle Tipi-pesi'!Z$11,'Tabelle Tipi-pesi'!AA$11,"")&amp;IF(AC187='Tabelle Tipi-pesi'!Z$12,'Tabelle Tipi-pesi'!AA$12,"")&amp;IF(AC187='Tabelle Tipi-pesi'!Z$13,'Tabelle Tipi-pesi'!AA$13,"")&amp;IF(AC187='Tabelle Tipi-pesi'!Z$14,'Tabelle Tipi-pesi'!AA$14,"")&amp;IF(AC187='Tabelle Tipi-pesi'!Z$15,'Tabelle Tipi-pesi'!AA$15,"")&amp;IF(AC187='Tabelle Tipi-pesi'!Z$16,'Tabelle Tipi-pesi'!AA$16,"")&amp;IF(AC187='Tabelle Tipi-pesi'!Z$17,'Tabelle Tipi-pesi'!AA$17,"")&amp;IF(AC187='Tabelle Tipi-pesi'!Z$18,'Tabelle Tipi-pesi'!AA$18,"")&amp;IF(AC187='Tabelle Tipi-pesi'!Z$19,'Tabelle Tipi-pesi'!AA$19,"")&amp;IF(AC187='Tabelle Tipi-pesi'!Z$20,'Tabelle Tipi-pesi'!AA$20,"")&amp;IF(AC187='Tabelle Tipi-pesi'!Z$21,'Tabelle Tipi-pesi'!AA$21,"")&amp;IF(AC187='Tabelle Tipi-pesi'!Z$22,'Tabelle Tipi-pesi'!AA$22,"")&amp;IF(AC187='Tabelle Tipi-pesi'!Z$23,'Tabelle Tipi-pesi'!AA$23,"")))</f>
        <v>0</v>
      </c>
      <c r="AE187" s="34"/>
      <c r="AF187" s="35">
        <f>IF(AE187="",0,VALUE(IF(AE187='Tabelle Tipi-pesi'!AB$2,'Tabelle Tipi-pesi'!AC$2,"")&amp;IF(AE187='Tabelle Tipi-pesi'!AB$3,'Tabelle Tipi-pesi'!AC$3,"")&amp;IF(AE187='Tabelle Tipi-pesi'!AB$4,'Tabelle Tipi-pesi'!AC$4,"")&amp;IF(AE187='Tabelle Tipi-pesi'!AB$5,'Tabelle Tipi-pesi'!AC$5,"")&amp;IF(AE187='Tabelle Tipi-pesi'!AB$6,'Tabelle Tipi-pesi'!AC$6,"")&amp;IF(AE187='Tabelle Tipi-pesi'!AB$7,'Tabelle Tipi-pesi'!AC$7,"")&amp;IF(AE187='Tabelle Tipi-pesi'!AB$8,'Tabelle Tipi-pesi'!AC$8,"")&amp;IF(AE187='Tabelle Tipi-pesi'!AB$9,'Tabelle Tipi-pesi'!AC$9,"")&amp;IF(AE187='Tabelle Tipi-pesi'!AB$10,'Tabelle Tipi-pesi'!AC$10,"")&amp;IF(AE187='Tabelle Tipi-pesi'!AB$11,'Tabelle Tipi-pesi'!AC$11,"")&amp;IF(AE187='Tabelle Tipi-pesi'!AB$12,'Tabelle Tipi-pesi'!AC$12,"")&amp;IF(AE187='Tabelle Tipi-pesi'!AB$13,'Tabelle Tipi-pesi'!AC$13,"")&amp;IF(AE187='Tabelle Tipi-pesi'!AB$14,'Tabelle Tipi-pesi'!AC$14,"")&amp;IF(AE187='Tabelle Tipi-pesi'!AB$15,'Tabelle Tipi-pesi'!AC$15,"")&amp;IF(AD187='Tabelle Tipi-pesi'!AB$16,'Tabelle Tipi-pesi'!AC$16,"")&amp;IF(AE187='Tabelle Tipi-pesi'!AB$17,'Tabelle Tipi-pesi'!AC$17,"")&amp;IF(AE187='Tabelle Tipi-pesi'!AB$18,'Tabelle Tipi-pesi'!AC$18,"")&amp;IF(AE187='Tabelle Tipi-pesi'!AB$19,'Tabelle Tipi-pesi'!AC$19,"")&amp;IF(AE187='Tabelle Tipi-pesi'!AB$20,'Tabelle Tipi-pesi'!AC$20,"")&amp;IF(AE187='Tabelle Tipi-pesi'!AB$21,'Tabelle Tipi-pesi'!AC$21,"")&amp;IF(AE187='Tabelle Tipi-pesi'!AB$22,'Tabelle Tipi-pesi'!AC$22,"")&amp;IF(AE187='Tabelle Tipi-pesi'!AB$23,'Tabelle Tipi-pesi'!AC$23,"")))</f>
        <v>0</v>
      </c>
      <c r="AH187" s="9">
        <f>IF(AG187="",0,VALUE(IF(AG187='Tabelle Tipi-pesi'!AD$2,'Tabelle Tipi-pesi'!AE$2,"")&amp;IF(AG187='Tabelle Tipi-pesi'!AD$3,'Tabelle Tipi-pesi'!AE$3,"")&amp;IF(AG187='Tabelle Tipi-pesi'!AD$4,'Tabelle Tipi-pesi'!AE$4,"")&amp;IF(AG187='Tabelle Tipi-pesi'!AD$5,'Tabelle Tipi-pesi'!AE$5,"")&amp;IF(AG187='Tabelle Tipi-pesi'!AD$6,'Tabelle Tipi-pesi'!AE$6,"")&amp;IF(AG187='Tabelle Tipi-pesi'!AD$7,'Tabelle Tipi-pesi'!AE$7,"")&amp;IF(AG187='Tabelle Tipi-pesi'!AD$8,'Tabelle Tipi-pesi'!AE$8,"")&amp;IF(AG187='Tabelle Tipi-pesi'!AD$9,'Tabelle Tipi-pesi'!AE$9,"")&amp;IF(AG187='Tabelle Tipi-pesi'!AD$10,'Tabelle Tipi-pesi'!AE$10,"")&amp;IF(AG187='Tabelle Tipi-pesi'!AD$11,'Tabelle Tipi-pesi'!AE$11,"")&amp;IF(AG187='Tabelle Tipi-pesi'!AD$12,'Tabelle Tipi-pesi'!AE$12,"")&amp;IF(AG187='Tabelle Tipi-pesi'!AD$13,'Tabelle Tipi-pesi'!AE$13,"")&amp;IF(AG187='Tabelle Tipi-pesi'!AD$14,'Tabelle Tipi-pesi'!AE$14,"")&amp;IF(AG187='Tabelle Tipi-pesi'!AD$15,'Tabelle Tipi-pesi'!AE$15,"")&amp;IF(AF187='Tabelle Tipi-pesi'!AD$16,'Tabelle Tipi-pesi'!AE$16,"")&amp;IF(AG187='Tabelle Tipi-pesi'!AD$17,'Tabelle Tipi-pesi'!AE$17,"")&amp;IF(AG187='Tabelle Tipi-pesi'!AD$18,'Tabelle Tipi-pesi'!AE$18,"")&amp;IF(AG187='Tabelle Tipi-pesi'!AD$19,'Tabelle Tipi-pesi'!AE$19,"")&amp;IF(AG187='Tabelle Tipi-pesi'!AD$20,'Tabelle Tipi-pesi'!AE$20,"")&amp;IF(AG187='Tabelle Tipi-pesi'!AD$21,'Tabelle Tipi-pesi'!AE$21,"")&amp;IF(AG187='Tabelle Tipi-pesi'!AD$22,'Tabelle Tipi-pesi'!AE$22,"")&amp;IF(AG187='Tabelle Tipi-pesi'!AD$23,'Tabelle Tipi-pesi'!AE$23,"")))</f>
        <v>0</v>
      </c>
      <c r="AJ187" s="26">
        <f t="shared" si="14"/>
        <v>449</v>
      </c>
      <c r="AK187" s="55">
        <v>15</v>
      </c>
      <c r="AL187" s="12">
        <v>1567</v>
      </c>
      <c r="AM187" s="18"/>
      <c r="AN187" s="11">
        <f t="shared" si="15"/>
        <v>9</v>
      </c>
      <c r="AO187" s="11" t="str">
        <f t="shared" si="16"/>
        <v>2</v>
      </c>
      <c r="AP187" s="8">
        <v>1080</v>
      </c>
      <c r="AQ187" s="40">
        <f t="shared" si="17"/>
        <v>6.2679999999999998</v>
      </c>
      <c r="AR187" s="15">
        <f t="shared" si="18"/>
        <v>46.383200000000002</v>
      </c>
      <c r="AS187" s="16">
        <f t="shared" si="19"/>
        <v>103.3033407572383</v>
      </c>
      <c r="AT187" s="15">
        <f t="shared" si="20"/>
        <v>9.6802290484485756</v>
      </c>
      <c r="AU187" s="39"/>
    </row>
    <row r="188" spans="1:47" s="8" customFormat="1" ht="11.25" x14ac:dyDescent="0.2">
      <c r="A188" s="8">
        <v>184</v>
      </c>
      <c r="B188" s="8">
        <v>4</v>
      </c>
      <c r="C188" s="20" t="s">
        <v>16</v>
      </c>
      <c r="D188" s="21">
        <f>IF(C188="",0,VALUE(IF(C188='Tabelle Tipi-pesi'!B$2,'Tabelle Tipi-pesi'!C$2,"")&amp;IF(C188='Tabelle Tipi-pesi'!B$3,'Tabelle Tipi-pesi'!C$3,"")&amp;IF(C188='Tabelle Tipi-pesi'!B$4,'Tabelle Tipi-pesi'!C$4,"")&amp;IF(C188='Tabelle Tipi-pesi'!B$5,'Tabelle Tipi-pesi'!C$5,"")&amp;IF(C188='Tabelle Tipi-pesi'!B$6,'Tabelle Tipi-pesi'!C$6,"")&amp;IF(C188='Tabelle Tipi-pesi'!B$7,'Tabelle Tipi-pesi'!C$7,"")&amp;IF(C188='Tabelle Tipi-pesi'!B$8,'Tabelle Tipi-pesi'!C$8,"")&amp;IF(C188='Tabelle Tipi-pesi'!B$9,'Tabelle Tipi-pesi'!C$9,"")&amp;IF(C188='Tabelle Tipi-pesi'!B$10,'Tabelle Tipi-pesi'!C$10,"")&amp;IF(C188='Tabelle Tipi-pesi'!B$11,'Tabelle Tipi-pesi'!C$11,"")&amp;IF(C188='Tabelle Tipi-pesi'!B$12,'Tabelle Tipi-pesi'!C$12,"")&amp;IF(C188='Tabelle Tipi-pesi'!B$13,'Tabelle Tipi-pesi'!C$13,"")&amp;IF(C188='Tabelle Tipi-pesi'!B$14,'Tabelle Tipi-pesi'!C$14,"")&amp;IF(C188='Tabelle Tipi-pesi'!B$15,'Tabelle Tipi-pesi'!C$15,"")&amp;IF(C188='Tabelle Tipi-pesi'!B$16,'Tabelle Tipi-pesi'!C$16,"")&amp;IF(C188='Tabelle Tipi-pesi'!B$17,'Tabelle Tipi-pesi'!C$17,"")&amp;IF(C188='Tabelle Tipi-pesi'!B$18,'Tabelle Tipi-pesi'!C$18,"")&amp;IF(C188='Tabelle Tipi-pesi'!B$19,'Tabelle Tipi-pesi'!C$19,"")&amp;IF(C188='Tabelle Tipi-pesi'!B$20,'Tabelle Tipi-pesi'!C$20,"")&amp;IF(C188='Tabelle Tipi-pesi'!B$21,'Tabelle Tipi-pesi'!C$21,"")&amp;IF(C188='Tabelle Tipi-pesi'!B$22,'Tabelle Tipi-pesi'!C$22,"")&amp;IF(C188='Tabelle Tipi-pesi'!B$23,'Tabelle Tipi-pesi'!C$23,"")))</f>
        <v>50</v>
      </c>
      <c r="E188" s="8" t="s">
        <v>24</v>
      </c>
      <c r="F188" s="7">
        <f>IF(E188="",0,VALUE(IF(E188='Tabelle Tipi-pesi'!D$2,'Tabelle Tipi-pesi'!E$2,"")&amp;IF(E188='Tabelle Tipi-pesi'!D$3,'Tabelle Tipi-pesi'!E$3,"")&amp;IF(E188='Tabelle Tipi-pesi'!D$4,'Tabelle Tipi-pesi'!E$4,"")&amp;IF(E188='Tabelle Tipi-pesi'!D$5,'Tabelle Tipi-pesi'!E$5,"")&amp;IF(E188='Tabelle Tipi-pesi'!D$6,'Tabelle Tipi-pesi'!E$6,"")&amp;IF(E188='Tabelle Tipi-pesi'!D$7,'Tabelle Tipi-pesi'!E$7,"")&amp;IF(E188='Tabelle Tipi-pesi'!D$8,'Tabelle Tipi-pesi'!E$8,"")&amp;IF(E188='Tabelle Tipi-pesi'!D$9,'Tabelle Tipi-pesi'!E$9,"")&amp;IF(E188='Tabelle Tipi-pesi'!D$10,'Tabelle Tipi-pesi'!E$10,"")&amp;IF(E188='Tabelle Tipi-pesi'!D$11,'Tabelle Tipi-pesi'!E$11,"")&amp;IF(E188='Tabelle Tipi-pesi'!D$12,'Tabelle Tipi-pesi'!E$12,"")&amp;IF(E188='Tabelle Tipi-pesi'!D$13,'Tabelle Tipi-pesi'!E$13,"")&amp;IF(E188='Tabelle Tipi-pesi'!D$14,'Tabelle Tipi-pesi'!E$14,"")&amp;IF(E188='Tabelle Tipi-pesi'!D$15,'Tabelle Tipi-pesi'!E$15,"")&amp;IF(E188='Tabelle Tipi-pesi'!D$16,'Tabelle Tipi-pesi'!E$16,"")&amp;IF(E188='Tabelle Tipi-pesi'!D$17,'Tabelle Tipi-pesi'!E$17,"")&amp;IF(E188='Tabelle Tipi-pesi'!D$18,'Tabelle Tipi-pesi'!E$18,"")&amp;IF(E188='Tabelle Tipi-pesi'!D$19,'Tabelle Tipi-pesi'!E$19,"")&amp;IF(E188='Tabelle Tipi-pesi'!D$20,'Tabelle Tipi-pesi'!E$20,"")&amp;IF(E188='Tabelle Tipi-pesi'!D$21,'Tabelle Tipi-pesi'!E$21,"")&amp;IF(E188='Tabelle Tipi-pesi'!D$22,'Tabelle Tipi-pesi'!E$22,"")&amp;IF(E188='Tabelle Tipi-pesi'!D$23,'Tabelle Tipi-pesi'!E$23,"")))/4*B188</f>
        <v>62</v>
      </c>
      <c r="G188" s="22" t="s">
        <v>40</v>
      </c>
      <c r="H188" s="23">
        <f>$B188*IF(G188="",0,VALUE(IF(G188='Tabelle Tipi-pesi'!F$2,'Tabelle Tipi-pesi'!G$2,"")&amp;IF(G188='Tabelle Tipi-pesi'!F$3,'Tabelle Tipi-pesi'!G$3,"")&amp;IF(G188='Tabelle Tipi-pesi'!F$4,'Tabelle Tipi-pesi'!G$4,"")&amp;IF(G188='Tabelle Tipi-pesi'!F$5,'Tabelle Tipi-pesi'!G$5,"")&amp;IF(G188='Tabelle Tipi-pesi'!F$6,'Tabelle Tipi-pesi'!G$6,"")&amp;IF(G188='Tabelle Tipi-pesi'!F$7,'Tabelle Tipi-pesi'!G$7,"")&amp;IF(G188='Tabelle Tipi-pesi'!F$8,'Tabelle Tipi-pesi'!G$8,"")&amp;IF(G188='Tabelle Tipi-pesi'!F$9,'Tabelle Tipi-pesi'!G$9,"")&amp;IF(G188='Tabelle Tipi-pesi'!F$10,'Tabelle Tipi-pesi'!G$10,"")&amp;IF(G188='Tabelle Tipi-pesi'!F$11,'Tabelle Tipi-pesi'!G$11,"")&amp;IF(G188='Tabelle Tipi-pesi'!F$12,'Tabelle Tipi-pesi'!G$12,"")&amp;IF(G188='Tabelle Tipi-pesi'!F$13,'Tabelle Tipi-pesi'!G$13,"")&amp;IF(G188='Tabelle Tipi-pesi'!F$14,'Tabelle Tipi-pesi'!G$14,"")&amp;IF(G188='Tabelle Tipi-pesi'!F$15,'Tabelle Tipi-pesi'!G$15,"")&amp;IF(G188='Tabelle Tipi-pesi'!F$16,'Tabelle Tipi-pesi'!G$16,"")&amp;IF(G188='Tabelle Tipi-pesi'!F$17,'Tabelle Tipi-pesi'!G$17,"")&amp;IF(G188='Tabelle Tipi-pesi'!F$18,'Tabelle Tipi-pesi'!G$18,"")&amp;IF(G188='Tabelle Tipi-pesi'!F$19,'Tabelle Tipi-pesi'!G$19,"")&amp;IF(G188='Tabelle Tipi-pesi'!F$20,'Tabelle Tipi-pesi'!G$20,"")&amp;IF(G188='Tabelle Tipi-pesi'!F$21,'Tabelle Tipi-pesi'!G$21,"")&amp;IF(G188='Tabelle Tipi-pesi'!F$22,'Tabelle Tipi-pesi'!G$22,"")&amp;IF(G188='Tabelle Tipi-pesi'!F$23,'Tabelle Tipi-pesi'!G$23,"")))</f>
        <v>60</v>
      </c>
      <c r="I188" s="8" t="s">
        <v>45</v>
      </c>
      <c r="J188" s="9">
        <f>IF(I188="",0,VALUE(IF(I188='Tabelle Tipi-pesi'!H$2,'Tabelle Tipi-pesi'!I$2,"")&amp;IF(I188='Tabelle Tipi-pesi'!H$3,'Tabelle Tipi-pesi'!I$3,"")&amp;IF(I188='Tabelle Tipi-pesi'!H$4,'Tabelle Tipi-pesi'!I$4,"")&amp;IF(I188='Tabelle Tipi-pesi'!H$5,'Tabelle Tipi-pesi'!I$5,"")&amp;IF(I188='Tabelle Tipi-pesi'!H$6,'Tabelle Tipi-pesi'!I$6,"")&amp;IF(I188='Tabelle Tipi-pesi'!H$7,'Tabelle Tipi-pesi'!I$7,"")&amp;IF(I188='Tabelle Tipi-pesi'!H$8,'Tabelle Tipi-pesi'!I$8,"")&amp;IF(I188='Tabelle Tipi-pesi'!H$9,'Tabelle Tipi-pesi'!I$9,"")&amp;IF(I188='Tabelle Tipi-pesi'!H$10,'Tabelle Tipi-pesi'!I$10,"")&amp;IF(I188='Tabelle Tipi-pesi'!H$11,'Tabelle Tipi-pesi'!I$11,"")&amp;IF(I188='Tabelle Tipi-pesi'!H$12,'Tabelle Tipi-pesi'!I$12,"")&amp;IF(I188='Tabelle Tipi-pesi'!H$13,'Tabelle Tipi-pesi'!I$13,"")&amp;IF(I188='Tabelle Tipi-pesi'!H$14,'Tabelle Tipi-pesi'!I$14,"")&amp;IF(I188='Tabelle Tipi-pesi'!H$15,'Tabelle Tipi-pesi'!I$15,"")&amp;IF(I188='Tabelle Tipi-pesi'!H$16,'Tabelle Tipi-pesi'!I$16,"")&amp;IF(I188='Tabelle Tipi-pesi'!H$17,'Tabelle Tipi-pesi'!I$17,"")&amp;IF(I188='Tabelle Tipi-pesi'!H$18,'Tabelle Tipi-pesi'!I$18,"")&amp;IF(I188='Tabelle Tipi-pesi'!H$19,'Tabelle Tipi-pesi'!I$19,"")&amp;IF(I188='Tabelle Tipi-pesi'!H$20,'Tabelle Tipi-pesi'!I$20,"")&amp;IF(I188='Tabelle Tipi-pesi'!H$21,'Tabelle Tipi-pesi'!I$21,"")&amp;IF(I188='Tabelle Tipi-pesi'!H$22,'Tabelle Tipi-pesi'!I$22,"")&amp;IF(I188='Tabelle Tipi-pesi'!H$23,'Tabelle Tipi-pesi'!I$23,"")))</f>
        <v>50</v>
      </c>
      <c r="K188" s="24" t="s">
        <v>50</v>
      </c>
      <c r="L188" s="25">
        <f>IF(K188="",0,VALUE(IF(K188='Tabelle Tipi-pesi'!J$2,'Tabelle Tipi-pesi'!K$2,"")&amp;IF(K188='Tabelle Tipi-pesi'!J$3,'Tabelle Tipi-pesi'!K$3,"")&amp;IF(K188='Tabelle Tipi-pesi'!J$4,'Tabelle Tipi-pesi'!K$4,"")&amp;IF(K188='Tabelle Tipi-pesi'!J$5,'Tabelle Tipi-pesi'!K$5,"")&amp;IF(K188='Tabelle Tipi-pesi'!J$6,'Tabelle Tipi-pesi'!K$6,"")&amp;IF(K188='Tabelle Tipi-pesi'!J$7,'Tabelle Tipi-pesi'!K$7,"")&amp;IF(K188='Tabelle Tipi-pesi'!J$8,'Tabelle Tipi-pesi'!K$8,"")&amp;IF(K188='Tabelle Tipi-pesi'!J$9,'Tabelle Tipi-pesi'!K$9,"")&amp;IF(K188='Tabelle Tipi-pesi'!J$10,'Tabelle Tipi-pesi'!K$10,"")&amp;IF(K188='Tabelle Tipi-pesi'!J$11,'Tabelle Tipi-pesi'!K$11,"")&amp;IF(K188='Tabelle Tipi-pesi'!J$12,'Tabelle Tipi-pesi'!K$12,"")&amp;IF(K188='Tabelle Tipi-pesi'!J$13,'Tabelle Tipi-pesi'!K$13,"")&amp;IF(K188='Tabelle Tipi-pesi'!J$14,'Tabelle Tipi-pesi'!K$14,"")&amp;IF(K188='Tabelle Tipi-pesi'!J$15,'Tabelle Tipi-pesi'!K$15,"")&amp;IF(K188='Tabelle Tipi-pesi'!J$16,'Tabelle Tipi-pesi'!K$16,"")&amp;IF(K188='Tabelle Tipi-pesi'!J$17,'Tabelle Tipi-pesi'!K$17,"")&amp;IF(K188='Tabelle Tipi-pesi'!J$18,'Tabelle Tipi-pesi'!K$18,"")&amp;IF(K188='Tabelle Tipi-pesi'!J$19,'Tabelle Tipi-pesi'!K$19,"")&amp;IF(K188='Tabelle Tipi-pesi'!J$20,'Tabelle Tipi-pesi'!K$20,"")&amp;IF(K188='Tabelle Tipi-pesi'!J$21,'Tabelle Tipi-pesi'!K$21,"")&amp;IF(K188='Tabelle Tipi-pesi'!J$22,'Tabelle Tipi-pesi'!K$22,"")&amp;IF(K188='Tabelle Tipi-pesi'!J$23,'Tabelle Tipi-pesi'!K$23,"")))</f>
        <v>7</v>
      </c>
      <c r="M188" s="8" t="s">
        <v>55</v>
      </c>
      <c r="N188" s="9">
        <f>$B188*IF(M188="",0,VALUE(IF(M188='Tabelle Tipi-pesi'!L$2,'Tabelle Tipi-pesi'!M$2,"")&amp;IF(M188='Tabelle Tipi-pesi'!L$3,'Tabelle Tipi-pesi'!M$3,"")&amp;IF(M188='Tabelle Tipi-pesi'!L$4,'Tabelle Tipi-pesi'!M$4,"")&amp;IF(M188='Tabelle Tipi-pesi'!L$5,'Tabelle Tipi-pesi'!M$5,"")&amp;IF(M188='Tabelle Tipi-pesi'!L$6,'Tabelle Tipi-pesi'!M$6,"")&amp;IF(M188='Tabelle Tipi-pesi'!L$7,'Tabelle Tipi-pesi'!M$7,"")&amp;IF(M188='Tabelle Tipi-pesi'!L$8,'Tabelle Tipi-pesi'!M$8,"")&amp;IF(M188='Tabelle Tipi-pesi'!L$9,'Tabelle Tipi-pesi'!M$9,"")&amp;IF(M188='Tabelle Tipi-pesi'!L$10,'Tabelle Tipi-pesi'!M$10,"")&amp;IF(M188='Tabelle Tipi-pesi'!L$11,'Tabelle Tipi-pesi'!M$11,"")&amp;IF(M188='Tabelle Tipi-pesi'!L$12,'Tabelle Tipi-pesi'!M$12,"")&amp;IF(M188='Tabelle Tipi-pesi'!L$13,'Tabelle Tipi-pesi'!M$13,"")&amp;IF(M188='Tabelle Tipi-pesi'!L$14,'Tabelle Tipi-pesi'!M$14,"")&amp;IF(M188='Tabelle Tipi-pesi'!L$15,'Tabelle Tipi-pesi'!M$15,"")&amp;IF(M188='Tabelle Tipi-pesi'!L$16,'Tabelle Tipi-pesi'!M$16,"")&amp;IF(M188='Tabelle Tipi-pesi'!L$17,'Tabelle Tipi-pesi'!M$17,"")&amp;IF(M188='Tabelle Tipi-pesi'!L$18,'Tabelle Tipi-pesi'!M$18,"")&amp;IF(M188='Tabelle Tipi-pesi'!L$19,'Tabelle Tipi-pesi'!M$19,"")&amp;IF(M188='Tabelle Tipi-pesi'!L$20,'Tabelle Tipi-pesi'!M$20,"")&amp;IF(M188='Tabelle Tipi-pesi'!L$21,'Tabelle Tipi-pesi'!M$21,"")&amp;IF(M188='Tabelle Tipi-pesi'!L$22,'Tabelle Tipi-pesi'!M$22,"")&amp;IF(M188='Tabelle Tipi-pesi'!L$23,'Tabelle Tipi-pesi'!M$23,"")))</f>
        <v>100</v>
      </c>
      <c r="O188" s="27" t="s">
        <v>71</v>
      </c>
      <c r="P188" s="28">
        <f>IF(O188="",0,VALUE(IF(O188='Tabelle Tipi-pesi'!N$2,'Tabelle Tipi-pesi'!O$2,"")&amp;IF(O188='Tabelle Tipi-pesi'!N$3,'Tabelle Tipi-pesi'!O$3,"")&amp;IF(O188='Tabelle Tipi-pesi'!N$4,'Tabelle Tipi-pesi'!O$4,"")&amp;IF(O188='Tabelle Tipi-pesi'!N$5,'Tabelle Tipi-pesi'!O$5,"")&amp;IF(O188='Tabelle Tipi-pesi'!N$6,'Tabelle Tipi-pesi'!O$6,"")&amp;IF(O188='Tabelle Tipi-pesi'!N$7,'Tabelle Tipi-pesi'!O$7,"")&amp;IF(O188='Tabelle Tipi-pesi'!N$8,'Tabelle Tipi-pesi'!O$8,"")&amp;IF(O188='Tabelle Tipi-pesi'!N$9,'Tabelle Tipi-pesi'!O$9,"")&amp;IF(O188='Tabelle Tipi-pesi'!N$10,'Tabelle Tipi-pesi'!O$10,"")&amp;IF(O188='Tabelle Tipi-pesi'!N$11,'Tabelle Tipi-pesi'!O$11,"")&amp;IF(O188='Tabelle Tipi-pesi'!N$12,'Tabelle Tipi-pesi'!O$12,"")&amp;IF(O188='Tabelle Tipi-pesi'!N$13,'Tabelle Tipi-pesi'!O$13,"")&amp;IF(O188='Tabelle Tipi-pesi'!N$14,'Tabelle Tipi-pesi'!O$14,"")&amp;IF(O188='Tabelle Tipi-pesi'!N$15,'Tabelle Tipi-pesi'!O$15,"")&amp;IF(O188='Tabelle Tipi-pesi'!N$16,'Tabelle Tipi-pesi'!O$16,"")&amp;IF(O188='Tabelle Tipi-pesi'!N$17,'Tabelle Tipi-pesi'!O$17,"")&amp;IF(O188='Tabelle Tipi-pesi'!N$18,'Tabelle Tipi-pesi'!O$18,"")&amp;IF(O188='Tabelle Tipi-pesi'!N$19,'Tabelle Tipi-pesi'!O$19,"")&amp;IF(O188='Tabelle Tipi-pesi'!N$20,'Tabelle Tipi-pesi'!O$20,"")&amp;IF(O188='Tabelle Tipi-pesi'!N$21,'Tabelle Tipi-pesi'!O$21,"")&amp;IF(O188='Tabelle Tipi-pesi'!N$22,'Tabelle Tipi-pesi'!O$22,"")&amp;IF(O188='Tabelle Tipi-pesi'!N$23,'Tabelle Tipi-pesi'!O$23,"")))</f>
        <v>122</v>
      </c>
      <c r="R188" s="9">
        <f>IF(Q188="",0,VALUE(IF(Q188='Tabelle Tipi-pesi'!P$2,'Tabelle Tipi-pesi'!Q$2,"")&amp;IF(Q188='Tabelle Tipi-pesi'!P$3,'Tabelle Tipi-pesi'!Q$3,"")&amp;IF(Q188='Tabelle Tipi-pesi'!P$4,'Tabelle Tipi-pesi'!Q$4,"")&amp;IF(Q188='Tabelle Tipi-pesi'!P$5,'Tabelle Tipi-pesi'!Q$5,"")&amp;IF(Q188='Tabelle Tipi-pesi'!P$6,'Tabelle Tipi-pesi'!Q$6,"")&amp;IF(Q188='Tabelle Tipi-pesi'!P$7,'Tabelle Tipi-pesi'!Q$7,"")&amp;IF(Q188='Tabelle Tipi-pesi'!P$8,'Tabelle Tipi-pesi'!Q$8,"")&amp;IF(Q188='Tabelle Tipi-pesi'!P$9,'Tabelle Tipi-pesi'!Q$9,"")&amp;IF(Q188='Tabelle Tipi-pesi'!P$10,'Tabelle Tipi-pesi'!Q$10,"")&amp;IF(Q188='Tabelle Tipi-pesi'!P$11,'Tabelle Tipi-pesi'!Q$11,"")&amp;IF(Q188='Tabelle Tipi-pesi'!P$12,'Tabelle Tipi-pesi'!Q$12,"")&amp;IF(Q188='Tabelle Tipi-pesi'!P$13,'Tabelle Tipi-pesi'!Q$13,"")&amp;IF(Q188='Tabelle Tipi-pesi'!P$14,'Tabelle Tipi-pesi'!Q$14,"")&amp;IF(Q188='Tabelle Tipi-pesi'!P$15,'Tabelle Tipi-pesi'!Q$15,"")&amp;IF(Q188='Tabelle Tipi-pesi'!P$16,'Tabelle Tipi-pesi'!Q$16,"")&amp;IF(Q188='Tabelle Tipi-pesi'!P$17,'Tabelle Tipi-pesi'!Q$17,"")&amp;IF(Q188='Tabelle Tipi-pesi'!P$18,'Tabelle Tipi-pesi'!Q$18,"")&amp;IF(Q188='Tabelle Tipi-pesi'!P$19,'Tabelle Tipi-pesi'!Q$19,"")&amp;IF(Q188='Tabelle Tipi-pesi'!P$20,'Tabelle Tipi-pesi'!Q$20,"")&amp;IF(Q188='Tabelle Tipi-pesi'!P$21,'Tabelle Tipi-pesi'!Q$21,"")&amp;IF(Q188='Tabelle Tipi-pesi'!P$22,'Tabelle Tipi-pesi'!Q$22,"")&amp;IF(Q188='Tabelle Tipi-pesi'!P$23,'Tabelle Tipi-pesi'!Q$23,"")))</f>
        <v>0</v>
      </c>
      <c r="S188" s="29"/>
      <c r="T188" s="30">
        <f>IF(S188="",0,VALUE(IF(S188='Tabelle Tipi-pesi'!R$2,'Tabelle Tipi-pesi'!S$2,"")&amp;IF(S188='Tabelle Tipi-pesi'!R$3,'Tabelle Tipi-pesi'!S$3,"")&amp;IF(S188='Tabelle Tipi-pesi'!R$4,'Tabelle Tipi-pesi'!S$4,"")&amp;IF(S188='Tabelle Tipi-pesi'!R$5,'Tabelle Tipi-pesi'!S$5,"")&amp;IF(S188='Tabelle Tipi-pesi'!R$6,'Tabelle Tipi-pesi'!S$6,"")&amp;IF(S188='Tabelle Tipi-pesi'!R$7,'Tabelle Tipi-pesi'!S$7,"")&amp;IF(S188='Tabelle Tipi-pesi'!R$8,'Tabelle Tipi-pesi'!S$8,"")&amp;IF(S188='Tabelle Tipi-pesi'!R$9,'Tabelle Tipi-pesi'!S$9,"")&amp;IF(S188='Tabelle Tipi-pesi'!R$10,'Tabelle Tipi-pesi'!S$10,"")&amp;IF(S188='Tabelle Tipi-pesi'!R$11,'Tabelle Tipi-pesi'!S$11,"")&amp;IF(S188='Tabelle Tipi-pesi'!R$12,'Tabelle Tipi-pesi'!S$12,"")&amp;IF(S188='Tabelle Tipi-pesi'!R$13,'Tabelle Tipi-pesi'!S$13,"")&amp;IF(S188='Tabelle Tipi-pesi'!R$14,'Tabelle Tipi-pesi'!S$14,"")&amp;IF(S188='Tabelle Tipi-pesi'!R$15,'Tabelle Tipi-pesi'!S$15,"")&amp;IF(S188='Tabelle Tipi-pesi'!R$16,'Tabelle Tipi-pesi'!S$16,"")&amp;IF(S188='Tabelle Tipi-pesi'!R$17,'Tabelle Tipi-pesi'!S$17,"")&amp;IF(S188='Tabelle Tipi-pesi'!R$18,'Tabelle Tipi-pesi'!S$18,"")&amp;IF(S188='Tabelle Tipi-pesi'!R$19,'Tabelle Tipi-pesi'!S$19,"")&amp;IF(S188='Tabelle Tipi-pesi'!R$20,'Tabelle Tipi-pesi'!S$20,"")&amp;IF(S188='Tabelle Tipi-pesi'!R$21,'Tabelle Tipi-pesi'!S$21,"")&amp;IF(S188='Tabelle Tipi-pesi'!R$22,'Tabelle Tipi-pesi'!S$22,"")&amp;IF(S188='Tabelle Tipi-pesi'!R$23,'Tabelle Tipi-pesi'!S$23,"")))</f>
        <v>0</v>
      </c>
      <c r="V188" s="9">
        <f>IF(U188="",0,VALUE(IF(U188='Tabelle Tipi-pesi'!T$2,'Tabelle Tipi-pesi'!U$2,"")&amp;IF(U188='Tabelle Tipi-pesi'!T$3,'Tabelle Tipi-pesi'!U$3,"")&amp;IF(U188='Tabelle Tipi-pesi'!T$4,'Tabelle Tipi-pesi'!U$4,"")&amp;IF(U188='Tabelle Tipi-pesi'!T$5,'Tabelle Tipi-pesi'!U$5,"")&amp;IF(U188='Tabelle Tipi-pesi'!T$6,'Tabelle Tipi-pesi'!U$6,"")&amp;IF(U188='Tabelle Tipi-pesi'!T$7,'Tabelle Tipi-pesi'!U$7,"")&amp;IF(U188='Tabelle Tipi-pesi'!T$8,'Tabelle Tipi-pesi'!U$8,"")&amp;IF(U188='Tabelle Tipi-pesi'!T$9,'Tabelle Tipi-pesi'!U$9,"")&amp;IF(U188='Tabelle Tipi-pesi'!T$10,'Tabelle Tipi-pesi'!U$10,"")&amp;IF(U188='Tabelle Tipi-pesi'!T$11,'Tabelle Tipi-pesi'!U$11,"")&amp;IF(U188='Tabelle Tipi-pesi'!T$12,'Tabelle Tipi-pesi'!U$12,"")&amp;IF(U188='Tabelle Tipi-pesi'!T$13,'Tabelle Tipi-pesi'!U$13,"")&amp;IF(U188='Tabelle Tipi-pesi'!T$14,'Tabelle Tipi-pesi'!U$14,"")&amp;IF(U188='Tabelle Tipi-pesi'!T$15,'Tabelle Tipi-pesi'!U$15,"")&amp;IF(U188='Tabelle Tipi-pesi'!T$16,'Tabelle Tipi-pesi'!U$16,"")&amp;IF(U188='Tabelle Tipi-pesi'!T$17,'Tabelle Tipi-pesi'!U$17,"")&amp;IF(U188='Tabelle Tipi-pesi'!T$18,'Tabelle Tipi-pesi'!U$18,"")&amp;IF(U188='Tabelle Tipi-pesi'!T$19,'Tabelle Tipi-pesi'!U$19,"")&amp;IF(U188='Tabelle Tipi-pesi'!T$20,'Tabelle Tipi-pesi'!U$20,"")&amp;IF(U188='Tabelle Tipi-pesi'!T$21,'Tabelle Tipi-pesi'!U$21,"")&amp;IF(U188='Tabelle Tipi-pesi'!T$22,'Tabelle Tipi-pesi'!U$22,"")&amp;IF(U188='Tabelle Tipi-pesi'!T$23,'Tabelle Tipi-pesi'!U$23,"")))</f>
        <v>0</v>
      </c>
      <c r="W188" s="31"/>
      <c r="X188" s="32">
        <f>IF(W188="",0,VALUE(IF(W188='Tabelle Tipi-pesi'!V$2,'Tabelle Tipi-pesi'!W$2,"")&amp;IF(W188='Tabelle Tipi-pesi'!V$3,'Tabelle Tipi-pesi'!W$3,"")&amp;IF(W188='Tabelle Tipi-pesi'!V$4,'Tabelle Tipi-pesi'!W$4,"")&amp;IF(W188='Tabelle Tipi-pesi'!V$5,'Tabelle Tipi-pesi'!W$5,"")&amp;IF(W188='Tabelle Tipi-pesi'!V$6,'Tabelle Tipi-pesi'!W$6,"")&amp;IF(W188='Tabelle Tipi-pesi'!V$7,'Tabelle Tipi-pesi'!W$7,"")&amp;IF(W188='Tabelle Tipi-pesi'!V$8,'Tabelle Tipi-pesi'!W$8,"")&amp;IF(W188='Tabelle Tipi-pesi'!V$9,'Tabelle Tipi-pesi'!W$9,"")&amp;IF(W188='Tabelle Tipi-pesi'!V$10,'Tabelle Tipi-pesi'!W$10,"")&amp;IF(W188='Tabelle Tipi-pesi'!V$11,'Tabelle Tipi-pesi'!W$11,"")&amp;IF(W188='Tabelle Tipi-pesi'!V$12,'Tabelle Tipi-pesi'!W$12,"")&amp;IF(W188='Tabelle Tipi-pesi'!V$13,'Tabelle Tipi-pesi'!W$13,"")&amp;IF(W188='Tabelle Tipi-pesi'!V$14,'Tabelle Tipi-pesi'!W$14,"")&amp;IF(W188='Tabelle Tipi-pesi'!V$15,'Tabelle Tipi-pesi'!W$15,"")&amp;IF(W188='Tabelle Tipi-pesi'!V$16,'Tabelle Tipi-pesi'!W$16,"")&amp;IF(W188='Tabelle Tipi-pesi'!V$17,'Tabelle Tipi-pesi'!W$17,"")&amp;IF(W188='Tabelle Tipi-pesi'!V$18,'Tabelle Tipi-pesi'!W$18,"")&amp;IF(W188='Tabelle Tipi-pesi'!V$19,'Tabelle Tipi-pesi'!W$19,"")&amp;IF(W188='Tabelle Tipi-pesi'!V$20,'Tabelle Tipi-pesi'!W$20,"")&amp;IF(W188='Tabelle Tipi-pesi'!V$21,'Tabelle Tipi-pesi'!W$21,"")&amp;IF(W188='Tabelle Tipi-pesi'!V$22,'Tabelle Tipi-pesi'!W$22,"")&amp;IF(W188='Tabelle Tipi-pesi'!V$23,'Tabelle Tipi-pesi'!W$23,"")))</f>
        <v>0</v>
      </c>
      <c r="Z188" s="9">
        <f>IF(Y188="",0,VALUE(IF(Y188='Tabelle Tipi-pesi'!X$2,'Tabelle Tipi-pesi'!Y$2,"")&amp;IF(Y188='Tabelle Tipi-pesi'!X$3,'Tabelle Tipi-pesi'!Y$3,"")&amp;IF(Y188='Tabelle Tipi-pesi'!X$4,'Tabelle Tipi-pesi'!Y$4,"")&amp;IF(Y188='Tabelle Tipi-pesi'!X$5,'Tabelle Tipi-pesi'!Y$5,"")&amp;IF(Y188='Tabelle Tipi-pesi'!X$6,'Tabelle Tipi-pesi'!Y$6,"")&amp;IF(Y188='Tabelle Tipi-pesi'!X$7,'Tabelle Tipi-pesi'!Y$7,"")&amp;IF(Y188='Tabelle Tipi-pesi'!X$8,'Tabelle Tipi-pesi'!Y$8,"")&amp;IF(Y188='Tabelle Tipi-pesi'!X$9,'Tabelle Tipi-pesi'!Y$9,"")&amp;IF(Y188='Tabelle Tipi-pesi'!X$10,'Tabelle Tipi-pesi'!Y$10,"")&amp;IF(Y188='Tabelle Tipi-pesi'!X$11,'Tabelle Tipi-pesi'!Y$11,"")&amp;IF(Y188='Tabelle Tipi-pesi'!X$12,'Tabelle Tipi-pesi'!Y$12,"")&amp;IF(Y188='Tabelle Tipi-pesi'!X$13,'Tabelle Tipi-pesi'!Y$13,"")&amp;IF(Y188='Tabelle Tipi-pesi'!X$14,'Tabelle Tipi-pesi'!Y$14,"")&amp;IF(Y188='Tabelle Tipi-pesi'!X$15,'Tabelle Tipi-pesi'!Y$15,"")&amp;IF(Y188='Tabelle Tipi-pesi'!X$16,'Tabelle Tipi-pesi'!Y$16,"")&amp;IF(Y188='Tabelle Tipi-pesi'!X$17,'Tabelle Tipi-pesi'!Y$17,"")&amp;IF(Y188='Tabelle Tipi-pesi'!X$18,'Tabelle Tipi-pesi'!Y$18,"")&amp;IF(Y188='Tabelle Tipi-pesi'!X$19,'Tabelle Tipi-pesi'!Y$19,"")&amp;IF(Y188='Tabelle Tipi-pesi'!X$20,'Tabelle Tipi-pesi'!Y$20,"")&amp;IF(Y188='Tabelle Tipi-pesi'!X$21,'Tabelle Tipi-pesi'!Y$21,"")&amp;IF(Y188='Tabelle Tipi-pesi'!X$22,'Tabelle Tipi-pesi'!Y$22,"")&amp;IF(Y188='Tabelle Tipi-pesi'!X$23,'Tabelle Tipi-pesi'!Y$23,"")))</f>
        <v>0</v>
      </c>
      <c r="AA188" s="36"/>
      <c r="AB188" s="37">
        <f>IF(AA188="",0,VALUE(IF(AA188='Tabelle Tipi-pesi'!Z$2,'Tabelle Tipi-pesi'!AA$2,"")&amp;IF(AA188='Tabelle Tipi-pesi'!Z$3,'Tabelle Tipi-pesi'!AA$3,"")&amp;IF(AA188='Tabelle Tipi-pesi'!Z$4,'Tabelle Tipi-pesi'!AA$4,"")&amp;IF(AA188='Tabelle Tipi-pesi'!Z$5,'Tabelle Tipi-pesi'!AA$5,"")&amp;IF(AA188='Tabelle Tipi-pesi'!Z$6,'Tabelle Tipi-pesi'!AA$6,"")&amp;IF(AA188='Tabelle Tipi-pesi'!Z$7,'Tabelle Tipi-pesi'!AA$7,"")&amp;IF(AA188='Tabelle Tipi-pesi'!Z$8,'Tabelle Tipi-pesi'!AA$8,"")&amp;IF(AA188='Tabelle Tipi-pesi'!Z$9,'Tabelle Tipi-pesi'!AA$9,"")&amp;IF(AA188='Tabelle Tipi-pesi'!Z$10,'Tabelle Tipi-pesi'!AA$10,"")&amp;IF(AA188='Tabelle Tipi-pesi'!Z$11,'Tabelle Tipi-pesi'!AA$11,"")&amp;IF(AA188='Tabelle Tipi-pesi'!Z$12,'Tabelle Tipi-pesi'!AA$12,"")&amp;IF(AA188='Tabelle Tipi-pesi'!Z$13,'Tabelle Tipi-pesi'!AA$13,"")&amp;IF(AA188='Tabelle Tipi-pesi'!Z$14,'Tabelle Tipi-pesi'!AA$14,"")&amp;IF(AA188='Tabelle Tipi-pesi'!Z$15,'Tabelle Tipi-pesi'!AA$15,"")&amp;IF(AA188='Tabelle Tipi-pesi'!Z$16,'Tabelle Tipi-pesi'!AA$16,"")&amp;IF(AA188='Tabelle Tipi-pesi'!Z$17,'Tabelle Tipi-pesi'!AA$17,"")&amp;IF(AA188='Tabelle Tipi-pesi'!Z$18,'Tabelle Tipi-pesi'!AA$18,"")&amp;IF(AA188='Tabelle Tipi-pesi'!Z$19,'Tabelle Tipi-pesi'!AA$19,"")&amp;IF(AA188='Tabelle Tipi-pesi'!Z$20,'Tabelle Tipi-pesi'!AA$20,"")&amp;IF(AA188='Tabelle Tipi-pesi'!Z$21,'Tabelle Tipi-pesi'!AA$21,"")&amp;IF(AA188='Tabelle Tipi-pesi'!Z$22,'Tabelle Tipi-pesi'!AA$22,"")&amp;IF(AA188='Tabelle Tipi-pesi'!Z$23,'Tabelle Tipi-pesi'!AA$23,"")))</f>
        <v>0</v>
      </c>
      <c r="AD188" s="9">
        <f>IF(AC188="",0,VALUE(IF(AC188='Tabelle Tipi-pesi'!Z$2,'Tabelle Tipi-pesi'!AA$2,"")&amp;IF(AC188='Tabelle Tipi-pesi'!Z$3,'Tabelle Tipi-pesi'!AA$3,"")&amp;IF(AC188='Tabelle Tipi-pesi'!Z$4,'Tabelle Tipi-pesi'!AA$4,"")&amp;IF(AC188='Tabelle Tipi-pesi'!Z$5,'Tabelle Tipi-pesi'!AA$5,"")&amp;IF(AC188='Tabelle Tipi-pesi'!Z$6,'Tabelle Tipi-pesi'!AA$6,"")&amp;IF(AC188='Tabelle Tipi-pesi'!Z$7,'Tabelle Tipi-pesi'!AA$7,"")&amp;IF(AC188='Tabelle Tipi-pesi'!Z$8,'Tabelle Tipi-pesi'!AA$8,"")&amp;IF(AC188='Tabelle Tipi-pesi'!Z$9,'Tabelle Tipi-pesi'!AA$9,"")&amp;IF(AC188='Tabelle Tipi-pesi'!Z$10,'Tabelle Tipi-pesi'!AA$10,"")&amp;IF(AC188='Tabelle Tipi-pesi'!Z$11,'Tabelle Tipi-pesi'!AA$11,"")&amp;IF(AC188='Tabelle Tipi-pesi'!Z$12,'Tabelle Tipi-pesi'!AA$12,"")&amp;IF(AC188='Tabelle Tipi-pesi'!Z$13,'Tabelle Tipi-pesi'!AA$13,"")&amp;IF(AC188='Tabelle Tipi-pesi'!Z$14,'Tabelle Tipi-pesi'!AA$14,"")&amp;IF(AC188='Tabelle Tipi-pesi'!Z$15,'Tabelle Tipi-pesi'!AA$15,"")&amp;IF(AC188='Tabelle Tipi-pesi'!Z$16,'Tabelle Tipi-pesi'!AA$16,"")&amp;IF(AC188='Tabelle Tipi-pesi'!Z$17,'Tabelle Tipi-pesi'!AA$17,"")&amp;IF(AC188='Tabelle Tipi-pesi'!Z$18,'Tabelle Tipi-pesi'!AA$18,"")&amp;IF(AC188='Tabelle Tipi-pesi'!Z$19,'Tabelle Tipi-pesi'!AA$19,"")&amp;IF(AC188='Tabelle Tipi-pesi'!Z$20,'Tabelle Tipi-pesi'!AA$20,"")&amp;IF(AC188='Tabelle Tipi-pesi'!Z$21,'Tabelle Tipi-pesi'!AA$21,"")&amp;IF(AC188='Tabelle Tipi-pesi'!Z$22,'Tabelle Tipi-pesi'!AA$22,"")&amp;IF(AC188='Tabelle Tipi-pesi'!Z$23,'Tabelle Tipi-pesi'!AA$23,"")))</f>
        <v>0</v>
      </c>
      <c r="AE188" s="34"/>
      <c r="AF188" s="35">
        <f>IF(AE188="",0,VALUE(IF(AE188='Tabelle Tipi-pesi'!AB$2,'Tabelle Tipi-pesi'!AC$2,"")&amp;IF(AE188='Tabelle Tipi-pesi'!AB$3,'Tabelle Tipi-pesi'!AC$3,"")&amp;IF(AE188='Tabelle Tipi-pesi'!AB$4,'Tabelle Tipi-pesi'!AC$4,"")&amp;IF(AE188='Tabelle Tipi-pesi'!AB$5,'Tabelle Tipi-pesi'!AC$5,"")&amp;IF(AE188='Tabelle Tipi-pesi'!AB$6,'Tabelle Tipi-pesi'!AC$6,"")&amp;IF(AE188='Tabelle Tipi-pesi'!AB$7,'Tabelle Tipi-pesi'!AC$7,"")&amp;IF(AE188='Tabelle Tipi-pesi'!AB$8,'Tabelle Tipi-pesi'!AC$8,"")&amp;IF(AE188='Tabelle Tipi-pesi'!AB$9,'Tabelle Tipi-pesi'!AC$9,"")&amp;IF(AE188='Tabelle Tipi-pesi'!AB$10,'Tabelle Tipi-pesi'!AC$10,"")&amp;IF(AE188='Tabelle Tipi-pesi'!AB$11,'Tabelle Tipi-pesi'!AC$11,"")&amp;IF(AE188='Tabelle Tipi-pesi'!AB$12,'Tabelle Tipi-pesi'!AC$12,"")&amp;IF(AE188='Tabelle Tipi-pesi'!AB$13,'Tabelle Tipi-pesi'!AC$13,"")&amp;IF(AE188='Tabelle Tipi-pesi'!AB$14,'Tabelle Tipi-pesi'!AC$14,"")&amp;IF(AE188='Tabelle Tipi-pesi'!AB$15,'Tabelle Tipi-pesi'!AC$15,"")&amp;IF(AD188='Tabelle Tipi-pesi'!AB$16,'Tabelle Tipi-pesi'!AC$16,"")&amp;IF(AE188='Tabelle Tipi-pesi'!AB$17,'Tabelle Tipi-pesi'!AC$17,"")&amp;IF(AE188='Tabelle Tipi-pesi'!AB$18,'Tabelle Tipi-pesi'!AC$18,"")&amp;IF(AE188='Tabelle Tipi-pesi'!AB$19,'Tabelle Tipi-pesi'!AC$19,"")&amp;IF(AE188='Tabelle Tipi-pesi'!AB$20,'Tabelle Tipi-pesi'!AC$20,"")&amp;IF(AE188='Tabelle Tipi-pesi'!AB$21,'Tabelle Tipi-pesi'!AC$21,"")&amp;IF(AE188='Tabelle Tipi-pesi'!AB$22,'Tabelle Tipi-pesi'!AC$22,"")&amp;IF(AE188='Tabelle Tipi-pesi'!AB$23,'Tabelle Tipi-pesi'!AC$23,"")))</f>
        <v>0</v>
      </c>
      <c r="AH188" s="9">
        <f>IF(AG188="",0,VALUE(IF(AG188='Tabelle Tipi-pesi'!AD$2,'Tabelle Tipi-pesi'!AE$2,"")&amp;IF(AG188='Tabelle Tipi-pesi'!AD$3,'Tabelle Tipi-pesi'!AE$3,"")&amp;IF(AG188='Tabelle Tipi-pesi'!AD$4,'Tabelle Tipi-pesi'!AE$4,"")&amp;IF(AG188='Tabelle Tipi-pesi'!AD$5,'Tabelle Tipi-pesi'!AE$5,"")&amp;IF(AG188='Tabelle Tipi-pesi'!AD$6,'Tabelle Tipi-pesi'!AE$6,"")&amp;IF(AG188='Tabelle Tipi-pesi'!AD$7,'Tabelle Tipi-pesi'!AE$7,"")&amp;IF(AG188='Tabelle Tipi-pesi'!AD$8,'Tabelle Tipi-pesi'!AE$8,"")&amp;IF(AG188='Tabelle Tipi-pesi'!AD$9,'Tabelle Tipi-pesi'!AE$9,"")&amp;IF(AG188='Tabelle Tipi-pesi'!AD$10,'Tabelle Tipi-pesi'!AE$10,"")&amp;IF(AG188='Tabelle Tipi-pesi'!AD$11,'Tabelle Tipi-pesi'!AE$11,"")&amp;IF(AG188='Tabelle Tipi-pesi'!AD$12,'Tabelle Tipi-pesi'!AE$12,"")&amp;IF(AG188='Tabelle Tipi-pesi'!AD$13,'Tabelle Tipi-pesi'!AE$13,"")&amp;IF(AG188='Tabelle Tipi-pesi'!AD$14,'Tabelle Tipi-pesi'!AE$14,"")&amp;IF(AG188='Tabelle Tipi-pesi'!AD$15,'Tabelle Tipi-pesi'!AE$15,"")&amp;IF(AF188='Tabelle Tipi-pesi'!AD$16,'Tabelle Tipi-pesi'!AE$16,"")&amp;IF(AG188='Tabelle Tipi-pesi'!AD$17,'Tabelle Tipi-pesi'!AE$17,"")&amp;IF(AG188='Tabelle Tipi-pesi'!AD$18,'Tabelle Tipi-pesi'!AE$18,"")&amp;IF(AG188='Tabelle Tipi-pesi'!AD$19,'Tabelle Tipi-pesi'!AE$19,"")&amp;IF(AG188='Tabelle Tipi-pesi'!AD$20,'Tabelle Tipi-pesi'!AE$20,"")&amp;IF(AG188='Tabelle Tipi-pesi'!AD$21,'Tabelle Tipi-pesi'!AE$21,"")&amp;IF(AG188='Tabelle Tipi-pesi'!AD$22,'Tabelle Tipi-pesi'!AE$22,"")&amp;IF(AG188='Tabelle Tipi-pesi'!AD$23,'Tabelle Tipi-pesi'!AE$23,"")))</f>
        <v>0</v>
      </c>
      <c r="AJ188" s="26">
        <f t="shared" si="14"/>
        <v>451</v>
      </c>
      <c r="AK188" s="55">
        <v>15</v>
      </c>
      <c r="AL188" s="12">
        <v>1589</v>
      </c>
      <c r="AM188" s="18"/>
      <c r="AN188" s="11">
        <f t="shared" si="15"/>
        <v>10</v>
      </c>
      <c r="AO188" s="11" t="str">
        <f t="shared" si="16"/>
        <v>2</v>
      </c>
      <c r="AP188" s="8">
        <v>1080</v>
      </c>
      <c r="AQ188" s="40">
        <f t="shared" si="17"/>
        <v>6.3559999999999999</v>
      </c>
      <c r="AR188" s="15">
        <f t="shared" si="18"/>
        <v>47.034399999999998</v>
      </c>
      <c r="AS188" s="16">
        <f t="shared" si="19"/>
        <v>104.28913525498891</v>
      </c>
      <c r="AT188" s="15">
        <f t="shared" si="20"/>
        <v>9.5887265490789719</v>
      </c>
      <c r="AU188" s="39"/>
    </row>
    <row r="189" spans="1:47" s="8" customFormat="1" ht="11.25" x14ac:dyDescent="0.2">
      <c r="A189" s="8">
        <v>185</v>
      </c>
      <c r="B189" s="8">
        <v>4</v>
      </c>
      <c r="C189" s="20" t="s">
        <v>16</v>
      </c>
      <c r="D189" s="21">
        <f>IF(C189="",0,VALUE(IF(C189='Tabelle Tipi-pesi'!B$2,'Tabelle Tipi-pesi'!C$2,"")&amp;IF(C189='Tabelle Tipi-pesi'!B$3,'Tabelle Tipi-pesi'!C$3,"")&amp;IF(C189='Tabelle Tipi-pesi'!B$4,'Tabelle Tipi-pesi'!C$4,"")&amp;IF(C189='Tabelle Tipi-pesi'!B$5,'Tabelle Tipi-pesi'!C$5,"")&amp;IF(C189='Tabelle Tipi-pesi'!B$6,'Tabelle Tipi-pesi'!C$6,"")&amp;IF(C189='Tabelle Tipi-pesi'!B$7,'Tabelle Tipi-pesi'!C$7,"")&amp;IF(C189='Tabelle Tipi-pesi'!B$8,'Tabelle Tipi-pesi'!C$8,"")&amp;IF(C189='Tabelle Tipi-pesi'!B$9,'Tabelle Tipi-pesi'!C$9,"")&amp;IF(C189='Tabelle Tipi-pesi'!B$10,'Tabelle Tipi-pesi'!C$10,"")&amp;IF(C189='Tabelle Tipi-pesi'!B$11,'Tabelle Tipi-pesi'!C$11,"")&amp;IF(C189='Tabelle Tipi-pesi'!B$12,'Tabelle Tipi-pesi'!C$12,"")&amp;IF(C189='Tabelle Tipi-pesi'!B$13,'Tabelle Tipi-pesi'!C$13,"")&amp;IF(C189='Tabelle Tipi-pesi'!B$14,'Tabelle Tipi-pesi'!C$14,"")&amp;IF(C189='Tabelle Tipi-pesi'!B$15,'Tabelle Tipi-pesi'!C$15,"")&amp;IF(C189='Tabelle Tipi-pesi'!B$16,'Tabelle Tipi-pesi'!C$16,"")&amp;IF(C189='Tabelle Tipi-pesi'!B$17,'Tabelle Tipi-pesi'!C$17,"")&amp;IF(C189='Tabelle Tipi-pesi'!B$18,'Tabelle Tipi-pesi'!C$18,"")&amp;IF(C189='Tabelle Tipi-pesi'!B$19,'Tabelle Tipi-pesi'!C$19,"")&amp;IF(C189='Tabelle Tipi-pesi'!B$20,'Tabelle Tipi-pesi'!C$20,"")&amp;IF(C189='Tabelle Tipi-pesi'!B$21,'Tabelle Tipi-pesi'!C$21,"")&amp;IF(C189='Tabelle Tipi-pesi'!B$22,'Tabelle Tipi-pesi'!C$22,"")&amp;IF(C189='Tabelle Tipi-pesi'!B$23,'Tabelle Tipi-pesi'!C$23,"")))</f>
        <v>50</v>
      </c>
      <c r="E189" s="8" t="s">
        <v>24</v>
      </c>
      <c r="F189" s="7">
        <f>IF(E189="",0,VALUE(IF(E189='Tabelle Tipi-pesi'!D$2,'Tabelle Tipi-pesi'!E$2,"")&amp;IF(E189='Tabelle Tipi-pesi'!D$3,'Tabelle Tipi-pesi'!E$3,"")&amp;IF(E189='Tabelle Tipi-pesi'!D$4,'Tabelle Tipi-pesi'!E$4,"")&amp;IF(E189='Tabelle Tipi-pesi'!D$5,'Tabelle Tipi-pesi'!E$5,"")&amp;IF(E189='Tabelle Tipi-pesi'!D$6,'Tabelle Tipi-pesi'!E$6,"")&amp;IF(E189='Tabelle Tipi-pesi'!D$7,'Tabelle Tipi-pesi'!E$7,"")&amp;IF(E189='Tabelle Tipi-pesi'!D$8,'Tabelle Tipi-pesi'!E$8,"")&amp;IF(E189='Tabelle Tipi-pesi'!D$9,'Tabelle Tipi-pesi'!E$9,"")&amp;IF(E189='Tabelle Tipi-pesi'!D$10,'Tabelle Tipi-pesi'!E$10,"")&amp;IF(E189='Tabelle Tipi-pesi'!D$11,'Tabelle Tipi-pesi'!E$11,"")&amp;IF(E189='Tabelle Tipi-pesi'!D$12,'Tabelle Tipi-pesi'!E$12,"")&amp;IF(E189='Tabelle Tipi-pesi'!D$13,'Tabelle Tipi-pesi'!E$13,"")&amp;IF(E189='Tabelle Tipi-pesi'!D$14,'Tabelle Tipi-pesi'!E$14,"")&amp;IF(E189='Tabelle Tipi-pesi'!D$15,'Tabelle Tipi-pesi'!E$15,"")&amp;IF(E189='Tabelle Tipi-pesi'!D$16,'Tabelle Tipi-pesi'!E$16,"")&amp;IF(E189='Tabelle Tipi-pesi'!D$17,'Tabelle Tipi-pesi'!E$17,"")&amp;IF(E189='Tabelle Tipi-pesi'!D$18,'Tabelle Tipi-pesi'!E$18,"")&amp;IF(E189='Tabelle Tipi-pesi'!D$19,'Tabelle Tipi-pesi'!E$19,"")&amp;IF(E189='Tabelle Tipi-pesi'!D$20,'Tabelle Tipi-pesi'!E$20,"")&amp;IF(E189='Tabelle Tipi-pesi'!D$21,'Tabelle Tipi-pesi'!E$21,"")&amp;IF(E189='Tabelle Tipi-pesi'!D$22,'Tabelle Tipi-pesi'!E$22,"")&amp;IF(E189='Tabelle Tipi-pesi'!D$23,'Tabelle Tipi-pesi'!E$23,"")))/4*B189</f>
        <v>62</v>
      </c>
      <c r="G189" s="22" t="s">
        <v>40</v>
      </c>
      <c r="H189" s="23">
        <f>$B189*IF(G189="",0,VALUE(IF(G189='Tabelle Tipi-pesi'!F$2,'Tabelle Tipi-pesi'!G$2,"")&amp;IF(G189='Tabelle Tipi-pesi'!F$3,'Tabelle Tipi-pesi'!G$3,"")&amp;IF(G189='Tabelle Tipi-pesi'!F$4,'Tabelle Tipi-pesi'!G$4,"")&amp;IF(G189='Tabelle Tipi-pesi'!F$5,'Tabelle Tipi-pesi'!G$5,"")&amp;IF(G189='Tabelle Tipi-pesi'!F$6,'Tabelle Tipi-pesi'!G$6,"")&amp;IF(G189='Tabelle Tipi-pesi'!F$7,'Tabelle Tipi-pesi'!G$7,"")&amp;IF(G189='Tabelle Tipi-pesi'!F$8,'Tabelle Tipi-pesi'!G$8,"")&amp;IF(G189='Tabelle Tipi-pesi'!F$9,'Tabelle Tipi-pesi'!G$9,"")&amp;IF(G189='Tabelle Tipi-pesi'!F$10,'Tabelle Tipi-pesi'!G$10,"")&amp;IF(G189='Tabelle Tipi-pesi'!F$11,'Tabelle Tipi-pesi'!G$11,"")&amp;IF(G189='Tabelle Tipi-pesi'!F$12,'Tabelle Tipi-pesi'!G$12,"")&amp;IF(G189='Tabelle Tipi-pesi'!F$13,'Tabelle Tipi-pesi'!G$13,"")&amp;IF(G189='Tabelle Tipi-pesi'!F$14,'Tabelle Tipi-pesi'!G$14,"")&amp;IF(G189='Tabelle Tipi-pesi'!F$15,'Tabelle Tipi-pesi'!G$15,"")&amp;IF(G189='Tabelle Tipi-pesi'!F$16,'Tabelle Tipi-pesi'!G$16,"")&amp;IF(G189='Tabelle Tipi-pesi'!F$17,'Tabelle Tipi-pesi'!G$17,"")&amp;IF(G189='Tabelle Tipi-pesi'!F$18,'Tabelle Tipi-pesi'!G$18,"")&amp;IF(G189='Tabelle Tipi-pesi'!F$19,'Tabelle Tipi-pesi'!G$19,"")&amp;IF(G189='Tabelle Tipi-pesi'!F$20,'Tabelle Tipi-pesi'!G$20,"")&amp;IF(G189='Tabelle Tipi-pesi'!F$21,'Tabelle Tipi-pesi'!G$21,"")&amp;IF(G189='Tabelle Tipi-pesi'!F$22,'Tabelle Tipi-pesi'!G$22,"")&amp;IF(G189='Tabelle Tipi-pesi'!F$23,'Tabelle Tipi-pesi'!G$23,"")))</f>
        <v>60</v>
      </c>
      <c r="I189" s="8" t="s">
        <v>45</v>
      </c>
      <c r="J189" s="9">
        <f>IF(I189="",0,VALUE(IF(I189='Tabelle Tipi-pesi'!H$2,'Tabelle Tipi-pesi'!I$2,"")&amp;IF(I189='Tabelle Tipi-pesi'!H$3,'Tabelle Tipi-pesi'!I$3,"")&amp;IF(I189='Tabelle Tipi-pesi'!H$4,'Tabelle Tipi-pesi'!I$4,"")&amp;IF(I189='Tabelle Tipi-pesi'!H$5,'Tabelle Tipi-pesi'!I$5,"")&amp;IF(I189='Tabelle Tipi-pesi'!H$6,'Tabelle Tipi-pesi'!I$6,"")&amp;IF(I189='Tabelle Tipi-pesi'!H$7,'Tabelle Tipi-pesi'!I$7,"")&amp;IF(I189='Tabelle Tipi-pesi'!H$8,'Tabelle Tipi-pesi'!I$8,"")&amp;IF(I189='Tabelle Tipi-pesi'!H$9,'Tabelle Tipi-pesi'!I$9,"")&amp;IF(I189='Tabelle Tipi-pesi'!H$10,'Tabelle Tipi-pesi'!I$10,"")&amp;IF(I189='Tabelle Tipi-pesi'!H$11,'Tabelle Tipi-pesi'!I$11,"")&amp;IF(I189='Tabelle Tipi-pesi'!H$12,'Tabelle Tipi-pesi'!I$12,"")&amp;IF(I189='Tabelle Tipi-pesi'!H$13,'Tabelle Tipi-pesi'!I$13,"")&amp;IF(I189='Tabelle Tipi-pesi'!H$14,'Tabelle Tipi-pesi'!I$14,"")&amp;IF(I189='Tabelle Tipi-pesi'!H$15,'Tabelle Tipi-pesi'!I$15,"")&amp;IF(I189='Tabelle Tipi-pesi'!H$16,'Tabelle Tipi-pesi'!I$16,"")&amp;IF(I189='Tabelle Tipi-pesi'!H$17,'Tabelle Tipi-pesi'!I$17,"")&amp;IF(I189='Tabelle Tipi-pesi'!H$18,'Tabelle Tipi-pesi'!I$18,"")&amp;IF(I189='Tabelle Tipi-pesi'!H$19,'Tabelle Tipi-pesi'!I$19,"")&amp;IF(I189='Tabelle Tipi-pesi'!H$20,'Tabelle Tipi-pesi'!I$20,"")&amp;IF(I189='Tabelle Tipi-pesi'!H$21,'Tabelle Tipi-pesi'!I$21,"")&amp;IF(I189='Tabelle Tipi-pesi'!H$22,'Tabelle Tipi-pesi'!I$22,"")&amp;IF(I189='Tabelle Tipi-pesi'!H$23,'Tabelle Tipi-pesi'!I$23,"")))</f>
        <v>50</v>
      </c>
      <c r="K189" s="24" t="s">
        <v>50</v>
      </c>
      <c r="L189" s="25">
        <f>IF(K189="",0,VALUE(IF(K189='Tabelle Tipi-pesi'!J$2,'Tabelle Tipi-pesi'!K$2,"")&amp;IF(K189='Tabelle Tipi-pesi'!J$3,'Tabelle Tipi-pesi'!K$3,"")&amp;IF(K189='Tabelle Tipi-pesi'!J$4,'Tabelle Tipi-pesi'!K$4,"")&amp;IF(K189='Tabelle Tipi-pesi'!J$5,'Tabelle Tipi-pesi'!K$5,"")&amp;IF(K189='Tabelle Tipi-pesi'!J$6,'Tabelle Tipi-pesi'!K$6,"")&amp;IF(K189='Tabelle Tipi-pesi'!J$7,'Tabelle Tipi-pesi'!K$7,"")&amp;IF(K189='Tabelle Tipi-pesi'!J$8,'Tabelle Tipi-pesi'!K$8,"")&amp;IF(K189='Tabelle Tipi-pesi'!J$9,'Tabelle Tipi-pesi'!K$9,"")&amp;IF(K189='Tabelle Tipi-pesi'!J$10,'Tabelle Tipi-pesi'!K$10,"")&amp;IF(K189='Tabelle Tipi-pesi'!J$11,'Tabelle Tipi-pesi'!K$11,"")&amp;IF(K189='Tabelle Tipi-pesi'!J$12,'Tabelle Tipi-pesi'!K$12,"")&amp;IF(K189='Tabelle Tipi-pesi'!J$13,'Tabelle Tipi-pesi'!K$13,"")&amp;IF(K189='Tabelle Tipi-pesi'!J$14,'Tabelle Tipi-pesi'!K$14,"")&amp;IF(K189='Tabelle Tipi-pesi'!J$15,'Tabelle Tipi-pesi'!K$15,"")&amp;IF(K189='Tabelle Tipi-pesi'!J$16,'Tabelle Tipi-pesi'!K$16,"")&amp;IF(K189='Tabelle Tipi-pesi'!J$17,'Tabelle Tipi-pesi'!K$17,"")&amp;IF(K189='Tabelle Tipi-pesi'!J$18,'Tabelle Tipi-pesi'!K$18,"")&amp;IF(K189='Tabelle Tipi-pesi'!J$19,'Tabelle Tipi-pesi'!K$19,"")&amp;IF(K189='Tabelle Tipi-pesi'!J$20,'Tabelle Tipi-pesi'!K$20,"")&amp;IF(K189='Tabelle Tipi-pesi'!J$21,'Tabelle Tipi-pesi'!K$21,"")&amp;IF(K189='Tabelle Tipi-pesi'!J$22,'Tabelle Tipi-pesi'!K$22,"")&amp;IF(K189='Tabelle Tipi-pesi'!J$23,'Tabelle Tipi-pesi'!K$23,"")))</f>
        <v>7</v>
      </c>
      <c r="M189" s="8" t="s">
        <v>55</v>
      </c>
      <c r="N189" s="9">
        <f>$B189*IF(M189="",0,VALUE(IF(M189='Tabelle Tipi-pesi'!L$2,'Tabelle Tipi-pesi'!M$2,"")&amp;IF(M189='Tabelle Tipi-pesi'!L$3,'Tabelle Tipi-pesi'!M$3,"")&amp;IF(M189='Tabelle Tipi-pesi'!L$4,'Tabelle Tipi-pesi'!M$4,"")&amp;IF(M189='Tabelle Tipi-pesi'!L$5,'Tabelle Tipi-pesi'!M$5,"")&amp;IF(M189='Tabelle Tipi-pesi'!L$6,'Tabelle Tipi-pesi'!M$6,"")&amp;IF(M189='Tabelle Tipi-pesi'!L$7,'Tabelle Tipi-pesi'!M$7,"")&amp;IF(M189='Tabelle Tipi-pesi'!L$8,'Tabelle Tipi-pesi'!M$8,"")&amp;IF(M189='Tabelle Tipi-pesi'!L$9,'Tabelle Tipi-pesi'!M$9,"")&amp;IF(M189='Tabelle Tipi-pesi'!L$10,'Tabelle Tipi-pesi'!M$10,"")&amp;IF(M189='Tabelle Tipi-pesi'!L$11,'Tabelle Tipi-pesi'!M$11,"")&amp;IF(M189='Tabelle Tipi-pesi'!L$12,'Tabelle Tipi-pesi'!M$12,"")&amp;IF(M189='Tabelle Tipi-pesi'!L$13,'Tabelle Tipi-pesi'!M$13,"")&amp;IF(M189='Tabelle Tipi-pesi'!L$14,'Tabelle Tipi-pesi'!M$14,"")&amp;IF(M189='Tabelle Tipi-pesi'!L$15,'Tabelle Tipi-pesi'!M$15,"")&amp;IF(M189='Tabelle Tipi-pesi'!L$16,'Tabelle Tipi-pesi'!M$16,"")&amp;IF(M189='Tabelle Tipi-pesi'!L$17,'Tabelle Tipi-pesi'!M$17,"")&amp;IF(M189='Tabelle Tipi-pesi'!L$18,'Tabelle Tipi-pesi'!M$18,"")&amp;IF(M189='Tabelle Tipi-pesi'!L$19,'Tabelle Tipi-pesi'!M$19,"")&amp;IF(M189='Tabelle Tipi-pesi'!L$20,'Tabelle Tipi-pesi'!M$20,"")&amp;IF(M189='Tabelle Tipi-pesi'!L$21,'Tabelle Tipi-pesi'!M$21,"")&amp;IF(M189='Tabelle Tipi-pesi'!L$22,'Tabelle Tipi-pesi'!M$22,"")&amp;IF(M189='Tabelle Tipi-pesi'!L$23,'Tabelle Tipi-pesi'!M$23,"")))</f>
        <v>100</v>
      </c>
      <c r="O189" s="27" t="s">
        <v>81</v>
      </c>
      <c r="P189" s="28">
        <f>IF(O189="",0,VALUE(IF(O189='Tabelle Tipi-pesi'!N$2,'Tabelle Tipi-pesi'!O$2,"")&amp;IF(O189='Tabelle Tipi-pesi'!N$3,'Tabelle Tipi-pesi'!O$3,"")&amp;IF(O189='Tabelle Tipi-pesi'!N$4,'Tabelle Tipi-pesi'!O$4,"")&amp;IF(O189='Tabelle Tipi-pesi'!N$5,'Tabelle Tipi-pesi'!O$5,"")&amp;IF(O189='Tabelle Tipi-pesi'!N$6,'Tabelle Tipi-pesi'!O$6,"")&amp;IF(O189='Tabelle Tipi-pesi'!N$7,'Tabelle Tipi-pesi'!O$7,"")&amp;IF(O189='Tabelle Tipi-pesi'!N$8,'Tabelle Tipi-pesi'!O$8,"")&amp;IF(O189='Tabelle Tipi-pesi'!N$9,'Tabelle Tipi-pesi'!O$9,"")&amp;IF(O189='Tabelle Tipi-pesi'!N$10,'Tabelle Tipi-pesi'!O$10,"")&amp;IF(O189='Tabelle Tipi-pesi'!N$11,'Tabelle Tipi-pesi'!O$11,"")&amp;IF(O189='Tabelle Tipi-pesi'!N$12,'Tabelle Tipi-pesi'!O$12,"")&amp;IF(O189='Tabelle Tipi-pesi'!N$13,'Tabelle Tipi-pesi'!O$13,"")&amp;IF(O189='Tabelle Tipi-pesi'!N$14,'Tabelle Tipi-pesi'!O$14,"")&amp;IF(O189='Tabelle Tipi-pesi'!N$15,'Tabelle Tipi-pesi'!O$15,"")&amp;IF(O189='Tabelle Tipi-pesi'!N$16,'Tabelle Tipi-pesi'!O$16,"")&amp;IF(O189='Tabelle Tipi-pesi'!N$17,'Tabelle Tipi-pesi'!O$17,"")&amp;IF(O189='Tabelle Tipi-pesi'!N$18,'Tabelle Tipi-pesi'!O$18,"")&amp;IF(O189='Tabelle Tipi-pesi'!N$19,'Tabelle Tipi-pesi'!O$19,"")&amp;IF(O189='Tabelle Tipi-pesi'!N$20,'Tabelle Tipi-pesi'!O$20,"")&amp;IF(O189='Tabelle Tipi-pesi'!N$21,'Tabelle Tipi-pesi'!O$21,"")&amp;IF(O189='Tabelle Tipi-pesi'!N$22,'Tabelle Tipi-pesi'!O$22,"")&amp;IF(O189='Tabelle Tipi-pesi'!N$23,'Tabelle Tipi-pesi'!O$23,"")))</f>
        <v>285</v>
      </c>
      <c r="Q189" s="8" t="s">
        <v>108</v>
      </c>
      <c r="R189" s="9">
        <f>IF(Q189="",0,VALUE(IF(Q189='Tabelle Tipi-pesi'!P$2,'Tabelle Tipi-pesi'!Q$2,"")&amp;IF(Q189='Tabelle Tipi-pesi'!P$3,'Tabelle Tipi-pesi'!Q$3,"")&amp;IF(Q189='Tabelle Tipi-pesi'!P$4,'Tabelle Tipi-pesi'!Q$4,"")&amp;IF(Q189='Tabelle Tipi-pesi'!P$5,'Tabelle Tipi-pesi'!Q$5,"")&amp;IF(Q189='Tabelle Tipi-pesi'!P$6,'Tabelle Tipi-pesi'!Q$6,"")&amp;IF(Q189='Tabelle Tipi-pesi'!P$7,'Tabelle Tipi-pesi'!Q$7,"")&amp;IF(Q189='Tabelle Tipi-pesi'!P$8,'Tabelle Tipi-pesi'!Q$8,"")&amp;IF(Q189='Tabelle Tipi-pesi'!P$9,'Tabelle Tipi-pesi'!Q$9,"")&amp;IF(Q189='Tabelle Tipi-pesi'!P$10,'Tabelle Tipi-pesi'!Q$10,"")&amp;IF(Q189='Tabelle Tipi-pesi'!P$11,'Tabelle Tipi-pesi'!Q$11,"")&amp;IF(Q189='Tabelle Tipi-pesi'!P$12,'Tabelle Tipi-pesi'!Q$12,"")&amp;IF(Q189='Tabelle Tipi-pesi'!P$13,'Tabelle Tipi-pesi'!Q$13,"")&amp;IF(Q189='Tabelle Tipi-pesi'!P$14,'Tabelle Tipi-pesi'!Q$14,"")&amp;IF(Q189='Tabelle Tipi-pesi'!P$15,'Tabelle Tipi-pesi'!Q$15,"")&amp;IF(Q189='Tabelle Tipi-pesi'!P$16,'Tabelle Tipi-pesi'!Q$16,"")&amp;IF(Q189='Tabelle Tipi-pesi'!P$17,'Tabelle Tipi-pesi'!Q$17,"")&amp;IF(Q189='Tabelle Tipi-pesi'!P$18,'Tabelle Tipi-pesi'!Q$18,"")&amp;IF(Q189='Tabelle Tipi-pesi'!P$19,'Tabelle Tipi-pesi'!Q$19,"")&amp;IF(Q189='Tabelle Tipi-pesi'!P$20,'Tabelle Tipi-pesi'!Q$20,"")&amp;IF(Q189='Tabelle Tipi-pesi'!P$21,'Tabelle Tipi-pesi'!Q$21,"")&amp;IF(Q189='Tabelle Tipi-pesi'!P$22,'Tabelle Tipi-pesi'!Q$22,"")&amp;IF(Q189='Tabelle Tipi-pesi'!P$23,'Tabelle Tipi-pesi'!Q$23,"")))</f>
        <v>30</v>
      </c>
      <c r="S189" s="29"/>
      <c r="T189" s="30">
        <f>IF(S189="",0,VALUE(IF(S189='Tabelle Tipi-pesi'!R$2,'Tabelle Tipi-pesi'!S$2,"")&amp;IF(S189='Tabelle Tipi-pesi'!R$3,'Tabelle Tipi-pesi'!S$3,"")&amp;IF(S189='Tabelle Tipi-pesi'!R$4,'Tabelle Tipi-pesi'!S$4,"")&amp;IF(S189='Tabelle Tipi-pesi'!R$5,'Tabelle Tipi-pesi'!S$5,"")&amp;IF(S189='Tabelle Tipi-pesi'!R$6,'Tabelle Tipi-pesi'!S$6,"")&amp;IF(S189='Tabelle Tipi-pesi'!R$7,'Tabelle Tipi-pesi'!S$7,"")&amp;IF(S189='Tabelle Tipi-pesi'!R$8,'Tabelle Tipi-pesi'!S$8,"")&amp;IF(S189='Tabelle Tipi-pesi'!R$9,'Tabelle Tipi-pesi'!S$9,"")&amp;IF(S189='Tabelle Tipi-pesi'!R$10,'Tabelle Tipi-pesi'!S$10,"")&amp;IF(S189='Tabelle Tipi-pesi'!R$11,'Tabelle Tipi-pesi'!S$11,"")&amp;IF(S189='Tabelle Tipi-pesi'!R$12,'Tabelle Tipi-pesi'!S$12,"")&amp;IF(S189='Tabelle Tipi-pesi'!R$13,'Tabelle Tipi-pesi'!S$13,"")&amp;IF(S189='Tabelle Tipi-pesi'!R$14,'Tabelle Tipi-pesi'!S$14,"")&amp;IF(S189='Tabelle Tipi-pesi'!R$15,'Tabelle Tipi-pesi'!S$15,"")&amp;IF(S189='Tabelle Tipi-pesi'!R$16,'Tabelle Tipi-pesi'!S$16,"")&amp;IF(S189='Tabelle Tipi-pesi'!R$17,'Tabelle Tipi-pesi'!S$17,"")&amp;IF(S189='Tabelle Tipi-pesi'!R$18,'Tabelle Tipi-pesi'!S$18,"")&amp;IF(S189='Tabelle Tipi-pesi'!R$19,'Tabelle Tipi-pesi'!S$19,"")&amp;IF(S189='Tabelle Tipi-pesi'!R$20,'Tabelle Tipi-pesi'!S$20,"")&amp;IF(S189='Tabelle Tipi-pesi'!R$21,'Tabelle Tipi-pesi'!S$21,"")&amp;IF(S189='Tabelle Tipi-pesi'!R$22,'Tabelle Tipi-pesi'!S$22,"")&amp;IF(S189='Tabelle Tipi-pesi'!R$23,'Tabelle Tipi-pesi'!S$23,"")))</f>
        <v>0</v>
      </c>
      <c r="V189" s="9">
        <f>IF(U189="",0,VALUE(IF(U189='Tabelle Tipi-pesi'!T$2,'Tabelle Tipi-pesi'!U$2,"")&amp;IF(U189='Tabelle Tipi-pesi'!T$3,'Tabelle Tipi-pesi'!U$3,"")&amp;IF(U189='Tabelle Tipi-pesi'!T$4,'Tabelle Tipi-pesi'!U$4,"")&amp;IF(U189='Tabelle Tipi-pesi'!T$5,'Tabelle Tipi-pesi'!U$5,"")&amp;IF(U189='Tabelle Tipi-pesi'!T$6,'Tabelle Tipi-pesi'!U$6,"")&amp;IF(U189='Tabelle Tipi-pesi'!T$7,'Tabelle Tipi-pesi'!U$7,"")&amp;IF(U189='Tabelle Tipi-pesi'!T$8,'Tabelle Tipi-pesi'!U$8,"")&amp;IF(U189='Tabelle Tipi-pesi'!T$9,'Tabelle Tipi-pesi'!U$9,"")&amp;IF(U189='Tabelle Tipi-pesi'!T$10,'Tabelle Tipi-pesi'!U$10,"")&amp;IF(U189='Tabelle Tipi-pesi'!T$11,'Tabelle Tipi-pesi'!U$11,"")&amp;IF(U189='Tabelle Tipi-pesi'!T$12,'Tabelle Tipi-pesi'!U$12,"")&amp;IF(U189='Tabelle Tipi-pesi'!T$13,'Tabelle Tipi-pesi'!U$13,"")&amp;IF(U189='Tabelle Tipi-pesi'!T$14,'Tabelle Tipi-pesi'!U$14,"")&amp;IF(U189='Tabelle Tipi-pesi'!T$15,'Tabelle Tipi-pesi'!U$15,"")&amp;IF(U189='Tabelle Tipi-pesi'!T$16,'Tabelle Tipi-pesi'!U$16,"")&amp;IF(U189='Tabelle Tipi-pesi'!T$17,'Tabelle Tipi-pesi'!U$17,"")&amp;IF(U189='Tabelle Tipi-pesi'!T$18,'Tabelle Tipi-pesi'!U$18,"")&amp;IF(U189='Tabelle Tipi-pesi'!T$19,'Tabelle Tipi-pesi'!U$19,"")&amp;IF(U189='Tabelle Tipi-pesi'!T$20,'Tabelle Tipi-pesi'!U$20,"")&amp;IF(U189='Tabelle Tipi-pesi'!T$21,'Tabelle Tipi-pesi'!U$21,"")&amp;IF(U189='Tabelle Tipi-pesi'!T$22,'Tabelle Tipi-pesi'!U$22,"")&amp;IF(U189='Tabelle Tipi-pesi'!T$23,'Tabelle Tipi-pesi'!U$23,"")))</f>
        <v>0</v>
      </c>
      <c r="W189" s="31"/>
      <c r="X189" s="32">
        <f>IF(W189="",0,VALUE(IF(W189='Tabelle Tipi-pesi'!V$2,'Tabelle Tipi-pesi'!W$2,"")&amp;IF(W189='Tabelle Tipi-pesi'!V$3,'Tabelle Tipi-pesi'!W$3,"")&amp;IF(W189='Tabelle Tipi-pesi'!V$4,'Tabelle Tipi-pesi'!W$4,"")&amp;IF(W189='Tabelle Tipi-pesi'!V$5,'Tabelle Tipi-pesi'!W$5,"")&amp;IF(W189='Tabelle Tipi-pesi'!V$6,'Tabelle Tipi-pesi'!W$6,"")&amp;IF(W189='Tabelle Tipi-pesi'!V$7,'Tabelle Tipi-pesi'!W$7,"")&amp;IF(W189='Tabelle Tipi-pesi'!V$8,'Tabelle Tipi-pesi'!W$8,"")&amp;IF(W189='Tabelle Tipi-pesi'!V$9,'Tabelle Tipi-pesi'!W$9,"")&amp;IF(W189='Tabelle Tipi-pesi'!V$10,'Tabelle Tipi-pesi'!W$10,"")&amp;IF(W189='Tabelle Tipi-pesi'!V$11,'Tabelle Tipi-pesi'!W$11,"")&amp;IF(W189='Tabelle Tipi-pesi'!V$12,'Tabelle Tipi-pesi'!W$12,"")&amp;IF(W189='Tabelle Tipi-pesi'!V$13,'Tabelle Tipi-pesi'!W$13,"")&amp;IF(W189='Tabelle Tipi-pesi'!V$14,'Tabelle Tipi-pesi'!W$14,"")&amp;IF(W189='Tabelle Tipi-pesi'!V$15,'Tabelle Tipi-pesi'!W$15,"")&amp;IF(W189='Tabelle Tipi-pesi'!V$16,'Tabelle Tipi-pesi'!W$16,"")&amp;IF(W189='Tabelle Tipi-pesi'!V$17,'Tabelle Tipi-pesi'!W$17,"")&amp;IF(W189='Tabelle Tipi-pesi'!V$18,'Tabelle Tipi-pesi'!W$18,"")&amp;IF(W189='Tabelle Tipi-pesi'!V$19,'Tabelle Tipi-pesi'!W$19,"")&amp;IF(W189='Tabelle Tipi-pesi'!V$20,'Tabelle Tipi-pesi'!W$20,"")&amp;IF(W189='Tabelle Tipi-pesi'!V$21,'Tabelle Tipi-pesi'!W$21,"")&amp;IF(W189='Tabelle Tipi-pesi'!V$22,'Tabelle Tipi-pesi'!W$22,"")&amp;IF(W189='Tabelle Tipi-pesi'!V$23,'Tabelle Tipi-pesi'!W$23,"")))</f>
        <v>0</v>
      </c>
      <c r="Z189" s="9">
        <f>IF(Y189="",0,VALUE(IF(Y189='Tabelle Tipi-pesi'!X$2,'Tabelle Tipi-pesi'!Y$2,"")&amp;IF(Y189='Tabelle Tipi-pesi'!X$3,'Tabelle Tipi-pesi'!Y$3,"")&amp;IF(Y189='Tabelle Tipi-pesi'!X$4,'Tabelle Tipi-pesi'!Y$4,"")&amp;IF(Y189='Tabelle Tipi-pesi'!X$5,'Tabelle Tipi-pesi'!Y$5,"")&amp;IF(Y189='Tabelle Tipi-pesi'!X$6,'Tabelle Tipi-pesi'!Y$6,"")&amp;IF(Y189='Tabelle Tipi-pesi'!X$7,'Tabelle Tipi-pesi'!Y$7,"")&amp;IF(Y189='Tabelle Tipi-pesi'!X$8,'Tabelle Tipi-pesi'!Y$8,"")&amp;IF(Y189='Tabelle Tipi-pesi'!X$9,'Tabelle Tipi-pesi'!Y$9,"")&amp;IF(Y189='Tabelle Tipi-pesi'!X$10,'Tabelle Tipi-pesi'!Y$10,"")&amp;IF(Y189='Tabelle Tipi-pesi'!X$11,'Tabelle Tipi-pesi'!Y$11,"")&amp;IF(Y189='Tabelle Tipi-pesi'!X$12,'Tabelle Tipi-pesi'!Y$12,"")&amp;IF(Y189='Tabelle Tipi-pesi'!X$13,'Tabelle Tipi-pesi'!Y$13,"")&amp;IF(Y189='Tabelle Tipi-pesi'!X$14,'Tabelle Tipi-pesi'!Y$14,"")&amp;IF(Y189='Tabelle Tipi-pesi'!X$15,'Tabelle Tipi-pesi'!Y$15,"")&amp;IF(Y189='Tabelle Tipi-pesi'!X$16,'Tabelle Tipi-pesi'!Y$16,"")&amp;IF(Y189='Tabelle Tipi-pesi'!X$17,'Tabelle Tipi-pesi'!Y$17,"")&amp;IF(Y189='Tabelle Tipi-pesi'!X$18,'Tabelle Tipi-pesi'!Y$18,"")&amp;IF(Y189='Tabelle Tipi-pesi'!X$19,'Tabelle Tipi-pesi'!Y$19,"")&amp;IF(Y189='Tabelle Tipi-pesi'!X$20,'Tabelle Tipi-pesi'!Y$20,"")&amp;IF(Y189='Tabelle Tipi-pesi'!X$21,'Tabelle Tipi-pesi'!Y$21,"")&amp;IF(Y189='Tabelle Tipi-pesi'!X$22,'Tabelle Tipi-pesi'!Y$22,"")&amp;IF(Y189='Tabelle Tipi-pesi'!X$23,'Tabelle Tipi-pesi'!Y$23,"")))</f>
        <v>0</v>
      </c>
      <c r="AA189" s="36"/>
      <c r="AB189" s="37">
        <f>IF(AA189="",0,VALUE(IF(AA189='Tabelle Tipi-pesi'!Z$2,'Tabelle Tipi-pesi'!AA$2,"")&amp;IF(AA189='Tabelle Tipi-pesi'!Z$3,'Tabelle Tipi-pesi'!AA$3,"")&amp;IF(AA189='Tabelle Tipi-pesi'!Z$4,'Tabelle Tipi-pesi'!AA$4,"")&amp;IF(AA189='Tabelle Tipi-pesi'!Z$5,'Tabelle Tipi-pesi'!AA$5,"")&amp;IF(AA189='Tabelle Tipi-pesi'!Z$6,'Tabelle Tipi-pesi'!AA$6,"")&amp;IF(AA189='Tabelle Tipi-pesi'!Z$7,'Tabelle Tipi-pesi'!AA$7,"")&amp;IF(AA189='Tabelle Tipi-pesi'!Z$8,'Tabelle Tipi-pesi'!AA$8,"")&amp;IF(AA189='Tabelle Tipi-pesi'!Z$9,'Tabelle Tipi-pesi'!AA$9,"")&amp;IF(AA189='Tabelle Tipi-pesi'!Z$10,'Tabelle Tipi-pesi'!AA$10,"")&amp;IF(AA189='Tabelle Tipi-pesi'!Z$11,'Tabelle Tipi-pesi'!AA$11,"")&amp;IF(AA189='Tabelle Tipi-pesi'!Z$12,'Tabelle Tipi-pesi'!AA$12,"")&amp;IF(AA189='Tabelle Tipi-pesi'!Z$13,'Tabelle Tipi-pesi'!AA$13,"")&amp;IF(AA189='Tabelle Tipi-pesi'!Z$14,'Tabelle Tipi-pesi'!AA$14,"")&amp;IF(AA189='Tabelle Tipi-pesi'!Z$15,'Tabelle Tipi-pesi'!AA$15,"")&amp;IF(AA189='Tabelle Tipi-pesi'!Z$16,'Tabelle Tipi-pesi'!AA$16,"")&amp;IF(AA189='Tabelle Tipi-pesi'!Z$17,'Tabelle Tipi-pesi'!AA$17,"")&amp;IF(AA189='Tabelle Tipi-pesi'!Z$18,'Tabelle Tipi-pesi'!AA$18,"")&amp;IF(AA189='Tabelle Tipi-pesi'!Z$19,'Tabelle Tipi-pesi'!AA$19,"")&amp;IF(AA189='Tabelle Tipi-pesi'!Z$20,'Tabelle Tipi-pesi'!AA$20,"")&amp;IF(AA189='Tabelle Tipi-pesi'!Z$21,'Tabelle Tipi-pesi'!AA$21,"")&amp;IF(AA189='Tabelle Tipi-pesi'!Z$22,'Tabelle Tipi-pesi'!AA$22,"")&amp;IF(AA189='Tabelle Tipi-pesi'!Z$23,'Tabelle Tipi-pesi'!AA$23,"")))</f>
        <v>0</v>
      </c>
      <c r="AD189" s="9">
        <f>IF(AC189="",0,VALUE(IF(AC189='Tabelle Tipi-pesi'!Z$2,'Tabelle Tipi-pesi'!AA$2,"")&amp;IF(AC189='Tabelle Tipi-pesi'!Z$3,'Tabelle Tipi-pesi'!AA$3,"")&amp;IF(AC189='Tabelle Tipi-pesi'!Z$4,'Tabelle Tipi-pesi'!AA$4,"")&amp;IF(AC189='Tabelle Tipi-pesi'!Z$5,'Tabelle Tipi-pesi'!AA$5,"")&amp;IF(AC189='Tabelle Tipi-pesi'!Z$6,'Tabelle Tipi-pesi'!AA$6,"")&amp;IF(AC189='Tabelle Tipi-pesi'!Z$7,'Tabelle Tipi-pesi'!AA$7,"")&amp;IF(AC189='Tabelle Tipi-pesi'!Z$8,'Tabelle Tipi-pesi'!AA$8,"")&amp;IF(AC189='Tabelle Tipi-pesi'!Z$9,'Tabelle Tipi-pesi'!AA$9,"")&amp;IF(AC189='Tabelle Tipi-pesi'!Z$10,'Tabelle Tipi-pesi'!AA$10,"")&amp;IF(AC189='Tabelle Tipi-pesi'!Z$11,'Tabelle Tipi-pesi'!AA$11,"")&amp;IF(AC189='Tabelle Tipi-pesi'!Z$12,'Tabelle Tipi-pesi'!AA$12,"")&amp;IF(AC189='Tabelle Tipi-pesi'!Z$13,'Tabelle Tipi-pesi'!AA$13,"")&amp;IF(AC189='Tabelle Tipi-pesi'!Z$14,'Tabelle Tipi-pesi'!AA$14,"")&amp;IF(AC189='Tabelle Tipi-pesi'!Z$15,'Tabelle Tipi-pesi'!AA$15,"")&amp;IF(AC189='Tabelle Tipi-pesi'!Z$16,'Tabelle Tipi-pesi'!AA$16,"")&amp;IF(AC189='Tabelle Tipi-pesi'!Z$17,'Tabelle Tipi-pesi'!AA$17,"")&amp;IF(AC189='Tabelle Tipi-pesi'!Z$18,'Tabelle Tipi-pesi'!AA$18,"")&amp;IF(AC189='Tabelle Tipi-pesi'!Z$19,'Tabelle Tipi-pesi'!AA$19,"")&amp;IF(AC189='Tabelle Tipi-pesi'!Z$20,'Tabelle Tipi-pesi'!AA$20,"")&amp;IF(AC189='Tabelle Tipi-pesi'!Z$21,'Tabelle Tipi-pesi'!AA$21,"")&amp;IF(AC189='Tabelle Tipi-pesi'!Z$22,'Tabelle Tipi-pesi'!AA$22,"")&amp;IF(AC189='Tabelle Tipi-pesi'!Z$23,'Tabelle Tipi-pesi'!AA$23,"")))</f>
        <v>0</v>
      </c>
      <c r="AE189" s="34"/>
      <c r="AF189" s="35">
        <f>IF(AE189="",0,VALUE(IF(AE189='Tabelle Tipi-pesi'!AB$2,'Tabelle Tipi-pesi'!AC$2,"")&amp;IF(AE189='Tabelle Tipi-pesi'!AB$3,'Tabelle Tipi-pesi'!AC$3,"")&amp;IF(AE189='Tabelle Tipi-pesi'!AB$4,'Tabelle Tipi-pesi'!AC$4,"")&amp;IF(AE189='Tabelle Tipi-pesi'!AB$5,'Tabelle Tipi-pesi'!AC$5,"")&amp;IF(AE189='Tabelle Tipi-pesi'!AB$6,'Tabelle Tipi-pesi'!AC$6,"")&amp;IF(AE189='Tabelle Tipi-pesi'!AB$7,'Tabelle Tipi-pesi'!AC$7,"")&amp;IF(AE189='Tabelle Tipi-pesi'!AB$8,'Tabelle Tipi-pesi'!AC$8,"")&amp;IF(AE189='Tabelle Tipi-pesi'!AB$9,'Tabelle Tipi-pesi'!AC$9,"")&amp;IF(AE189='Tabelle Tipi-pesi'!AB$10,'Tabelle Tipi-pesi'!AC$10,"")&amp;IF(AE189='Tabelle Tipi-pesi'!AB$11,'Tabelle Tipi-pesi'!AC$11,"")&amp;IF(AE189='Tabelle Tipi-pesi'!AB$12,'Tabelle Tipi-pesi'!AC$12,"")&amp;IF(AE189='Tabelle Tipi-pesi'!AB$13,'Tabelle Tipi-pesi'!AC$13,"")&amp;IF(AE189='Tabelle Tipi-pesi'!AB$14,'Tabelle Tipi-pesi'!AC$14,"")&amp;IF(AE189='Tabelle Tipi-pesi'!AB$15,'Tabelle Tipi-pesi'!AC$15,"")&amp;IF(AD189='Tabelle Tipi-pesi'!AB$16,'Tabelle Tipi-pesi'!AC$16,"")&amp;IF(AE189='Tabelle Tipi-pesi'!AB$17,'Tabelle Tipi-pesi'!AC$17,"")&amp;IF(AE189='Tabelle Tipi-pesi'!AB$18,'Tabelle Tipi-pesi'!AC$18,"")&amp;IF(AE189='Tabelle Tipi-pesi'!AB$19,'Tabelle Tipi-pesi'!AC$19,"")&amp;IF(AE189='Tabelle Tipi-pesi'!AB$20,'Tabelle Tipi-pesi'!AC$20,"")&amp;IF(AE189='Tabelle Tipi-pesi'!AB$21,'Tabelle Tipi-pesi'!AC$21,"")&amp;IF(AE189='Tabelle Tipi-pesi'!AB$22,'Tabelle Tipi-pesi'!AC$22,"")&amp;IF(AE189='Tabelle Tipi-pesi'!AB$23,'Tabelle Tipi-pesi'!AC$23,"")))</f>
        <v>0</v>
      </c>
      <c r="AH189" s="9">
        <f>IF(AG189="",0,VALUE(IF(AG189='Tabelle Tipi-pesi'!AD$2,'Tabelle Tipi-pesi'!AE$2,"")&amp;IF(AG189='Tabelle Tipi-pesi'!AD$3,'Tabelle Tipi-pesi'!AE$3,"")&amp;IF(AG189='Tabelle Tipi-pesi'!AD$4,'Tabelle Tipi-pesi'!AE$4,"")&amp;IF(AG189='Tabelle Tipi-pesi'!AD$5,'Tabelle Tipi-pesi'!AE$5,"")&amp;IF(AG189='Tabelle Tipi-pesi'!AD$6,'Tabelle Tipi-pesi'!AE$6,"")&amp;IF(AG189='Tabelle Tipi-pesi'!AD$7,'Tabelle Tipi-pesi'!AE$7,"")&amp;IF(AG189='Tabelle Tipi-pesi'!AD$8,'Tabelle Tipi-pesi'!AE$8,"")&amp;IF(AG189='Tabelle Tipi-pesi'!AD$9,'Tabelle Tipi-pesi'!AE$9,"")&amp;IF(AG189='Tabelle Tipi-pesi'!AD$10,'Tabelle Tipi-pesi'!AE$10,"")&amp;IF(AG189='Tabelle Tipi-pesi'!AD$11,'Tabelle Tipi-pesi'!AE$11,"")&amp;IF(AG189='Tabelle Tipi-pesi'!AD$12,'Tabelle Tipi-pesi'!AE$12,"")&amp;IF(AG189='Tabelle Tipi-pesi'!AD$13,'Tabelle Tipi-pesi'!AE$13,"")&amp;IF(AG189='Tabelle Tipi-pesi'!AD$14,'Tabelle Tipi-pesi'!AE$14,"")&amp;IF(AG189='Tabelle Tipi-pesi'!AD$15,'Tabelle Tipi-pesi'!AE$15,"")&amp;IF(AF189='Tabelle Tipi-pesi'!AD$16,'Tabelle Tipi-pesi'!AE$16,"")&amp;IF(AG189='Tabelle Tipi-pesi'!AD$17,'Tabelle Tipi-pesi'!AE$17,"")&amp;IF(AG189='Tabelle Tipi-pesi'!AD$18,'Tabelle Tipi-pesi'!AE$18,"")&amp;IF(AG189='Tabelle Tipi-pesi'!AD$19,'Tabelle Tipi-pesi'!AE$19,"")&amp;IF(AG189='Tabelle Tipi-pesi'!AD$20,'Tabelle Tipi-pesi'!AE$20,"")&amp;IF(AG189='Tabelle Tipi-pesi'!AD$21,'Tabelle Tipi-pesi'!AE$21,"")&amp;IF(AG189='Tabelle Tipi-pesi'!AD$22,'Tabelle Tipi-pesi'!AE$22,"")&amp;IF(AG189='Tabelle Tipi-pesi'!AD$23,'Tabelle Tipi-pesi'!AE$23,"")))</f>
        <v>0</v>
      </c>
      <c r="AJ189" s="26">
        <f t="shared" si="14"/>
        <v>644</v>
      </c>
      <c r="AK189" s="55">
        <v>27</v>
      </c>
      <c r="AL189" s="12">
        <v>4712</v>
      </c>
      <c r="AM189" s="18"/>
      <c r="AN189" s="11">
        <f t="shared" si="15"/>
        <v>10</v>
      </c>
      <c r="AO189" s="11" t="str">
        <f t="shared" si="16"/>
        <v>2</v>
      </c>
      <c r="AP189" s="8">
        <v>1080</v>
      </c>
      <c r="AQ189" s="40">
        <f t="shared" si="17"/>
        <v>10.471111111111112</v>
      </c>
      <c r="AR189" s="15">
        <f t="shared" si="18"/>
        <v>77.486222222222239</v>
      </c>
      <c r="AS189" s="16">
        <f t="shared" si="19"/>
        <v>120.32022084195999</v>
      </c>
      <c r="AT189" s="15">
        <f t="shared" si="20"/>
        <v>8.3111549580140398</v>
      </c>
      <c r="AU189" s="39"/>
    </row>
    <row r="190" spans="1:47" s="8" customFormat="1" ht="11.25" customHeight="1" x14ac:dyDescent="0.2">
      <c r="A190" s="8">
        <v>186</v>
      </c>
      <c r="B190" s="8">
        <v>4</v>
      </c>
      <c r="C190" s="20" t="s">
        <v>16</v>
      </c>
      <c r="D190" s="21">
        <f>IF(C190="",0,VALUE(IF(C190='Tabelle Tipi-pesi'!B$2,'Tabelle Tipi-pesi'!C$2,"")&amp;IF(C190='Tabelle Tipi-pesi'!B$3,'Tabelle Tipi-pesi'!C$3,"")&amp;IF(C190='Tabelle Tipi-pesi'!B$4,'Tabelle Tipi-pesi'!C$4,"")&amp;IF(C190='Tabelle Tipi-pesi'!B$5,'Tabelle Tipi-pesi'!C$5,"")&amp;IF(C190='Tabelle Tipi-pesi'!B$6,'Tabelle Tipi-pesi'!C$6,"")&amp;IF(C190='Tabelle Tipi-pesi'!B$7,'Tabelle Tipi-pesi'!C$7,"")&amp;IF(C190='Tabelle Tipi-pesi'!B$8,'Tabelle Tipi-pesi'!C$8,"")&amp;IF(C190='Tabelle Tipi-pesi'!B$9,'Tabelle Tipi-pesi'!C$9,"")&amp;IF(C190='Tabelle Tipi-pesi'!B$10,'Tabelle Tipi-pesi'!C$10,"")&amp;IF(C190='Tabelle Tipi-pesi'!B$11,'Tabelle Tipi-pesi'!C$11,"")&amp;IF(C190='Tabelle Tipi-pesi'!B$12,'Tabelle Tipi-pesi'!C$12,"")&amp;IF(C190='Tabelle Tipi-pesi'!B$13,'Tabelle Tipi-pesi'!C$13,"")&amp;IF(C190='Tabelle Tipi-pesi'!B$14,'Tabelle Tipi-pesi'!C$14,"")&amp;IF(C190='Tabelle Tipi-pesi'!B$15,'Tabelle Tipi-pesi'!C$15,"")&amp;IF(C190='Tabelle Tipi-pesi'!B$16,'Tabelle Tipi-pesi'!C$16,"")&amp;IF(C190='Tabelle Tipi-pesi'!B$17,'Tabelle Tipi-pesi'!C$17,"")&amp;IF(C190='Tabelle Tipi-pesi'!B$18,'Tabelle Tipi-pesi'!C$18,"")&amp;IF(C190='Tabelle Tipi-pesi'!B$19,'Tabelle Tipi-pesi'!C$19,"")&amp;IF(C190='Tabelle Tipi-pesi'!B$20,'Tabelle Tipi-pesi'!C$20,"")&amp;IF(C190='Tabelle Tipi-pesi'!B$21,'Tabelle Tipi-pesi'!C$21,"")&amp;IF(C190='Tabelle Tipi-pesi'!B$22,'Tabelle Tipi-pesi'!C$22,"")&amp;IF(C190='Tabelle Tipi-pesi'!B$23,'Tabelle Tipi-pesi'!C$23,"")))</f>
        <v>50</v>
      </c>
      <c r="E190" s="8" t="s">
        <v>23</v>
      </c>
      <c r="F190" s="7">
        <f>IF(E190="",0,VALUE(IF(E190='Tabelle Tipi-pesi'!D$2,'Tabelle Tipi-pesi'!E$2,"")&amp;IF(E190='Tabelle Tipi-pesi'!D$3,'Tabelle Tipi-pesi'!E$3,"")&amp;IF(E190='Tabelle Tipi-pesi'!D$4,'Tabelle Tipi-pesi'!E$4,"")&amp;IF(E190='Tabelle Tipi-pesi'!D$5,'Tabelle Tipi-pesi'!E$5,"")&amp;IF(E190='Tabelle Tipi-pesi'!D$6,'Tabelle Tipi-pesi'!E$6,"")&amp;IF(E190='Tabelle Tipi-pesi'!D$7,'Tabelle Tipi-pesi'!E$7,"")&amp;IF(E190='Tabelle Tipi-pesi'!D$8,'Tabelle Tipi-pesi'!E$8,"")&amp;IF(E190='Tabelle Tipi-pesi'!D$9,'Tabelle Tipi-pesi'!E$9,"")&amp;IF(E190='Tabelle Tipi-pesi'!D$10,'Tabelle Tipi-pesi'!E$10,"")&amp;IF(E190='Tabelle Tipi-pesi'!D$11,'Tabelle Tipi-pesi'!E$11,"")&amp;IF(E190='Tabelle Tipi-pesi'!D$12,'Tabelle Tipi-pesi'!E$12,"")&amp;IF(E190='Tabelle Tipi-pesi'!D$13,'Tabelle Tipi-pesi'!E$13,"")&amp;IF(E190='Tabelle Tipi-pesi'!D$14,'Tabelle Tipi-pesi'!E$14,"")&amp;IF(E190='Tabelle Tipi-pesi'!D$15,'Tabelle Tipi-pesi'!E$15,"")&amp;IF(E190='Tabelle Tipi-pesi'!D$16,'Tabelle Tipi-pesi'!E$16,"")&amp;IF(E190='Tabelle Tipi-pesi'!D$17,'Tabelle Tipi-pesi'!E$17,"")&amp;IF(E190='Tabelle Tipi-pesi'!D$18,'Tabelle Tipi-pesi'!E$18,"")&amp;IF(E190='Tabelle Tipi-pesi'!D$19,'Tabelle Tipi-pesi'!E$19,"")&amp;IF(E190='Tabelle Tipi-pesi'!D$20,'Tabelle Tipi-pesi'!E$20,"")&amp;IF(E190='Tabelle Tipi-pesi'!D$21,'Tabelle Tipi-pesi'!E$21,"")&amp;IF(E190='Tabelle Tipi-pesi'!D$22,'Tabelle Tipi-pesi'!E$22,"")&amp;IF(E190='Tabelle Tipi-pesi'!D$23,'Tabelle Tipi-pesi'!E$23,"")))/4*B190</f>
        <v>60</v>
      </c>
      <c r="G190" s="22" t="s">
        <v>40</v>
      </c>
      <c r="H190" s="23">
        <f>$B190*IF(G190="",0,VALUE(IF(G190='Tabelle Tipi-pesi'!F$2,'Tabelle Tipi-pesi'!G$2,"")&amp;IF(G190='Tabelle Tipi-pesi'!F$3,'Tabelle Tipi-pesi'!G$3,"")&amp;IF(G190='Tabelle Tipi-pesi'!F$4,'Tabelle Tipi-pesi'!G$4,"")&amp;IF(G190='Tabelle Tipi-pesi'!F$5,'Tabelle Tipi-pesi'!G$5,"")&amp;IF(G190='Tabelle Tipi-pesi'!F$6,'Tabelle Tipi-pesi'!G$6,"")&amp;IF(G190='Tabelle Tipi-pesi'!F$7,'Tabelle Tipi-pesi'!G$7,"")&amp;IF(G190='Tabelle Tipi-pesi'!F$8,'Tabelle Tipi-pesi'!G$8,"")&amp;IF(G190='Tabelle Tipi-pesi'!F$9,'Tabelle Tipi-pesi'!G$9,"")&amp;IF(G190='Tabelle Tipi-pesi'!F$10,'Tabelle Tipi-pesi'!G$10,"")&amp;IF(G190='Tabelle Tipi-pesi'!F$11,'Tabelle Tipi-pesi'!G$11,"")&amp;IF(G190='Tabelle Tipi-pesi'!F$12,'Tabelle Tipi-pesi'!G$12,"")&amp;IF(G190='Tabelle Tipi-pesi'!F$13,'Tabelle Tipi-pesi'!G$13,"")&amp;IF(G190='Tabelle Tipi-pesi'!F$14,'Tabelle Tipi-pesi'!G$14,"")&amp;IF(G190='Tabelle Tipi-pesi'!F$15,'Tabelle Tipi-pesi'!G$15,"")&amp;IF(G190='Tabelle Tipi-pesi'!F$16,'Tabelle Tipi-pesi'!G$16,"")&amp;IF(G190='Tabelle Tipi-pesi'!F$17,'Tabelle Tipi-pesi'!G$17,"")&amp;IF(G190='Tabelle Tipi-pesi'!F$18,'Tabelle Tipi-pesi'!G$18,"")&amp;IF(G190='Tabelle Tipi-pesi'!F$19,'Tabelle Tipi-pesi'!G$19,"")&amp;IF(G190='Tabelle Tipi-pesi'!F$20,'Tabelle Tipi-pesi'!G$20,"")&amp;IF(G190='Tabelle Tipi-pesi'!F$21,'Tabelle Tipi-pesi'!G$21,"")&amp;IF(G190='Tabelle Tipi-pesi'!F$22,'Tabelle Tipi-pesi'!G$22,"")&amp;IF(G190='Tabelle Tipi-pesi'!F$23,'Tabelle Tipi-pesi'!G$23,"")))</f>
        <v>60</v>
      </c>
      <c r="I190" s="8" t="s">
        <v>45</v>
      </c>
      <c r="J190" s="9">
        <f>IF(I190="",0,VALUE(IF(I190='Tabelle Tipi-pesi'!H$2,'Tabelle Tipi-pesi'!I$2,"")&amp;IF(I190='Tabelle Tipi-pesi'!H$3,'Tabelle Tipi-pesi'!I$3,"")&amp;IF(I190='Tabelle Tipi-pesi'!H$4,'Tabelle Tipi-pesi'!I$4,"")&amp;IF(I190='Tabelle Tipi-pesi'!H$5,'Tabelle Tipi-pesi'!I$5,"")&amp;IF(I190='Tabelle Tipi-pesi'!H$6,'Tabelle Tipi-pesi'!I$6,"")&amp;IF(I190='Tabelle Tipi-pesi'!H$7,'Tabelle Tipi-pesi'!I$7,"")&amp;IF(I190='Tabelle Tipi-pesi'!H$8,'Tabelle Tipi-pesi'!I$8,"")&amp;IF(I190='Tabelle Tipi-pesi'!H$9,'Tabelle Tipi-pesi'!I$9,"")&amp;IF(I190='Tabelle Tipi-pesi'!H$10,'Tabelle Tipi-pesi'!I$10,"")&amp;IF(I190='Tabelle Tipi-pesi'!H$11,'Tabelle Tipi-pesi'!I$11,"")&amp;IF(I190='Tabelle Tipi-pesi'!H$12,'Tabelle Tipi-pesi'!I$12,"")&amp;IF(I190='Tabelle Tipi-pesi'!H$13,'Tabelle Tipi-pesi'!I$13,"")&amp;IF(I190='Tabelle Tipi-pesi'!H$14,'Tabelle Tipi-pesi'!I$14,"")&amp;IF(I190='Tabelle Tipi-pesi'!H$15,'Tabelle Tipi-pesi'!I$15,"")&amp;IF(I190='Tabelle Tipi-pesi'!H$16,'Tabelle Tipi-pesi'!I$16,"")&amp;IF(I190='Tabelle Tipi-pesi'!H$17,'Tabelle Tipi-pesi'!I$17,"")&amp;IF(I190='Tabelle Tipi-pesi'!H$18,'Tabelle Tipi-pesi'!I$18,"")&amp;IF(I190='Tabelle Tipi-pesi'!H$19,'Tabelle Tipi-pesi'!I$19,"")&amp;IF(I190='Tabelle Tipi-pesi'!H$20,'Tabelle Tipi-pesi'!I$20,"")&amp;IF(I190='Tabelle Tipi-pesi'!H$21,'Tabelle Tipi-pesi'!I$21,"")&amp;IF(I190='Tabelle Tipi-pesi'!H$22,'Tabelle Tipi-pesi'!I$22,"")&amp;IF(I190='Tabelle Tipi-pesi'!H$23,'Tabelle Tipi-pesi'!I$23,"")))</f>
        <v>50</v>
      </c>
      <c r="K190" s="24" t="s">
        <v>50</v>
      </c>
      <c r="L190" s="25">
        <f>IF(K190="",0,VALUE(IF(K190='Tabelle Tipi-pesi'!J$2,'Tabelle Tipi-pesi'!K$2,"")&amp;IF(K190='Tabelle Tipi-pesi'!J$3,'Tabelle Tipi-pesi'!K$3,"")&amp;IF(K190='Tabelle Tipi-pesi'!J$4,'Tabelle Tipi-pesi'!K$4,"")&amp;IF(K190='Tabelle Tipi-pesi'!J$5,'Tabelle Tipi-pesi'!K$5,"")&amp;IF(K190='Tabelle Tipi-pesi'!J$6,'Tabelle Tipi-pesi'!K$6,"")&amp;IF(K190='Tabelle Tipi-pesi'!J$7,'Tabelle Tipi-pesi'!K$7,"")&amp;IF(K190='Tabelle Tipi-pesi'!J$8,'Tabelle Tipi-pesi'!K$8,"")&amp;IF(K190='Tabelle Tipi-pesi'!J$9,'Tabelle Tipi-pesi'!K$9,"")&amp;IF(K190='Tabelle Tipi-pesi'!J$10,'Tabelle Tipi-pesi'!K$10,"")&amp;IF(K190='Tabelle Tipi-pesi'!J$11,'Tabelle Tipi-pesi'!K$11,"")&amp;IF(K190='Tabelle Tipi-pesi'!J$12,'Tabelle Tipi-pesi'!K$12,"")&amp;IF(K190='Tabelle Tipi-pesi'!J$13,'Tabelle Tipi-pesi'!K$13,"")&amp;IF(K190='Tabelle Tipi-pesi'!J$14,'Tabelle Tipi-pesi'!K$14,"")&amp;IF(K190='Tabelle Tipi-pesi'!J$15,'Tabelle Tipi-pesi'!K$15,"")&amp;IF(K190='Tabelle Tipi-pesi'!J$16,'Tabelle Tipi-pesi'!K$16,"")&amp;IF(K190='Tabelle Tipi-pesi'!J$17,'Tabelle Tipi-pesi'!K$17,"")&amp;IF(K190='Tabelle Tipi-pesi'!J$18,'Tabelle Tipi-pesi'!K$18,"")&amp;IF(K190='Tabelle Tipi-pesi'!J$19,'Tabelle Tipi-pesi'!K$19,"")&amp;IF(K190='Tabelle Tipi-pesi'!J$20,'Tabelle Tipi-pesi'!K$20,"")&amp;IF(K190='Tabelle Tipi-pesi'!J$21,'Tabelle Tipi-pesi'!K$21,"")&amp;IF(K190='Tabelle Tipi-pesi'!J$22,'Tabelle Tipi-pesi'!K$22,"")&amp;IF(K190='Tabelle Tipi-pesi'!J$23,'Tabelle Tipi-pesi'!K$23,"")))</f>
        <v>7</v>
      </c>
      <c r="M190" s="8" t="s">
        <v>55</v>
      </c>
      <c r="N190" s="9">
        <f>$B190*IF(M190="",0,VALUE(IF(M190='Tabelle Tipi-pesi'!L$2,'Tabelle Tipi-pesi'!M$2,"")&amp;IF(M190='Tabelle Tipi-pesi'!L$3,'Tabelle Tipi-pesi'!M$3,"")&amp;IF(M190='Tabelle Tipi-pesi'!L$4,'Tabelle Tipi-pesi'!M$4,"")&amp;IF(M190='Tabelle Tipi-pesi'!L$5,'Tabelle Tipi-pesi'!M$5,"")&amp;IF(M190='Tabelle Tipi-pesi'!L$6,'Tabelle Tipi-pesi'!M$6,"")&amp;IF(M190='Tabelle Tipi-pesi'!L$7,'Tabelle Tipi-pesi'!M$7,"")&amp;IF(M190='Tabelle Tipi-pesi'!L$8,'Tabelle Tipi-pesi'!M$8,"")&amp;IF(M190='Tabelle Tipi-pesi'!L$9,'Tabelle Tipi-pesi'!M$9,"")&amp;IF(M190='Tabelle Tipi-pesi'!L$10,'Tabelle Tipi-pesi'!M$10,"")&amp;IF(M190='Tabelle Tipi-pesi'!L$11,'Tabelle Tipi-pesi'!M$11,"")&amp;IF(M190='Tabelle Tipi-pesi'!L$12,'Tabelle Tipi-pesi'!M$12,"")&amp;IF(M190='Tabelle Tipi-pesi'!L$13,'Tabelle Tipi-pesi'!M$13,"")&amp;IF(M190='Tabelle Tipi-pesi'!L$14,'Tabelle Tipi-pesi'!M$14,"")&amp;IF(M190='Tabelle Tipi-pesi'!L$15,'Tabelle Tipi-pesi'!M$15,"")&amp;IF(M190='Tabelle Tipi-pesi'!L$16,'Tabelle Tipi-pesi'!M$16,"")&amp;IF(M190='Tabelle Tipi-pesi'!L$17,'Tabelle Tipi-pesi'!M$17,"")&amp;IF(M190='Tabelle Tipi-pesi'!L$18,'Tabelle Tipi-pesi'!M$18,"")&amp;IF(M190='Tabelle Tipi-pesi'!L$19,'Tabelle Tipi-pesi'!M$19,"")&amp;IF(M190='Tabelle Tipi-pesi'!L$20,'Tabelle Tipi-pesi'!M$20,"")&amp;IF(M190='Tabelle Tipi-pesi'!L$21,'Tabelle Tipi-pesi'!M$21,"")&amp;IF(M190='Tabelle Tipi-pesi'!L$22,'Tabelle Tipi-pesi'!M$22,"")&amp;IF(M190='Tabelle Tipi-pesi'!L$23,'Tabelle Tipi-pesi'!M$23,"")))</f>
        <v>100</v>
      </c>
      <c r="O190" s="27" t="s">
        <v>81</v>
      </c>
      <c r="P190" s="28">
        <f>IF(O190="",0,VALUE(IF(O190='Tabelle Tipi-pesi'!N$2,'Tabelle Tipi-pesi'!O$2,"")&amp;IF(O190='Tabelle Tipi-pesi'!N$3,'Tabelle Tipi-pesi'!O$3,"")&amp;IF(O190='Tabelle Tipi-pesi'!N$4,'Tabelle Tipi-pesi'!O$4,"")&amp;IF(O190='Tabelle Tipi-pesi'!N$5,'Tabelle Tipi-pesi'!O$5,"")&amp;IF(O190='Tabelle Tipi-pesi'!N$6,'Tabelle Tipi-pesi'!O$6,"")&amp;IF(O190='Tabelle Tipi-pesi'!N$7,'Tabelle Tipi-pesi'!O$7,"")&amp;IF(O190='Tabelle Tipi-pesi'!N$8,'Tabelle Tipi-pesi'!O$8,"")&amp;IF(O190='Tabelle Tipi-pesi'!N$9,'Tabelle Tipi-pesi'!O$9,"")&amp;IF(O190='Tabelle Tipi-pesi'!N$10,'Tabelle Tipi-pesi'!O$10,"")&amp;IF(O190='Tabelle Tipi-pesi'!N$11,'Tabelle Tipi-pesi'!O$11,"")&amp;IF(O190='Tabelle Tipi-pesi'!N$12,'Tabelle Tipi-pesi'!O$12,"")&amp;IF(O190='Tabelle Tipi-pesi'!N$13,'Tabelle Tipi-pesi'!O$13,"")&amp;IF(O190='Tabelle Tipi-pesi'!N$14,'Tabelle Tipi-pesi'!O$14,"")&amp;IF(O190='Tabelle Tipi-pesi'!N$15,'Tabelle Tipi-pesi'!O$15,"")&amp;IF(O190='Tabelle Tipi-pesi'!N$16,'Tabelle Tipi-pesi'!O$16,"")&amp;IF(O190='Tabelle Tipi-pesi'!N$17,'Tabelle Tipi-pesi'!O$17,"")&amp;IF(O190='Tabelle Tipi-pesi'!N$18,'Tabelle Tipi-pesi'!O$18,"")&amp;IF(O190='Tabelle Tipi-pesi'!N$19,'Tabelle Tipi-pesi'!O$19,"")&amp;IF(O190='Tabelle Tipi-pesi'!N$20,'Tabelle Tipi-pesi'!O$20,"")&amp;IF(O190='Tabelle Tipi-pesi'!N$21,'Tabelle Tipi-pesi'!O$21,"")&amp;IF(O190='Tabelle Tipi-pesi'!N$22,'Tabelle Tipi-pesi'!O$22,"")&amp;IF(O190='Tabelle Tipi-pesi'!N$23,'Tabelle Tipi-pesi'!O$23,"")))</f>
        <v>285</v>
      </c>
      <c r="Q190" s="8" t="s">
        <v>108</v>
      </c>
      <c r="R190" s="9">
        <f>IF(Q190="",0,VALUE(IF(Q190='Tabelle Tipi-pesi'!P$2,'Tabelle Tipi-pesi'!Q$2,"")&amp;IF(Q190='Tabelle Tipi-pesi'!P$3,'Tabelle Tipi-pesi'!Q$3,"")&amp;IF(Q190='Tabelle Tipi-pesi'!P$4,'Tabelle Tipi-pesi'!Q$4,"")&amp;IF(Q190='Tabelle Tipi-pesi'!P$5,'Tabelle Tipi-pesi'!Q$5,"")&amp;IF(Q190='Tabelle Tipi-pesi'!P$6,'Tabelle Tipi-pesi'!Q$6,"")&amp;IF(Q190='Tabelle Tipi-pesi'!P$7,'Tabelle Tipi-pesi'!Q$7,"")&amp;IF(Q190='Tabelle Tipi-pesi'!P$8,'Tabelle Tipi-pesi'!Q$8,"")&amp;IF(Q190='Tabelle Tipi-pesi'!P$9,'Tabelle Tipi-pesi'!Q$9,"")&amp;IF(Q190='Tabelle Tipi-pesi'!P$10,'Tabelle Tipi-pesi'!Q$10,"")&amp;IF(Q190='Tabelle Tipi-pesi'!P$11,'Tabelle Tipi-pesi'!Q$11,"")&amp;IF(Q190='Tabelle Tipi-pesi'!P$12,'Tabelle Tipi-pesi'!Q$12,"")&amp;IF(Q190='Tabelle Tipi-pesi'!P$13,'Tabelle Tipi-pesi'!Q$13,"")&amp;IF(Q190='Tabelle Tipi-pesi'!P$14,'Tabelle Tipi-pesi'!Q$14,"")&amp;IF(Q190='Tabelle Tipi-pesi'!P$15,'Tabelle Tipi-pesi'!Q$15,"")&amp;IF(Q190='Tabelle Tipi-pesi'!P$16,'Tabelle Tipi-pesi'!Q$16,"")&amp;IF(Q190='Tabelle Tipi-pesi'!P$17,'Tabelle Tipi-pesi'!Q$17,"")&amp;IF(Q190='Tabelle Tipi-pesi'!P$18,'Tabelle Tipi-pesi'!Q$18,"")&amp;IF(Q190='Tabelle Tipi-pesi'!P$19,'Tabelle Tipi-pesi'!Q$19,"")&amp;IF(Q190='Tabelle Tipi-pesi'!P$20,'Tabelle Tipi-pesi'!Q$20,"")&amp;IF(Q190='Tabelle Tipi-pesi'!P$21,'Tabelle Tipi-pesi'!Q$21,"")&amp;IF(Q190='Tabelle Tipi-pesi'!P$22,'Tabelle Tipi-pesi'!Q$22,"")&amp;IF(Q190='Tabelle Tipi-pesi'!P$23,'Tabelle Tipi-pesi'!Q$23,"")))</f>
        <v>30</v>
      </c>
      <c r="S190" s="29"/>
      <c r="T190" s="30">
        <f>IF(S190="",0,VALUE(IF(S190='Tabelle Tipi-pesi'!R$2,'Tabelle Tipi-pesi'!S$2,"")&amp;IF(S190='Tabelle Tipi-pesi'!R$3,'Tabelle Tipi-pesi'!S$3,"")&amp;IF(S190='Tabelle Tipi-pesi'!R$4,'Tabelle Tipi-pesi'!S$4,"")&amp;IF(S190='Tabelle Tipi-pesi'!R$5,'Tabelle Tipi-pesi'!S$5,"")&amp;IF(S190='Tabelle Tipi-pesi'!R$6,'Tabelle Tipi-pesi'!S$6,"")&amp;IF(S190='Tabelle Tipi-pesi'!R$7,'Tabelle Tipi-pesi'!S$7,"")&amp;IF(S190='Tabelle Tipi-pesi'!R$8,'Tabelle Tipi-pesi'!S$8,"")&amp;IF(S190='Tabelle Tipi-pesi'!R$9,'Tabelle Tipi-pesi'!S$9,"")&amp;IF(S190='Tabelle Tipi-pesi'!R$10,'Tabelle Tipi-pesi'!S$10,"")&amp;IF(S190='Tabelle Tipi-pesi'!R$11,'Tabelle Tipi-pesi'!S$11,"")&amp;IF(S190='Tabelle Tipi-pesi'!R$12,'Tabelle Tipi-pesi'!S$12,"")&amp;IF(S190='Tabelle Tipi-pesi'!R$13,'Tabelle Tipi-pesi'!S$13,"")&amp;IF(S190='Tabelle Tipi-pesi'!R$14,'Tabelle Tipi-pesi'!S$14,"")&amp;IF(S190='Tabelle Tipi-pesi'!R$15,'Tabelle Tipi-pesi'!S$15,"")&amp;IF(S190='Tabelle Tipi-pesi'!R$16,'Tabelle Tipi-pesi'!S$16,"")&amp;IF(S190='Tabelle Tipi-pesi'!R$17,'Tabelle Tipi-pesi'!S$17,"")&amp;IF(S190='Tabelle Tipi-pesi'!R$18,'Tabelle Tipi-pesi'!S$18,"")&amp;IF(S190='Tabelle Tipi-pesi'!R$19,'Tabelle Tipi-pesi'!S$19,"")&amp;IF(S190='Tabelle Tipi-pesi'!R$20,'Tabelle Tipi-pesi'!S$20,"")&amp;IF(S190='Tabelle Tipi-pesi'!R$21,'Tabelle Tipi-pesi'!S$21,"")&amp;IF(S190='Tabelle Tipi-pesi'!R$22,'Tabelle Tipi-pesi'!S$22,"")&amp;IF(S190='Tabelle Tipi-pesi'!R$23,'Tabelle Tipi-pesi'!S$23,"")))</f>
        <v>0</v>
      </c>
      <c r="V190" s="9">
        <f>IF(U190="",0,VALUE(IF(U190='Tabelle Tipi-pesi'!T$2,'Tabelle Tipi-pesi'!U$2,"")&amp;IF(U190='Tabelle Tipi-pesi'!T$3,'Tabelle Tipi-pesi'!U$3,"")&amp;IF(U190='Tabelle Tipi-pesi'!T$4,'Tabelle Tipi-pesi'!U$4,"")&amp;IF(U190='Tabelle Tipi-pesi'!T$5,'Tabelle Tipi-pesi'!U$5,"")&amp;IF(U190='Tabelle Tipi-pesi'!T$6,'Tabelle Tipi-pesi'!U$6,"")&amp;IF(U190='Tabelle Tipi-pesi'!T$7,'Tabelle Tipi-pesi'!U$7,"")&amp;IF(U190='Tabelle Tipi-pesi'!T$8,'Tabelle Tipi-pesi'!U$8,"")&amp;IF(U190='Tabelle Tipi-pesi'!T$9,'Tabelle Tipi-pesi'!U$9,"")&amp;IF(U190='Tabelle Tipi-pesi'!T$10,'Tabelle Tipi-pesi'!U$10,"")&amp;IF(U190='Tabelle Tipi-pesi'!T$11,'Tabelle Tipi-pesi'!U$11,"")&amp;IF(U190='Tabelle Tipi-pesi'!T$12,'Tabelle Tipi-pesi'!U$12,"")&amp;IF(U190='Tabelle Tipi-pesi'!T$13,'Tabelle Tipi-pesi'!U$13,"")&amp;IF(U190='Tabelle Tipi-pesi'!T$14,'Tabelle Tipi-pesi'!U$14,"")&amp;IF(U190='Tabelle Tipi-pesi'!T$15,'Tabelle Tipi-pesi'!U$15,"")&amp;IF(U190='Tabelle Tipi-pesi'!T$16,'Tabelle Tipi-pesi'!U$16,"")&amp;IF(U190='Tabelle Tipi-pesi'!T$17,'Tabelle Tipi-pesi'!U$17,"")&amp;IF(U190='Tabelle Tipi-pesi'!T$18,'Tabelle Tipi-pesi'!U$18,"")&amp;IF(U190='Tabelle Tipi-pesi'!T$19,'Tabelle Tipi-pesi'!U$19,"")&amp;IF(U190='Tabelle Tipi-pesi'!T$20,'Tabelle Tipi-pesi'!U$20,"")&amp;IF(U190='Tabelle Tipi-pesi'!T$21,'Tabelle Tipi-pesi'!U$21,"")&amp;IF(U190='Tabelle Tipi-pesi'!T$22,'Tabelle Tipi-pesi'!U$22,"")&amp;IF(U190='Tabelle Tipi-pesi'!T$23,'Tabelle Tipi-pesi'!U$23,"")))</f>
        <v>0</v>
      </c>
      <c r="W190" s="31"/>
      <c r="X190" s="32">
        <f>IF(W190="",0,VALUE(IF(W190='Tabelle Tipi-pesi'!V$2,'Tabelle Tipi-pesi'!W$2,"")&amp;IF(W190='Tabelle Tipi-pesi'!V$3,'Tabelle Tipi-pesi'!W$3,"")&amp;IF(W190='Tabelle Tipi-pesi'!V$4,'Tabelle Tipi-pesi'!W$4,"")&amp;IF(W190='Tabelle Tipi-pesi'!V$5,'Tabelle Tipi-pesi'!W$5,"")&amp;IF(W190='Tabelle Tipi-pesi'!V$6,'Tabelle Tipi-pesi'!W$6,"")&amp;IF(W190='Tabelle Tipi-pesi'!V$7,'Tabelle Tipi-pesi'!W$7,"")&amp;IF(W190='Tabelle Tipi-pesi'!V$8,'Tabelle Tipi-pesi'!W$8,"")&amp;IF(W190='Tabelle Tipi-pesi'!V$9,'Tabelle Tipi-pesi'!W$9,"")&amp;IF(W190='Tabelle Tipi-pesi'!V$10,'Tabelle Tipi-pesi'!W$10,"")&amp;IF(W190='Tabelle Tipi-pesi'!V$11,'Tabelle Tipi-pesi'!W$11,"")&amp;IF(W190='Tabelle Tipi-pesi'!V$12,'Tabelle Tipi-pesi'!W$12,"")&amp;IF(W190='Tabelle Tipi-pesi'!V$13,'Tabelle Tipi-pesi'!W$13,"")&amp;IF(W190='Tabelle Tipi-pesi'!V$14,'Tabelle Tipi-pesi'!W$14,"")&amp;IF(W190='Tabelle Tipi-pesi'!V$15,'Tabelle Tipi-pesi'!W$15,"")&amp;IF(W190='Tabelle Tipi-pesi'!V$16,'Tabelle Tipi-pesi'!W$16,"")&amp;IF(W190='Tabelle Tipi-pesi'!V$17,'Tabelle Tipi-pesi'!W$17,"")&amp;IF(W190='Tabelle Tipi-pesi'!V$18,'Tabelle Tipi-pesi'!W$18,"")&amp;IF(W190='Tabelle Tipi-pesi'!V$19,'Tabelle Tipi-pesi'!W$19,"")&amp;IF(W190='Tabelle Tipi-pesi'!V$20,'Tabelle Tipi-pesi'!W$20,"")&amp;IF(W190='Tabelle Tipi-pesi'!V$21,'Tabelle Tipi-pesi'!W$21,"")&amp;IF(W190='Tabelle Tipi-pesi'!V$22,'Tabelle Tipi-pesi'!W$22,"")&amp;IF(W190='Tabelle Tipi-pesi'!V$23,'Tabelle Tipi-pesi'!W$23,"")))</f>
        <v>0</v>
      </c>
      <c r="Z190" s="9">
        <f>IF(Y190="",0,VALUE(IF(Y190='Tabelle Tipi-pesi'!X$2,'Tabelle Tipi-pesi'!Y$2,"")&amp;IF(Y190='Tabelle Tipi-pesi'!X$3,'Tabelle Tipi-pesi'!Y$3,"")&amp;IF(Y190='Tabelle Tipi-pesi'!X$4,'Tabelle Tipi-pesi'!Y$4,"")&amp;IF(Y190='Tabelle Tipi-pesi'!X$5,'Tabelle Tipi-pesi'!Y$5,"")&amp;IF(Y190='Tabelle Tipi-pesi'!X$6,'Tabelle Tipi-pesi'!Y$6,"")&amp;IF(Y190='Tabelle Tipi-pesi'!X$7,'Tabelle Tipi-pesi'!Y$7,"")&amp;IF(Y190='Tabelle Tipi-pesi'!X$8,'Tabelle Tipi-pesi'!Y$8,"")&amp;IF(Y190='Tabelle Tipi-pesi'!X$9,'Tabelle Tipi-pesi'!Y$9,"")&amp;IF(Y190='Tabelle Tipi-pesi'!X$10,'Tabelle Tipi-pesi'!Y$10,"")&amp;IF(Y190='Tabelle Tipi-pesi'!X$11,'Tabelle Tipi-pesi'!Y$11,"")&amp;IF(Y190='Tabelle Tipi-pesi'!X$12,'Tabelle Tipi-pesi'!Y$12,"")&amp;IF(Y190='Tabelle Tipi-pesi'!X$13,'Tabelle Tipi-pesi'!Y$13,"")&amp;IF(Y190='Tabelle Tipi-pesi'!X$14,'Tabelle Tipi-pesi'!Y$14,"")&amp;IF(Y190='Tabelle Tipi-pesi'!X$15,'Tabelle Tipi-pesi'!Y$15,"")&amp;IF(Y190='Tabelle Tipi-pesi'!X$16,'Tabelle Tipi-pesi'!Y$16,"")&amp;IF(Y190='Tabelle Tipi-pesi'!X$17,'Tabelle Tipi-pesi'!Y$17,"")&amp;IF(Y190='Tabelle Tipi-pesi'!X$18,'Tabelle Tipi-pesi'!Y$18,"")&amp;IF(Y190='Tabelle Tipi-pesi'!X$19,'Tabelle Tipi-pesi'!Y$19,"")&amp;IF(Y190='Tabelle Tipi-pesi'!X$20,'Tabelle Tipi-pesi'!Y$20,"")&amp;IF(Y190='Tabelle Tipi-pesi'!X$21,'Tabelle Tipi-pesi'!Y$21,"")&amp;IF(Y190='Tabelle Tipi-pesi'!X$22,'Tabelle Tipi-pesi'!Y$22,"")&amp;IF(Y190='Tabelle Tipi-pesi'!X$23,'Tabelle Tipi-pesi'!Y$23,"")))</f>
        <v>0</v>
      </c>
      <c r="AA190" s="36"/>
      <c r="AB190" s="37">
        <f>IF(AA190="",0,VALUE(IF(AA190='Tabelle Tipi-pesi'!Z$2,'Tabelle Tipi-pesi'!AA$2,"")&amp;IF(AA190='Tabelle Tipi-pesi'!Z$3,'Tabelle Tipi-pesi'!AA$3,"")&amp;IF(AA190='Tabelle Tipi-pesi'!Z$4,'Tabelle Tipi-pesi'!AA$4,"")&amp;IF(AA190='Tabelle Tipi-pesi'!Z$5,'Tabelle Tipi-pesi'!AA$5,"")&amp;IF(AA190='Tabelle Tipi-pesi'!Z$6,'Tabelle Tipi-pesi'!AA$6,"")&amp;IF(AA190='Tabelle Tipi-pesi'!Z$7,'Tabelle Tipi-pesi'!AA$7,"")&amp;IF(AA190='Tabelle Tipi-pesi'!Z$8,'Tabelle Tipi-pesi'!AA$8,"")&amp;IF(AA190='Tabelle Tipi-pesi'!Z$9,'Tabelle Tipi-pesi'!AA$9,"")&amp;IF(AA190='Tabelle Tipi-pesi'!Z$10,'Tabelle Tipi-pesi'!AA$10,"")&amp;IF(AA190='Tabelle Tipi-pesi'!Z$11,'Tabelle Tipi-pesi'!AA$11,"")&amp;IF(AA190='Tabelle Tipi-pesi'!Z$12,'Tabelle Tipi-pesi'!AA$12,"")&amp;IF(AA190='Tabelle Tipi-pesi'!Z$13,'Tabelle Tipi-pesi'!AA$13,"")&amp;IF(AA190='Tabelle Tipi-pesi'!Z$14,'Tabelle Tipi-pesi'!AA$14,"")&amp;IF(AA190='Tabelle Tipi-pesi'!Z$15,'Tabelle Tipi-pesi'!AA$15,"")&amp;IF(AA190='Tabelle Tipi-pesi'!Z$16,'Tabelle Tipi-pesi'!AA$16,"")&amp;IF(AA190='Tabelle Tipi-pesi'!Z$17,'Tabelle Tipi-pesi'!AA$17,"")&amp;IF(AA190='Tabelle Tipi-pesi'!Z$18,'Tabelle Tipi-pesi'!AA$18,"")&amp;IF(AA190='Tabelle Tipi-pesi'!Z$19,'Tabelle Tipi-pesi'!AA$19,"")&amp;IF(AA190='Tabelle Tipi-pesi'!Z$20,'Tabelle Tipi-pesi'!AA$20,"")&amp;IF(AA190='Tabelle Tipi-pesi'!Z$21,'Tabelle Tipi-pesi'!AA$21,"")&amp;IF(AA190='Tabelle Tipi-pesi'!Z$22,'Tabelle Tipi-pesi'!AA$22,"")&amp;IF(AA190='Tabelle Tipi-pesi'!Z$23,'Tabelle Tipi-pesi'!AA$23,"")))</f>
        <v>0</v>
      </c>
      <c r="AD190" s="9">
        <f>IF(AC190="",0,VALUE(IF(AC190='Tabelle Tipi-pesi'!Z$2,'Tabelle Tipi-pesi'!AA$2,"")&amp;IF(AC190='Tabelle Tipi-pesi'!Z$3,'Tabelle Tipi-pesi'!AA$3,"")&amp;IF(AC190='Tabelle Tipi-pesi'!Z$4,'Tabelle Tipi-pesi'!AA$4,"")&amp;IF(AC190='Tabelle Tipi-pesi'!Z$5,'Tabelle Tipi-pesi'!AA$5,"")&amp;IF(AC190='Tabelle Tipi-pesi'!Z$6,'Tabelle Tipi-pesi'!AA$6,"")&amp;IF(AC190='Tabelle Tipi-pesi'!Z$7,'Tabelle Tipi-pesi'!AA$7,"")&amp;IF(AC190='Tabelle Tipi-pesi'!Z$8,'Tabelle Tipi-pesi'!AA$8,"")&amp;IF(AC190='Tabelle Tipi-pesi'!Z$9,'Tabelle Tipi-pesi'!AA$9,"")&amp;IF(AC190='Tabelle Tipi-pesi'!Z$10,'Tabelle Tipi-pesi'!AA$10,"")&amp;IF(AC190='Tabelle Tipi-pesi'!Z$11,'Tabelle Tipi-pesi'!AA$11,"")&amp;IF(AC190='Tabelle Tipi-pesi'!Z$12,'Tabelle Tipi-pesi'!AA$12,"")&amp;IF(AC190='Tabelle Tipi-pesi'!Z$13,'Tabelle Tipi-pesi'!AA$13,"")&amp;IF(AC190='Tabelle Tipi-pesi'!Z$14,'Tabelle Tipi-pesi'!AA$14,"")&amp;IF(AC190='Tabelle Tipi-pesi'!Z$15,'Tabelle Tipi-pesi'!AA$15,"")&amp;IF(AC190='Tabelle Tipi-pesi'!Z$16,'Tabelle Tipi-pesi'!AA$16,"")&amp;IF(AC190='Tabelle Tipi-pesi'!Z$17,'Tabelle Tipi-pesi'!AA$17,"")&amp;IF(AC190='Tabelle Tipi-pesi'!Z$18,'Tabelle Tipi-pesi'!AA$18,"")&amp;IF(AC190='Tabelle Tipi-pesi'!Z$19,'Tabelle Tipi-pesi'!AA$19,"")&amp;IF(AC190='Tabelle Tipi-pesi'!Z$20,'Tabelle Tipi-pesi'!AA$20,"")&amp;IF(AC190='Tabelle Tipi-pesi'!Z$21,'Tabelle Tipi-pesi'!AA$21,"")&amp;IF(AC190='Tabelle Tipi-pesi'!Z$22,'Tabelle Tipi-pesi'!AA$22,"")&amp;IF(AC190='Tabelle Tipi-pesi'!Z$23,'Tabelle Tipi-pesi'!AA$23,"")))</f>
        <v>0</v>
      </c>
      <c r="AE190" s="34"/>
      <c r="AF190" s="35">
        <f>IF(AE190="",0,VALUE(IF(AE190='Tabelle Tipi-pesi'!AB$2,'Tabelle Tipi-pesi'!AC$2,"")&amp;IF(AE190='Tabelle Tipi-pesi'!AB$3,'Tabelle Tipi-pesi'!AC$3,"")&amp;IF(AE190='Tabelle Tipi-pesi'!AB$4,'Tabelle Tipi-pesi'!AC$4,"")&amp;IF(AE190='Tabelle Tipi-pesi'!AB$5,'Tabelle Tipi-pesi'!AC$5,"")&amp;IF(AE190='Tabelle Tipi-pesi'!AB$6,'Tabelle Tipi-pesi'!AC$6,"")&amp;IF(AE190='Tabelle Tipi-pesi'!AB$7,'Tabelle Tipi-pesi'!AC$7,"")&amp;IF(AE190='Tabelle Tipi-pesi'!AB$8,'Tabelle Tipi-pesi'!AC$8,"")&amp;IF(AE190='Tabelle Tipi-pesi'!AB$9,'Tabelle Tipi-pesi'!AC$9,"")&amp;IF(AE190='Tabelle Tipi-pesi'!AB$10,'Tabelle Tipi-pesi'!AC$10,"")&amp;IF(AE190='Tabelle Tipi-pesi'!AB$11,'Tabelle Tipi-pesi'!AC$11,"")&amp;IF(AE190='Tabelle Tipi-pesi'!AB$12,'Tabelle Tipi-pesi'!AC$12,"")&amp;IF(AE190='Tabelle Tipi-pesi'!AB$13,'Tabelle Tipi-pesi'!AC$13,"")&amp;IF(AE190='Tabelle Tipi-pesi'!AB$14,'Tabelle Tipi-pesi'!AC$14,"")&amp;IF(AE190='Tabelle Tipi-pesi'!AB$15,'Tabelle Tipi-pesi'!AC$15,"")&amp;IF(AD190='Tabelle Tipi-pesi'!AB$16,'Tabelle Tipi-pesi'!AC$16,"")&amp;IF(AE190='Tabelle Tipi-pesi'!AB$17,'Tabelle Tipi-pesi'!AC$17,"")&amp;IF(AE190='Tabelle Tipi-pesi'!AB$18,'Tabelle Tipi-pesi'!AC$18,"")&amp;IF(AE190='Tabelle Tipi-pesi'!AB$19,'Tabelle Tipi-pesi'!AC$19,"")&amp;IF(AE190='Tabelle Tipi-pesi'!AB$20,'Tabelle Tipi-pesi'!AC$20,"")&amp;IF(AE190='Tabelle Tipi-pesi'!AB$21,'Tabelle Tipi-pesi'!AC$21,"")&amp;IF(AE190='Tabelle Tipi-pesi'!AB$22,'Tabelle Tipi-pesi'!AC$22,"")&amp;IF(AE190='Tabelle Tipi-pesi'!AB$23,'Tabelle Tipi-pesi'!AC$23,"")))</f>
        <v>0</v>
      </c>
      <c r="AH190" s="9">
        <f>IF(AG190="",0,VALUE(IF(AG190='Tabelle Tipi-pesi'!AD$2,'Tabelle Tipi-pesi'!AE$2,"")&amp;IF(AG190='Tabelle Tipi-pesi'!AD$3,'Tabelle Tipi-pesi'!AE$3,"")&amp;IF(AG190='Tabelle Tipi-pesi'!AD$4,'Tabelle Tipi-pesi'!AE$4,"")&amp;IF(AG190='Tabelle Tipi-pesi'!AD$5,'Tabelle Tipi-pesi'!AE$5,"")&amp;IF(AG190='Tabelle Tipi-pesi'!AD$6,'Tabelle Tipi-pesi'!AE$6,"")&amp;IF(AG190='Tabelle Tipi-pesi'!AD$7,'Tabelle Tipi-pesi'!AE$7,"")&amp;IF(AG190='Tabelle Tipi-pesi'!AD$8,'Tabelle Tipi-pesi'!AE$8,"")&amp;IF(AG190='Tabelle Tipi-pesi'!AD$9,'Tabelle Tipi-pesi'!AE$9,"")&amp;IF(AG190='Tabelle Tipi-pesi'!AD$10,'Tabelle Tipi-pesi'!AE$10,"")&amp;IF(AG190='Tabelle Tipi-pesi'!AD$11,'Tabelle Tipi-pesi'!AE$11,"")&amp;IF(AG190='Tabelle Tipi-pesi'!AD$12,'Tabelle Tipi-pesi'!AE$12,"")&amp;IF(AG190='Tabelle Tipi-pesi'!AD$13,'Tabelle Tipi-pesi'!AE$13,"")&amp;IF(AG190='Tabelle Tipi-pesi'!AD$14,'Tabelle Tipi-pesi'!AE$14,"")&amp;IF(AG190='Tabelle Tipi-pesi'!AD$15,'Tabelle Tipi-pesi'!AE$15,"")&amp;IF(AF190='Tabelle Tipi-pesi'!AD$16,'Tabelle Tipi-pesi'!AE$16,"")&amp;IF(AG190='Tabelle Tipi-pesi'!AD$17,'Tabelle Tipi-pesi'!AE$17,"")&amp;IF(AG190='Tabelle Tipi-pesi'!AD$18,'Tabelle Tipi-pesi'!AE$18,"")&amp;IF(AG190='Tabelle Tipi-pesi'!AD$19,'Tabelle Tipi-pesi'!AE$19,"")&amp;IF(AG190='Tabelle Tipi-pesi'!AD$20,'Tabelle Tipi-pesi'!AE$20,"")&amp;IF(AG190='Tabelle Tipi-pesi'!AD$21,'Tabelle Tipi-pesi'!AE$21,"")&amp;IF(AG190='Tabelle Tipi-pesi'!AD$22,'Tabelle Tipi-pesi'!AE$22,"")&amp;IF(AG190='Tabelle Tipi-pesi'!AD$23,'Tabelle Tipi-pesi'!AE$23,"")))</f>
        <v>0</v>
      </c>
      <c r="AJ190" s="26">
        <f t="shared" si="14"/>
        <v>642</v>
      </c>
      <c r="AK190" s="55">
        <v>32.200000000000003</v>
      </c>
      <c r="AL190" s="12">
        <v>4769</v>
      </c>
      <c r="AM190" s="18"/>
      <c r="AN190" s="11">
        <f t="shared" si="15"/>
        <v>9</v>
      </c>
      <c r="AO190" s="11" t="str">
        <f t="shared" si="16"/>
        <v>2</v>
      </c>
      <c r="AP190" s="8">
        <v>1080</v>
      </c>
      <c r="AQ190" s="40">
        <f t="shared" si="17"/>
        <v>8.8863354037267079</v>
      </c>
      <c r="AR190" s="15">
        <f t="shared" si="18"/>
        <v>65.758881987577638</v>
      </c>
      <c r="AS190" s="16">
        <f t="shared" si="19"/>
        <v>102.42816508968478</v>
      </c>
      <c r="AT190" s="15">
        <f t="shared" si="20"/>
        <v>9.7629397063240635</v>
      </c>
      <c r="AU190" s="39"/>
    </row>
    <row r="191" spans="1:47" s="8" customFormat="1" ht="11.25" customHeight="1" x14ac:dyDescent="0.2">
      <c r="A191" s="8">
        <v>187</v>
      </c>
      <c r="B191" s="8">
        <v>4</v>
      </c>
      <c r="C191" s="20" t="s">
        <v>16</v>
      </c>
      <c r="D191" s="21">
        <f>IF(C191="",0,VALUE(IF(C191='Tabelle Tipi-pesi'!B$2,'Tabelle Tipi-pesi'!C$2,"")&amp;IF(C191='Tabelle Tipi-pesi'!B$3,'Tabelle Tipi-pesi'!C$3,"")&amp;IF(C191='Tabelle Tipi-pesi'!B$4,'Tabelle Tipi-pesi'!C$4,"")&amp;IF(C191='Tabelle Tipi-pesi'!B$5,'Tabelle Tipi-pesi'!C$5,"")&amp;IF(C191='Tabelle Tipi-pesi'!B$6,'Tabelle Tipi-pesi'!C$6,"")&amp;IF(C191='Tabelle Tipi-pesi'!B$7,'Tabelle Tipi-pesi'!C$7,"")&amp;IF(C191='Tabelle Tipi-pesi'!B$8,'Tabelle Tipi-pesi'!C$8,"")&amp;IF(C191='Tabelle Tipi-pesi'!B$9,'Tabelle Tipi-pesi'!C$9,"")&amp;IF(C191='Tabelle Tipi-pesi'!B$10,'Tabelle Tipi-pesi'!C$10,"")&amp;IF(C191='Tabelle Tipi-pesi'!B$11,'Tabelle Tipi-pesi'!C$11,"")&amp;IF(C191='Tabelle Tipi-pesi'!B$12,'Tabelle Tipi-pesi'!C$12,"")&amp;IF(C191='Tabelle Tipi-pesi'!B$13,'Tabelle Tipi-pesi'!C$13,"")&amp;IF(C191='Tabelle Tipi-pesi'!B$14,'Tabelle Tipi-pesi'!C$14,"")&amp;IF(C191='Tabelle Tipi-pesi'!B$15,'Tabelle Tipi-pesi'!C$15,"")&amp;IF(C191='Tabelle Tipi-pesi'!B$16,'Tabelle Tipi-pesi'!C$16,"")&amp;IF(C191='Tabelle Tipi-pesi'!B$17,'Tabelle Tipi-pesi'!C$17,"")&amp;IF(C191='Tabelle Tipi-pesi'!B$18,'Tabelle Tipi-pesi'!C$18,"")&amp;IF(C191='Tabelle Tipi-pesi'!B$19,'Tabelle Tipi-pesi'!C$19,"")&amp;IF(C191='Tabelle Tipi-pesi'!B$20,'Tabelle Tipi-pesi'!C$20,"")&amp;IF(C191='Tabelle Tipi-pesi'!B$21,'Tabelle Tipi-pesi'!C$21,"")&amp;IF(C191='Tabelle Tipi-pesi'!B$22,'Tabelle Tipi-pesi'!C$22,"")&amp;IF(C191='Tabelle Tipi-pesi'!B$23,'Tabelle Tipi-pesi'!C$23,"")))</f>
        <v>50</v>
      </c>
      <c r="E191" s="8" t="s">
        <v>22</v>
      </c>
      <c r="F191" s="7">
        <f>IF(E191="",0,VALUE(IF(E191='Tabelle Tipi-pesi'!D$2,'Tabelle Tipi-pesi'!E$2,"")&amp;IF(E191='Tabelle Tipi-pesi'!D$3,'Tabelle Tipi-pesi'!E$3,"")&amp;IF(E191='Tabelle Tipi-pesi'!D$4,'Tabelle Tipi-pesi'!E$4,"")&amp;IF(E191='Tabelle Tipi-pesi'!D$5,'Tabelle Tipi-pesi'!E$5,"")&amp;IF(E191='Tabelle Tipi-pesi'!D$6,'Tabelle Tipi-pesi'!E$6,"")&amp;IF(E191='Tabelle Tipi-pesi'!D$7,'Tabelle Tipi-pesi'!E$7,"")&amp;IF(E191='Tabelle Tipi-pesi'!D$8,'Tabelle Tipi-pesi'!E$8,"")&amp;IF(E191='Tabelle Tipi-pesi'!D$9,'Tabelle Tipi-pesi'!E$9,"")&amp;IF(E191='Tabelle Tipi-pesi'!D$10,'Tabelle Tipi-pesi'!E$10,"")&amp;IF(E191='Tabelle Tipi-pesi'!D$11,'Tabelle Tipi-pesi'!E$11,"")&amp;IF(E191='Tabelle Tipi-pesi'!D$12,'Tabelle Tipi-pesi'!E$12,"")&amp;IF(E191='Tabelle Tipi-pesi'!D$13,'Tabelle Tipi-pesi'!E$13,"")&amp;IF(E191='Tabelle Tipi-pesi'!D$14,'Tabelle Tipi-pesi'!E$14,"")&amp;IF(E191='Tabelle Tipi-pesi'!D$15,'Tabelle Tipi-pesi'!E$15,"")&amp;IF(E191='Tabelle Tipi-pesi'!D$16,'Tabelle Tipi-pesi'!E$16,"")&amp;IF(E191='Tabelle Tipi-pesi'!D$17,'Tabelle Tipi-pesi'!E$17,"")&amp;IF(E191='Tabelle Tipi-pesi'!D$18,'Tabelle Tipi-pesi'!E$18,"")&amp;IF(E191='Tabelle Tipi-pesi'!D$19,'Tabelle Tipi-pesi'!E$19,"")&amp;IF(E191='Tabelle Tipi-pesi'!D$20,'Tabelle Tipi-pesi'!E$20,"")&amp;IF(E191='Tabelle Tipi-pesi'!D$21,'Tabelle Tipi-pesi'!E$21,"")&amp;IF(E191='Tabelle Tipi-pesi'!D$22,'Tabelle Tipi-pesi'!E$22,"")&amp;IF(E191='Tabelle Tipi-pesi'!D$23,'Tabelle Tipi-pesi'!E$23,"")))/4*B191</f>
        <v>60</v>
      </c>
      <c r="G191" s="22" t="s">
        <v>40</v>
      </c>
      <c r="H191" s="23">
        <f>$B191*IF(G191="",0,VALUE(IF(G191='Tabelle Tipi-pesi'!F$2,'Tabelle Tipi-pesi'!G$2,"")&amp;IF(G191='Tabelle Tipi-pesi'!F$3,'Tabelle Tipi-pesi'!G$3,"")&amp;IF(G191='Tabelle Tipi-pesi'!F$4,'Tabelle Tipi-pesi'!G$4,"")&amp;IF(G191='Tabelle Tipi-pesi'!F$5,'Tabelle Tipi-pesi'!G$5,"")&amp;IF(G191='Tabelle Tipi-pesi'!F$6,'Tabelle Tipi-pesi'!G$6,"")&amp;IF(G191='Tabelle Tipi-pesi'!F$7,'Tabelle Tipi-pesi'!G$7,"")&amp;IF(G191='Tabelle Tipi-pesi'!F$8,'Tabelle Tipi-pesi'!G$8,"")&amp;IF(G191='Tabelle Tipi-pesi'!F$9,'Tabelle Tipi-pesi'!G$9,"")&amp;IF(G191='Tabelle Tipi-pesi'!F$10,'Tabelle Tipi-pesi'!G$10,"")&amp;IF(G191='Tabelle Tipi-pesi'!F$11,'Tabelle Tipi-pesi'!G$11,"")&amp;IF(G191='Tabelle Tipi-pesi'!F$12,'Tabelle Tipi-pesi'!G$12,"")&amp;IF(G191='Tabelle Tipi-pesi'!F$13,'Tabelle Tipi-pesi'!G$13,"")&amp;IF(G191='Tabelle Tipi-pesi'!F$14,'Tabelle Tipi-pesi'!G$14,"")&amp;IF(G191='Tabelle Tipi-pesi'!F$15,'Tabelle Tipi-pesi'!G$15,"")&amp;IF(G191='Tabelle Tipi-pesi'!F$16,'Tabelle Tipi-pesi'!G$16,"")&amp;IF(G191='Tabelle Tipi-pesi'!F$17,'Tabelle Tipi-pesi'!G$17,"")&amp;IF(G191='Tabelle Tipi-pesi'!F$18,'Tabelle Tipi-pesi'!G$18,"")&amp;IF(G191='Tabelle Tipi-pesi'!F$19,'Tabelle Tipi-pesi'!G$19,"")&amp;IF(G191='Tabelle Tipi-pesi'!F$20,'Tabelle Tipi-pesi'!G$20,"")&amp;IF(G191='Tabelle Tipi-pesi'!F$21,'Tabelle Tipi-pesi'!G$21,"")&amp;IF(G191='Tabelle Tipi-pesi'!F$22,'Tabelle Tipi-pesi'!G$22,"")&amp;IF(G191='Tabelle Tipi-pesi'!F$23,'Tabelle Tipi-pesi'!G$23,"")))</f>
        <v>60</v>
      </c>
      <c r="I191" s="8" t="s">
        <v>45</v>
      </c>
      <c r="J191" s="9">
        <f>IF(I191="",0,VALUE(IF(I191='Tabelle Tipi-pesi'!H$2,'Tabelle Tipi-pesi'!I$2,"")&amp;IF(I191='Tabelle Tipi-pesi'!H$3,'Tabelle Tipi-pesi'!I$3,"")&amp;IF(I191='Tabelle Tipi-pesi'!H$4,'Tabelle Tipi-pesi'!I$4,"")&amp;IF(I191='Tabelle Tipi-pesi'!H$5,'Tabelle Tipi-pesi'!I$5,"")&amp;IF(I191='Tabelle Tipi-pesi'!H$6,'Tabelle Tipi-pesi'!I$6,"")&amp;IF(I191='Tabelle Tipi-pesi'!H$7,'Tabelle Tipi-pesi'!I$7,"")&amp;IF(I191='Tabelle Tipi-pesi'!H$8,'Tabelle Tipi-pesi'!I$8,"")&amp;IF(I191='Tabelle Tipi-pesi'!H$9,'Tabelle Tipi-pesi'!I$9,"")&amp;IF(I191='Tabelle Tipi-pesi'!H$10,'Tabelle Tipi-pesi'!I$10,"")&amp;IF(I191='Tabelle Tipi-pesi'!H$11,'Tabelle Tipi-pesi'!I$11,"")&amp;IF(I191='Tabelle Tipi-pesi'!H$12,'Tabelle Tipi-pesi'!I$12,"")&amp;IF(I191='Tabelle Tipi-pesi'!H$13,'Tabelle Tipi-pesi'!I$13,"")&amp;IF(I191='Tabelle Tipi-pesi'!H$14,'Tabelle Tipi-pesi'!I$14,"")&amp;IF(I191='Tabelle Tipi-pesi'!H$15,'Tabelle Tipi-pesi'!I$15,"")&amp;IF(I191='Tabelle Tipi-pesi'!H$16,'Tabelle Tipi-pesi'!I$16,"")&amp;IF(I191='Tabelle Tipi-pesi'!H$17,'Tabelle Tipi-pesi'!I$17,"")&amp;IF(I191='Tabelle Tipi-pesi'!H$18,'Tabelle Tipi-pesi'!I$18,"")&amp;IF(I191='Tabelle Tipi-pesi'!H$19,'Tabelle Tipi-pesi'!I$19,"")&amp;IF(I191='Tabelle Tipi-pesi'!H$20,'Tabelle Tipi-pesi'!I$20,"")&amp;IF(I191='Tabelle Tipi-pesi'!H$21,'Tabelle Tipi-pesi'!I$21,"")&amp;IF(I191='Tabelle Tipi-pesi'!H$22,'Tabelle Tipi-pesi'!I$22,"")&amp;IF(I191='Tabelle Tipi-pesi'!H$23,'Tabelle Tipi-pesi'!I$23,"")))</f>
        <v>50</v>
      </c>
      <c r="K191" s="24" t="s">
        <v>50</v>
      </c>
      <c r="L191" s="25">
        <f>IF(K191="",0,VALUE(IF(K191='Tabelle Tipi-pesi'!J$2,'Tabelle Tipi-pesi'!K$2,"")&amp;IF(K191='Tabelle Tipi-pesi'!J$3,'Tabelle Tipi-pesi'!K$3,"")&amp;IF(K191='Tabelle Tipi-pesi'!J$4,'Tabelle Tipi-pesi'!K$4,"")&amp;IF(K191='Tabelle Tipi-pesi'!J$5,'Tabelle Tipi-pesi'!K$5,"")&amp;IF(K191='Tabelle Tipi-pesi'!J$6,'Tabelle Tipi-pesi'!K$6,"")&amp;IF(K191='Tabelle Tipi-pesi'!J$7,'Tabelle Tipi-pesi'!K$7,"")&amp;IF(K191='Tabelle Tipi-pesi'!J$8,'Tabelle Tipi-pesi'!K$8,"")&amp;IF(K191='Tabelle Tipi-pesi'!J$9,'Tabelle Tipi-pesi'!K$9,"")&amp;IF(K191='Tabelle Tipi-pesi'!J$10,'Tabelle Tipi-pesi'!K$10,"")&amp;IF(K191='Tabelle Tipi-pesi'!J$11,'Tabelle Tipi-pesi'!K$11,"")&amp;IF(K191='Tabelle Tipi-pesi'!J$12,'Tabelle Tipi-pesi'!K$12,"")&amp;IF(K191='Tabelle Tipi-pesi'!J$13,'Tabelle Tipi-pesi'!K$13,"")&amp;IF(K191='Tabelle Tipi-pesi'!J$14,'Tabelle Tipi-pesi'!K$14,"")&amp;IF(K191='Tabelle Tipi-pesi'!J$15,'Tabelle Tipi-pesi'!K$15,"")&amp;IF(K191='Tabelle Tipi-pesi'!J$16,'Tabelle Tipi-pesi'!K$16,"")&amp;IF(K191='Tabelle Tipi-pesi'!J$17,'Tabelle Tipi-pesi'!K$17,"")&amp;IF(K191='Tabelle Tipi-pesi'!J$18,'Tabelle Tipi-pesi'!K$18,"")&amp;IF(K191='Tabelle Tipi-pesi'!J$19,'Tabelle Tipi-pesi'!K$19,"")&amp;IF(K191='Tabelle Tipi-pesi'!J$20,'Tabelle Tipi-pesi'!K$20,"")&amp;IF(K191='Tabelle Tipi-pesi'!J$21,'Tabelle Tipi-pesi'!K$21,"")&amp;IF(K191='Tabelle Tipi-pesi'!J$22,'Tabelle Tipi-pesi'!K$22,"")&amp;IF(K191='Tabelle Tipi-pesi'!J$23,'Tabelle Tipi-pesi'!K$23,"")))</f>
        <v>7</v>
      </c>
      <c r="M191" s="8" t="s">
        <v>55</v>
      </c>
      <c r="N191" s="9">
        <f>$B191*IF(M191="",0,VALUE(IF(M191='Tabelle Tipi-pesi'!L$2,'Tabelle Tipi-pesi'!M$2,"")&amp;IF(M191='Tabelle Tipi-pesi'!L$3,'Tabelle Tipi-pesi'!M$3,"")&amp;IF(M191='Tabelle Tipi-pesi'!L$4,'Tabelle Tipi-pesi'!M$4,"")&amp;IF(M191='Tabelle Tipi-pesi'!L$5,'Tabelle Tipi-pesi'!M$5,"")&amp;IF(M191='Tabelle Tipi-pesi'!L$6,'Tabelle Tipi-pesi'!M$6,"")&amp;IF(M191='Tabelle Tipi-pesi'!L$7,'Tabelle Tipi-pesi'!M$7,"")&amp;IF(M191='Tabelle Tipi-pesi'!L$8,'Tabelle Tipi-pesi'!M$8,"")&amp;IF(M191='Tabelle Tipi-pesi'!L$9,'Tabelle Tipi-pesi'!M$9,"")&amp;IF(M191='Tabelle Tipi-pesi'!L$10,'Tabelle Tipi-pesi'!M$10,"")&amp;IF(M191='Tabelle Tipi-pesi'!L$11,'Tabelle Tipi-pesi'!M$11,"")&amp;IF(M191='Tabelle Tipi-pesi'!L$12,'Tabelle Tipi-pesi'!M$12,"")&amp;IF(M191='Tabelle Tipi-pesi'!L$13,'Tabelle Tipi-pesi'!M$13,"")&amp;IF(M191='Tabelle Tipi-pesi'!L$14,'Tabelle Tipi-pesi'!M$14,"")&amp;IF(M191='Tabelle Tipi-pesi'!L$15,'Tabelle Tipi-pesi'!M$15,"")&amp;IF(M191='Tabelle Tipi-pesi'!L$16,'Tabelle Tipi-pesi'!M$16,"")&amp;IF(M191='Tabelle Tipi-pesi'!L$17,'Tabelle Tipi-pesi'!M$17,"")&amp;IF(M191='Tabelle Tipi-pesi'!L$18,'Tabelle Tipi-pesi'!M$18,"")&amp;IF(M191='Tabelle Tipi-pesi'!L$19,'Tabelle Tipi-pesi'!M$19,"")&amp;IF(M191='Tabelle Tipi-pesi'!L$20,'Tabelle Tipi-pesi'!M$20,"")&amp;IF(M191='Tabelle Tipi-pesi'!L$21,'Tabelle Tipi-pesi'!M$21,"")&amp;IF(M191='Tabelle Tipi-pesi'!L$22,'Tabelle Tipi-pesi'!M$22,"")&amp;IF(M191='Tabelle Tipi-pesi'!L$23,'Tabelle Tipi-pesi'!M$23,"")))</f>
        <v>100</v>
      </c>
      <c r="O191" s="27" t="s">
        <v>81</v>
      </c>
      <c r="P191" s="28">
        <f>IF(O191="",0,VALUE(IF(O191='Tabelle Tipi-pesi'!N$2,'Tabelle Tipi-pesi'!O$2,"")&amp;IF(O191='Tabelle Tipi-pesi'!N$3,'Tabelle Tipi-pesi'!O$3,"")&amp;IF(O191='Tabelle Tipi-pesi'!N$4,'Tabelle Tipi-pesi'!O$4,"")&amp;IF(O191='Tabelle Tipi-pesi'!N$5,'Tabelle Tipi-pesi'!O$5,"")&amp;IF(O191='Tabelle Tipi-pesi'!N$6,'Tabelle Tipi-pesi'!O$6,"")&amp;IF(O191='Tabelle Tipi-pesi'!N$7,'Tabelle Tipi-pesi'!O$7,"")&amp;IF(O191='Tabelle Tipi-pesi'!N$8,'Tabelle Tipi-pesi'!O$8,"")&amp;IF(O191='Tabelle Tipi-pesi'!N$9,'Tabelle Tipi-pesi'!O$9,"")&amp;IF(O191='Tabelle Tipi-pesi'!N$10,'Tabelle Tipi-pesi'!O$10,"")&amp;IF(O191='Tabelle Tipi-pesi'!N$11,'Tabelle Tipi-pesi'!O$11,"")&amp;IF(O191='Tabelle Tipi-pesi'!N$12,'Tabelle Tipi-pesi'!O$12,"")&amp;IF(O191='Tabelle Tipi-pesi'!N$13,'Tabelle Tipi-pesi'!O$13,"")&amp;IF(O191='Tabelle Tipi-pesi'!N$14,'Tabelle Tipi-pesi'!O$14,"")&amp;IF(O191='Tabelle Tipi-pesi'!N$15,'Tabelle Tipi-pesi'!O$15,"")&amp;IF(O191='Tabelle Tipi-pesi'!N$16,'Tabelle Tipi-pesi'!O$16,"")&amp;IF(O191='Tabelle Tipi-pesi'!N$17,'Tabelle Tipi-pesi'!O$17,"")&amp;IF(O191='Tabelle Tipi-pesi'!N$18,'Tabelle Tipi-pesi'!O$18,"")&amp;IF(O191='Tabelle Tipi-pesi'!N$19,'Tabelle Tipi-pesi'!O$19,"")&amp;IF(O191='Tabelle Tipi-pesi'!N$20,'Tabelle Tipi-pesi'!O$20,"")&amp;IF(O191='Tabelle Tipi-pesi'!N$21,'Tabelle Tipi-pesi'!O$21,"")&amp;IF(O191='Tabelle Tipi-pesi'!N$22,'Tabelle Tipi-pesi'!O$22,"")&amp;IF(O191='Tabelle Tipi-pesi'!N$23,'Tabelle Tipi-pesi'!O$23,"")))</f>
        <v>285</v>
      </c>
      <c r="Q191" s="8" t="s">
        <v>108</v>
      </c>
      <c r="R191" s="9">
        <f>IF(Q191="",0,VALUE(IF(Q191='Tabelle Tipi-pesi'!P$2,'Tabelle Tipi-pesi'!Q$2,"")&amp;IF(Q191='Tabelle Tipi-pesi'!P$3,'Tabelle Tipi-pesi'!Q$3,"")&amp;IF(Q191='Tabelle Tipi-pesi'!P$4,'Tabelle Tipi-pesi'!Q$4,"")&amp;IF(Q191='Tabelle Tipi-pesi'!P$5,'Tabelle Tipi-pesi'!Q$5,"")&amp;IF(Q191='Tabelle Tipi-pesi'!P$6,'Tabelle Tipi-pesi'!Q$6,"")&amp;IF(Q191='Tabelle Tipi-pesi'!P$7,'Tabelle Tipi-pesi'!Q$7,"")&amp;IF(Q191='Tabelle Tipi-pesi'!P$8,'Tabelle Tipi-pesi'!Q$8,"")&amp;IF(Q191='Tabelle Tipi-pesi'!P$9,'Tabelle Tipi-pesi'!Q$9,"")&amp;IF(Q191='Tabelle Tipi-pesi'!P$10,'Tabelle Tipi-pesi'!Q$10,"")&amp;IF(Q191='Tabelle Tipi-pesi'!P$11,'Tabelle Tipi-pesi'!Q$11,"")&amp;IF(Q191='Tabelle Tipi-pesi'!P$12,'Tabelle Tipi-pesi'!Q$12,"")&amp;IF(Q191='Tabelle Tipi-pesi'!P$13,'Tabelle Tipi-pesi'!Q$13,"")&amp;IF(Q191='Tabelle Tipi-pesi'!P$14,'Tabelle Tipi-pesi'!Q$14,"")&amp;IF(Q191='Tabelle Tipi-pesi'!P$15,'Tabelle Tipi-pesi'!Q$15,"")&amp;IF(Q191='Tabelle Tipi-pesi'!P$16,'Tabelle Tipi-pesi'!Q$16,"")&amp;IF(Q191='Tabelle Tipi-pesi'!P$17,'Tabelle Tipi-pesi'!Q$17,"")&amp;IF(Q191='Tabelle Tipi-pesi'!P$18,'Tabelle Tipi-pesi'!Q$18,"")&amp;IF(Q191='Tabelle Tipi-pesi'!P$19,'Tabelle Tipi-pesi'!Q$19,"")&amp;IF(Q191='Tabelle Tipi-pesi'!P$20,'Tabelle Tipi-pesi'!Q$20,"")&amp;IF(Q191='Tabelle Tipi-pesi'!P$21,'Tabelle Tipi-pesi'!Q$21,"")&amp;IF(Q191='Tabelle Tipi-pesi'!P$22,'Tabelle Tipi-pesi'!Q$22,"")&amp;IF(Q191='Tabelle Tipi-pesi'!P$23,'Tabelle Tipi-pesi'!Q$23,"")))</f>
        <v>30</v>
      </c>
      <c r="S191" s="29"/>
      <c r="T191" s="30">
        <f>IF(S191="",0,VALUE(IF(S191='Tabelle Tipi-pesi'!R$2,'Tabelle Tipi-pesi'!S$2,"")&amp;IF(S191='Tabelle Tipi-pesi'!R$3,'Tabelle Tipi-pesi'!S$3,"")&amp;IF(S191='Tabelle Tipi-pesi'!R$4,'Tabelle Tipi-pesi'!S$4,"")&amp;IF(S191='Tabelle Tipi-pesi'!R$5,'Tabelle Tipi-pesi'!S$5,"")&amp;IF(S191='Tabelle Tipi-pesi'!R$6,'Tabelle Tipi-pesi'!S$6,"")&amp;IF(S191='Tabelle Tipi-pesi'!R$7,'Tabelle Tipi-pesi'!S$7,"")&amp;IF(S191='Tabelle Tipi-pesi'!R$8,'Tabelle Tipi-pesi'!S$8,"")&amp;IF(S191='Tabelle Tipi-pesi'!R$9,'Tabelle Tipi-pesi'!S$9,"")&amp;IF(S191='Tabelle Tipi-pesi'!R$10,'Tabelle Tipi-pesi'!S$10,"")&amp;IF(S191='Tabelle Tipi-pesi'!R$11,'Tabelle Tipi-pesi'!S$11,"")&amp;IF(S191='Tabelle Tipi-pesi'!R$12,'Tabelle Tipi-pesi'!S$12,"")&amp;IF(S191='Tabelle Tipi-pesi'!R$13,'Tabelle Tipi-pesi'!S$13,"")&amp;IF(S191='Tabelle Tipi-pesi'!R$14,'Tabelle Tipi-pesi'!S$14,"")&amp;IF(S191='Tabelle Tipi-pesi'!R$15,'Tabelle Tipi-pesi'!S$15,"")&amp;IF(S191='Tabelle Tipi-pesi'!R$16,'Tabelle Tipi-pesi'!S$16,"")&amp;IF(S191='Tabelle Tipi-pesi'!R$17,'Tabelle Tipi-pesi'!S$17,"")&amp;IF(S191='Tabelle Tipi-pesi'!R$18,'Tabelle Tipi-pesi'!S$18,"")&amp;IF(S191='Tabelle Tipi-pesi'!R$19,'Tabelle Tipi-pesi'!S$19,"")&amp;IF(S191='Tabelle Tipi-pesi'!R$20,'Tabelle Tipi-pesi'!S$20,"")&amp;IF(S191='Tabelle Tipi-pesi'!R$21,'Tabelle Tipi-pesi'!S$21,"")&amp;IF(S191='Tabelle Tipi-pesi'!R$22,'Tabelle Tipi-pesi'!S$22,"")&amp;IF(S191='Tabelle Tipi-pesi'!R$23,'Tabelle Tipi-pesi'!S$23,"")))</f>
        <v>0</v>
      </c>
      <c r="V191" s="9">
        <f>IF(U191="",0,VALUE(IF(U191='Tabelle Tipi-pesi'!T$2,'Tabelle Tipi-pesi'!U$2,"")&amp;IF(U191='Tabelle Tipi-pesi'!T$3,'Tabelle Tipi-pesi'!U$3,"")&amp;IF(U191='Tabelle Tipi-pesi'!T$4,'Tabelle Tipi-pesi'!U$4,"")&amp;IF(U191='Tabelle Tipi-pesi'!T$5,'Tabelle Tipi-pesi'!U$5,"")&amp;IF(U191='Tabelle Tipi-pesi'!T$6,'Tabelle Tipi-pesi'!U$6,"")&amp;IF(U191='Tabelle Tipi-pesi'!T$7,'Tabelle Tipi-pesi'!U$7,"")&amp;IF(U191='Tabelle Tipi-pesi'!T$8,'Tabelle Tipi-pesi'!U$8,"")&amp;IF(U191='Tabelle Tipi-pesi'!T$9,'Tabelle Tipi-pesi'!U$9,"")&amp;IF(U191='Tabelle Tipi-pesi'!T$10,'Tabelle Tipi-pesi'!U$10,"")&amp;IF(U191='Tabelle Tipi-pesi'!T$11,'Tabelle Tipi-pesi'!U$11,"")&amp;IF(U191='Tabelle Tipi-pesi'!T$12,'Tabelle Tipi-pesi'!U$12,"")&amp;IF(U191='Tabelle Tipi-pesi'!T$13,'Tabelle Tipi-pesi'!U$13,"")&amp;IF(U191='Tabelle Tipi-pesi'!T$14,'Tabelle Tipi-pesi'!U$14,"")&amp;IF(U191='Tabelle Tipi-pesi'!T$15,'Tabelle Tipi-pesi'!U$15,"")&amp;IF(U191='Tabelle Tipi-pesi'!T$16,'Tabelle Tipi-pesi'!U$16,"")&amp;IF(U191='Tabelle Tipi-pesi'!T$17,'Tabelle Tipi-pesi'!U$17,"")&amp;IF(U191='Tabelle Tipi-pesi'!T$18,'Tabelle Tipi-pesi'!U$18,"")&amp;IF(U191='Tabelle Tipi-pesi'!T$19,'Tabelle Tipi-pesi'!U$19,"")&amp;IF(U191='Tabelle Tipi-pesi'!T$20,'Tabelle Tipi-pesi'!U$20,"")&amp;IF(U191='Tabelle Tipi-pesi'!T$21,'Tabelle Tipi-pesi'!U$21,"")&amp;IF(U191='Tabelle Tipi-pesi'!T$22,'Tabelle Tipi-pesi'!U$22,"")&amp;IF(U191='Tabelle Tipi-pesi'!T$23,'Tabelle Tipi-pesi'!U$23,"")))</f>
        <v>0</v>
      </c>
      <c r="W191" s="31"/>
      <c r="X191" s="32">
        <f>IF(W191="",0,VALUE(IF(W191='Tabelle Tipi-pesi'!V$2,'Tabelle Tipi-pesi'!W$2,"")&amp;IF(W191='Tabelle Tipi-pesi'!V$3,'Tabelle Tipi-pesi'!W$3,"")&amp;IF(W191='Tabelle Tipi-pesi'!V$4,'Tabelle Tipi-pesi'!W$4,"")&amp;IF(W191='Tabelle Tipi-pesi'!V$5,'Tabelle Tipi-pesi'!W$5,"")&amp;IF(W191='Tabelle Tipi-pesi'!V$6,'Tabelle Tipi-pesi'!W$6,"")&amp;IF(W191='Tabelle Tipi-pesi'!V$7,'Tabelle Tipi-pesi'!W$7,"")&amp;IF(W191='Tabelle Tipi-pesi'!V$8,'Tabelle Tipi-pesi'!W$8,"")&amp;IF(W191='Tabelle Tipi-pesi'!V$9,'Tabelle Tipi-pesi'!W$9,"")&amp;IF(W191='Tabelle Tipi-pesi'!V$10,'Tabelle Tipi-pesi'!W$10,"")&amp;IF(W191='Tabelle Tipi-pesi'!V$11,'Tabelle Tipi-pesi'!W$11,"")&amp;IF(W191='Tabelle Tipi-pesi'!V$12,'Tabelle Tipi-pesi'!W$12,"")&amp;IF(W191='Tabelle Tipi-pesi'!V$13,'Tabelle Tipi-pesi'!W$13,"")&amp;IF(W191='Tabelle Tipi-pesi'!V$14,'Tabelle Tipi-pesi'!W$14,"")&amp;IF(W191='Tabelle Tipi-pesi'!V$15,'Tabelle Tipi-pesi'!W$15,"")&amp;IF(W191='Tabelle Tipi-pesi'!V$16,'Tabelle Tipi-pesi'!W$16,"")&amp;IF(W191='Tabelle Tipi-pesi'!V$17,'Tabelle Tipi-pesi'!W$17,"")&amp;IF(W191='Tabelle Tipi-pesi'!V$18,'Tabelle Tipi-pesi'!W$18,"")&amp;IF(W191='Tabelle Tipi-pesi'!V$19,'Tabelle Tipi-pesi'!W$19,"")&amp;IF(W191='Tabelle Tipi-pesi'!V$20,'Tabelle Tipi-pesi'!W$20,"")&amp;IF(W191='Tabelle Tipi-pesi'!V$21,'Tabelle Tipi-pesi'!W$21,"")&amp;IF(W191='Tabelle Tipi-pesi'!V$22,'Tabelle Tipi-pesi'!W$22,"")&amp;IF(W191='Tabelle Tipi-pesi'!V$23,'Tabelle Tipi-pesi'!W$23,"")))</f>
        <v>0</v>
      </c>
      <c r="Z191" s="9">
        <f>IF(Y191="",0,VALUE(IF(Y191='Tabelle Tipi-pesi'!X$2,'Tabelle Tipi-pesi'!Y$2,"")&amp;IF(Y191='Tabelle Tipi-pesi'!X$3,'Tabelle Tipi-pesi'!Y$3,"")&amp;IF(Y191='Tabelle Tipi-pesi'!X$4,'Tabelle Tipi-pesi'!Y$4,"")&amp;IF(Y191='Tabelle Tipi-pesi'!X$5,'Tabelle Tipi-pesi'!Y$5,"")&amp;IF(Y191='Tabelle Tipi-pesi'!X$6,'Tabelle Tipi-pesi'!Y$6,"")&amp;IF(Y191='Tabelle Tipi-pesi'!X$7,'Tabelle Tipi-pesi'!Y$7,"")&amp;IF(Y191='Tabelle Tipi-pesi'!X$8,'Tabelle Tipi-pesi'!Y$8,"")&amp;IF(Y191='Tabelle Tipi-pesi'!X$9,'Tabelle Tipi-pesi'!Y$9,"")&amp;IF(Y191='Tabelle Tipi-pesi'!X$10,'Tabelle Tipi-pesi'!Y$10,"")&amp;IF(Y191='Tabelle Tipi-pesi'!X$11,'Tabelle Tipi-pesi'!Y$11,"")&amp;IF(Y191='Tabelle Tipi-pesi'!X$12,'Tabelle Tipi-pesi'!Y$12,"")&amp;IF(Y191='Tabelle Tipi-pesi'!X$13,'Tabelle Tipi-pesi'!Y$13,"")&amp;IF(Y191='Tabelle Tipi-pesi'!X$14,'Tabelle Tipi-pesi'!Y$14,"")&amp;IF(Y191='Tabelle Tipi-pesi'!X$15,'Tabelle Tipi-pesi'!Y$15,"")&amp;IF(Y191='Tabelle Tipi-pesi'!X$16,'Tabelle Tipi-pesi'!Y$16,"")&amp;IF(Y191='Tabelle Tipi-pesi'!X$17,'Tabelle Tipi-pesi'!Y$17,"")&amp;IF(Y191='Tabelle Tipi-pesi'!X$18,'Tabelle Tipi-pesi'!Y$18,"")&amp;IF(Y191='Tabelle Tipi-pesi'!X$19,'Tabelle Tipi-pesi'!Y$19,"")&amp;IF(Y191='Tabelle Tipi-pesi'!X$20,'Tabelle Tipi-pesi'!Y$20,"")&amp;IF(Y191='Tabelle Tipi-pesi'!X$21,'Tabelle Tipi-pesi'!Y$21,"")&amp;IF(Y191='Tabelle Tipi-pesi'!X$22,'Tabelle Tipi-pesi'!Y$22,"")&amp;IF(Y191='Tabelle Tipi-pesi'!X$23,'Tabelle Tipi-pesi'!Y$23,"")))</f>
        <v>0</v>
      </c>
      <c r="AA191" s="36"/>
      <c r="AB191" s="37">
        <f>IF(AA191="",0,VALUE(IF(AA191='Tabelle Tipi-pesi'!Z$2,'Tabelle Tipi-pesi'!AA$2,"")&amp;IF(AA191='Tabelle Tipi-pesi'!Z$3,'Tabelle Tipi-pesi'!AA$3,"")&amp;IF(AA191='Tabelle Tipi-pesi'!Z$4,'Tabelle Tipi-pesi'!AA$4,"")&amp;IF(AA191='Tabelle Tipi-pesi'!Z$5,'Tabelle Tipi-pesi'!AA$5,"")&amp;IF(AA191='Tabelle Tipi-pesi'!Z$6,'Tabelle Tipi-pesi'!AA$6,"")&amp;IF(AA191='Tabelle Tipi-pesi'!Z$7,'Tabelle Tipi-pesi'!AA$7,"")&amp;IF(AA191='Tabelle Tipi-pesi'!Z$8,'Tabelle Tipi-pesi'!AA$8,"")&amp;IF(AA191='Tabelle Tipi-pesi'!Z$9,'Tabelle Tipi-pesi'!AA$9,"")&amp;IF(AA191='Tabelle Tipi-pesi'!Z$10,'Tabelle Tipi-pesi'!AA$10,"")&amp;IF(AA191='Tabelle Tipi-pesi'!Z$11,'Tabelle Tipi-pesi'!AA$11,"")&amp;IF(AA191='Tabelle Tipi-pesi'!Z$12,'Tabelle Tipi-pesi'!AA$12,"")&amp;IF(AA191='Tabelle Tipi-pesi'!Z$13,'Tabelle Tipi-pesi'!AA$13,"")&amp;IF(AA191='Tabelle Tipi-pesi'!Z$14,'Tabelle Tipi-pesi'!AA$14,"")&amp;IF(AA191='Tabelle Tipi-pesi'!Z$15,'Tabelle Tipi-pesi'!AA$15,"")&amp;IF(AA191='Tabelle Tipi-pesi'!Z$16,'Tabelle Tipi-pesi'!AA$16,"")&amp;IF(AA191='Tabelle Tipi-pesi'!Z$17,'Tabelle Tipi-pesi'!AA$17,"")&amp;IF(AA191='Tabelle Tipi-pesi'!Z$18,'Tabelle Tipi-pesi'!AA$18,"")&amp;IF(AA191='Tabelle Tipi-pesi'!Z$19,'Tabelle Tipi-pesi'!AA$19,"")&amp;IF(AA191='Tabelle Tipi-pesi'!Z$20,'Tabelle Tipi-pesi'!AA$20,"")&amp;IF(AA191='Tabelle Tipi-pesi'!Z$21,'Tabelle Tipi-pesi'!AA$21,"")&amp;IF(AA191='Tabelle Tipi-pesi'!Z$22,'Tabelle Tipi-pesi'!AA$22,"")&amp;IF(AA191='Tabelle Tipi-pesi'!Z$23,'Tabelle Tipi-pesi'!AA$23,"")))</f>
        <v>0</v>
      </c>
      <c r="AD191" s="9">
        <f>IF(AC191="",0,VALUE(IF(AC191='Tabelle Tipi-pesi'!Z$2,'Tabelle Tipi-pesi'!AA$2,"")&amp;IF(AC191='Tabelle Tipi-pesi'!Z$3,'Tabelle Tipi-pesi'!AA$3,"")&amp;IF(AC191='Tabelle Tipi-pesi'!Z$4,'Tabelle Tipi-pesi'!AA$4,"")&amp;IF(AC191='Tabelle Tipi-pesi'!Z$5,'Tabelle Tipi-pesi'!AA$5,"")&amp;IF(AC191='Tabelle Tipi-pesi'!Z$6,'Tabelle Tipi-pesi'!AA$6,"")&amp;IF(AC191='Tabelle Tipi-pesi'!Z$7,'Tabelle Tipi-pesi'!AA$7,"")&amp;IF(AC191='Tabelle Tipi-pesi'!Z$8,'Tabelle Tipi-pesi'!AA$8,"")&amp;IF(AC191='Tabelle Tipi-pesi'!Z$9,'Tabelle Tipi-pesi'!AA$9,"")&amp;IF(AC191='Tabelle Tipi-pesi'!Z$10,'Tabelle Tipi-pesi'!AA$10,"")&amp;IF(AC191='Tabelle Tipi-pesi'!Z$11,'Tabelle Tipi-pesi'!AA$11,"")&amp;IF(AC191='Tabelle Tipi-pesi'!Z$12,'Tabelle Tipi-pesi'!AA$12,"")&amp;IF(AC191='Tabelle Tipi-pesi'!Z$13,'Tabelle Tipi-pesi'!AA$13,"")&amp;IF(AC191='Tabelle Tipi-pesi'!Z$14,'Tabelle Tipi-pesi'!AA$14,"")&amp;IF(AC191='Tabelle Tipi-pesi'!Z$15,'Tabelle Tipi-pesi'!AA$15,"")&amp;IF(AC191='Tabelle Tipi-pesi'!Z$16,'Tabelle Tipi-pesi'!AA$16,"")&amp;IF(AC191='Tabelle Tipi-pesi'!Z$17,'Tabelle Tipi-pesi'!AA$17,"")&amp;IF(AC191='Tabelle Tipi-pesi'!Z$18,'Tabelle Tipi-pesi'!AA$18,"")&amp;IF(AC191='Tabelle Tipi-pesi'!Z$19,'Tabelle Tipi-pesi'!AA$19,"")&amp;IF(AC191='Tabelle Tipi-pesi'!Z$20,'Tabelle Tipi-pesi'!AA$20,"")&amp;IF(AC191='Tabelle Tipi-pesi'!Z$21,'Tabelle Tipi-pesi'!AA$21,"")&amp;IF(AC191='Tabelle Tipi-pesi'!Z$22,'Tabelle Tipi-pesi'!AA$22,"")&amp;IF(AC191='Tabelle Tipi-pesi'!Z$23,'Tabelle Tipi-pesi'!AA$23,"")))</f>
        <v>0</v>
      </c>
      <c r="AE191" s="34"/>
      <c r="AF191" s="35">
        <f>IF(AE191="",0,VALUE(IF(AE191='Tabelle Tipi-pesi'!AB$2,'Tabelle Tipi-pesi'!AC$2,"")&amp;IF(AE191='Tabelle Tipi-pesi'!AB$3,'Tabelle Tipi-pesi'!AC$3,"")&amp;IF(AE191='Tabelle Tipi-pesi'!AB$4,'Tabelle Tipi-pesi'!AC$4,"")&amp;IF(AE191='Tabelle Tipi-pesi'!AB$5,'Tabelle Tipi-pesi'!AC$5,"")&amp;IF(AE191='Tabelle Tipi-pesi'!AB$6,'Tabelle Tipi-pesi'!AC$6,"")&amp;IF(AE191='Tabelle Tipi-pesi'!AB$7,'Tabelle Tipi-pesi'!AC$7,"")&amp;IF(AE191='Tabelle Tipi-pesi'!AB$8,'Tabelle Tipi-pesi'!AC$8,"")&amp;IF(AE191='Tabelle Tipi-pesi'!AB$9,'Tabelle Tipi-pesi'!AC$9,"")&amp;IF(AE191='Tabelle Tipi-pesi'!AB$10,'Tabelle Tipi-pesi'!AC$10,"")&amp;IF(AE191='Tabelle Tipi-pesi'!AB$11,'Tabelle Tipi-pesi'!AC$11,"")&amp;IF(AE191='Tabelle Tipi-pesi'!AB$12,'Tabelle Tipi-pesi'!AC$12,"")&amp;IF(AE191='Tabelle Tipi-pesi'!AB$13,'Tabelle Tipi-pesi'!AC$13,"")&amp;IF(AE191='Tabelle Tipi-pesi'!AB$14,'Tabelle Tipi-pesi'!AC$14,"")&amp;IF(AE191='Tabelle Tipi-pesi'!AB$15,'Tabelle Tipi-pesi'!AC$15,"")&amp;IF(AD191='Tabelle Tipi-pesi'!AB$16,'Tabelle Tipi-pesi'!AC$16,"")&amp;IF(AE191='Tabelle Tipi-pesi'!AB$17,'Tabelle Tipi-pesi'!AC$17,"")&amp;IF(AE191='Tabelle Tipi-pesi'!AB$18,'Tabelle Tipi-pesi'!AC$18,"")&amp;IF(AE191='Tabelle Tipi-pesi'!AB$19,'Tabelle Tipi-pesi'!AC$19,"")&amp;IF(AE191='Tabelle Tipi-pesi'!AB$20,'Tabelle Tipi-pesi'!AC$20,"")&amp;IF(AE191='Tabelle Tipi-pesi'!AB$21,'Tabelle Tipi-pesi'!AC$21,"")&amp;IF(AE191='Tabelle Tipi-pesi'!AB$22,'Tabelle Tipi-pesi'!AC$22,"")&amp;IF(AE191='Tabelle Tipi-pesi'!AB$23,'Tabelle Tipi-pesi'!AC$23,"")))</f>
        <v>0</v>
      </c>
      <c r="AH191" s="9">
        <f>IF(AG191="",0,VALUE(IF(AG191='Tabelle Tipi-pesi'!AD$2,'Tabelle Tipi-pesi'!AE$2,"")&amp;IF(AG191='Tabelle Tipi-pesi'!AD$3,'Tabelle Tipi-pesi'!AE$3,"")&amp;IF(AG191='Tabelle Tipi-pesi'!AD$4,'Tabelle Tipi-pesi'!AE$4,"")&amp;IF(AG191='Tabelle Tipi-pesi'!AD$5,'Tabelle Tipi-pesi'!AE$5,"")&amp;IF(AG191='Tabelle Tipi-pesi'!AD$6,'Tabelle Tipi-pesi'!AE$6,"")&amp;IF(AG191='Tabelle Tipi-pesi'!AD$7,'Tabelle Tipi-pesi'!AE$7,"")&amp;IF(AG191='Tabelle Tipi-pesi'!AD$8,'Tabelle Tipi-pesi'!AE$8,"")&amp;IF(AG191='Tabelle Tipi-pesi'!AD$9,'Tabelle Tipi-pesi'!AE$9,"")&amp;IF(AG191='Tabelle Tipi-pesi'!AD$10,'Tabelle Tipi-pesi'!AE$10,"")&amp;IF(AG191='Tabelle Tipi-pesi'!AD$11,'Tabelle Tipi-pesi'!AE$11,"")&amp;IF(AG191='Tabelle Tipi-pesi'!AD$12,'Tabelle Tipi-pesi'!AE$12,"")&amp;IF(AG191='Tabelle Tipi-pesi'!AD$13,'Tabelle Tipi-pesi'!AE$13,"")&amp;IF(AG191='Tabelle Tipi-pesi'!AD$14,'Tabelle Tipi-pesi'!AE$14,"")&amp;IF(AG191='Tabelle Tipi-pesi'!AD$15,'Tabelle Tipi-pesi'!AE$15,"")&amp;IF(AF191='Tabelle Tipi-pesi'!AD$16,'Tabelle Tipi-pesi'!AE$16,"")&amp;IF(AG191='Tabelle Tipi-pesi'!AD$17,'Tabelle Tipi-pesi'!AE$17,"")&amp;IF(AG191='Tabelle Tipi-pesi'!AD$18,'Tabelle Tipi-pesi'!AE$18,"")&amp;IF(AG191='Tabelle Tipi-pesi'!AD$19,'Tabelle Tipi-pesi'!AE$19,"")&amp;IF(AG191='Tabelle Tipi-pesi'!AD$20,'Tabelle Tipi-pesi'!AE$20,"")&amp;IF(AG191='Tabelle Tipi-pesi'!AD$21,'Tabelle Tipi-pesi'!AE$21,"")&amp;IF(AG191='Tabelle Tipi-pesi'!AD$22,'Tabelle Tipi-pesi'!AE$22,"")&amp;IF(AG191='Tabelle Tipi-pesi'!AD$23,'Tabelle Tipi-pesi'!AE$23,"")))</f>
        <v>0</v>
      </c>
      <c r="AJ191" s="26">
        <f t="shared" si="14"/>
        <v>642</v>
      </c>
      <c r="AK191" s="55">
        <v>30.1</v>
      </c>
      <c r="AL191" s="12">
        <v>4699</v>
      </c>
      <c r="AM191" s="18"/>
      <c r="AN191" s="11">
        <f t="shared" si="15"/>
        <v>8</v>
      </c>
      <c r="AO191" s="11" t="str">
        <f t="shared" si="16"/>
        <v>2</v>
      </c>
      <c r="AP191" s="8">
        <v>1080</v>
      </c>
      <c r="AQ191" s="40">
        <f t="shared" si="17"/>
        <v>9.3667774086378746</v>
      </c>
      <c r="AR191" s="15">
        <f t="shared" si="18"/>
        <v>69.314152823920281</v>
      </c>
      <c r="AS191" s="16">
        <f t="shared" si="19"/>
        <v>107.96597013071694</v>
      </c>
      <c r="AT191" s="15">
        <f t="shared" si="20"/>
        <v>9.2621776916307645</v>
      </c>
      <c r="AU191" s="39"/>
    </row>
    <row r="192" spans="1:47" s="8" customFormat="1" ht="11.25" customHeight="1" x14ac:dyDescent="0.2">
      <c r="A192" s="8">
        <v>188</v>
      </c>
      <c r="B192" s="8">
        <v>4</v>
      </c>
      <c r="C192" s="20" t="s">
        <v>16</v>
      </c>
      <c r="D192" s="21">
        <f>IF(C192="",0,VALUE(IF(C192='Tabelle Tipi-pesi'!B$2,'Tabelle Tipi-pesi'!C$2,"")&amp;IF(C192='Tabelle Tipi-pesi'!B$3,'Tabelle Tipi-pesi'!C$3,"")&amp;IF(C192='Tabelle Tipi-pesi'!B$4,'Tabelle Tipi-pesi'!C$4,"")&amp;IF(C192='Tabelle Tipi-pesi'!B$5,'Tabelle Tipi-pesi'!C$5,"")&amp;IF(C192='Tabelle Tipi-pesi'!B$6,'Tabelle Tipi-pesi'!C$6,"")&amp;IF(C192='Tabelle Tipi-pesi'!B$7,'Tabelle Tipi-pesi'!C$7,"")&amp;IF(C192='Tabelle Tipi-pesi'!B$8,'Tabelle Tipi-pesi'!C$8,"")&amp;IF(C192='Tabelle Tipi-pesi'!B$9,'Tabelle Tipi-pesi'!C$9,"")&amp;IF(C192='Tabelle Tipi-pesi'!B$10,'Tabelle Tipi-pesi'!C$10,"")&amp;IF(C192='Tabelle Tipi-pesi'!B$11,'Tabelle Tipi-pesi'!C$11,"")&amp;IF(C192='Tabelle Tipi-pesi'!B$12,'Tabelle Tipi-pesi'!C$12,"")&amp;IF(C192='Tabelle Tipi-pesi'!B$13,'Tabelle Tipi-pesi'!C$13,"")&amp;IF(C192='Tabelle Tipi-pesi'!B$14,'Tabelle Tipi-pesi'!C$14,"")&amp;IF(C192='Tabelle Tipi-pesi'!B$15,'Tabelle Tipi-pesi'!C$15,"")&amp;IF(C192='Tabelle Tipi-pesi'!B$16,'Tabelle Tipi-pesi'!C$16,"")&amp;IF(C192='Tabelle Tipi-pesi'!B$17,'Tabelle Tipi-pesi'!C$17,"")&amp;IF(C192='Tabelle Tipi-pesi'!B$18,'Tabelle Tipi-pesi'!C$18,"")&amp;IF(C192='Tabelle Tipi-pesi'!B$19,'Tabelle Tipi-pesi'!C$19,"")&amp;IF(C192='Tabelle Tipi-pesi'!B$20,'Tabelle Tipi-pesi'!C$20,"")&amp;IF(C192='Tabelle Tipi-pesi'!B$21,'Tabelle Tipi-pesi'!C$21,"")&amp;IF(C192='Tabelle Tipi-pesi'!B$22,'Tabelle Tipi-pesi'!C$22,"")&amp;IF(C192='Tabelle Tipi-pesi'!B$23,'Tabelle Tipi-pesi'!C$23,"")))</f>
        <v>50</v>
      </c>
      <c r="E192" s="8" t="s">
        <v>23</v>
      </c>
      <c r="F192" s="7">
        <f>IF(E192="",0,VALUE(IF(E192='Tabelle Tipi-pesi'!D$2,'Tabelle Tipi-pesi'!E$2,"")&amp;IF(E192='Tabelle Tipi-pesi'!D$3,'Tabelle Tipi-pesi'!E$3,"")&amp;IF(E192='Tabelle Tipi-pesi'!D$4,'Tabelle Tipi-pesi'!E$4,"")&amp;IF(E192='Tabelle Tipi-pesi'!D$5,'Tabelle Tipi-pesi'!E$5,"")&amp;IF(E192='Tabelle Tipi-pesi'!D$6,'Tabelle Tipi-pesi'!E$6,"")&amp;IF(E192='Tabelle Tipi-pesi'!D$7,'Tabelle Tipi-pesi'!E$7,"")&amp;IF(E192='Tabelle Tipi-pesi'!D$8,'Tabelle Tipi-pesi'!E$8,"")&amp;IF(E192='Tabelle Tipi-pesi'!D$9,'Tabelle Tipi-pesi'!E$9,"")&amp;IF(E192='Tabelle Tipi-pesi'!D$10,'Tabelle Tipi-pesi'!E$10,"")&amp;IF(E192='Tabelle Tipi-pesi'!D$11,'Tabelle Tipi-pesi'!E$11,"")&amp;IF(E192='Tabelle Tipi-pesi'!D$12,'Tabelle Tipi-pesi'!E$12,"")&amp;IF(E192='Tabelle Tipi-pesi'!D$13,'Tabelle Tipi-pesi'!E$13,"")&amp;IF(E192='Tabelle Tipi-pesi'!D$14,'Tabelle Tipi-pesi'!E$14,"")&amp;IF(E192='Tabelle Tipi-pesi'!D$15,'Tabelle Tipi-pesi'!E$15,"")&amp;IF(E192='Tabelle Tipi-pesi'!D$16,'Tabelle Tipi-pesi'!E$16,"")&amp;IF(E192='Tabelle Tipi-pesi'!D$17,'Tabelle Tipi-pesi'!E$17,"")&amp;IF(E192='Tabelle Tipi-pesi'!D$18,'Tabelle Tipi-pesi'!E$18,"")&amp;IF(E192='Tabelle Tipi-pesi'!D$19,'Tabelle Tipi-pesi'!E$19,"")&amp;IF(E192='Tabelle Tipi-pesi'!D$20,'Tabelle Tipi-pesi'!E$20,"")&amp;IF(E192='Tabelle Tipi-pesi'!D$21,'Tabelle Tipi-pesi'!E$21,"")&amp;IF(E192='Tabelle Tipi-pesi'!D$22,'Tabelle Tipi-pesi'!E$22,"")&amp;IF(E192='Tabelle Tipi-pesi'!D$23,'Tabelle Tipi-pesi'!E$23,"")))/4*B192</f>
        <v>60</v>
      </c>
      <c r="G192" s="22" t="s">
        <v>40</v>
      </c>
      <c r="H192" s="23">
        <f>$B192*IF(G192="",0,VALUE(IF(G192='Tabelle Tipi-pesi'!F$2,'Tabelle Tipi-pesi'!G$2,"")&amp;IF(G192='Tabelle Tipi-pesi'!F$3,'Tabelle Tipi-pesi'!G$3,"")&amp;IF(G192='Tabelle Tipi-pesi'!F$4,'Tabelle Tipi-pesi'!G$4,"")&amp;IF(G192='Tabelle Tipi-pesi'!F$5,'Tabelle Tipi-pesi'!G$5,"")&amp;IF(G192='Tabelle Tipi-pesi'!F$6,'Tabelle Tipi-pesi'!G$6,"")&amp;IF(G192='Tabelle Tipi-pesi'!F$7,'Tabelle Tipi-pesi'!G$7,"")&amp;IF(G192='Tabelle Tipi-pesi'!F$8,'Tabelle Tipi-pesi'!G$8,"")&amp;IF(G192='Tabelle Tipi-pesi'!F$9,'Tabelle Tipi-pesi'!G$9,"")&amp;IF(G192='Tabelle Tipi-pesi'!F$10,'Tabelle Tipi-pesi'!G$10,"")&amp;IF(G192='Tabelle Tipi-pesi'!F$11,'Tabelle Tipi-pesi'!G$11,"")&amp;IF(G192='Tabelle Tipi-pesi'!F$12,'Tabelle Tipi-pesi'!G$12,"")&amp;IF(G192='Tabelle Tipi-pesi'!F$13,'Tabelle Tipi-pesi'!G$13,"")&amp;IF(G192='Tabelle Tipi-pesi'!F$14,'Tabelle Tipi-pesi'!G$14,"")&amp;IF(G192='Tabelle Tipi-pesi'!F$15,'Tabelle Tipi-pesi'!G$15,"")&amp;IF(G192='Tabelle Tipi-pesi'!F$16,'Tabelle Tipi-pesi'!G$16,"")&amp;IF(G192='Tabelle Tipi-pesi'!F$17,'Tabelle Tipi-pesi'!G$17,"")&amp;IF(G192='Tabelle Tipi-pesi'!F$18,'Tabelle Tipi-pesi'!G$18,"")&amp;IF(G192='Tabelle Tipi-pesi'!F$19,'Tabelle Tipi-pesi'!G$19,"")&amp;IF(G192='Tabelle Tipi-pesi'!F$20,'Tabelle Tipi-pesi'!G$20,"")&amp;IF(G192='Tabelle Tipi-pesi'!F$21,'Tabelle Tipi-pesi'!G$21,"")&amp;IF(G192='Tabelle Tipi-pesi'!F$22,'Tabelle Tipi-pesi'!G$22,"")&amp;IF(G192='Tabelle Tipi-pesi'!F$23,'Tabelle Tipi-pesi'!G$23,"")))</f>
        <v>60</v>
      </c>
      <c r="I192" s="8" t="s">
        <v>45</v>
      </c>
      <c r="J192" s="9">
        <f>IF(I192="",0,VALUE(IF(I192='Tabelle Tipi-pesi'!H$2,'Tabelle Tipi-pesi'!I$2,"")&amp;IF(I192='Tabelle Tipi-pesi'!H$3,'Tabelle Tipi-pesi'!I$3,"")&amp;IF(I192='Tabelle Tipi-pesi'!H$4,'Tabelle Tipi-pesi'!I$4,"")&amp;IF(I192='Tabelle Tipi-pesi'!H$5,'Tabelle Tipi-pesi'!I$5,"")&amp;IF(I192='Tabelle Tipi-pesi'!H$6,'Tabelle Tipi-pesi'!I$6,"")&amp;IF(I192='Tabelle Tipi-pesi'!H$7,'Tabelle Tipi-pesi'!I$7,"")&amp;IF(I192='Tabelle Tipi-pesi'!H$8,'Tabelle Tipi-pesi'!I$8,"")&amp;IF(I192='Tabelle Tipi-pesi'!H$9,'Tabelle Tipi-pesi'!I$9,"")&amp;IF(I192='Tabelle Tipi-pesi'!H$10,'Tabelle Tipi-pesi'!I$10,"")&amp;IF(I192='Tabelle Tipi-pesi'!H$11,'Tabelle Tipi-pesi'!I$11,"")&amp;IF(I192='Tabelle Tipi-pesi'!H$12,'Tabelle Tipi-pesi'!I$12,"")&amp;IF(I192='Tabelle Tipi-pesi'!H$13,'Tabelle Tipi-pesi'!I$13,"")&amp;IF(I192='Tabelle Tipi-pesi'!H$14,'Tabelle Tipi-pesi'!I$14,"")&amp;IF(I192='Tabelle Tipi-pesi'!H$15,'Tabelle Tipi-pesi'!I$15,"")&amp;IF(I192='Tabelle Tipi-pesi'!H$16,'Tabelle Tipi-pesi'!I$16,"")&amp;IF(I192='Tabelle Tipi-pesi'!H$17,'Tabelle Tipi-pesi'!I$17,"")&amp;IF(I192='Tabelle Tipi-pesi'!H$18,'Tabelle Tipi-pesi'!I$18,"")&amp;IF(I192='Tabelle Tipi-pesi'!H$19,'Tabelle Tipi-pesi'!I$19,"")&amp;IF(I192='Tabelle Tipi-pesi'!H$20,'Tabelle Tipi-pesi'!I$20,"")&amp;IF(I192='Tabelle Tipi-pesi'!H$21,'Tabelle Tipi-pesi'!I$21,"")&amp;IF(I192='Tabelle Tipi-pesi'!H$22,'Tabelle Tipi-pesi'!I$22,"")&amp;IF(I192='Tabelle Tipi-pesi'!H$23,'Tabelle Tipi-pesi'!I$23,"")))</f>
        <v>50</v>
      </c>
      <c r="K192" s="24" t="s">
        <v>50</v>
      </c>
      <c r="L192" s="25">
        <f>IF(K192="",0,VALUE(IF(K192='Tabelle Tipi-pesi'!J$2,'Tabelle Tipi-pesi'!K$2,"")&amp;IF(K192='Tabelle Tipi-pesi'!J$3,'Tabelle Tipi-pesi'!K$3,"")&amp;IF(K192='Tabelle Tipi-pesi'!J$4,'Tabelle Tipi-pesi'!K$4,"")&amp;IF(K192='Tabelle Tipi-pesi'!J$5,'Tabelle Tipi-pesi'!K$5,"")&amp;IF(K192='Tabelle Tipi-pesi'!J$6,'Tabelle Tipi-pesi'!K$6,"")&amp;IF(K192='Tabelle Tipi-pesi'!J$7,'Tabelle Tipi-pesi'!K$7,"")&amp;IF(K192='Tabelle Tipi-pesi'!J$8,'Tabelle Tipi-pesi'!K$8,"")&amp;IF(K192='Tabelle Tipi-pesi'!J$9,'Tabelle Tipi-pesi'!K$9,"")&amp;IF(K192='Tabelle Tipi-pesi'!J$10,'Tabelle Tipi-pesi'!K$10,"")&amp;IF(K192='Tabelle Tipi-pesi'!J$11,'Tabelle Tipi-pesi'!K$11,"")&amp;IF(K192='Tabelle Tipi-pesi'!J$12,'Tabelle Tipi-pesi'!K$12,"")&amp;IF(K192='Tabelle Tipi-pesi'!J$13,'Tabelle Tipi-pesi'!K$13,"")&amp;IF(K192='Tabelle Tipi-pesi'!J$14,'Tabelle Tipi-pesi'!K$14,"")&amp;IF(K192='Tabelle Tipi-pesi'!J$15,'Tabelle Tipi-pesi'!K$15,"")&amp;IF(K192='Tabelle Tipi-pesi'!J$16,'Tabelle Tipi-pesi'!K$16,"")&amp;IF(K192='Tabelle Tipi-pesi'!J$17,'Tabelle Tipi-pesi'!K$17,"")&amp;IF(K192='Tabelle Tipi-pesi'!J$18,'Tabelle Tipi-pesi'!K$18,"")&amp;IF(K192='Tabelle Tipi-pesi'!J$19,'Tabelle Tipi-pesi'!K$19,"")&amp;IF(K192='Tabelle Tipi-pesi'!J$20,'Tabelle Tipi-pesi'!K$20,"")&amp;IF(K192='Tabelle Tipi-pesi'!J$21,'Tabelle Tipi-pesi'!K$21,"")&amp;IF(K192='Tabelle Tipi-pesi'!J$22,'Tabelle Tipi-pesi'!K$22,"")&amp;IF(K192='Tabelle Tipi-pesi'!J$23,'Tabelle Tipi-pesi'!K$23,"")))</f>
        <v>7</v>
      </c>
      <c r="M192" s="8" t="s">
        <v>55</v>
      </c>
      <c r="N192" s="9">
        <f>$B192*IF(M192="",0,VALUE(IF(M192='Tabelle Tipi-pesi'!L$2,'Tabelle Tipi-pesi'!M$2,"")&amp;IF(M192='Tabelle Tipi-pesi'!L$3,'Tabelle Tipi-pesi'!M$3,"")&amp;IF(M192='Tabelle Tipi-pesi'!L$4,'Tabelle Tipi-pesi'!M$4,"")&amp;IF(M192='Tabelle Tipi-pesi'!L$5,'Tabelle Tipi-pesi'!M$5,"")&amp;IF(M192='Tabelle Tipi-pesi'!L$6,'Tabelle Tipi-pesi'!M$6,"")&amp;IF(M192='Tabelle Tipi-pesi'!L$7,'Tabelle Tipi-pesi'!M$7,"")&amp;IF(M192='Tabelle Tipi-pesi'!L$8,'Tabelle Tipi-pesi'!M$8,"")&amp;IF(M192='Tabelle Tipi-pesi'!L$9,'Tabelle Tipi-pesi'!M$9,"")&amp;IF(M192='Tabelle Tipi-pesi'!L$10,'Tabelle Tipi-pesi'!M$10,"")&amp;IF(M192='Tabelle Tipi-pesi'!L$11,'Tabelle Tipi-pesi'!M$11,"")&amp;IF(M192='Tabelle Tipi-pesi'!L$12,'Tabelle Tipi-pesi'!M$12,"")&amp;IF(M192='Tabelle Tipi-pesi'!L$13,'Tabelle Tipi-pesi'!M$13,"")&amp;IF(M192='Tabelle Tipi-pesi'!L$14,'Tabelle Tipi-pesi'!M$14,"")&amp;IF(M192='Tabelle Tipi-pesi'!L$15,'Tabelle Tipi-pesi'!M$15,"")&amp;IF(M192='Tabelle Tipi-pesi'!L$16,'Tabelle Tipi-pesi'!M$16,"")&amp;IF(M192='Tabelle Tipi-pesi'!L$17,'Tabelle Tipi-pesi'!M$17,"")&amp;IF(M192='Tabelle Tipi-pesi'!L$18,'Tabelle Tipi-pesi'!M$18,"")&amp;IF(M192='Tabelle Tipi-pesi'!L$19,'Tabelle Tipi-pesi'!M$19,"")&amp;IF(M192='Tabelle Tipi-pesi'!L$20,'Tabelle Tipi-pesi'!M$20,"")&amp;IF(M192='Tabelle Tipi-pesi'!L$21,'Tabelle Tipi-pesi'!M$21,"")&amp;IF(M192='Tabelle Tipi-pesi'!L$22,'Tabelle Tipi-pesi'!M$22,"")&amp;IF(M192='Tabelle Tipi-pesi'!L$23,'Tabelle Tipi-pesi'!M$23,"")))</f>
        <v>100</v>
      </c>
      <c r="O192" s="27" t="s">
        <v>81</v>
      </c>
      <c r="P192" s="28">
        <f>IF(O192="",0,VALUE(IF(O192='Tabelle Tipi-pesi'!N$2,'Tabelle Tipi-pesi'!O$2,"")&amp;IF(O192='Tabelle Tipi-pesi'!N$3,'Tabelle Tipi-pesi'!O$3,"")&amp;IF(O192='Tabelle Tipi-pesi'!N$4,'Tabelle Tipi-pesi'!O$4,"")&amp;IF(O192='Tabelle Tipi-pesi'!N$5,'Tabelle Tipi-pesi'!O$5,"")&amp;IF(O192='Tabelle Tipi-pesi'!N$6,'Tabelle Tipi-pesi'!O$6,"")&amp;IF(O192='Tabelle Tipi-pesi'!N$7,'Tabelle Tipi-pesi'!O$7,"")&amp;IF(O192='Tabelle Tipi-pesi'!N$8,'Tabelle Tipi-pesi'!O$8,"")&amp;IF(O192='Tabelle Tipi-pesi'!N$9,'Tabelle Tipi-pesi'!O$9,"")&amp;IF(O192='Tabelle Tipi-pesi'!N$10,'Tabelle Tipi-pesi'!O$10,"")&amp;IF(O192='Tabelle Tipi-pesi'!N$11,'Tabelle Tipi-pesi'!O$11,"")&amp;IF(O192='Tabelle Tipi-pesi'!N$12,'Tabelle Tipi-pesi'!O$12,"")&amp;IF(O192='Tabelle Tipi-pesi'!N$13,'Tabelle Tipi-pesi'!O$13,"")&amp;IF(O192='Tabelle Tipi-pesi'!N$14,'Tabelle Tipi-pesi'!O$14,"")&amp;IF(O192='Tabelle Tipi-pesi'!N$15,'Tabelle Tipi-pesi'!O$15,"")&amp;IF(O192='Tabelle Tipi-pesi'!N$16,'Tabelle Tipi-pesi'!O$16,"")&amp;IF(O192='Tabelle Tipi-pesi'!N$17,'Tabelle Tipi-pesi'!O$17,"")&amp;IF(O192='Tabelle Tipi-pesi'!N$18,'Tabelle Tipi-pesi'!O$18,"")&amp;IF(O192='Tabelle Tipi-pesi'!N$19,'Tabelle Tipi-pesi'!O$19,"")&amp;IF(O192='Tabelle Tipi-pesi'!N$20,'Tabelle Tipi-pesi'!O$20,"")&amp;IF(O192='Tabelle Tipi-pesi'!N$21,'Tabelle Tipi-pesi'!O$21,"")&amp;IF(O192='Tabelle Tipi-pesi'!N$22,'Tabelle Tipi-pesi'!O$22,"")&amp;IF(O192='Tabelle Tipi-pesi'!N$23,'Tabelle Tipi-pesi'!O$23,"")))</f>
        <v>285</v>
      </c>
      <c r="Q192" s="8" t="s">
        <v>108</v>
      </c>
      <c r="R192" s="9">
        <f>IF(Q192="",0,VALUE(IF(Q192='Tabelle Tipi-pesi'!P$2,'Tabelle Tipi-pesi'!Q$2,"")&amp;IF(Q192='Tabelle Tipi-pesi'!P$3,'Tabelle Tipi-pesi'!Q$3,"")&amp;IF(Q192='Tabelle Tipi-pesi'!P$4,'Tabelle Tipi-pesi'!Q$4,"")&amp;IF(Q192='Tabelle Tipi-pesi'!P$5,'Tabelle Tipi-pesi'!Q$5,"")&amp;IF(Q192='Tabelle Tipi-pesi'!P$6,'Tabelle Tipi-pesi'!Q$6,"")&amp;IF(Q192='Tabelle Tipi-pesi'!P$7,'Tabelle Tipi-pesi'!Q$7,"")&amp;IF(Q192='Tabelle Tipi-pesi'!P$8,'Tabelle Tipi-pesi'!Q$8,"")&amp;IF(Q192='Tabelle Tipi-pesi'!P$9,'Tabelle Tipi-pesi'!Q$9,"")&amp;IF(Q192='Tabelle Tipi-pesi'!P$10,'Tabelle Tipi-pesi'!Q$10,"")&amp;IF(Q192='Tabelle Tipi-pesi'!P$11,'Tabelle Tipi-pesi'!Q$11,"")&amp;IF(Q192='Tabelle Tipi-pesi'!P$12,'Tabelle Tipi-pesi'!Q$12,"")&amp;IF(Q192='Tabelle Tipi-pesi'!P$13,'Tabelle Tipi-pesi'!Q$13,"")&amp;IF(Q192='Tabelle Tipi-pesi'!P$14,'Tabelle Tipi-pesi'!Q$14,"")&amp;IF(Q192='Tabelle Tipi-pesi'!P$15,'Tabelle Tipi-pesi'!Q$15,"")&amp;IF(Q192='Tabelle Tipi-pesi'!P$16,'Tabelle Tipi-pesi'!Q$16,"")&amp;IF(Q192='Tabelle Tipi-pesi'!P$17,'Tabelle Tipi-pesi'!Q$17,"")&amp;IF(Q192='Tabelle Tipi-pesi'!P$18,'Tabelle Tipi-pesi'!Q$18,"")&amp;IF(Q192='Tabelle Tipi-pesi'!P$19,'Tabelle Tipi-pesi'!Q$19,"")&amp;IF(Q192='Tabelle Tipi-pesi'!P$20,'Tabelle Tipi-pesi'!Q$20,"")&amp;IF(Q192='Tabelle Tipi-pesi'!P$21,'Tabelle Tipi-pesi'!Q$21,"")&amp;IF(Q192='Tabelle Tipi-pesi'!P$22,'Tabelle Tipi-pesi'!Q$22,"")&amp;IF(Q192='Tabelle Tipi-pesi'!P$23,'Tabelle Tipi-pesi'!Q$23,"")))</f>
        <v>30</v>
      </c>
      <c r="S192" s="29"/>
      <c r="T192" s="30">
        <f>IF(S192="",0,VALUE(IF(S192='Tabelle Tipi-pesi'!R$2,'Tabelle Tipi-pesi'!S$2,"")&amp;IF(S192='Tabelle Tipi-pesi'!R$3,'Tabelle Tipi-pesi'!S$3,"")&amp;IF(S192='Tabelle Tipi-pesi'!R$4,'Tabelle Tipi-pesi'!S$4,"")&amp;IF(S192='Tabelle Tipi-pesi'!R$5,'Tabelle Tipi-pesi'!S$5,"")&amp;IF(S192='Tabelle Tipi-pesi'!R$6,'Tabelle Tipi-pesi'!S$6,"")&amp;IF(S192='Tabelle Tipi-pesi'!R$7,'Tabelle Tipi-pesi'!S$7,"")&amp;IF(S192='Tabelle Tipi-pesi'!R$8,'Tabelle Tipi-pesi'!S$8,"")&amp;IF(S192='Tabelle Tipi-pesi'!R$9,'Tabelle Tipi-pesi'!S$9,"")&amp;IF(S192='Tabelle Tipi-pesi'!R$10,'Tabelle Tipi-pesi'!S$10,"")&amp;IF(S192='Tabelle Tipi-pesi'!R$11,'Tabelle Tipi-pesi'!S$11,"")&amp;IF(S192='Tabelle Tipi-pesi'!R$12,'Tabelle Tipi-pesi'!S$12,"")&amp;IF(S192='Tabelle Tipi-pesi'!R$13,'Tabelle Tipi-pesi'!S$13,"")&amp;IF(S192='Tabelle Tipi-pesi'!R$14,'Tabelle Tipi-pesi'!S$14,"")&amp;IF(S192='Tabelle Tipi-pesi'!R$15,'Tabelle Tipi-pesi'!S$15,"")&amp;IF(S192='Tabelle Tipi-pesi'!R$16,'Tabelle Tipi-pesi'!S$16,"")&amp;IF(S192='Tabelle Tipi-pesi'!R$17,'Tabelle Tipi-pesi'!S$17,"")&amp;IF(S192='Tabelle Tipi-pesi'!R$18,'Tabelle Tipi-pesi'!S$18,"")&amp;IF(S192='Tabelle Tipi-pesi'!R$19,'Tabelle Tipi-pesi'!S$19,"")&amp;IF(S192='Tabelle Tipi-pesi'!R$20,'Tabelle Tipi-pesi'!S$20,"")&amp;IF(S192='Tabelle Tipi-pesi'!R$21,'Tabelle Tipi-pesi'!S$21,"")&amp;IF(S192='Tabelle Tipi-pesi'!R$22,'Tabelle Tipi-pesi'!S$22,"")&amp;IF(S192='Tabelle Tipi-pesi'!R$23,'Tabelle Tipi-pesi'!S$23,"")))</f>
        <v>0</v>
      </c>
      <c r="V192" s="9">
        <f>IF(U192="",0,VALUE(IF(U192='Tabelle Tipi-pesi'!T$2,'Tabelle Tipi-pesi'!U$2,"")&amp;IF(U192='Tabelle Tipi-pesi'!T$3,'Tabelle Tipi-pesi'!U$3,"")&amp;IF(U192='Tabelle Tipi-pesi'!T$4,'Tabelle Tipi-pesi'!U$4,"")&amp;IF(U192='Tabelle Tipi-pesi'!T$5,'Tabelle Tipi-pesi'!U$5,"")&amp;IF(U192='Tabelle Tipi-pesi'!T$6,'Tabelle Tipi-pesi'!U$6,"")&amp;IF(U192='Tabelle Tipi-pesi'!T$7,'Tabelle Tipi-pesi'!U$7,"")&amp;IF(U192='Tabelle Tipi-pesi'!T$8,'Tabelle Tipi-pesi'!U$8,"")&amp;IF(U192='Tabelle Tipi-pesi'!T$9,'Tabelle Tipi-pesi'!U$9,"")&amp;IF(U192='Tabelle Tipi-pesi'!T$10,'Tabelle Tipi-pesi'!U$10,"")&amp;IF(U192='Tabelle Tipi-pesi'!T$11,'Tabelle Tipi-pesi'!U$11,"")&amp;IF(U192='Tabelle Tipi-pesi'!T$12,'Tabelle Tipi-pesi'!U$12,"")&amp;IF(U192='Tabelle Tipi-pesi'!T$13,'Tabelle Tipi-pesi'!U$13,"")&amp;IF(U192='Tabelle Tipi-pesi'!T$14,'Tabelle Tipi-pesi'!U$14,"")&amp;IF(U192='Tabelle Tipi-pesi'!T$15,'Tabelle Tipi-pesi'!U$15,"")&amp;IF(U192='Tabelle Tipi-pesi'!T$16,'Tabelle Tipi-pesi'!U$16,"")&amp;IF(U192='Tabelle Tipi-pesi'!T$17,'Tabelle Tipi-pesi'!U$17,"")&amp;IF(U192='Tabelle Tipi-pesi'!T$18,'Tabelle Tipi-pesi'!U$18,"")&amp;IF(U192='Tabelle Tipi-pesi'!T$19,'Tabelle Tipi-pesi'!U$19,"")&amp;IF(U192='Tabelle Tipi-pesi'!T$20,'Tabelle Tipi-pesi'!U$20,"")&amp;IF(U192='Tabelle Tipi-pesi'!T$21,'Tabelle Tipi-pesi'!U$21,"")&amp;IF(U192='Tabelle Tipi-pesi'!T$22,'Tabelle Tipi-pesi'!U$22,"")&amp;IF(U192='Tabelle Tipi-pesi'!T$23,'Tabelle Tipi-pesi'!U$23,"")))</f>
        <v>0</v>
      </c>
      <c r="W192" s="31"/>
      <c r="X192" s="32">
        <f>IF(W192="",0,VALUE(IF(W192='Tabelle Tipi-pesi'!V$2,'Tabelle Tipi-pesi'!W$2,"")&amp;IF(W192='Tabelle Tipi-pesi'!V$3,'Tabelle Tipi-pesi'!W$3,"")&amp;IF(W192='Tabelle Tipi-pesi'!V$4,'Tabelle Tipi-pesi'!W$4,"")&amp;IF(W192='Tabelle Tipi-pesi'!V$5,'Tabelle Tipi-pesi'!W$5,"")&amp;IF(W192='Tabelle Tipi-pesi'!V$6,'Tabelle Tipi-pesi'!W$6,"")&amp;IF(W192='Tabelle Tipi-pesi'!V$7,'Tabelle Tipi-pesi'!W$7,"")&amp;IF(W192='Tabelle Tipi-pesi'!V$8,'Tabelle Tipi-pesi'!W$8,"")&amp;IF(W192='Tabelle Tipi-pesi'!V$9,'Tabelle Tipi-pesi'!W$9,"")&amp;IF(W192='Tabelle Tipi-pesi'!V$10,'Tabelle Tipi-pesi'!W$10,"")&amp;IF(W192='Tabelle Tipi-pesi'!V$11,'Tabelle Tipi-pesi'!W$11,"")&amp;IF(W192='Tabelle Tipi-pesi'!V$12,'Tabelle Tipi-pesi'!W$12,"")&amp;IF(W192='Tabelle Tipi-pesi'!V$13,'Tabelle Tipi-pesi'!W$13,"")&amp;IF(W192='Tabelle Tipi-pesi'!V$14,'Tabelle Tipi-pesi'!W$14,"")&amp;IF(W192='Tabelle Tipi-pesi'!V$15,'Tabelle Tipi-pesi'!W$15,"")&amp;IF(W192='Tabelle Tipi-pesi'!V$16,'Tabelle Tipi-pesi'!W$16,"")&amp;IF(W192='Tabelle Tipi-pesi'!V$17,'Tabelle Tipi-pesi'!W$17,"")&amp;IF(W192='Tabelle Tipi-pesi'!V$18,'Tabelle Tipi-pesi'!W$18,"")&amp;IF(W192='Tabelle Tipi-pesi'!V$19,'Tabelle Tipi-pesi'!W$19,"")&amp;IF(W192='Tabelle Tipi-pesi'!V$20,'Tabelle Tipi-pesi'!W$20,"")&amp;IF(W192='Tabelle Tipi-pesi'!V$21,'Tabelle Tipi-pesi'!W$21,"")&amp;IF(W192='Tabelle Tipi-pesi'!V$22,'Tabelle Tipi-pesi'!W$22,"")&amp;IF(W192='Tabelle Tipi-pesi'!V$23,'Tabelle Tipi-pesi'!W$23,"")))</f>
        <v>0</v>
      </c>
      <c r="Z192" s="9">
        <f>IF(Y192="",0,VALUE(IF(Y192='Tabelle Tipi-pesi'!X$2,'Tabelle Tipi-pesi'!Y$2,"")&amp;IF(Y192='Tabelle Tipi-pesi'!X$3,'Tabelle Tipi-pesi'!Y$3,"")&amp;IF(Y192='Tabelle Tipi-pesi'!X$4,'Tabelle Tipi-pesi'!Y$4,"")&amp;IF(Y192='Tabelle Tipi-pesi'!X$5,'Tabelle Tipi-pesi'!Y$5,"")&amp;IF(Y192='Tabelle Tipi-pesi'!X$6,'Tabelle Tipi-pesi'!Y$6,"")&amp;IF(Y192='Tabelle Tipi-pesi'!X$7,'Tabelle Tipi-pesi'!Y$7,"")&amp;IF(Y192='Tabelle Tipi-pesi'!X$8,'Tabelle Tipi-pesi'!Y$8,"")&amp;IF(Y192='Tabelle Tipi-pesi'!X$9,'Tabelle Tipi-pesi'!Y$9,"")&amp;IF(Y192='Tabelle Tipi-pesi'!X$10,'Tabelle Tipi-pesi'!Y$10,"")&amp;IF(Y192='Tabelle Tipi-pesi'!X$11,'Tabelle Tipi-pesi'!Y$11,"")&amp;IF(Y192='Tabelle Tipi-pesi'!X$12,'Tabelle Tipi-pesi'!Y$12,"")&amp;IF(Y192='Tabelle Tipi-pesi'!X$13,'Tabelle Tipi-pesi'!Y$13,"")&amp;IF(Y192='Tabelle Tipi-pesi'!X$14,'Tabelle Tipi-pesi'!Y$14,"")&amp;IF(Y192='Tabelle Tipi-pesi'!X$15,'Tabelle Tipi-pesi'!Y$15,"")&amp;IF(Y192='Tabelle Tipi-pesi'!X$16,'Tabelle Tipi-pesi'!Y$16,"")&amp;IF(Y192='Tabelle Tipi-pesi'!X$17,'Tabelle Tipi-pesi'!Y$17,"")&amp;IF(Y192='Tabelle Tipi-pesi'!X$18,'Tabelle Tipi-pesi'!Y$18,"")&amp;IF(Y192='Tabelle Tipi-pesi'!X$19,'Tabelle Tipi-pesi'!Y$19,"")&amp;IF(Y192='Tabelle Tipi-pesi'!X$20,'Tabelle Tipi-pesi'!Y$20,"")&amp;IF(Y192='Tabelle Tipi-pesi'!X$21,'Tabelle Tipi-pesi'!Y$21,"")&amp;IF(Y192='Tabelle Tipi-pesi'!X$22,'Tabelle Tipi-pesi'!Y$22,"")&amp;IF(Y192='Tabelle Tipi-pesi'!X$23,'Tabelle Tipi-pesi'!Y$23,"")))</f>
        <v>0</v>
      </c>
      <c r="AA192" s="36"/>
      <c r="AB192" s="37">
        <f>IF(AA192="",0,VALUE(IF(AA192='Tabelle Tipi-pesi'!Z$2,'Tabelle Tipi-pesi'!AA$2,"")&amp;IF(AA192='Tabelle Tipi-pesi'!Z$3,'Tabelle Tipi-pesi'!AA$3,"")&amp;IF(AA192='Tabelle Tipi-pesi'!Z$4,'Tabelle Tipi-pesi'!AA$4,"")&amp;IF(AA192='Tabelle Tipi-pesi'!Z$5,'Tabelle Tipi-pesi'!AA$5,"")&amp;IF(AA192='Tabelle Tipi-pesi'!Z$6,'Tabelle Tipi-pesi'!AA$6,"")&amp;IF(AA192='Tabelle Tipi-pesi'!Z$7,'Tabelle Tipi-pesi'!AA$7,"")&amp;IF(AA192='Tabelle Tipi-pesi'!Z$8,'Tabelle Tipi-pesi'!AA$8,"")&amp;IF(AA192='Tabelle Tipi-pesi'!Z$9,'Tabelle Tipi-pesi'!AA$9,"")&amp;IF(AA192='Tabelle Tipi-pesi'!Z$10,'Tabelle Tipi-pesi'!AA$10,"")&amp;IF(AA192='Tabelle Tipi-pesi'!Z$11,'Tabelle Tipi-pesi'!AA$11,"")&amp;IF(AA192='Tabelle Tipi-pesi'!Z$12,'Tabelle Tipi-pesi'!AA$12,"")&amp;IF(AA192='Tabelle Tipi-pesi'!Z$13,'Tabelle Tipi-pesi'!AA$13,"")&amp;IF(AA192='Tabelle Tipi-pesi'!Z$14,'Tabelle Tipi-pesi'!AA$14,"")&amp;IF(AA192='Tabelle Tipi-pesi'!Z$15,'Tabelle Tipi-pesi'!AA$15,"")&amp;IF(AA192='Tabelle Tipi-pesi'!Z$16,'Tabelle Tipi-pesi'!AA$16,"")&amp;IF(AA192='Tabelle Tipi-pesi'!Z$17,'Tabelle Tipi-pesi'!AA$17,"")&amp;IF(AA192='Tabelle Tipi-pesi'!Z$18,'Tabelle Tipi-pesi'!AA$18,"")&amp;IF(AA192='Tabelle Tipi-pesi'!Z$19,'Tabelle Tipi-pesi'!AA$19,"")&amp;IF(AA192='Tabelle Tipi-pesi'!Z$20,'Tabelle Tipi-pesi'!AA$20,"")&amp;IF(AA192='Tabelle Tipi-pesi'!Z$21,'Tabelle Tipi-pesi'!AA$21,"")&amp;IF(AA192='Tabelle Tipi-pesi'!Z$22,'Tabelle Tipi-pesi'!AA$22,"")&amp;IF(AA192='Tabelle Tipi-pesi'!Z$23,'Tabelle Tipi-pesi'!AA$23,"")))</f>
        <v>0</v>
      </c>
      <c r="AD192" s="9">
        <f>IF(AC192="",0,VALUE(IF(AC192='Tabelle Tipi-pesi'!Z$2,'Tabelle Tipi-pesi'!AA$2,"")&amp;IF(AC192='Tabelle Tipi-pesi'!Z$3,'Tabelle Tipi-pesi'!AA$3,"")&amp;IF(AC192='Tabelle Tipi-pesi'!Z$4,'Tabelle Tipi-pesi'!AA$4,"")&amp;IF(AC192='Tabelle Tipi-pesi'!Z$5,'Tabelle Tipi-pesi'!AA$5,"")&amp;IF(AC192='Tabelle Tipi-pesi'!Z$6,'Tabelle Tipi-pesi'!AA$6,"")&amp;IF(AC192='Tabelle Tipi-pesi'!Z$7,'Tabelle Tipi-pesi'!AA$7,"")&amp;IF(AC192='Tabelle Tipi-pesi'!Z$8,'Tabelle Tipi-pesi'!AA$8,"")&amp;IF(AC192='Tabelle Tipi-pesi'!Z$9,'Tabelle Tipi-pesi'!AA$9,"")&amp;IF(AC192='Tabelle Tipi-pesi'!Z$10,'Tabelle Tipi-pesi'!AA$10,"")&amp;IF(AC192='Tabelle Tipi-pesi'!Z$11,'Tabelle Tipi-pesi'!AA$11,"")&amp;IF(AC192='Tabelle Tipi-pesi'!Z$12,'Tabelle Tipi-pesi'!AA$12,"")&amp;IF(AC192='Tabelle Tipi-pesi'!Z$13,'Tabelle Tipi-pesi'!AA$13,"")&amp;IF(AC192='Tabelle Tipi-pesi'!Z$14,'Tabelle Tipi-pesi'!AA$14,"")&amp;IF(AC192='Tabelle Tipi-pesi'!Z$15,'Tabelle Tipi-pesi'!AA$15,"")&amp;IF(AC192='Tabelle Tipi-pesi'!Z$16,'Tabelle Tipi-pesi'!AA$16,"")&amp;IF(AC192='Tabelle Tipi-pesi'!Z$17,'Tabelle Tipi-pesi'!AA$17,"")&amp;IF(AC192='Tabelle Tipi-pesi'!Z$18,'Tabelle Tipi-pesi'!AA$18,"")&amp;IF(AC192='Tabelle Tipi-pesi'!Z$19,'Tabelle Tipi-pesi'!AA$19,"")&amp;IF(AC192='Tabelle Tipi-pesi'!Z$20,'Tabelle Tipi-pesi'!AA$20,"")&amp;IF(AC192='Tabelle Tipi-pesi'!Z$21,'Tabelle Tipi-pesi'!AA$21,"")&amp;IF(AC192='Tabelle Tipi-pesi'!Z$22,'Tabelle Tipi-pesi'!AA$22,"")&amp;IF(AC192='Tabelle Tipi-pesi'!Z$23,'Tabelle Tipi-pesi'!AA$23,"")))</f>
        <v>0</v>
      </c>
      <c r="AE192" s="34"/>
      <c r="AF192" s="35">
        <f>IF(AE192="",0,VALUE(IF(AE192='Tabelle Tipi-pesi'!AB$2,'Tabelle Tipi-pesi'!AC$2,"")&amp;IF(AE192='Tabelle Tipi-pesi'!AB$3,'Tabelle Tipi-pesi'!AC$3,"")&amp;IF(AE192='Tabelle Tipi-pesi'!AB$4,'Tabelle Tipi-pesi'!AC$4,"")&amp;IF(AE192='Tabelle Tipi-pesi'!AB$5,'Tabelle Tipi-pesi'!AC$5,"")&amp;IF(AE192='Tabelle Tipi-pesi'!AB$6,'Tabelle Tipi-pesi'!AC$6,"")&amp;IF(AE192='Tabelle Tipi-pesi'!AB$7,'Tabelle Tipi-pesi'!AC$7,"")&amp;IF(AE192='Tabelle Tipi-pesi'!AB$8,'Tabelle Tipi-pesi'!AC$8,"")&amp;IF(AE192='Tabelle Tipi-pesi'!AB$9,'Tabelle Tipi-pesi'!AC$9,"")&amp;IF(AE192='Tabelle Tipi-pesi'!AB$10,'Tabelle Tipi-pesi'!AC$10,"")&amp;IF(AE192='Tabelle Tipi-pesi'!AB$11,'Tabelle Tipi-pesi'!AC$11,"")&amp;IF(AE192='Tabelle Tipi-pesi'!AB$12,'Tabelle Tipi-pesi'!AC$12,"")&amp;IF(AE192='Tabelle Tipi-pesi'!AB$13,'Tabelle Tipi-pesi'!AC$13,"")&amp;IF(AE192='Tabelle Tipi-pesi'!AB$14,'Tabelle Tipi-pesi'!AC$14,"")&amp;IF(AE192='Tabelle Tipi-pesi'!AB$15,'Tabelle Tipi-pesi'!AC$15,"")&amp;IF(AD192='Tabelle Tipi-pesi'!AB$16,'Tabelle Tipi-pesi'!AC$16,"")&amp;IF(AE192='Tabelle Tipi-pesi'!AB$17,'Tabelle Tipi-pesi'!AC$17,"")&amp;IF(AE192='Tabelle Tipi-pesi'!AB$18,'Tabelle Tipi-pesi'!AC$18,"")&amp;IF(AE192='Tabelle Tipi-pesi'!AB$19,'Tabelle Tipi-pesi'!AC$19,"")&amp;IF(AE192='Tabelle Tipi-pesi'!AB$20,'Tabelle Tipi-pesi'!AC$20,"")&amp;IF(AE192='Tabelle Tipi-pesi'!AB$21,'Tabelle Tipi-pesi'!AC$21,"")&amp;IF(AE192='Tabelle Tipi-pesi'!AB$22,'Tabelle Tipi-pesi'!AC$22,"")&amp;IF(AE192='Tabelle Tipi-pesi'!AB$23,'Tabelle Tipi-pesi'!AC$23,"")))</f>
        <v>0</v>
      </c>
      <c r="AH192" s="9">
        <f>IF(AG192="",0,VALUE(IF(AG192='Tabelle Tipi-pesi'!AD$2,'Tabelle Tipi-pesi'!AE$2,"")&amp;IF(AG192='Tabelle Tipi-pesi'!AD$3,'Tabelle Tipi-pesi'!AE$3,"")&amp;IF(AG192='Tabelle Tipi-pesi'!AD$4,'Tabelle Tipi-pesi'!AE$4,"")&amp;IF(AG192='Tabelle Tipi-pesi'!AD$5,'Tabelle Tipi-pesi'!AE$5,"")&amp;IF(AG192='Tabelle Tipi-pesi'!AD$6,'Tabelle Tipi-pesi'!AE$6,"")&amp;IF(AG192='Tabelle Tipi-pesi'!AD$7,'Tabelle Tipi-pesi'!AE$7,"")&amp;IF(AG192='Tabelle Tipi-pesi'!AD$8,'Tabelle Tipi-pesi'!AE$8,"")&amp;IF(AG192='Tabelle Tipi-pesi'!AD$9,'Tabelle Tipi-pesi'!AE$9,"")&amp;IF(AG192='Tabelle Tipi-pesi'!AD$10,'Tabelle Tipi-pesi'!AE$10,"")&amp;IF(AG192='Tabelle Tipi-pesi'!AD$11,'Tabelle Tipi-pesi'!AE$11,"")&amp;IF(AG192='Tabelle Tipi-pesi'!AD$12,'Tabelle Tipi-pesi'!AE$12,"")&amp;IF(AG192='Tabelle Tipi-pesi'!AD$13,'Tabelle Tipi-pesi'!AE$13,"")&amp;IF(AG192='Tabelle Tipi-pesi'!AD$14,'Tabelle Tipi-pesi'!AE$14,"")&amp;IF(AG192='Tabelle Tipi-pesi'!AD$15,'Tabelle Tipi-pesi'!AE$15,"")&amp;IF(AF192='Tabelle Tipi-pesi'!AD$16,'Tabelle Tipi-pesi'!AE$16,"")&amp;IF(AG192='Tabelle Tipi-pesi'!AD$17,'Tabelle Tipi-pesi'!AE$17,"")&amp;IF(AG192='Tabelle Tipi-pesi'!AD$18,'Tabelle Tipi-pesi'!AE$18,"")&amp;IF(AG192='Tabelle Tipi-pesi'!AD$19,'Tabelle Tipi-pesi'!AE$19,"")&amp;IF(AG192='Tabelle Tipi-pesi'!AD$20,'Tabelle Tipi-pesi'!AE$20,"")&amp;IF(AG192='Tabelle Tipi-pesi'!AD$21,'Tabelle Tipi-pesi'!AE$21,"")&amp;IF(AG192='Tabelle Tipi-pesi'!AD$22,'Tabelle Tipi-pesi'!AE$22,"")&amp;IF(AG192='Tabelle Tipi-pesi'!AD$23,'Tabelle Tipi-pesi'!AE$23,"")))</f>
        <v>0</v>
      </c>
      <c r="AJ192" s="26">
        <f t="shared" si="14"/>
        <v>642</v>
      </c>
      <c r="AK192" s="55">
        <v>33.5</v>
      </c>
      <c r="AL192" s="12">
        <v>4769</v>
      </c>
      <c r="AM192" s="18"/>
      <c r="AN192" s="11">
        <f t="shared" si="15"/>
        <v>9</v>
      </c>
      <c r="AO192" s="11" t="str">
        <f t="shared" si="16"/>
        <v>2</v>
      </c>
      <c r="AP192" s="8">
        <v>1080</v>
      </c>
      <c r="AQ192" s="40">
        <f t="shared" si="17"/>
        <v>8.5414925373134327</v>
      </c>
      <c r="AR192" s="15">
        <f t="shared" si="18"/>
        <v>63.207044776119403</v>
      </c>
      <c r="AS192" s="16">
        <f t="shared" si="19"/>
        <v>98.453340772771654</v>
      </c>
      <c r="AT192" s="15">
        <f t="shared" si="20"/>
        <v>10.1570956572005</v>
      </c>
      <c r="AU192" s="39"/>
    </row>
    <row r="193" spans="1:47" s="8" customFormat="1" ht="11.25" customHeight="1" x14ac:dyDescent="0.2">
      <c r="A193" s="8">
        <v>189</v>
      </c>
      <c r="B193" s="8">
        <v>4</v>
      </c>
      <c r="C193" s="20" t="s">
        <v>16</v>
      </c>
      <c r="D193" s="21">
        <f>IF(C193="",0,VALUE(IF(C193='Tabelle Tipi-pesi'!B$2,'Tabelle Tipi-pesi'!C$2,"")&amp;IF(C193='Tabelle Tipi-pesi'!B$3,'Tabelle Tipi-pesi'!C$3,"")&amp;IF(C193='Tabelle Tipi-pesi'!B$4,'Tabelle Tipi-pesi'!C$4,"")&amp;IF(C193='Tabelle Tipi-pesi'!B$5,'Tabelle Tipi-pesi'!C$5,"")&amp;IF(C193='Tabelle Tipi-pesi'!B$6,'Tabelle Tipi-pesi'!C$6,"")&amp;IF(C193='Tabelle Tipi-pesi'!B$7,'Tabelle Tipi-pesi'!C$7,"")&amp;IF(C193='Tabelle Tipi-pesi'!B$8,'Tabelle Tipi-pesi'!C$8,"")&amp;IF(C193='Tabelle Tipi-pesi'!B$9,'Tabelle Tipi-pesi'!C$9,"")&amp;IF(C193='Tabelle Tipi-pesi'!B$10,'Tabelle Tipi-pesi'!C$10,"")&amp;IF(C193='Tabelle Tipi-pesi'!B$11,'Tabelle Tipi-pesi'!C$11,"")&amp;IF(C193='Tabelle Tipi-pesi'!B$12,'Tabelle Tipi-pesi'!C$12,"")&amp;IF(C193='Tabelle Tipi-pesi'!B$13,'Tabelle Tipi-pesi'!C$13,"")&amp;IF(C193='Tabelle Tipi-pesi'!B$14,'Tabelle Tipi-pesi'!C$14,"")&amp;IF(C193='Tabelle Tipi-pesi'!B$15,'Tabelle Tipi-pesi'!C$15,"")&amp;IF(C193='Tabelle Tipi-pesi'!B$16,'Tabelle Tipi-pesi'!C$16,"")&amp;IF(C193='Tabelle Tipi-pesi'!B$17,'Tabelle Tipi-pesi'!C$17,"")&amp;IF(C193='Tabelle Tipi-pesi'!B$18,'Tabelle Tipi-pesi'!C$18,"")&amp;IF(C193='Tabelle Tipi-pesi'!B$19,'Tabelle Tipi-pesi'!C$19,"")&amp;IF(C193='Tabelle Tipi-pesi'!B$20,'Tabelle Tipi-pesi'!C$20,"")&amp;IF(C193='Tabelle Tipi-pesi'!B$21,'Tabelle Tipi-pesi'!C$21,"")&amp;IF(C193='Tabelle Tipi-pesi'!B$22,'Tabelle Tipi-pesi'!C$22,"")&amp;IF(C193='Tabelle Tipi-pesi'!B$23,'Tabelle Tipi-pesi'!C$23,"")))</f>
        <v>50</v>
      </c>
      <c r="E193" s="8" t="s">
        <v>23</v>
      </c>
      <c r="F193" s="7">
        <f>IF(E193="",0,VALUE(IF(E193='Tabelle Tipi-pesi'!D$2,'Tabelle Tipi-pesi'!E$2,"")&amp;IF(E193='Tabelle Tipi-pesi'!D$3,'Tabelle Tipi-pesi'!E$3,"")&amp;IF(E193='Tabelle Tipi-pesi'!D$4,'Tabelle Tipi-pesi'!E$4,"")&amp;IF(E193='Tabelle Tipi-pesi'!D$5,'Tabelle Tipi-pesi'!E$5,"")&amp;IF(E193='Tabelle Tipi-pesi'!D$6,'Tabelle Tipi-pesi'!E$6,"")&amp;IF(E193='Tabelle Tipi-pesi'!D$7,'Tabelle Tipi-pesi'!E$7,"")&amp;IF(E193='Tabelle Tipi-pesi'!D$8,'Tabelle Tipi-pesi'!E$8,"")&amp;IF(E193='Tabelle Tipi-pesi'!D$9,'Tabelle Tipi-pesi'!E$9,"")&amp;IF(E193='Tabelle Tipi-pesi'!D$10,'Tabelle Tipi-pesi'!E$10,"")&amp;IF(E193='Tabelle Tipi-pesi'!D$11,'Tabelle Tipi-pesi'!E$11,"")&amp;IF(E193='Tabelle Tipi-pesi'!D$12,'Tabelle Tipi-pesi'!E$12,"")&amp;IF(E193='Tabelle Tipi-pesi'!D$13,'Tabelle Tipi-pesi'!E$13,"")&amp;IF(E193='Tabelle Tipi-pesi'!D$14,'Tabelle Tipi-pesi'!E$14,"")&amp;IF(E193='Tabelle Tipi-pesi'!D$15,'Tabelle Tipi-pesi'!E$15,"")&amp;IF(E193='Tabelle Tipi-pesi'!D$16,'Tabelle Tipi-pesi'!E$16,"")&amp;IF(E193='Tabelle Tipi-pesi'!D$17,'Tabelle Tipi-pesi'!E$17,"")&amp;IF(E193='Tabelle Tipi-pesi'!D$18,'Tabelle Tipi-pesi'!E$18,"")&amp;IF(E193='Tabelle Tipi-pesi'!D$19,'Tabelle Tipi-pesi'!E$19,"")&amp;IF(E193='Tabelle Tipi-pesi'!D$20,'Tabelle Tipi-pesi'!E$20,"")&amp;IF(E193='Tabelle Tipi-pesi'!D$21,'Tabelle Tipi-pesi'!E$21,"")&amp;IF(E193='Tabelle Tipi-pesi'!D$22,'Tabelle Tipi-pesi'!E$22,"")&amp;IF(E193='Tabelle Tipi-pesi'!D$23,'Tabelle Tipi-pesi'!E$23,"")))/4*B193</f>
        <v>60</v>
      </c>
      <c r="G193" s="22" t="s">
        <v>40</v>
      </c>
      <c r="H193" s="23">
        <f>$B193*IF(G193="",0,VALUE(IF(G193='Tabelle Tipi-pesi'!F$2,'Tabelle Tipi-pesi'!G$2,"")&amp;IF(G193='Tabelle Tipi-pesi'!F$3,'Tabelle Tipi-pesi'!G$3,"")&amp;IF(G193='Tabelle Tipi-pesi'!F$4,'Tabelle Tipi-pesi'!G$4,"")&amp;IF(G193='Tabelle Tipi-pesi'!F$5,'Tabelle Tipi-pesi'!G$5,"")&amp;IF(G193='Tabelle Tipi-pesi'!F$6,'Tabelle Tipi-pesi'!G$6,"")&amp;IF(G193='Tabelle Tipi-pesi'!F$7,'Tabelle Tipi-pesi'!G$7,"")&amp;IF(G193='Tabelle Tipi-pesi'!F$8,'Tabelle Tipi-pesi'!G$8,"")&amp;IF(G193='Tabelle Tipi-pesi'!F$9,'Tabelle Tipi-pesi'!G$9,"")&amp;IF(G193='Tabelle Tipi-pesi'!F$10,'Tabelle Tipi-pesi'!G$10,"")&amp;IF(G193='Tabelle Tipi-pesi'!F$11,'Tabelle Tipi-pesi'!G$11,"")&amp;IF(G193='Tabelle Tipi-pesi'!F$12,'Tabelle Tipi-pesi'!G$12,"")&amp;IF(G193='Tabelle Tipi-pesi'!F$13,'Tabelle Tipi-pesi'!G$13,"")&amp;IF(G193='Tabelle Tipi-pesi'!F$14,'Tabelle Tipi-pesi'!G$14,"")&amp;IF(G193='Tabelle Tipi-pesi'!F$15,'Tabelle Tipi-pesi'!G$15,"")&amp;IF(G193='Tabelle Tipi-pesi'!F$16,'Tabelle Tipi-pesi'!G$16,"")&amp;IF(G193='Tabelle Tipi-pesi'!F$17,'Tabelle Tipi-pesi'!G$17,"")&amp;IF(G193='Tabelle Tipi-pesi'!F$18,'Tabelle Tipi-pesi'!G$18,"")&amp;IF(G193='Tabelle Tipi-pesi'!F$19,'Tabelle Tipi-pesi'!G$19,"")&amp;IF(G193='Tabelle Tipi-pesi'!F$20,'Tabelle Tipi-pesi'!G$20,"")&amp;IF(G193='Tabelle Tipi-pesi'!F$21,'Tabelle Tipi-pesi'!G$21,"")&amp;IF(G193='Tabelle Tipi-pesi'!F$22,'Tabelle Tipi-pesi'!G$22,"")&amp;IF(G193='Tabelle Tipi-pesi'!F$23,'Tabelle Tipi-pesi'!G$23,"")))</f>
        <v>60</v>
      </c>
      <c r="I193" s="8" t="s">
        <v>45</v>
      </c>
      <c r="J193" s="9">
        <f>IF(I193="",0,VALUE(IF(I193='Tabelle Tipi-pesi'!H$2,'Tabelle Tipi-pesi'!I$2,"")&amp;IF(I193='Tabelle Tipi-pesi'!H$3,'Tabelle Tipi-pesi'!I$3,"")&amp;IF(I193='Tabelle Tipi-pesi'!H$4,'Tabelle Tipi-pesi'!I$4,"")&amp;IF(I193='Tabelle Tipi-pesi'!H$5,'Tabelle Tipi-pesi'!I$5,"")&amp;IF(I193='Tabelle Tipi-pesi'!H$6,'Tabelle Tipi-pesi'!I$6,"")&amp;IF(I193='Tabelle Tipi-pesi'!H$7,'Tabelle Tipi-pesi'!I$7,"")&amp;IF(I193='Tabelle Tipi-pesi'!H$8,'Tabelle Tipi-pesi'!I$8,"")&amp;IF(I193='Tabelle Tipi-pesi'!H$9,'Tabelle Tipi-pesi'!I$9,"")&amp;IF(I193='Tabelle Tipi-pesi'!H$10,'Tabelle Tipi-pesi'!I$10,"")&amp;IF(I193='Tabelle Tipi-pesi'!H$11,'Tabelle Tipi-pesi'!I$11,"")&amp;IF(I193='Tabelle Tipi-pesi'!H$12,'Tabelle Tipi-pesi'!I$12,"")&amp;IF(I193='Tabelle Tipi-pesi'!H$13,'Tabelle Tipi-pesi'!I$13,"")&amp;IF(I193='Tabelle Tipi-pesi'!H$14,'Tabelle Tipi-pesi'!I$14,"")&amp;IF(I193='Tabelle Tipi-pesi'!H$15,'Tabelle Tipi-pesi'!I$15,"")&amp;IF(I193='Tabelle Tipi-pesi'!H$16,'Tabelle Tipi-pesi'!I$16,"")&amp;IF(I193='Tabelle Tipi-pesi'!H$17,'Tabelle Tipi-pesi'!I$17,"")&amp;IF(I193='Tabelle Tipi-pesi'!H$18,'Tabelle Tipi-pesi'!I$18,"")&amp;IF(I193='Tabelle Tipi-pesi'!H$19,'Tabelle Tipi-pesi'!I$19,"")&amp;IF(I193='Tabelle Tipi-pesi'!H$20,'Tabelle Tipi-pesi'!I$20,"")&amp;IF(I193='Tabelle Tipi-pesi'!H$21,'Tabelle Tipi-pesi'!I$21,"")&amp;IF(I193='Tabelle Tipi-pesi'!H$22,'Tabelle Tipi-pesi'!I$22,"")&amp;IF(I193='Tabelle Tipi-pesi'!H$23,'Tabelle Tipi-pesi'!I$23,"")))</f>
        <v>50</v>
      </c>
      <c r="K193" s="24" t="s">
        <v>50</v>
      </c>
      <c r="L193" s="25">
        <f>IF(K193="",0,VALUE(IF(K193='Tabelle Tipi-pesi'!J$2,'Tabelle Tipi-pesi'!K$2,"")&amp;IF(K193='Tabelle Tipi-pesi'!J$3,'Tabelle Tipi-pesi'!K$3,"")&amp;IF(K193='Tabelle Tipi-pesi'!J$4,'Tabelle Tipi-pesi'!K$4,"")&amp;IF(K193='Tabelle Tipi-pesi'!J$5,'Tabelle Tipi-pesi'!K$5,"")&amp;IF(K193='Tabelle Tipi-pesi'!J$6,'Tabelle Tipi-pesi'!K$6,"")&amp;IF(K193='Tabelle Tipi-pesi'!J$7,'Tabelle Tipi-pesi'!K$7,"")&amp;IF(K193='Tabelle Tipi-pesi'!J$8,'Tabelle Tipi-pesi'!K$8,"")&amp;IF(K193='Tabelle Tipi-pesi'!J$9,'Tabelle Tipi-pesi'!K$9,"")&amp;IF(K193='Tabelle Tipi-pesi'!J$10,'Tabelle Tipi-pesi'!K$10,"")&amp;IF(K193='Tabelle Tipi-pesi'!J$11,'Tabelle Tipi-pesi'!K$11,"")&amp;IF(K193='Tabelle Tipi-pesi'!J$12,'Tabelle Tipi-pesi'!K$12,"")&amp;IF(K193='Tabelle Tipi-pesi'!J$13,'Tabelle Tipi-pesi'!K$13,"")&amp;IF(K193='Tabelle Tipi-pesi'!J$14,'Tabelle Tipi-pesi'!K$14,"")&amp;IF(K193='Tabelle Tipi-pesi'!J$15,'Tabelle Tipi-pesi'!K$15,"")&amp;IF(K193='Tabelle Tipi-pesi'!J$16,'Tabelle Tipi-pesi'!K$16,"")&amp;IF(K193='Tabelle Tipi-pesi'!J$17,'Tabelle Tipi-pesi'!K$17,"")&amp;IF(K193='Tabelle Tipi-pesi'!J$18,'Tabelle Tipi-pesi'!K$18,"")&amp;IF(K193='Tabelle Tipi-pesi'!J$19,'Tabelle Tipi-pesi'!K$19,"")&amp;IF(K193='Tabelle Tipi-pesi'!J$20,'Tabelle Tipi-pesi'!K$20,"")&amp;IF(K193='Tabelle Tipi-pesi'!J$21,'Tabelle Tipi-pesi'!K$21,"")&amp;IF(K193='Tabelle Tipi-pesi'!J$22,'Tabelle Tipi-pesi'!K$22,"")&amp;IF(K193='Tabelle Tipi-pesi'!J$23,'Tabelle Tipi-pesi'!K$23,"")))</f>
        <v>7</v>
      </c>
      <c r="M193" s="8" t="s">
        <v>55</v>
      </c>
      <c r="N193" s="9">
        <f>$B193*IF(M193="",0,VALUE(IF(M193='Tabelle Tipi-pesi'!L$2,'Tabelle Tipi-pesi'!M$2,"")&amp;IF(M193='Tabelle Tipi-pesi'!L$3,'Tabelle Tipi-pesi'!M$3,"")&amp;IF(M193='Tabelle Tipi-pesi'!L$4,'Tabelle Tipi-pesi'!M$4,"")&amp;IF(M193='Tabelle Tipi-pesi'!L$5,'Tabelle Tipi-pesi'!M$5,"")&amp;IF(M193='Tabelle Tipi-pesi'!L$6,'Tabelle Tipi-pesi'!M$6,"")&amp;IF(M193='Tabelle Tipi-pesi'!L$7,'Tabelle Tipi-pesi'!M$7,"")&amp;IF(M193='Tabelle Tipi-pesi'!L$8,'Tabelle Tipi-pesi'!M$8,"")&amp;IF(M193='Tabelle Tipi-pesi'!L$9,'Tabelle Tipi-pesi'!M$9,"")&amp;IF(M193='Tabelle Tipi-pesi'!L$10,'Tabelle Tipi-pesi'!M$10,"")&amp;IF(M193='Tabelle Tipi-pesi'!L$11,'Tabelle Tipi-pesi'!M$11,"")&amp;IF(M193='Tabelle Tipi-pesi'!L$12,'Tabelle Tipi-pesi'!M$12,"")&amp;IF(M193='Tabelle Tipi-pesi'!L$13,'Tabelle Tipi-pesi'!M$13,"")&amp;IF(M193='Tabelle Tipi-pesi'!L$14,'Tabelle Tipi-pesi'!M$14,"")&amp;IF(M193='Tabelle Tipi-pesi'!L$15,'Tabelle Tipi-pesi'!M$15,"")&amp;IF(M193='Tabelle Tipi-pesi'!L$16,'Tabelle Tipi-pesi'!M$16,"")&amp;IF(M193='Tabelle Tipi-pesi'!L$17,'Tabelle Tipi-pesi'!M$17,"")&amp;IF(M193='Tabelle Tipi-pesi'!L$18,'Tabelle Tipi-pesi'!M$18,"")&amp;IF(M193='Tabelle Tipi-pesi'!L$19,'Tabelle Tipi-pesi'!M$19,"")&amp;IF(M193='Tabelle Tipi-pesi'!L$20,'Tabelle Tipi-pesi'!M$20,"")&amp;IF(M193='Tabelle Tipi-pesi'!L$21,'Tabelle Tipi-pesi'!M$21,"")&amp;IF(M193='Tabelle Tipi-pesi'!L$22,'Tabelle Tipi-pesi'!M$22,"")&amp;IF(M193='Tabelle Tipi-pesi'!L$23,'Tabelle Tipi-pesi'!M$23,"")))</f>
        <v>100</v>
      </c>
      <c r="O193" s="27" t="s">
        <v>71</v>
      </c>
      <c r="P193" s="28">
        <f>IF(O193="",0,VALUE(IF(O193='Tabelle Tipi-pesi'!N$2,'Tabelle Tipi-pesi'!O$2,"")&amp;IF(O193='Tabelle Tipi-pesi'!N$3,'Tabelle Tipi-pesi'!O$3,"")&amp;IF(O193='Tabelle Tipi-pesi'!N$4,'Tabelle Tipi-pesi'!O$4,"")&amp;IF(O193='Tabelle Tipi-pesi'!N$5,'Tabelle Tipi-pesi'!O$5,"")&amp;IF(O193='Tabelle Tipi-pesi'!N$6,'Tabelle Tipi-pesi'!O$6,"")&amp;IF(O193='Tabelle Tipi-pesi'!N$7,'Tabelle Tipi-pesi'!O$7,"")&amp;IF(O193='Tabelle Tipi-pesi'!N$8,'Tabelle Tipi-pesi'!O$8,"")&amp;IF(O193='Tabelle Tipi-pesi'!N$9,'Tabelle Tipi-pesi'!O$9,"")&amp;IF(O193='Tabelle Tipi-pesi'!N$10,'Tabelle Tipi-pesi'!O$10,"")&amp;IF(O193='Tabelle Tipi-pesi'!N$11,'Tabelle Tipi-pesi'!O$11,"")&amp;IF(O193='Tabelle Tipi-pesi'!N$12,'Tabelle Tipi-pesi'!O$12,"")&amp;IF(O193='Tabelle Tipi-pesi'!N$13,'Tabelle Tipi-pesi'!O$13,"")&amp;IF(O193='Tabelle Tipi-pesi'!N$14,'Tabelle Tipi-pesi'!O$14,"")&amp;IF(O193='Tabelle Tipi-pesi'!N$15,'Tabelle Tipi-pesi'!O$15,"")&amp;IF(O193='Tabelle Tipi-pesi'!N$16,'Tabelle Tipi-pesi'!O$16,"")&amp;IF(O193='Tabelle Tipi-pesi'!N$17,'Tabelle Tipi-pesi'!O$17,"")&amp;IF(O193='Tabelle Tipi-pesi'!N$18,'Tabelle Tipi-pesi'!O$18,"")&amp;IF(O193='Tabelle Tipi-pesi'!N$19,'Tabelle Tipi-pesi'!O$19,"")&amp;IF(O193='Tabelle Tipi-pesi'!N$20,'Tabelle Tipi-pesi'!O$20,"")&amp;IF(O193='Tabelle Tipi-pesi'!N$21,'Tabelle Tipi-pesi'!O$21,"")&amp;IF(O193='Tabelle Tipi-pesi'!N$22,'Tabelle Tipi-pesi'!O$22,"")&amp;IF(O193='Tabelle Tipi-pesi'!N$23,'Tabelle Tipi-pesi'!O$23,"")))</f>
        <v>122</v>
      </c>
      <c r="R193" s="9">
        <f>IF(Q193="",0,VALUE(IF(Q193='Tabelle Tipi-pesi'!P$2,'Tabelle Tipi-pesi'!Q$2,"")&amp;IF(Q193='Tabelle Tipi-pesi'!P$3,'Tabelle Tipi-pesi'!Q$3,"")&amp;IF(Q193='Tabelle Tipi-pesi'!P$4,'Tabelle Tipi-pesi'!Q$4,"")&amp;IF(Q193='Tabelle Tipi-pesi'!P$5,'Tabelle Tipi-pesi'!Q$5,"")&amp;IF(Q193='Tabelle Tipi-pesi'!P$6,'Tabelle Tipi-pesi'!Q$6,"")&amp;IF(Q193='Tabelle Tipi-pesi'!P$7,'Tabelle Tipi-pesi'!Q$7,"")&amp;IF(Q193='Tabelle Tipi-pesi'!P$8,'Tabelle Tipi-pesi'!Q$8,"")&amp;IF(Q193='Tabelle Tipi-pesi'!P$9,'Tabelle Tipi-pesi'!Q$9,"")&amp;IF(Q193='Tabelle Tipi-pesi'!P$10,'Tabelle Tipi-pesi'!Q$10,"")&amp;IF(Q193='Tabelle Tipi-pesi'!P$11,'Tabelle Tipi-pesi'!Q$11,"")&amp;IF(Q193='Tabelle Tipi-pesi'!P$12,'Tabelle Tipi-pesi'!Q$12,"")&amp;IF(Q193='Tabelle Tipi-pesi'!P$13,'Tabelle Tipi-pesi'!Q$13,"")&amp;IF(Q193='Tabelle Tipi-pesi'!P$14,'Tabelle Tipi-pesi'!Q$14,"")&amp;IF(Q193='Tabelle Tipi-pesi'!P$15,'Tabelle Tipi-pesi'!Q$15,"")&amp;IF(Q193='Tabelle Tipi-pesi'!P$16,'Tabelle Tipi-pesi'!Q$16,"")&amp;IF(Q193='Tabelle Tipi-pesi'!P$17,'Tabelle Tipi-pesi'!Q$17,"")&amp;IF(Q193='Tabelle Tipi-pesi'!P$18,'Tabelle Tipi-pesi'!Q$18,"")&amp;IF(Q193='Tabelle Tipi-pesi'!P$19,'Tabelle Tipi-pesi'!Q$19,"")&amp;IF(Q193='Tabelle Tipi-pesi'!P$20,'Tabelle Tipi-pesi'!Q$20,"")&amp;IF(Q193='Tabelle Tipi-pesi'!P$21,'Tabelle Tipi-pesi'!Q$21,"")&amp;IF(Q193='Tabelle Tipi-pesi'!P$22,'Tabelle Tipi-pesi'!Q$22,"")&amp;IF(Q193='Tabelle Tipi-pesi'!P$23,'Tabelle Tipi-pesi'!Q$23,"")))</f>
        <v>0</v>
      </c>
      <c r="S193" s="29" t="s">
        <v>131</v>
      </c>
      <c r="T193" s="30">
        <f>IF(S193="",0,VALUE(IF(S193='Tabelle Tipi-pesi'!R$2,'Tabelle Tipi-pesi'!S$2,"")&amp;IF(S193='Tabelle Tipi-pesi'!R$3,'Tabelle Tipi-pesi'!S$3,"")&amp;IF(S193='Tabelle Tipi-pesi'!R$4,'Tabelle Tipi-pesi'!S$4,"")&amp;IF(S193='Tabelle Tipi-pesi'!R$5,'Tabelle Tipi-pesi'!S$5,"")&amp;IF(S193='Tabelle Tipi-pesi'!R$6,'Tabelle Tipi-pesi'!S$6,"")&amp;IF(S193='Tabelle Tipi-pesi'!R$7,'Tabelle Tipi-pesi'!S$7,"")&amp;IF(S193='Tabelle Tipi-pesi'!R$8,'Tabelle Tipi-pesi'!S$8,"")&amp;IF(S193='Tabelle Tipi-pesi'!R$9,'Tabelle Tipi-pesi'!S$9,"")&amp;IF(S193='Tabelle Tipi-pesi'!R$10,'Tabelle Tipi-pesi'!S$10,"")&amp;IF(S193='Tabelle Tipi-pesi'!R$11,'Tabelle Tipi-pesi'!S$11,"")&amp;IF(S193='Tabelle Tipi-pesi'!R$12,'Tabelle Tipi-pesi'!S$12,"")&amp;IF(S193='Tabelle Tipi-pesi'!R$13,'Tabelle Tipi-pesi'!S$13,"")&amp;IF(S193='Tabelle Tipi-pesi'!R$14,'Tabelle Tipi-pesi'!S$14,"")&amp;IF(S193='Tabelle Tipi-pesi'!R$15,'Tabelle Tipi-pesi'!S$15,"")&amp;IF(S193='Tabelle Tipi-pesi'!R$16,'Tabelle Tipi-pesi'!S$16,"")&amp;IF(S193='Tabelle Tipi-pesi'!R$17,'Tabelle Tipi-pesi'!S$17,"")&amp;IF(S193='Tabelle Tipi-pesi'!R$18,'Tabelle Tipi-pesi'!S$18,"")&amp;IF(S193='Tabelle Tipi-pesi'!R$19,'Tabelle Tipi-pesi'!S$19,"")&amp;IF(S193='Tabelle Tipi-pesi'!R$20,'Tabelle Tipi-pesi'!S$20,"")&amp;IF(S193='Tabelle Tipi-pesi'!R$21,'Tabelle Tipi-pesi'!S$21,"")&amp;IF(S193='Tabelle Tipi-pesi'!R$22,'Tabelle Tipi-pesi'!S$22,"")&amp;IF(S193='Tabelle Tipi-pesi'!R$23,'Tabelle Tipi-pesi'!S$23,"")))</f>
        <v>10</v>
      </c>
      <c r="V193" s="9">
        <f>IF(U193="",0,VALUE(IF(U193='Tabelle Tipi-pesi'!T$2,'Tabelle Tipi-pesi'!U$2,"")&amp;IF(U193='Tabelle Tipi-pesi'!T$3,'Tabelle Tipi-pesi'!U$3,"")&amp;IF(U193='Tabelle Tipi-pesi'!T$4,'Tabelle Tipi-pesi'!U$4,"")&amp;IF(U193='Tabelle Tipi-pesi'!T$5,'Tabelle Tipi-pesi'!U$5,"")&amp;IF(U193='Tabelle Tipi-pesi'!T$6,'Tabelle Tipi-pesi'!U$6,"")&amp;IF(U193='Tabelle Tipi-pesi'!T$7,'Tabelle Tipi-pesi'!U$7,"")&amp;IF(U193='Tabelle Tipi-pesi'!T$8,'Tabelle Tipi-pesi'!U$8,"")&amp;IF(U193='Tabelle Tipi-pesi'!T$9,'Tabelle Tipi-pesi'!U$9,"")&amp;IF(U193='Tabelle Tipi-pesi'!T$10,'Tabelle Tipi-pesi'!U$10,"")&amp;IF(U193='Tabelle Tipi-pesi'!T$11,'Tabelle Tipi-pesi'!U$11,"")&amp;IF(U193='Tabelle Tipi-pesi'!T$12,'Tabelle Tipi-pesi'!U$12,"")&amp;IF(U193='Tabelle Tipi-pesi'!T$13,'Tabelle Tipi-pesi'!U$13,"")&amp;IF(U193='Tabelle Tipi-pesi'!T$14,'Tabelle Tipi-pesi'!U$14,"")&amp;IF(U193='Tabelle Tipi-pesi'!T$15,'Tabelle Tipi-pesi'!U$15,"")&amp;IF(U193='Tabelle Tipi-pesi'!T$16,'Tabelle Tipi-pesi'!U$16,"")&amp;IF(U193='Tabelle Tipi-pesi'!T$17,'Tabelle Tipi-pesi'!U$17,"")&amp;IF(U193='Tabelle Tipi-pesi'!T$18,'Tabelle Tipi-pesi'!U$18,"")&amp;IF(U193='Tabelle Tipi-pesi'!T$19,'Tabelle Tipi-pesi'!U$19,"")&amp;IF(U193='Tabelle Tipi-pesi'!T$20,'Tabelle Tipi-pesi'!U$20,"")&amp;IF(U193='Tabelle Tipi-pesi'!T$21,'Tabelle Tipi-pesi'!U$21,"")&amp;IF(U193='Tabelle Tipi-pesi'!T$22,'Tabelle Tipi-pesi'!U$22,"")&amp;IF(U193='Tabelle Tipi-pesi'!T$23,'Tabelle Tipi-pesi'!U$23,"")))</f>
        <v>0</v>
      </c>
      <c r="W193" s="31"/>
      <c r="X193" s="32">
        <f>IF(W193="",0,VALUE(IF(W193='Tabelle Tipi-pesi'!V$2,'Tabelle Tipi-pesi'!W$2,"")&amp;IF(W193='Tabelle Tipi-pesi'!V$3,'Tabelle Tipi-pesi'!W$3,"")&amp;IF(W193='Tabelle Tipi-pesi'!V$4,'Tabelle Tipi-pesi'!W$4,"")&amp;IF(W193='Tabelle Tipi-pesi'!V$5,'Tabelle Tipi-pesi'!W$5,"")&amp;IF(W193='Tabelle Tipi-pesi'!V$6,'Tabelle Tipi-pesi'!W$6,"")&amp;IF(W193='Tabelle Tipi-pesi'!V$7,'Tabelle Tipi-pesi'!W$7,"")&amp;IF(W193='Tabelle Tipi-pesi'!V$8,'Tabelle Tipi-pesi'!W$8,"")&amp;IF(W193='Tabelle Tipi-pesi'!V$9,'Tabelle Tipi-pesi'!W$9,"")&amp;IF(W193='Tabelle Tipi-pesi'!V$10,'Tabelle Tipi-pesi'!W$10,"")&amp;IF(W193='Tabelle Tipi-pesi'!V$11,'Tabelle Tipi-pesi'!W$11,"")&amp;IF(W193='Tabelle Tipi-pesi'!V$12,'Tabelle Tipi-pesi'!W$12,"")&amp;IF(W193='Tabelle Tipi-pesi'!V$13,'Tabelle Tipi-pesi'!W$13,"")&amp;IF(W193='Tabelle Tipi-pesi'!V$14,'Tabelle Tipi-pesi'!W$14,"")&amp;IF(W193='Tabelle Tipi-pesi'!V$15,'Tabelle Tipi-pesi'!W$15,"")&amp;IF(W193='Tabelle Tipi-pesi'!V$16,'Tabelle Tipi-pesi'!W$16,"")&amp;IF(W193='Tabelle Tipi-pesi'!V$17,'Tabelle Tipi-pesi'!W$17,"")&amp;IF(W193='Tabelle Tipi-pesi'!V$18,'Tabelle Tipi-pesi'!W$18,"")&amp;IF(W193='Tabelle Tipi-pesi'!V$19,'Tabelle Tipi-pesi'!W$19,"")&amp;IF(W193='Tabelle Tipi-pesi'!V$20,'Tabelle Tipi-pesi'!W$20,"")&amp;IF(W193='Tabelle Tipi-pesi'!V$21,'Tabelle Tipi-pesi'!W$21,"")&amp;IF(W193='Tabelle Tipi-pesi'!V$22,'Tabelle Tipi-pesi'!W$22,"")&amp;IF(W193='Tabelle Tipi-pesi'!V$23,'Tabelle Tipi-pesi'!W$23,"")))</f>
        <v>0</v>
      </c>
      <c r="Z193" s="9">
        <f>IF(Y193="",0,VALUE(IF(Y193='Tabelle Tipi-pesi'!X$2,'Tabelle Tipi-pesi'!Y$2,"")&amp;IF(Y193='Tabelle Tipi-pesi'!X$3,'Tabelle Tipi-pesi'!Y$3,"")&amp;IF(Y193='Tabelle Tipi-pesi'!X$4,'Tabelle Tipi-pesi'!Y$4,"")&amp;IF(Y193='Tabelle Tipi-pesi'!X$5,'Tabelle Tipi-pesi'!Y$5,"")&amp;IF(Y193='Tabelle Tipi-pesi'!X$6,'Tabelle Tipi-pesi'!Y$6,"")&amp;IF(Y193='Tabelle Tipi-pesi'!X$7,'Tabelle Tipi-pesi'!Y$7,"")&amp;IF(Y193='Tabelle Tipi-pesi'!X$8,'Tabelle Tipi-pesi'!Y$8,"")&amp;IF(Y193='Tabelle Tipi-pesi'!X$9,'Tabelle Tipi-pesi'!Y$9,"")&amp;IF(Y193='Tabelle Tipi-pesi'!X$10,'Tabelle Tipi-pesi'!Y$10,"")&amp;IF(Y193='Tabelle Tipi-pesi'!X$11,'Tabelle Tipi-pesi'!Y$11,"")&amp;IF(Y193='Tabelle Tipi-pesi'!X$12,'Tabelle Tipi-pesi'!Y$12,"")&amp;IF(Y193='Tabelle Tipi-pesi'!X$13,'Tabelle Tipi-pesi'!Y$13,"")&amp;IF(Y193='Tabelle Tipi-pesi'!X$14,'Tabelle Tipi-pesi'!Y$14,"")&amp;IF(Y193='Tabelle Tipi-pesi'!X$15,'Tabelle Tipi-pesi'!Y$15,"")&amp;IF(Y193='Tabelle Tipi-pesi'!X$16,'Tabelle Tipi-pesi'!Y$16,"")&amp;IF(Y193='Tabelle Tipi-pesi'!X$17,'Tabelle Tipi-pesi'!Y$17,"")&amp;IF(Y193='Tabelle Tipi-pesi'!X$18,'Tabelle Tipi-pesi'!Y$18,"")&amp;IF(Y193='Tabelle Tipi-pesi'!X$19,'Tabelle Tipi-pesi'!Y$19,"")&amp;IF(Y193='Tabelle Tipi-pesi'!X$20,'Tabelle Tipi-pesi'!Y$20,"")&amp;IF(Y193='Tabelle Tipi-pesi'!X$21,'Tabelle Tipi-pesi'!Y$21,"")&amp;IF(Y193='Tabelle Tipi-pesi'!X$22,'Tabelle Tipi-pesi'!Y$22,"")&amp;IF(Y193='Tabelle Tipi-pesi'!X$23,'Tabelle Tipi-pesi'!Y$23,"")))</f>
        <v>0</v>
      </c>
      <c r="AA193" s="36"/>
      <c r="AB193" s="37">
        <f>IF(AA193="",0,VALUE(IF(AA193='Tabelle Tipi-pesi'!Z$2,'Tabelle Tipi-pesi'!AA$2,"")&amp;IF(AA193='Tabelle Tipi-pesi'!Z$3,'Tabelle Tipi-pesi'!AA$3,"")&amp;IF(AA193='Tabelle Tipi-pesi'!Z$4,'Tabelle Tipi-pesi'!AA$4,"")&amp;IF(AA193='Tabelle Tipi-pesi'!Z$5,'Tabelle Tipi-pesi'!AA$5,"")&amp;IF(AA193='Tabelle Tipi-pesi'!Z$6,'Tabelle Tipi-pesi'!AA$6,"")&amp;IF(AA193='Tabelle Tipi-pesi'!Z$7,'Tabelle Tipi-pesi'!AA$7,"")&amp;IF(AA193='Tabelle Tipi-pesi'!Z$8,'Tabelle Tipi-pesi'!AA$8,"")&amp;IF(AA193='Tabelle Tipi-pesi'!Z$9,'Tabelle Tipi-pesi'!AA$9,"")&amp;IF(AA193='Tabelle Tipi-pesi'!Z$10,'Tabelle Tipi-pesi'!AA$10,"")&amp;IF(AA193='Tabelle Tipi-pesi'!Z$11,'Tabelle Tipi-pesi'!AA$11,"")&amp;IF(AA193='Tabelle Tipi-pesi'!Z$12,'Tabelle Tipi-pesi'!AA$12,"")&amp;IF(AA193='Tabelle Tipi-pesi'!Z$13,'Tabelle Tipi-pesi'!AA$13,"")&amp;IF(AA193='Tabelle Tipi-pesi'!Z$14,'Tabelle Tipi-pesi'!AA$14,"")&amp;IF(AA193='Tabelle Tipi-pesi'!Z$15,'Tabelle Tipi-pesi'!AA$15,"")&amp;IF(AA193='Tabelle Tipi-pesi'!Z$16,'Tabelle Tipi-pesi'!AA$16,"")&amp;IF(AA193='Tabelle Tipi-pesi'!Z$17,'Tabelle Tipi-pesi'!AA$17,"")&amp;IF(AA193='Tabelle Tipi-pesi'!Z$18,'Tabelle Tipi-pesi'!AA$18,"")&amp;IF(AA193='Tabelle Tipi-pesi'!Z$19,'Tabelle Tipi-pesi'!AA$19,"")&amp;IF(AA193='Tabelle Tipi-pesi'!Z$20,'Tabelle Tipi-pesi'!AA$20,"")&amp;IF(AA193='Tabelle Tipi-pesi'!Z$21,'Tabelle Tipi-pesi'!AA$21,"")&amp;IF(AA193='Tabelle Tipi-pesi'!Z$22,'Tabelle Tipi-pesi'!AA$22,"")&amp;IF(AA193='Tabelle Tipi-pesi'!Z$23,'Tabelle Tipi-pesi'!AA$23,"")))</f>
        <v>0</v>
      </c>
      <c r="AD193" s="9">
        <f>IF(AC193="",0,VALUE(IF(AC193='Tabelle Tipi-pesi'!Z$2,'Tabelle Tipi-pesi'!AA$2,"")&amp;IF(AC193='Tabelle Tipi-pesi'!Z$3,'Tabelle Tipi-pesi'!AA$3,"")&amp;IF(AC193='Tabelle Tipi-pesi'!Z$4,'Tabelle Tipi-pesi'!AA$4,"")&amp;IF(AC193='Tabelle Tipi-pesi'!Z$5,'Tabelle Tipi-pesi'!AA$5,"")&amp;IF(AC193='Tabelle Tipi-pesi'!Z$6,'Tabelle Tipi-pesi'!AA$6,"")&amp;IF(AC193='Tabelle Tipi-pesi'!Z$7,'Tabelle Tipi-pesi'!AA$7,"")&amp;IF(AC193='Tabelle Tipi-pesi'!Z$8,'Tabelle Tipi-pesi'!AA$8,"")&amp;IF(AC193='Tabelle Tipi-pesi'!Z$9,'Tabelle Tipi-pesi'!AA$9,"")&amp;IF(AC193='Tabelle Tipi-pesi'!Z$10,'Tabelle Tipi-pesi'!AA$10,"")&amp;IF(AC193='Tabelle Tipi-pesi'!Z$11,'Tabelle Tipi-pesi'!AA$11,"")&amp;IF(AC193='Tabelle Tipi-pesi'!Z$12,'Tabelle Tipi-pesi'!AA$12,"")&amp;IF(AC193='Tabelle Tipi-pesi'!Z$13,'Tabelle Tipi-pesi'!AA$13,"")&amp;IF(AC193='Tabelle Tipi-pesi'!Z$14,'Tabelle Tipi-pesi'!AA$14,"")&amp;IF(AC193='Tabelle Tipi-pesi'!Z$15,'Tabelle Tipi-pesi'!AA$15,"")&amp;IF(AC193='Tabelle Tipi-pesi'!Z$16,'Tabelle Tipi-pesi'!AA$16,"")&amp;IF(AC193='Tabelle Tipi-pesi'!Z$17,'Tabelle Tipi-pesi'!AA$17,"")&amp;IF(AC193='Tabelle Tipi-pesi'!Z$18,'Tabelle Tipi-pesi'!AA$18,"")&amp;IF(AC193='Tabelle Tipi-pesi'!Z$19,'Tabelle Tipi-pesi'!AA$19,"")&amp;IF(AC193='Tabelle Tipi-pesi'!Z$20,'Tabelle Tipi-pesi'!AA$20,"")&amp;IF(AC193='Tabelle Tipi-pesi'!Z$21,'Tabelle Tipi-pesi'!AA$21,"")&amp;IF(AC193='Tabelle Tipi-pesi'!Z$22,'Tabelle Tipi-pesi'!AA$22,"")&amp;IF(AC193='Tabelle Tipi-pesi'!Z$23,'Tabelle Tipi-pesi'!AA$23,"")))</f>
        <v>0</v>
      </c>
      <c r="AE193" s="34"/>
      <c r="AF193" s="35">
        <f>IF(AE193="",0,VALUE(IF(AE193='Tabelle Tipi-pesi'!AB$2,'Tabelle Tipi-pesi'!AC$2,"")&amp;IF(AE193='Tabelle Tipi-pesi'!AB$3,'Tabelle Tipi-pesi'!AC$3,"")&amp;IF(AE193='Tabelle Tipi-pesi'!AB$4,'Tabelle Tipi-pesi'!AC$4,"")&amp;IF(AE193='Tabelle Tipi-pesi'!AB$5,'Tabelle Tipi-pesi'!AC$5,"")&amp;IF(AE193='Tabelle Tipi-pesi'!AB$6,'Tabelle Tipi-pesi'!AC$6,"")&amp;IF(AE193='Tabelle Tipi-pesi'!AB$7,'Tabelle Tipi-pesi'!AC$7,"")&amp;IF(AE193='Tabelle Tipi-pesi'!AB$8,'Tabelle Tipi-pesi'!AC$8,"")&amp;IF(AE193='Tabelle Tipi-pesi'!AB$9,'Tabelle Tipi-pesi'!AC$9,"")&amp;IF(AE193='Tabelle Tipi-pesi'!AB$10,'Tabelle Tipi-pesi'!AC$10,"")&amp;IF(AE193='Tabelle Tipi-pesi'!AB$11,'Tabelle Tipi-pesi'!AC$11,"")&amp;IF(AE193='Tabelle Tipi-pesi'!AB$12,'Tabelle Tipi-pesi'!AC$12,"")&amp;IF(AE193='Tabelle Tipi-pesi'!AB$13,'Tabelle Tipi-pesi'!AC$13,"")&amp;IF(AE193='Tabelle Tipi-pesi'!AB$14,'Tabelle Tipi-pesi'!AC$14,"")&amp;IF(AE193='Tabelle Tipi-pesi'!AB$15,'Tabelle Tipi-pesi'!AC$15,"")&amp;IF(AD193='Tabelle Tipi-pesi'!AB$16,'Tabelle Tipi-pesi'!AC$16,"")&amp;IF(AE193='Tabelle Tipi-pesi'!AB$17,'Tabelle Tipi-pesi'!AC$17,"")&amp;IF(AE193='Tabelle Tipi-pesi'!AB$18,'Tabelle Tipi-pesi'!AC$18,"")&amp;IF(AE193='Tabelle Tipi-pesi'!AB$19,'Tabelle Tipi-pesi'!AC$19,"")&amp;IF(AE193='Tabelle Tipi-pesi'!AB$20,'Tabelle Tipi-pesi'!AC$20,"")&amp;IF(AE193='Tabelle Tipi-pesi'!AB$21,'Tabelle Tipi-pesi'!AC$21,"")&amp;IF(AE193='Tabelle Tipi-pesi'!AB$22,'Tabelle Tipi-pesi'!AC$22,"")&amp;IF(AE193='Tabelle Tipi-pesi'!AB$23,'Tabelle Tipi-pesi'!AC$23,"")))</f>
        <v>0</v>
      </c>
      <c r="AH193" s="9">
        <f>IF(AG193="",0,VALUE(IF(AG193='Tabelle Tipi-pesi'!AD$2,'Tabelle Tipi-pesi'!AE$2,"")&amp;IF(AG193='Tabelle Tipi-pesi'!AD$3,'Tabelle Tipi-pesi'!AE$3,"")&amp;IF(AG193='Tabelle Tipi-pesi'!AD$4,'Tabelle Tipi-pesi'!AE$4,"")&amp;IF(AG193='Tabelle Tipi-pesi'!AD$5,'Tabelle Tipi-pesi'!AE$5,"")&amp;IF(AG193='Tabelle Tipi-pesi'!AD$6,'Tabelle Tipi-pesi'!AE$6,"")&amp;IF(AG193='Tabelle Tipi-pesi'!AD$7,'Tabelle Tipi-pesi'!AE$7,"")&amp;IF(AG193='Tabelle Tipi-pesi'!AD$8,'Tabelle Tipi-pesi'!AE$8,"")&amp;IF(AG193='Tabelle Tipi-pesi'!AD$9,'Tabelle Tipi-pesi'!AE$9,"")&amp;IF(AG193='Tabelle Tipi-pesi'!AD$10,'Tabelle Tipi-pesi'!AE$10,"")&amp;IF(AG193='Tabelle Tipi-pesi'!AD$11,'Tabelle Tipi-pesi'!AE$11,"")&amp;IF(AG193='Tabelle Tipi-pesi'!AD$12,'Tabelle Tipi-pesi'!AE$12,"")&amp;IF(AG193='Tabelle Tipi-pesi'!AD$13,'Tabelle Tipi-pesi'!AE$13,"")&amp;IF(AG193='Tabelle Tipi-pesi'!AD$14,'Tabelle Tipi-pesi'!AE$14,"")&amp;IF(AG193='Tabelle Tipi-pesi'!AD$15,'Tabelle Tipi-pesi'!AE$15,"")&amp;IF(AF193='Tabelle Tipi-pesi'!AD$16,'Tabelle Tipi-pesi'!AE$16,"")&amp;IF(AG193='Tabelle Tipi-pesi'!AD$17,'Tabelle Tipi-pesi'!AE$17,"")&amp;IF(AG193='Tabelle Tipi-pesi'!AD$18,'Tabelle Tipi-pesi'!AE$18,"")&amp;IF(AG193='Tabelle Tipi-pesi'!AD$19,'Tabelle Tipi-pesi'!AE$19,"")&amp;IF(AG193='Tabelle Tipi-pesi'!AD$20,'Tabelle Tipi-pesi'!AE$20,"")&amp;IF(AG193='Tabelle Tipi-pesi'!AD$21,'Tabelle Tipi-pesi'!AE$21,"")&amp;IF(AG193='Tabelle Tipi-pesi'!AD$22,'Tabelle Tipi-pesi'!AE$22,"")&amp;IF(AG193='Tabelle Tipi-pesi'!AD$23,'Tabelle Tipi-pesi'!AE$23,"")))</f>
        <v>0</v>
      </c>
      <c r="AJ193" s="26">
        <f t="shared" si="14"/>
        <v>459</v>
      </c>
      <c r="AK193" s="55">
        <v>20.7</v>
      </c>
      <c r="AL193" s="12">
        <v>2079</v>
      </c>
      <c r="AM193" s="18"/>
      <c r="AN193" s="11">
        <f t="shared" si="15"/>
        <v>9</v>
      </c>
      <c r="AO193" s="11" t="str">
        <f t="shared" si="16"/>
        <v>2</v>
      </c>
      <c r="AP193" s="8">
        <v>1080</v>
      </c>
      <c r="AQ193" s="40">
        <f t="shared" si="17"/>
        <v>6.0260869565217394</v>
      </c>
      <c r="AR193" s="15">
        <f t="shared" si="18"/>
        <v>44.593043478260874</v>
      </c>
      <c r="AS193" s="16">
        <f t="shared" si="19"/>
        <v>97.152600170502993</v>
      </c>
      <c r="AT193" s="15">
        <f t="shared" si="20"/>
        <v>10.293085293085293</v>
      </c>
      <c r="AU193" s="39"/>
    </row>
    <row r="194" spans="1:47" s="8" customFormat="1" ht="11.25" customHeight="1" x14ac:dyDescent="0.2">
      <c r="A194" s="8">
        <v>190</v>
      </c>
      <c r="B194" s="8">
        <v>4</v>
      </c>
      <c r="C194" s="20" t="s">
        <v>16</v>
      </c>
      <c r="D194" s="21">
        <f>IF(C194="",0,VALUE(IF(C194='Tabelle Tipi-pesi'!B$2,'Tabelle Tipi-pesi'!C$2,"")&amp;IF(C194='Tabelle Tipi-pesi'!B$3,'Tabelle Tipi-pesi'!C$3,"")&amp;IF(C194='Tabelle Tipi-pesi'!B$4,'Tabelle Tipi-pesi'!C$4,"")&amp;IF(C194='Tabelle Tipi-pesi'!B$5,'Tabelle Tipi-pesi'!C$5,"")&amp;IF(C194='Tabelle Tipi-pesi'!B$6,'Tabelle Tipi-pesi'!C$6,"")&amp;IF(C194='Tabelle Tipi-pesi'!B$7,'Tabelle Tipi-pesi'!C$7,"")&amp;IF(C194='Tabelle Tipi-pesi'!B$8,'Tabelle Tipi-pesi'!C$8,"")&amp;IF(C194='Tabelle Tipi-pesi'!B$9,'Tabelle Tipi-pesi'!C$9,"")&amp;IF(C194='Tabelle Tipi-pesi'!B$10,'Tabelle Tipi-pesi'!C$10,"")&amp;IF(C194='Tabelle Tipi-pesi'!B$11,'Tabelle Tipi-pesi'!C$11,"")&amp;IF(C194='Tabelle Tipi-pesi'!B$12,'Tabelle Tipi-pesi'!C$12,"")&amp;IF(C194='Tabelle Tipi-pesi'!B$13,'Tabelle Tipi-pesi'!C$13,"")&amp;IF(C194='Tabelle Tipi-pesi'!B$14,'Tabelle Tipi-pesi'!C$14,"")&amp;IF(C194='Tabelle Tipi-pesi'!B$15,'Tabelle Tipi-pesi'!C$15,"")&amp;IF(C194='Tabelle Tipi-pesi'!B$16,'Tabelle Tipi-pesi'!C$16,"")&amp;IF(C194='Tabelle Tipi-pesi'!B$17,'Tabelle Tipi-pesi'!C$17,"")&amp;IF(C194='Tabelle Tipi-pesi'!B$18,'Tabelle Tipi-pesi'!C$18,"")&amp;IF(C194='Tabelle Tipi-pesi'!B$19,'Tabelle Tipi-pesi'!C$19,"")&amp;IF(C194='Tabelle Tipi-pesi'!B$20,'Tabelle Tipi-pesi'!C$20,"")&amp;IF(C194='Tabelle Tipi-pesi'!B$21,'Tabelle Tipi-pesi'!C$21,"")&amp;IF(C194='Tabelle Tipi-pesi'!B$22,'Tabelle Tipi-pesi'!C$22,"")&amp;IF(C194='Tabelle Tipi-pesi'!B$23,'Tabelle Tipi-pesi'!C$23,"")))</f>
        <v>50</v>
      </c>
      <c r="E194" s="8" t="s">
        <v>23</v>
      </c>
      <c r="F194" s="7">
        <f>IF(E194="",0,VALUE(IF(E194='Tabelle Tipi-pesi'!D$2,'Tabelle Tipi-pesi'!E$2,"")&amp;IF(E194='Tabelle Tipi-pesi'!D$3,'Tabelle Tipi-pesi'!E$3,"")&amp;IF(E194='Tabelle Tipi-pesi'!D$4,'Tabelle Tipi-pesi'!E$4,"")&amp;IF(E194='Tabelle Tipi-pesi'!D$5,'Tabelle Tipi-pesi'!E$5,"")&amp;IF(E194='Tabelle Tipi-pesi'!D$6,'Tabelle Tipi-pesi'!E$6,"")&amp;IF(E194='Tabelle Tipi-pesi'!D$7,'Tabelle Tipi-pesi'!E$7,"")&amp;IF(E194='Tabelle Tipi-pesi'!D$8,'Tabelle Tipi-pesi'!E$8,"")&amp;IF(E194='Tabelle Tipi-pesi'!D$9,'Tabelle Tipi-pesi'!E$9,"")&amp;IF(E194='Tabelle Tipi-pesi'!D$10,'Tabelle Tipi-pesi'!E$10,"")&amp;IF(E194='Tabelle Tipi-pesi'!D$11,'Tabelle Tipi-pesi'!E$11,"")&amp;IF(E194='Tabelle Tipi-pesi'!D$12,'Tabelle Tipi-pesi'!E$12,"")&amp;IF(E194='Tabelle Tipi-pesi'!D$13,'Tabelle Tipi-pesi'!E$13,"")&amp;IF(E194='Tabelle Tipi-pesi'!D$14,'Tabelle Tipi-pesi'!E$14,"")&amp;IF(E194='Tabelle Tipi-pesi'!D$15,'Tabelle Tipi-pesi'!E$15,"")&amp;IF(E194='Tabelle Tipi-pesi'!D$16,'Tabelle Tipi-pesi'!E$16,"")&amp;IF(E194='Tabelle Tipi-pesi'!D$17,'Tabelle Tipi-pesi'!E$17,"")&amp;IF(E194='Tabelle Tipi-pesi'!D$18,'Tabelle Tipi-pesi'!E$18,"")&amp;IF(E194='Tabelle Tipi-pesi'!D$19,'Tabelle Tipi-pesi'!E$19,"")&amp;IF(E194='Tabelle Tipi-pesi'!D$20,'Tabelle Tipi-pesi'!E$20,"")&amp;IF(E194='Tabelle Tipi-pesi'!D$21,'Tabelle Tipi-pesi'!E$21,"")&amp;IF(E194='Tabelle Tipi-pesi'!D$22,'Tabelle Tipi-pesi'!E$22,"")&amp;IF(E194='Tabelle Tipi-pesi'!D$23,'Tabelle Tipi-pesi'!E$23,"")))/4*B194</f>
        <v>60</v>
      </c>
      <c r="G194" s="22" t="s">
        <v>40</v>
      </c>
      <c r="H194" s="23">
        <f>$B194*IF(G194="",0,VALUE(IF(G194='Tabelle Tipi-pesi'!F$2,'Tabelle Tipi-pesi'!G$2,"")&amp;IF(G194='Tabelle Tipi-pesi'!F$3,'Tabelle Tipi-pesi'!G$3,"")&amp;IF(G194='Tabelle Tipi-pesi'!F$4,'Tabelle Tipi-pesi'!G$4,"")&amp;IF(G194='Tabelle Tipi-pesi'!F$5,'Tabelle Tipi-pesi'!G$5,"")&amp;IF(G194='Tabelle Tipi-pesi'!F$6,'Tabelle Tipi-pesi'!G$6,"")&amp;IF(G194='Tabelle Tipi-pesi'!F$7,'Tabelle Tipi-pesi'!G$7,"")&amp;IF(G194='Tabelle Tipi-pesi'!F$8,'Tabelle Tipi-pesi'!G$8,"")&amp;IF(G194='Tabelle Tipi-pesi'!F$9,'Tabelle Tipi-pesi'!G$9,"")&amp;IF(G194='Tabelle Tipi-pesi'!F$10,'Tabelle Tipi-pesi'!G$10,"")&amp;IF(G194='Tabelle Tipi-pesi'!F$11,'Tabelle Tipi-pesi'!G$11,"")&amp;IF(G194='Tabelle Tipi-pesi'!F$12,'Tabelle Tipi-pesi'!G$12,"")&amp;IF(G194='Tabelle Tipi-pesi'!F$13,'Tabelle Tipi-pesi'!G$13,"")&amp;IF(G194='Tabelle Tipi-pesi'!F$14,'Tabelle Tipi-pesi'!G$14,"")&amp;IF(G194='Tabelle Tipi-pesi'!F$15,'Tabelle Tipi-pesi'!G$15,"")&amp;IF(G194='Tabelle Tipi-pesi'!F$16,'Tabelle Tipi-pesi'!G$16,"")&amp;IF(G194='Tabelle Tipi-pesi'!F$17,'Tabelle Tipi-pesi'!G$17,"")&amp;IF(G194='Tabelle Tipi-pesi'!F$18,'Tabelle Tipi-pesi'!G$18,"")&amp;IF(G194='Tabelle Tipi-pesi'!F$19,'Tabelle Tipi-pesi'!G$19,"")&amp;IF(G194='Tabelle Tipi-pesi'!F$20,'Tabelle Tipi-pesi'!G$20,"")&amp;IF(G194='Tabelle Tipi-pesi'!F$21,'Tabelle Tipi-pesi'!G$21,"")&amp;IF(G194='Tabelle Tipi-pesi'!F$22,'Tabelle Tipi-pesi'!G$22,"")&amp;IF(G194='Tabelle Tipi-pesi'!F$23,'Tabelle Tipi-pesi'!G$23,"")))</f>
        <v>60</v>
      </c>
      <c r="I194" s="8" t="s">
        <v>45</v>
      </c>
      <c r="J194" s="9">
        <f>IF(I194="",0,VALUE(IF(I194='Tabelle Tipi-pesi'!H$2,'Tabelle Tipi-pesi'!I$2,"")&amp;IF(I194='Tabelle Tipi-pesi'!H$3,'Tabelle Tipi-pesi'!I$3,"")&amp;IF(I194='Tabelle Tipi-pesi'!H$4,'Tabelle Tipi-pesi'!I$4,"")&amp;IF(I194='Tabelle Tipi-pesi'!H$5,'Tabelle Tipi-pesi'!I$5,"")&amp;IF(I194='Tabelle Tipi-pesi'!H$6,'Tabelle Tipi-pesi'!I$6,"")&amp;IF(I194='Tabelle Tipi-pesi'!H$7,'Tabelle Tipi-pesi'!I$7,"")&amp;IF(I194='Tabelle Tipi-pesi'!H$8,'Tabelle Tipi-pesi'!I$8,"")&amp;IF(I194='Tabelle Tipi-pesi'!H$9,'Tabelle Tipi-pesi'!I$9,"")&amp;IF(I194='Tabelle Tipi-pesi'!H$10,'Tabelle Tipi-pesi'!I$10,"")&amp;IF(I194='Tabelle Tipi-pesi'!H$11,'Tabelle Tipi-pesi'!I$11,"")&amp;IF(I194='Tabelle Tipi-pesi'!H$12,'Tabelle Tipi-pesi'!I$12,"")&amp;IF(I194='Tabelle Tipi-pesi'!H$13,'Tabelle Tipi-pesi'!I$13,"")&amp;IF(I194='Tabelle Tipi-pesi'!H$14,'Tabelle Tipi-pesi'!I$14,"")&amp;IF(I194='Tabelle Tipi-pesi'!H$15,'Tabelle Tipi-pesi'!I$15,"")&amp;IF(I194='Tabelle Tipi-pesi'!H$16,'Tabelle Tipi-pesi'!I$16,"")&amp;IF(I194='Tabelle Tipi-pesi'!H$17,'Tabelle Tipi-pesi'!I$17,"")&amp;IF(I194='Tabelle Tipi-pesi'!H$18,'Tabelle Tipi-pesi'!I$18,"")&amp;IF(I194='Tabelle Tipi-pesi'!H$19,'Tabelle Tipi-pesi'!I$19,"")&amp;IF(I194='Tabelle Tipi-pesi'!H$20,'Tabelle Tipi-pesi'!I$20,"")&amp;IF(I194='Tabelle Tipi-pesi'!H$21,'Tabelle Tipi-pesi'!I$21,"")&amp;IF(I194='Tabelle Tipi-pesi'!H$22,'Tabelle Tipi-pesi'!I$22,"")&amp;IF(I194='Tabelle Tipi-pesi'!H$23,'Tabelle Tipi-pesi'!I$23,"")))</f>
        <v>50</v>
      </c>
      <c r="K194" s="24" t="s">
        <v>50</v>
      </c>
      <c r="L194" s="25">
        <f>IF(K194="",0,VALUE(IF(K194='Tabelle Tipi-pesi'!J$2,'Tabelle Tipi-pesi'!K$2,"")&amp;IF(K194='Tabelle Tipi-pesi'!J$3,'Tabelle Tipi-pesi'!K$3,"")&amp;IF(K194='Tabelle Tipi-pesi'!J$4,'Tabelle Tipi-pesi'!K$4,"")&amp;IF(K194='Tabelle Tipi-pesi'!J$5,'Tabelle Tipi-pesi'!K$5,"")&amp;IF(K194='Tabelle Tipi-pesi'!J$6,'Tabelle Tipi-pesi'!K$6,"")&amp;IF(K194='Tabelle Tipi-pesi'!J$7,'Tabelle Tipi-pesi'!K$7,"")&amp;IF(K194='Tabelle Tipi-pesi'!J$8,'Tabelle Tipi-pesi'!K$8,"")&amp;IF(K194='Tabelle Tipi-pesi'!J$9,'Tabelle Tipi-pesi'!K$9,"")&amp;IF(K194='Tabelle Tipi-pesi'!J$10,'Tabelle Tipi-pesi'!K$10,"")&amp;IF(K194='Tabelle Tipi-pesi'!J$11,'Tabelle Tipi-pesi'!K$11,"")&amp;IF(K194='Tabelle Tipi-pesi'!J$12,'Tabelle Tipi-pesi'!K$12,"")&amp;IF(K194='Tabelle Tipi-pesi'!J$13,'Tabelle Tipi-pesi'!K$13,"")&amp;IF(K194='Tabelle Tipi-pesi'!J$14,'Tabelle Tipi-pesi'!K$14,"")&amp;IF(K194='Tabelle Tipi-pesi'!J$15,'Tabelle Tipi-pesi'!K$15,"")&amp;IF(K194='Tabelle Tipi-pesi'!J$16,'Tabelle Tipi-pesi'!K$16,"")&amp;IF(K194='Tabelle Tipi-pesi'!J$17,'Tabelle Tipi-pesi'!K$17,"")&amp;IF(K194='Tabelle Tipi-pesi'!J$18,'Tabelle Tipi-pesi'!K$18,"")&amp;IF(K194='Tabelle Tipi-pesi'!J$19,'Tabelle Tipi-pesi'!K$19,"")&amp;IF(K194='Tabelle Tipi-pesi'!J$20,'Tabelle Tipi-pesi'!K$20,"")&amp;IF(K194='Tabelle Tipi-pesi'!J$21,'Tabelle Tipi-pesi'!K$21,"")&amp;IF(K194='Tabelle Tipi-pesi'!J$22,'Tabelle Tipi-pesi'!K$22,"")&amp;IF(K194='Tabelle Tipi-pesi'!J$23,'Tabelle Tipi-pesi'!K$23,"")))</f>
        <v>7</v>
      </c>
      <c r="M194" s="8" t="s">
        <v>55</v>
      </c>
      <c r="N194" s="9">
        <f>$B194*IF(M194="",0,VALUE(IF(M194='Tabelle Tipi-pesi'!L$2,'Tabelle Tipi-pesi'!M$2,"")&amp;IF(M194='Tabelle Tipi-pesi'!L$3,'Tabelle Tipi-pesi'!M$3,"")&amp;IF(M194='Tabelle Tipi-pesi'!L$4,'Tabelle Tipi-pesi'!M$4,"")&amp;IF(M194='Tabelle Tipi-pesi'!L$5,'Tabelle Tipi-pesi'!M$5,"")&amp;IF(M194='Tabelle Tipi-pesi'!L$6,'Tabelle Tipi-pesi'!M$6,"")&amp;IF(M194='Tabelle Tipi-pesi'!L$7,'Tabelle Tipi-pesi'!M$7,"")&amp;IF(M194='Tabelle Tipi-pesi'!L$8,'Tabelle Tipi-pesi'!M$8,"")&amp;IF(M194='Tabelle Tipi-pesi'!L$9,'Tabelle Tipi-pesi'!M$9,"")&amp;IF(M194='Tabelle Tipi-pesi'!L$10,'Tabelle Tipi-pesi'!M$10,"")&amp;IF(M194='Tabelle Tipi-pesi'!L$11,'Tabelle Tipi-pesi'!M$11,"")&amp;IF(M194='Tabelle Tipi-pesi'!L$12,'Tabelle Tipi-pesi'!M$12,"")&amp;IF(M194='Tabelle Tipi-pesi'!L$13,'Tabelle Tipi-pesi'!M$13,"")&amp;IF(M194='Tabelle Tipi-pesi'!L$14,'Tabelle Tipi-pesi'!M$14,"")&amp;IF(M194='Tabelle Tipi-pesi'!L$15,'Tabelle Tipi-pesi'!M$15,"")&amp;IF(M194='Tabelle Tipi-pesi'!L$16,'Tabelle Tipi-pesi'!M$16,"")&amp;IF(M194='Tabelle Tipi-pesi'!L$17,'Tabelle Tipi-pesi'!M$17,"")&amp;IF(M194='Tabelle Tipi-pesi'!L$18,'Tabelle Tipi-pesi'!M$18,"")&amp;IF(M194='Tabelle Tipi-pesi'!L$19,'Tabelle Tipi-pesi'!M$19,"")&amp;IF(M194='Tabelle Tipi-pesi'!L$20,'Tabelle Tipi-pesi'!M$20,"")&amp;IF(M194='Tabelle Tipi-pesi'!L$21,'Tabelle Tipi-pesi'!M$21,"")&amp;IF(M194='Tabelle Tipi-pesi'!L$22,'Tabelle Tipi-pesi'!M$22,"")&amp;IF(M194='Tabelle Tipi-pesi'!L$23,'Tabelle Tipi-pesi'!M$23,"")))</f>
        <v>100</v>
      </c>
      <c r="O194" s="27" t="s">
        <v>90</v>
      </c>
      <c r="P194" s="28">
        <f>IF(O194="",0,VALUE(IF(O194='Tabelle Tipi-pesi'!N$2,'Tabelle Tipi-pesi'!O$2,"")&amp;IF(O194='Tabelle Tipi-pesi'!N$3,'Tabelle Tipi-pesi'!O$3,"")&amp;IF(O194='Tabelle Tipi-pesi'!N$4,'Tabelle Tipi-pesi'!O$4,"")&amp;IF(O194='Tabelle Tipi-pesi'!N$5,'Tabelle Tipi-pesi'!O$5,"")&amp;IF(O194='Tabelle Tipi-pesi'!N$6,'Tabelle Tipi-pesi'!O$6,"")&amp;IF(O194='Tabelle Tipi-pesi'!N$7,'Tabelle Tipi-pesi'!O$7,"")&amp;IF(O194='Tabelle Tipi-pesi'!N$8,'Tabelle Tipi-pesi'!O$8,"")&amp;IF(O194='Tabelle Tipi-pesi'!N$9,'Tabelle Tipi-pesi'!O$9,"")&amp;IF(O194='Tabelle Tipi-pesi'!N$10,'Tabelle Tipi-pesi'!O$10,"")&amp;IF(O194='Tabelle Tipi-pesi'!N$11,'Tabelle Tipi-pesi'!O$11,"")&amp;IF(O194='Tabelle Tipi-pesi'!N$12,'Tabelle Tipi-pesi'!O$12,"")&amp;IF(O194='Tabelle Tipi-pesi'!N$13,'Tabelle Tipi-pesi'!O$13,"")&amp;IF(O194='Tabelle Tipi-pesi'!N$14,'Tabelle Tipi-pesi'!O$14,"")&amp;IF(O194='Tabelle Tipi-pesi'!N$15,'Tabelle Tipi-pesi'!O$15,"")&amp;IF(O194='Tabelle Tipi-pesi'!N$16,'Tabelle Tipi-pesi'!O$16,"")&amp;IF(O194='Tabelle Tipi-pesi'!N$17,'Tabelle Tipi-pesi'!O$17,"")&amp;IF(O194='Tabelle Tipi-pesi'!N$18,'Tabelle Tipi-pesi'!O$18,"")&amp;IF(O194='Tabelle Tipi-pesi'!N$19,'Tabelle Tipi-pesi'!O$19,"")&amp;IF(O194='Tabelle Tipi-pesi'!N$20,'Tabelle Tipi-pesi'!O$20,"")&amp;IF(O194='Tabelle Tipi-pesi'!N$21,'Tabelle Tipi-pesi'!O$21,"")&amp;IF(O194='Tabelle Tipi-pesi'!N$22,'Tabelle Tipi-pesi'!O$22,"")&amp;IF(O194='Tabelle Tipi-pesi'!N$23,'Tabelle Tipi-pesi'!O$23,"")))</f>
        <v>295</v>
      </c>
      <c r="R194" s="9">
        <f>IF(Q194="",0,VALUE(IF(Q194='Tabelle Tipi-pesi'!P$2,'Tabelle Tipi-pesi'!Q$2,"")&amp;IF(Q194='Tabelle Tipi-pesi'!P$3,'Tabelle Tipi-pesi'!Q$3,"")&amp;IF(Q194='Tabelle Tipi-pesi'!P$4,'Tabelle Tipi-pesi'!Q$4,"")&amp;IF(Q194='Tabelle Tipi-pesi'!P$5,'Tabelle Tipi-pesi'!Q$5,"")&amp;IF(Q194='Tabelle Tipi-pesi'!P$6,'Tabelle Tipi-pesi'!Q$6,"")&amp;IF(Q194='Tabelle Tipi-pesi'!P$7,'Tabelle Tipi-pesi'!Q$7,"")&amp;IF(Q194='Tabelle Tipi-pesi'!P$8,'Tabelle Tipi-pesi'!Q$8,"")&amp;IF(Q194='Tabelle Tipi-pesi'!P$9,'Tabelle Tipi-pesi'!Q$9,"")&amp;IF(Q194='Tabelle Tipi-pesi'!P$10,'Tabelle Tipi-pesi'!Q$10,"")&amp;IF(Q194='Tabelle Tipi-pesi'!P$11,'Tabelle Tipi-pesi'!Q$11,"")&amp;IF(Q194='Tabelle Tipi-pesi'!P$12,'Tabelle Tipi-pesi'!Q$12,"")&amp;IF(Q194='Tabelle Tipi-pesi'!P$13,'Tabelle Tipi-pesi'!Q$13,"")&amp;IF(Q194='Tabelle Tipi-pesi'!P$14,'Tabelle Tipi-pesi'!Q$14,"")&amp;IF(Q194='Tabelle Tipi-pesi'!P$15,'Tabelle Tipi-pesi'!Q$15,"")&amp;IF(Q194='Tabelle Tipi-pesi'!P$16,'Tabelle Tipi-pesi'!Q$16,"")&amp;IF(Q194='Tabelle Tipi-pesi'!P$17,'Tabelle Tipi-pesi'!Q$17,"")&amp;IF(Q194='Tabelle Tipi-pesi'!P$18,'Tabelle Tipi-pesi'!Q$18,"")&amp;IF(Q194='Tabelle Tipi-pesi'!P$19,'Tabelle Tipi-pesi'!Q$19,"")&amp;IF(Q194='Tabelle Tipi-pesi'!P$20,'Tabelle Tipi-pesi'!Q$20,"")&amp;IF(Q194='Tabelle Tipi-pesi'!P$21,'Tabelle Tipi-pesi'!Q$21,"")&amp;IF(Q194='Tabelle Tipi-pesi'!P$22,'Tabelle Tipi-pesi'!Q$22,"")&amp;IF(Q194='Tabelle Tipi-pesi'!P$23,'Tabelle Tipi-pesi'!Q$23,"")))</f>
        <v>0</v>
      </c>
      <c r="S194" s="29"/>
      <c r="T194" s="30">
        <f>IF(S194="",0,VALUE(IF(S194='Tabelle Tipi-pesi'!R$2,'Tabelle Tipi-pesi'!S$2,"")&amp;IF(S194='Tabelle Tipi-pesi'!R$3,'Tabelle Tipi-pesi'!S$3,"")&amp;IF(S194='Tabelle Tipi-pesi'!R$4,'Tabelle Tipi-pesi'!S$4,"")&amp;IF(S194='Tabelle Tipi-pesi'!R$5,'Tabelle Tipi-pesi'!S$5,"")&amp;IF(S194='Tabelle Tipi-pesi'!R$6,'Tabelle Tipi-pesi'!S$6,"")&amp;IF(S194='Tabelle Tipi-pesi'!R$7,'Tabelle Tipi-pesi'!S$7,"")&amp;IF(S194='Tabelle Tipi-pesi'!R$8,'Tabelle Tipi-pesi'!S$8,"")&amp;IF(S194='Tabelle Tipi-pesi'!R$9,'Tabelle Tipi-pesi'!S$9,"")&amp;IF(S194='Tabelle Tipi-pesi'!R$10,'Tabelle Tipi-pesi'!S$10,"")&amp;IF(S194='Tabelle Tipi-pesi'!R$11,'Tabelle Tipi-pesi'!S$11,"")&amp;IF(S194='Tabelle Tipi-pesi'!R$12,'Tabelle Tipi-pesi'!S$12,"")&amp;IF(S194='Tabelle Tipi-pesi'!R$13,'Tabelle Tipi-pesi'!S$13,"")&amp;IF(S194='Tabelle Tipi-pesi'!R$14,'Tabelle Tipi-pesi'!S$14,"")&amp;IF(S194='Tabelle Tipi-pesi'!R$15,'Tabelle Tipi-pesi'!S$15,"")&amp;IF(S194='Tabelle Tipi-pesi'!R$16,'Tabelle Tipi-pesi'!S$16,"")&amp;IF(S194='Tabelle Tipi-pesi'!R$17,'Tabelle Tipi-pesi'!S$17,"")&amp;IF(S194='Tabelle Tipi-pesi'!R$18,'Tabelle Tipi-pesi'!S$18,"")&amp;IF(S194='Tabelle Tipi-pesi'!R$19,'Tabelle Tipi-pesi'!S$19,"")&amp;IF(S194='Tabelle Tipi-pesi'!R$20,'Tabelle Tipi-pesi'!S$20,"")&amp;IF(S194='Tabelle Tipi-pesi'!R$21,'Tabelle Tipi-pesi'!S$21,"")&amp;IF(S194='Tabelle Tipi-pesi'!R$22,'Tabelle Tipi-pesi'!S$22,"")&amp;IF(S194='Tabelle Tipi-pesi'!R$23,'Tabelle Tipi-pesi'!S$23,"")))</f>
        <v>0</v>
      </c>
      <c r="V194" s="9">
        <f>IF(U194="",0,VALUE(IF(U194='Tabelle Tipi-pesi'!T$2,'Tabelle Tipi-pesi'!U$2,"")&amp;IF(U194='Tabelle Tipi-pesi'!T$3,'Tabelle Tipi-pesi'!U$3,"")&amp;IF(U194='Tabelle Tipi-pesi'!T$4,'Tabelle Tipi-pesi'!U$4,"")&amp;IF(U194='Tabelle Tipi-pesi'!T$5,'Tabelle Tipi-pesi'!U$5,"")&amp;IF(U194='Tabelle Tipi-pesi'!T$6,'Tabelle Tipi-pesi'!U$6,"")&amp;IF(U194='Tabelle Tipi-pesi'!T$7,'Tabelle Tipi-pesi'!U$7,"")&amp;IF(U194='Tabelle Tipi-pesi'!T$8,'Tabelle Tipi-pesi'!U$8,"")&amp;IF(U194='Tabelle Tipi-pesi'!T$9,'Tabelle Tipi-pesi'!U$9,"")&amp;IF(U194='Tabelle Tipi-pesi'!T$10,'Tabelle Tipi-pesi'!U$10,"")&amp;IF(U194='Tabelle Tipi-pesi'!T$11,'Tabelle Tipi-pesi'!U$11,"")&amp;IF(U194='Tabelle Tipi-pesi'!T$12,'Tabelle Tipi-pesi'!U$12,"")&amp;IF(U194='Tabelle Tipi-pesi'!T$13,'Tabelle Tipi-pesi'!U$13,"")&amp;IF(U194='Tabelle Tipi-pesi'!T$14,'Tabelle Tipi-pesi'!U$14,"")&amp;IF(U194='Tabelle Tipi-pesi'!T$15,'Tabelle Tipi-pesi'!U$15,"")&amp;IF(U194='Tabelle Tipi-pesi'!T$16,'Tabelle Tipi-pesi'!U$16,"")&amp;IF(U194='Tabelle Tipi-pesi'!T$17,'Tabelle Tipi-pesi'!U$17,"")&amp;IF(U194='Tabelle Tipi-pesi'!T$18,'Tabelle Tipi-pesi'!U$18,"")&amp;IF(U194='Tabelle Tipi-pesi'!T$19,'Tabelle Tipi-pesi'!U$19,"")&amp;IF(U194='Tabelle Tipi-pesi'!T$20,'Tabelle Tipi-pesi'!U$20,"")&amp;IF(U194='Tabelle Tipi-pesi'!T$21,'Tabelle Tipi-pesi'!U$21,"")&amp;IF(U194='Tabelle Tipi-pesi'!T$22,'Tabelle Tipi-pesi'!U$22,"")&amp;IF(U194='Tabelle Tipi-pesi'!T$23,'Tabelle Tipi-pesi'!U$23,"")))</f>
        <v>0</v>
      </c>
      <c r="W194" s="31"/>
      <c r="X194" s="32">
        <f>IF(W194="",0,VALUE(IF(W194='Tabelle Tipi-pesi'!V$2,'Tabelle Tipi-pesi'!W$2,"")&amp;IF(W194='Tabelle Tipi-pesi'!V$3,'Tabelle Tipi-pesi'!W$3,"")&amp;IF(W194='Tabelle Tipi-pesi'!V$4,'Tabelle Tipi-pesi'!W$4,"")&amp;IF(W194='Tabelle Tipi-pesi'!V$5,'Tabelle Tipi-pesi'!W$5,"")&amp;IF(W194='Tabelle Tipi-pesi'!V$6,'Tabelle Tipi-pesi'!W$6,"")&amp;IF(W194='Tabelle Tipi-pesi'!V$7,'Tabelle Tipi-pesi'!W$7,"")&amp;IF(W194='Tabelle Tipi-pesi'!V$8,'Tabelle Tipi-pesi'!W$8,"")&amp;IF(W194='Tabelle Tipi-pesi'!V$9,'Tabelle Tipi-pesi'!W$9,"")&amp;IF(W194='Tabelle Tipi-pesi'!V$10,'Tabelle Tipi-pesi'!W$10,"")&amp;IF(W194='Tabelle Tipi-pesi'!V$11,'Tabelle Tipi-pesi'!W$11,"")&amp;IF(W194='Tabelle Tipi-pesi'!V$12,'Tabelle Tipi-pesi'!W$12,"")&amp;IF(W194='Tabelle Tipi-pesi'!V$13,'Tabelle Tipi-pesi'!W$13,"")&amp;IF(W194='Tabelle Tipi-pesi'!V$14,'Tabelle Tipi-pesi'!W$14,"")&amp;IF(W194='Tabelle Tipi-pesi'!V$15,'Tabelle Tipi-pesi'!W$15,"")&amp;IF(W194='Tabelle Tipi-pesi'!V$16,'Tabelle Tipi-pesi'!W$16,"")&amp;IF(W194='Tabelle Tipi-pesi'!V$17,'Tabelle Tipi-pesi'!W$17,"")&amp;IF(W194='Tabelle Tipi-pesi'!V$18,'Tabelle Tipi-pesi'!W$18,"")&amp;IF(W194='Tabelle Tipi-pesi'!V$19,'Tabelle Tipi-pesi'!W$19,"")&amp;IF(W194='Tabelle Tipi-pesi'!V$20,'Tabelle Tipi-pesi'!W$20,"")&amp;IF(W194='Tabelle Tipi-pesi'!V$21,'Tabelle Tipi-pesi'!W$21,"")&amp;IF(W194='Tabelle Tipi-pesi'!V$22,'Tabelle Tipi-pesi'!W$22,"")&amp;IF(W194='Tabelle Tipi-pesi'!V$23,'Tabelle Tipi-pesi'!W$23,"")))</f>
        <v>0</v>
      </c>
      <c r="Z194" s="9">
        <f>IF(Y194="",0,VALUE(IF(Y194='Tabelle Tipi-pesi'!X$2,'Tabelle Tipi-pesi'!Y$2,"")&amp;IF(Y194='Tabelle Tipi-pesi'!X$3,'Tabelle Tipi-pesi'!Y$3,"")&amp;IF(Y194='Tabelle Tipi-pesi'!X$4,'Tabelle Tipi-pesi'!Y$4,"")&amp;IF(Y194='Tabelle Tipi-pesi'!X$5,'Tabelle Tipi-pesi'!Y$5,"")&amp;IF(Y194='Tabelle Tipi-pesi'!X$6,'Tabelle Tipi-pesi'!Y$6,"")&amp;IF(Y194='Tabelle Tipi-pesi'!X$7,'Tabelle Tipi-pesi'!Y$7,"")&amp;IF(Y194='Tabelle Tipi-pesi'!X$8,'Tabelle Tipi-pesi'!Y$8,"")&amp;IF(Y194='Tabelle Tipi-pesi'!X$9,'Tabelle Tipi-pesi'!Y$9,"")&amp;IF(Y194='Tabelle Tipi-pesi'!X$10,'Tabelle Tipi-pesi'!Y$10,"")&amp;IF(Y194='Tabelle Tipi-pesi'!X$11,'Tabelle Tipi-pesi'!Y$11,"")&amp;IF(Y194='Tabelle Tipi-pesi'!X$12,'Tabelle Tipi-pesi'!Y$12,"")&amp;IF(Y194='Tabelle Tipi-pesi'!X$13,'Tabelle Tipi-pesi'!Y$13,"")&amp;IF(Y194='Tabelle Tipi-pesi'!X$14,'Tabelle Tipi-pesi'!Y$14,"")&amp;IF(Y194='Tabelle Tipi-pesi'!X$15,'Tabelle Tipi-pesi'!Y$15,"")&amp;IF(Y194='Tabelle Tipi-pesi'!X$16,'Tabelle Tipi-pesi'!Y$16,"")&amp;IF(Y194='Tabelle Tipi-pesi'!X$17,'Tabelle Tipi-pesi'!Y$17,"")&amp;IF(Y194='Tabelle Tipi-pesi'!X$18,'Tabelle Tipi-pesi'!Y$18,"")&amp;IF(Y194='Tabelle Tipi-pesi'!X$19,'Tabelle Tipi-pesi'!Y$19,"")&amp;IF(Y194='Tabelle Tipi-pesi'!X$20,'Tabelle Tipi-pesi'!Y$20,"")&amp;IF(Y194='Tabelle Tipi-pesi'!X$21,'Tabelle Tipi-pesi'!Y$21,"")&amp;IF(Y194='Tabelle Tipi-pesi'!X$22,'Tabelle Tipi-pesi'!Y$22,"")&amp;IF(Y194='Tabelle Tipi-pesi'!X$23,'Tabelle Tipi-pesi'!Y$23,"")))</f>
        <v>0</v>
      </c>
      <c r="AA194" s="36"/>
      <c r="AB194" s="37">
        <f>IF(AA194="",0,VALUE(IF(AA194='Tabelle Tipi-pesi'!Z$2,'Tabelle Tipi-pesi'!AA$2,"")&amp;IF(AA194='Tabelle Tipi-pesi'!Z$3,'Tabelle Tipi-pesi'!AA$3,"")&amp;IF(AA194='Tabelle Tipi-pesi'!Z$4,'Tabelle Tipi-pesi'!AA$4,"")&amp;IF(AA194='Tabelle Tipi-pesi'!Z$5,'Tabelle Tipi-pesi'!AA$5,"")&amp;IF(AA194='Tabelle Tipi-pesi'!Z$6,'Tabelle Tipi-pesi'!AA$6,"")&amp;IF(AA194='Tabelle Tipi-pesi'!Z$7,'Tabelle Tipi-pesi'!AA$7,"")&amp;IF(AA194='Tabelle Tipi-pesi'!Z$8,'Tabelle Tipi-pesi'!AA$8,"")&amp;IF(AA194='Tabelle Tipi-pesi'!Z$9,'Tabelle Tipi-pesi'!AA$9,"")&amp;IF(AA194='Tabelle Tipi-pesi'!Z$10,'Tabelle Tipi-pesi'!AA$10,"")&amp;IF(AA194='Tabelle Tipi-pesi'!Z$11,'Tabelle Tipi-pesi'!AA$11,"")&amp;IF(AA194='Tabelle Tipi-pesi'!Z$12,'Tabelle Tipi-pesi'!AA$12,"")&amp;IF(AA194='Tabelle Tipi-pesi'!Z$13,'Tabelle Tipi-pesi'!AA$13,"")&amp;IF(AA194='Tabelle Tipi-pesi'!Z$14,'Tabelle Tipi-pesi'!AA$14,"")&amp;IF(AA194='Tabelle Tipi-pesi'!Z$15,'Tabelle Tipi-pesi'!AA$15,"")&amp;IF(AA194='Tabelle Tipi-pesi'!Z$16,'Tabelle Tipi-pesi'!AA$16,"")&amp;IF(AA194='Tabelle Tipi-pesi'!Z$17,'Tabelle Tipi-pesi'!AA$17,"")&amp;IF(AA194='Tabelle Tipi-pesi'!Z$18,'Tabelle Tipi-pesi'!AA$18,"")&amp;IF(AA194='Tabelle Tipi-pesi'!Z$19,'Tabelle Tipi-pesi'!AA$19,"")&amp;IF(AA194='Tabelle Tipi-pesi'!Z$20,'Tabelle Tipi-pesi'!AA$20,"")&amp;IF(AA194='Tabelle Tipi-pesi'!Z$21,'Tabelle Tipi-pesi'!AA$21,"")&amp;IF(AA194='Tabelle Tipi-pesi'!Z$22,'Tabelle Tipi-pesi'!AA$22,"")&amp;IF(AA194='Tabelle Tipi-pesi'!Z$23,'Tabelle Tipi-pesi'!AA$23,"")))</f>
        <v>0</v>
      </c>
      <c r="AD194" s="9">
        <f>IF(AC194="",0,VALUE(IF(AC194='Tabelle Tipi-pesi'!Z$2,'Tabelle Tipi-pesi'!AA$2,"")&amp;IF(AC194='Tabelle Tipi-pesi'!Z$3,'Tabelle Tipi-pesi'!AA$3,"")&amp;IF(AC194='Tabelle Tipi-pesi'!Z$4,'Tabelle Tipi-pesi'!AA$4,"")&amp;IF(AC194='Tabelle Tipi-pesi'!Z$5,'Tabelle Tipi-pesi'!AA$5,"")&amp;IF(AC194='Tabelle Tipi-pesi'!Z$6,'Tabelle Tipi-pesi'!AA$6,"")&amp;IF(AC194='Tabelle Tipi-pesi'!Z$7,'Tabelle Tipi-pesi'!AA$7,"")&amp;IF(AC194='Tabelle Tipi-pesi'!Z$8,'Tabelle Tipi-pesi'!AA$8,"")&amp;IF(AC194='Tabelle Tipi-pesi'!Z$9,'Tabelle Tipi-pesi'!AA$9,"")&amp;IF(AC194='Tabelle Tipi-pesi'!Z$10,'Tabelle Tipi-pesi'!AA$10,"")&amp;IF(AC194='Tabelle Tipi-pesi'!Z$11,'Tabelle Tipi-pesi'!AA$11,"")&amp;IF(AC194='Tabelle Tipi-pesi'!Z$12,'Tabelle Tipi-pesi'!AA$12,"")&amp;IF(AC194='Tabelle Tipi-pesi'!Z$13,'Tabelle Tipi-pesi'!AA$13,"")&amp;IF(AC194='Tabelle Tipi-pesi'!Z$14,'Tabelle Tipi-pesi'!AA$14,"")&amp;IF(AC194='Tabelle Tipi-pesi'!Z$15,'Tabelle Tipi-pesi'!AA$15,"")&amp;IF(AC194='Tabelle Tipi-pesi'!Z$16,'Tabelle Tipi-pesi'!AA$16,"")&amp;IF(AC194='Tabelle Tipi-pesi'!Z$17,'Tabelle Tipi-pesi'!AA$17,"")&amp;IF(AC194='Tabelle Tipi-pesi'!Z$18,'Tabelle Tipi-pesi'!AA$18,"")&amp;IF(AC194='Tabelle Tipi-pesi'!Z$19,'Tabelle Tipi-pesi'!AA$19,"")&amp;IF(AC194='Tabelle Tipi-pesi'!Z$20,'Tabelle Tipi-pesi'!AA$20,"")&amp;IF(AC194='Tabelle Tipi-pesi'!Z$21,'Tabelle Tipi-pesi'!AA$21,"")&amp;IF(AC194='Tabelle Tipi-pesi'!Z$22,'Tabelle Tipi-pesi'!AA$22,"")&amp;IF(AC194='Tabelle Tipi-pesi'!Z$23,'Tabelle Tipi-pesi'!AA$23,"")))</f>
        <v>0</v>
      </c>
      <c r="AE194" s="34"/>
      <c r="AF194" s="35">
        <f>IF(AE194="",0,VALUE(IF(AE194='Tabelle Tipi-pesi'!AB$2,'Tabelle Tipi-pesi'!AC$2,"")&amp;IF(AE194='Tabelle Tipi-pesi'!AB$3,'Tabelle Tipi-pesi'!AC$3,"")&amp;IF(AE194='Tabelle Tipi-pesi'!AB$4,'Tabelle Tipi-pesi'!AC$4,"")&amp;IF(AE194='Tabelle Tipi-pesi'!AB$5,'Tabelle Tipi-pesi'!AC$5,"")&amp;IF(AE194='Tabelle Tipi-pesi'!AB$6,'Tabelle Tipi-pesi'!AC$6,"")&amp;IF(AE194='Tabelle Tipi-pesi'!AB$7,'Tabelle Tipi-pesi'!AC$7,"")&amp;IF(AE194='Tabelle Tipi-pesi'!AB$8,'Tabelle Tipi-pesi'!AC$8,"")&amp;IF(AE194='Tabelle Tipi-pesi'!AB$9,'Tabelle Tipi-pesi'!AC$9,"")&amp;IF(AE194='Tabelle Tipi-pesi'!AB$10,'Tabelle Tipi-pesi'!AC$10,"")&amp;IF(AE194='Tabelle Tipi-pesi'!AB$11,'Tabelle Tipi-pesi'!AC$11,"")&amp;IF(AE194='Tabelle Tipi-pesi'!AB$12,'Tabelle Tipi-pesi'!AC$12,"")&amp;IF(AE194='Tabelle Tipi-pesi'!AB$13,'Tabelle Tipi-pesi'!AC$13,"")&amp;IF(AE194='Tabelle Tipi-pesi'!AB$14,'Tabelle Tipi-pesi'!AC$14,"")&amp;IF(AE194='Tabelle Tipi-pesi'!AB$15,'Tabelle Tipi-pesi'!AC$15,"")&amp;IF(AD194='Tabelle Tipi-pesi'!AB$16,'Tabelle Tipi-pesi'!AC$16,"")&amp;IF(AE194='Tabelle Tipi-pesi'!AB$17,'Tabelle Tipi-pesi'!AC$17,"")&amp;IF(AE194='Tabelle Tipi-pesi'!AB$18,'Tabelle Tipi-pesi'!AC$18,"")&amp;IF(AE194='Tabelle Tipi-pesi'!AB$19,'Tabelle Tipi-pesi'!AC$19,"")&amp;IF(AE194='Tabelle Tipi-pesi'!AB$20,'Tabelle Tipi-pesi'!AC$20,"")&amp;IF(AE194='Tabelle Tipi-pesi'!AB$21,'Tabelle Tipi-pesi'!AC$21,"")&amp;IF(AE194='Tabelle Tipi-pesi'!AB$22,'Tabelle Tipi-pesi'!AC$22,"")&amp;IF(AE194='Tabelle Tipi-pesi'!AB$23,'Tabelle Tipi-pesi'!AC$23,"")))</f>
        <v>0</v>
      </c>
      <c r="AH194" s="9">
        <f>IF(AG194="",0,VALUE(IF(AG194='Tabelle Tipi-pesi'!AD$2,'Tabelle Tipi-pesi'!AE$2,"")&amp;IF(AG194='Tabelle Tipi-pesi'!AD$3,'Tabelle Tipi-pesi'!AE$3,"")&amp;IF(AG194='Tabelle Tipi-pesi'!AD$4,'Tabelle Tipi-pesi'!AE$4,"")&amp;IF(AG194='Tabelle Tipi-pesi'!AD$5,'Tabelle Tipi-pesi'!AE$5,"")&amp;IF(AG194='Tabelle Tipi-pesi'!AD$6,'Tabelle Tipi-pesi'!AE$6,"")&amp;IF(AG194='Tabelle Tipi-pesi'!AD$7,'Tabelle Tipi-pesi'!AE$7,"")&amp;IF(AG194='Tabelle Tipi-pesi'!AD$8,'Tabelle Tipi-pesi'!AE$8,"")&amp;IF(AG194='Tabelle Tipi-pesi'!AD$9,'Tabelle Tipi-pesi'!AE$9,"")&amp;IF(AG194='Tabelle Tipi-pesi'!AD$10,'Tabelle Tipi-pesi'!AE$10,"")&amp;IF(AG194='Tabelle Tipi-pesi'!AD$11,'Tabelle Tipi-pesi'!AE$11,"")&amp;IF(AG194='Tabelle Tipi-pesi'!AD$12,'Tabelle Tipi-pesi'!AE$12,"")&amp;IF(AG194='Tabelle Tipi-pesi'!AD$13,'Tabelle Tipi-pesi'!AE$13,"")&amp;IF(AG194='Tabelle Tipi-pesi'!AD$14,'Tabelle Tipi-pesi'!AE$14,"")&amp;IF(AG194='Tabelle Tipi-pesi'!AD$15,'Tabelle Tipi-pesi'!AE$15,"")&amp;IF(AF194='Tabelle Tipi-pesi'!AD$16,'Tabelle Tipi-pesi'!AE$16,"")&amp;IF(AG194='Tabelle Tipi-pesi'!AD$17,'Tabelle Tipi-pesi'!AE$17,"")&amp;IF(AG194='Tabelle Tipi-pesi'!AD$18,'Tabelle Tipi-pesi'!AE$18,"")&amp;IF(AG194='Tabelle Tipi-pesi'!AD$19,'Tabelle Tipi-pesi'!AE$19,"")&amp;IF(AG194='Tabelle Tipi-pesi'!AD$20,'Tabelle Tipi-pesi'!AE$20,"")&amp;IF(AG194='Tabelle Tipi-pesi'!AD$21,'Tabelle Tipi-pesi'!AE$21,"")&amp;IF(AG194='Tabelle Tipi-pesi'!AD$22,'Tabelle Tipi-pesi'!AE$22,"")&amp;IF(AG194='Tabelle Tipi-pesi'!AD$23,'Tabelle Tipi-pesi'!AE$23,"")))</f>
        <v>0</v>
      </c>
      <c r="AJ194" s="26">
        <f t="shared" si="14"/>
        <v>622</v>
      </c>
      <c r="AK194" s="55">
        <v>40.5</v>
      </c>
      <c r="AL194" s="12">
        <v>6100</v>
      </c>
      <c r="AM194" s="18"/>
      <c r="AN194" s="11">
        <f t="shared" si="15"/>
        <v>9</v>
      </c>
      <c r="AO194" s="11" t="str">
        <f t="shared" si="16"/>
        <v>2</v>
      </c>
      <c r="AP194" s="8">
        <v>1080</v>
      </c>
      <c r="AQ194" s="40">
        <f t="shared" si="17"/>
        <v>9.0370370370370363</v>
      </c>
      <c r="AR194" s="15">
        <f t="shared" si="18"/>
        <v>66.874074074074073</v>
      </c>
      <c r="AS194" s="16">
        <f t="shared" si="19"/>
        <v>107.51458854352745</v>
      </c>
      <c r="AT194" s="15">
        <f t="shared" si="20"/>
        <v>9.3010633584404072</v>
      </c>
      <c r="AU194" s="39"/>
    </row>
    <row r="195" spans="1:47" s="8" customFormat="1" ht="11.25" customHeight="1" x14ac:dyDescent="0.2">
      <c r="A195" s="8">
        <v>191</v>
      </c>
      <c r="B195" s="8">
        <v>4</v>
      </c>
      <c r="C195" s="20" t="s">
        <v>16</v>
      </c>
      <c r="D195" s="21">
        <f>IF(C195="",0,VALUE(IF(C195='Tabelle Tipi-pesi'!B$2,'Tabelle Tipi-pesi'!C$2,"")&amp;IF(C195='Tabelle Tipi-pesi'!B$3,'Tabelle Tipi-pesi'!C$3,"")&amp;IF(C195='Tabelle Tipi-pesi'!B$4,'Tabelle Tipi-pesi'!C$4,"")&amp;IF(C195='Tabelle Tipi-pesi'!B$5,'Tabelle Tipi-pesi'!C$5,"")&amp;IF(C195='Tabelle Tipi-pesi'!B$6,'Tabelle Tipi-pesi'!C$6,"")&amp;IF(C195='Tabelle Tipi-pesi'!B$7,'Tabelle Tipi-pesi'!C$7,"")&amp;IF(C195='Tabelle Tipi-pesi'!B$8,'Tabelle Tipi-pesi'!C$8,"")&amp;IF(C195='Tabelle Tipi-pesi'!B$9,'Tabelle Tipi-pesi'!C$9,"")&amp;IF(C195='Tabelle Tipi-pesi'!B$10,'Tabelle Tipi-pesi'!C$10,"")&amp;IF(C195='Tabelle Tipi-pesi'!B$11,'Tabelle Tipi-pesi'!C$11,"")&amp;IF(C195='Tabelle Tipi-pesi'!B$12,'Tabelle Tipi-pesi'!C$12,"")&amp;IF(C195='Tabelle Tipi-pesi'!B$13,'Tabelle Tipi-pesi'!C$13,"")&amp;IF(C195='Tabelle Tipi-pesi'!B$14,'Tabelle Tipi-pesi'!C$14,"")&amp;IF(C195='Tabelle Tipi-pesi'!B$15,'Tabelle Tipi-pesi'!C$15,"")&amp;IF(C195='Tabelle Tipi-pesi'!B$16,'Tabelle Tipi-pesi'!C$16,"")&amp;IF(C195='Tabelle Tipi-pesi'!B$17,'Tabelle Tipi-pesi'!C$17,"")&amp;IF(C195='Tabelle Tipi-pesi'!B$18,'Tabelle Tipi-pesi'!C$18,"")&amp;IF(C195='Tabelle Tipi-pesi'!B$19,'Tabelle Tipi-pesi'!C$19,"")&amp;IF(C195='Tabelle Tipi-pesi'!B$20,'Tabelle Tipi-pesi'!C$20,"")&amp;IF(C195='Tabelle Tipi-pesi'!B$21,'Tabelle Tipi-pesi'!C$21,"")&amp;IF(C195='Tabelle Tipi-pesi'!B$22,'Tabelle Tipi-pesi'!C$22,"")&amp;IF(C195='Tabelle Tipi-pesi'!B$23,'Tabelle Tipi-pesi'!C$23,"")))</f>
        <v>50</v>
      </c>
      <c r="E195" s="8" t="s">
        <v>23</v>
      </c>
      <c r="F195" s="7">
        <f>IF(E195="",0,VALUE(IF(E195='Tabelle Tipi-pesi'!D$2,'Tabelle Tipi-pesi'!E$2,"")&amp;IF(E195='Tabelle Tipi-pesi'!D$3,'Tabelle Tipi-pesi'!E$3,"")&amp;IF(E195='Tabelle Tipi-pesi'!D$4,'Tabelle Tipi-pesi'!E$4,"")&amp;IF(E195='Tabelle Tipi-pesi'!D$5,'Tabelle Tipi-pesi'!E$5,"")&amp;IF(E195='Tabelle Tipi-pesi'!D$6,'Tabelle Tipi-pesi'!E$6,"")&amp;IF(E195='Tabelle Tipi-pesi'!D$7,'Tabelle Tipi-pesi'!E$7,"")&amp;IF(E195='Tabelle Tipi-pesi'!D$8,'Tabelle Tipi-pesi'!E$8,"")&amp;IF(E195='Tabelle Tipi-pesi'!D$9,'Tabelle Tipi-pesi'!E$9,"")&amp;IF(E195='Tabelle Tipi-pesi'!D$10,'Tabelle Tipi-pesi'!E$10,"")&amp;IF(E195='Tabelle Tipi-pesi'!D$11,'Tabelle Tipi-pesi'!E$11,"")&amp;IF(E195='Tabelle Tipi-pesi'!D$12,'Tabelle Tipi-pesi'!E$12,"")&amp;IF(E195='Tabelle Tipi-pesi'!D$13,'Tabelle Tipi-pesi'!E$13,"")&amp;IF(E195='Tabelle Tipi-pesi'!D$14,'Tabelle Tipi-pesi'!E$14,"")&amp;IF(E195='Tabelle Tipi-pesi'!D$15,'Tabelle Tipi-pesi'!E$15,"")&amp;IF(E195='Tabelle Tipi-pesi'!D$16,'Tabelle Tipi-pesi'!E$16,"")&amp;IF(E195='Tabelle Tipi-pesi'!D$17,'Tabelle Tipi-pesi'!E$17,"")&amp;IF(E195='Tabelle Tipi-pesi'!D$18,'Tabelle Tipi-pesi'!E$18,"")&amp;IF(E195='Tabelle Tipi-pesi'!D$19,'Tabelle Tipi-pesi'!E$19,"")&amp;IF(E195='Tabelle Tipi-pesi'!D$20,'Tabelle Tipi-pesi'!E$20,"")&amp;IF(E195='Tabelle Tipi-pesi'!D$21,'Tabelle Tipi-pesi'!E$21,"")&amp;IF(E195='Tabelle Tipi-pesi'!D$22,'Tabelle Tipi-pesi'!E$22,"")&amp;IF(E195='Tabelle Tipi-pesi'!D$23,'Tabelle Tipi-pesi'!E$23,"")))/4*B195</f>
        <v>60</v>
      </c>
      <c r="G195" s="22" t="s">
        <v>40</v>
      </c>
      <c r="H195" s="23">
        <f>$B195*IF(G195="",0,VALUE(IF(G195='Tabelle Tipi-pesi'!F$2,'Tabelle Tipi-pesi'!G$2,"")&amp;IF(G195='Tabelle Tipi-pesi'!F$3,'Tabelle Tipi-pesi'!G$3,"")&amp;IF(G195='Tabelle Tipi-pesi'!F$4,'Tabelle Tipi-pesi'!G$4,"")&amp;IF(G195='Tabelle Tipi-pesi'!F$5,'Tabelle Tipi-pesi'!G$5,"")&amp;IF(G195='Tabelle Tipi-pesi'!F$6,'Tabelle Tipi-pesi'!G$6,"")&amp;IF(G195='Tabelle Tipi-pesi'!F$7,'Tabelle Tipi-pesi'!G$7,"")&amp;IF(G195='Tabelle Tipi-pesi'!F$8,'Tabelle Tipi-pesi'!G$8,"")&amp;IF(G195='Tabelle Tipi-pesi'!F$9,'Tabelle Tipi-pesi'!G$9,"")&amp;IF(G195='Tabelle Tipi-pesi'!F$10,'Tabelle Tipi-pesi'!G$10,"")&amp;IF(G195='Tabelle Tipi-pesi'!F$11,'Tabelle Tipi-pesi'!G$11,"")&amp;IF(G195='Tabelle Tipi-pesi'!F$12,'Tabelle Tipi-pesi'!G$12,"")&amp;IF(G195='Tabelle Tipi-pesi'!F$13,'Tabelle Tipi-pesi'!G$13,"")&amp;IF(G195='Tabelle Tipi-pesi'!F$14,'Tabelle Tipi-pesi'!G$14,"")&amp;IF(G195='Tabelle Tipi-pesi'!F$15,'Tabelle Tipi-pesi'!G$15,"")&amp;IF(G195='Tabelle Tipi-pesi'!F$16,'Tabelle Tipi-pesi'!G$16,"")&amp;IF(G195='Tabelle Tipi-pesi'!F$17,'Tabelle Tipi-pesi'!G$17,"")&amp;IF(G195='Tabelle Tipi-pesi'!F$18,'Tabelle Tipi-pesi'!G$18,"")&amp;IF(G195='Tabelle Tipi-pesi'!F$19,'Tabelle Tipi-pesi'!G$19,"")&amp;IF(G195='Tabelle Tipi-pesi'!F$20,'Tabelle Tipi-pesi'!G$20,"")&amp;IF(G195='Tabelle Tipi-pesi'!F$21,'Tabelle Tipi-pesi'!G$21,"")&amp;IF(G195='Tabelle Tipi-pesi'!F$22,'Tabelle Tipi-pesi'!G$22,"")&amp;IF(G195='Tabelle Tipi-pesi'!F$23,'Tabelle Tipi-pesi'!G$23,"")))</f>
        <v>60</v>
      </c>
      <c r="I195" s="8" t="s">
        <v>45</v>
      </c>
      <c r="J195" s="9">
        <f>IF(I195="",0,VALUE(IF(I195='Tabelle Tipi-pesi'!H$2,'Tabelle Tipi-pesi'!I$2,"")&amp;IF(I195='Tabelle Tipi-pesi'!H$3,'Tabelle Tipi-pesi'!I$3,"")&amp;IF(I195='Tabelle Tipi-pesi'!H$4,'Tabelle Tipi-pesi'!I$4,"")&amp;IF(I195='Tabelle Tipi-pesi'!H$5,'Tabelle Tipi-pesi'!I$5,"")&amp;IF(I195='Tabelle Tipi-pesi'!H$6,'Tabelle Tipi-pesi'!I$6,"")&amp;IF(I195='Tabelle Tipi-pesi'!H$7,'Tabelle Tipi-pesi'!I$7,"")&amp;IF(I195='Tabelle Tipi-pesi'!H$8,'Tabelle Tipi-pesi'!I$8,"")&amp;IF(I195='Tabelle Tipi-pesi'!H$9,'Tabelle Tipi-pesi'!I$9,"")&amp;IF(I195='Tabelle Tipi-pesi'!H$10,'Tabelle Tipi-pesi'!I$10,"")&amp;IF(I195='Tabelle Tipi-pesi'!H$11,'Tabelle Tipi-pesi'!I$11,"")&amp;IF(I195='Tabelle Tipi-pesi'!H$12,'Tabelle Tipi-pesi'!I$12,"")&amp;IF(I195='Tabelle Tipi-pesi'!H$13,'Tabelle Tipi-pesi'!I$13,"")&amp;IF(I195='Tabelle Tipi-pesi'!H$14,'Tabelle Tipi-pesi'!I$14,"")&amp;IF(I195='Tabelle Tipi-pesi'!H$15,'Tabelle Tipi-pesi'!I$15,"")&amp;IF(I195='Tabelle Tipi-pesi'!H$16,'Tabelle Tipi-pesi'!I$16,"")&amp;IF(I195='Tabelle Tipi-pesi'!H$17,'Tabelle Tipi-pesi'!I$17,"")&amp;IF(I195='Tabelle Tipi-pesi'!H$18,'Tabelle Tipi-pesi'!I$18,"")&amp;IF(I195='Tabelle Tipi-pesi'!H$19,'Tabelle Tipi-pesi'!I$19,"")&amp;IF(I195='Tabelle Tipi-pesi'!H$20,'Tabelle Tipi-pesi'!I$20,"")&amp;IF(I195='Tabelle Tipi-pesi'!H$21,'Tabelle Tipi-pesi'!I$21,"")&amp;IF(I195='Tabelle Tipi-pesi'!H$22,'Tabelle Tipi-pesi'!I$22,"")&amp;IF(I195='Tabelle Tipi-pesi'!H$23,'Tabelle Tipi-pesi'!I$23,"")))</f>
        <v>50</v>
      </c>
      <c r="K195" s="24" t="s">
        <v>50</v>
      </c>
      <c r="L195" s="25">
        <f>IF(K195="",0,VALUE(IF(K195='Tabelle Tipi-pesi'!J$2,'Tabelle Tipi-pesi'!K$2,"")&amp;IF(K195='Tabelle Tipi-pesi'!J$3,'Tabelle Tipi-pesi'!K$3,"")&amp;IF(K195='Tabelle Tipi-pesi'!J$4,'Tabelle Tipi-pesi'!K$4,"")&amp;IF(K195='Tabelle Tipi-pesi'!J$5,'Tabelle Tipi-pesi'!K$5,"")&amp;IF(K195='Tabelle Tipi-pesi'!J$6,'Tabelle Tipi-pesi'!K$6,"")&amp;IF(K195='Tabelle Tipi-pesi'!J$7,'Tabelle Tipi-pesi'!K$7,"")&amp;IF(K195='Tabelle Tipi-pesi'!J$8,'Tabelle Tipi-pesi'!K$8,"")&amp;IF(K195='Tabelle Tipi-pesi'!J$9,'Tabelle Tipi-pesi'!K$9,"")&amp;IF(K195='Tabelle Tipi-pesi'!J$10,'Tabelle Tipi-pesi'!K$10,"")&amp;IF(K195='Tabelle Tipi-pesi'!J$11,'Tabelle Tipi-pesi'!K$11,"")&amp;IF(K195='Tabelle Tipi-pesi'!J$12,'Tabelle Tipi-pesi'!K$12,"")&amp;IF(K195='Tabelle Tipi-pesi'!J$13,'Tabelle Tipi-pesi'!K$13,"")&amp;IF(K195='Tabelle Tipi-pesi'!J$14,'Tabelle Tipi-pesi'!K$14,"")&amp;IF(K195='Tabelle Tipi-pesi'!J$15,'Tabelle Tipi-pesi'!K$15,"")&amp;IF(K195='Tabelle Tipi-pesi'!J$16,'Tabelle Tipi-pesi'!K$16,"")&amp;IF(K195='Tabelle Tipi-pesi'!J$17,'Tabelle Tipi-pesi'!K$17,"")&amp;IF(K195='Tabelle Tipi-pesi'!J$18,'Tabelle Tipi-pesi'!K$18,"")&amp;IF(K195='Tabelle Tipi-pesi'!J$19,'Tabelle Tipi-pesi'!K$19,"")&amp;IF(K195='Tabelle Tipi-pesi'!J$20,'Tabelle Tipi-pesi'!K$20,"")&amp;IF(K195='Tabelle Tipi-pesi'!J$21,'Tabelle Tipi-pesi'!K$21,"")&amp;IF(K195='Tabelle Tipi-pesi'!J$22,'Tabelle Tipi-pesi'!K$22,"")&amp;IF(K195='Tabelle Tipi-pesi'!J$23,'Tabelle Tipi-pesi'!K$23,"")))</f>
        <v>7</v>
      </c>
      <c r="M195" s="8" t="s">
        <v>55</v>
      </c>
      <c r="N195" s="9">
        <f>$B195*IF(M195="",0,VALUE(IF(M195='Tabelle Tipi-pesi'!L$2,'Tabelle Tipi-pesi'!M$2,"")&amp;IF(M195='Tabelle Tipi-pesi'!L$3,'Tabelle Tipi-pesi'!M$3,"")&amp;IF(M195='Tabelle Tipi-pesi'!L$4,'Tabelle Tipi-pesi'!M$4,"")&amp;IF(M195='Tabelle Tipi-pesi'!L$5,'Tabelle Tipi-pesi'!M$5,"")&amp;IF(M195='Tabelle Tipi-pesi'!L$6,'Tabelle Tipi-pesi'!M$6,"")&amp;IF(M195='Tabelle Tipi-pesi'!L$7,'Tabelle Tipi-pesi'!M$7,"")&amp;IF(M195='Tabelle Tipi-pesi'!L$8,'Tabelle Tipi-pesi'!M$8,"")&amp;IF(M195='Tabelle Tipi-pesi'!L$9,'Tabelle Tipi-pesi'!M$9,"")&amp;IF(M195='Tabelle Tipi-pesi'!L$10,'Tabelle Tipi-pesi'!M$10,"")&amp;IF(M195='Tabelle Tipi-pesi'!L$11,'Tabelle Tipi-pesi'!M$11,"")&amp;IF(M195='Tabelle Tipi-pesi'!L$12,'Tabelle Tipi-pesi'!M$12,"")&amp;IF(M195='Tabelle Tipi-pesi'!L$13,'Tabelle Tipi-pesi'!M$13,"")&amp;IF(M195='Tabelle Tipi-pesi'!L$14,'Tabelle Tipi-pesi'!M$14,"")&amp;IF(M195='Tabelle Tipi-pesi'!L$15,'Tabelle Tipi-pesi'!M$15,"")&amp;IF(M195='Tabelle Tipi-pesi'!L$16,'Tabelle Tipi-pesi'!M$16,"")&amp;IF(M195='Tabelle Tipi-pesi'!L$17,'Tabelle Tipi-pesi'!M$17,"")&amp;IF(M195='Tabelle Tipi-pesi'!L$18,'Tabelle Tipi-pesi'!M$18,"")&amp;IF(M195='Tabelle Tipi-pesi'!L$19,'Tabelle Tipi-pesi'!M$19,"")&amp;IF(M195='Tabelle Tipi-pesi'!L$20,'Tabelle Tipi-pesi'!M$20,"")&amp;IF(M195='Tabelle Tipi-pesi'!L$21,'Tabelle Tipi-pesi'!M$21,"")&amp;IF(M195='Tabelle Tipi-pesi'!L$22,'Tabelle Tipi-pesi'!M$22,"")&amp;IF(M195='Tabelle Tipi-pesi'!L$23,'Tabelle Tipi-pesi'!M$23,"")))</f>
        <v>100</v>
      </c>
      <c r="O195" s="27" t="s">
        <v>87</v>
      </c>
      <c r="P195" s="28">
        <f>IF(O195="",0,VALUE(IF(O195='Tabelle Tipi-pesi'!N$2,'Tabelle Tipi-pesi'!O$2,"")&amp;IF(O195='Tabelle Tipi-pesi'!N$3,'Tabelle Tipi-pesi'!O$3,"")&amp;IF(O195='Tabelle Tipi-pesi'!N$4,'Tabelle Tipi-pesi'!O$4,"")&amp;IF(O195='Tabelle Tipi-pesi'!N$5,'Tabelle Tipi-pesi'!O$5,"")&amp;IF(O195='Tabelle Tipi-pesi'!N$6,'Tabelle Tipi-pesi'!O$6,"")&amp;IF(O195='Tabelle Tipi-pesi'!N$7,'Tabelle Tipi-pesi'!O$7,"")&amp;IF(O195='Tabelle Tipi-pesi'!N$8,'Tabelle Tipi-pesi'!O$8,"")&amp;IF(O195='Tabelle Tipi-pesi'!N$9,'Tabelle Tipi-pesi'!O$9,"")&amp;IF(O195='Tabelle Tipi-pesi'!N$10,'Tabelle Tipi-pesi'!O$10,"")&amp;IF(O195='Tabelle Tipi-pesi'!N$11,'Tabelle Tipi-pesi'!O$11,"")&amp;IF(O195='Tabelle Tipi-pesi'!N$12,'Tabelle Tipi-pesi'!O$12,"")&amp;IF(O195='Tabelle Tipi-pesi'!N$13,'Tabelle Tipi-pesi'!O$13,"")&amp;IF(O195='Tabelle Tipi-pesi'!N$14,'Tabelle Tipi-pesi'!O$14,"")&amp;IF(O195='Tabelle Tipi-pesi'!N$15,'Tabelle Tipi-pesi'!O$15,"")&amp;IF(O195='Tabelle Tipi-pesi'!N$16,'Tabelle Tipi-pesi'!O$16,"")&amp;IF(O195='Tabelle Tipi-pesi'!N$17,'Tabelle Tipi-pesi'!O$17,"")&amp;IF(O195='Tabelle Tipi-pesi'!N$18,'Tabelle Tipi-pesi'!O$18,"")&amp;IF(O195='Tabelle Tipi-pesi'!N$19,'Tabelle Tipi-pesi'!O$19,"")&amp;IF(O195='Tabelle Tipi-pesi'!N$20,'Tabelle Tipi-pesi'!O$20,"")&amp;IF(O195='Tabelle Tipi-pesi'!N$21,'Tabelle Tipi-pesi'!O$21,"")&amp;IF(O195='Tabelle Tipi-pesi'!N$22,'Tabelle Tipi-pesi'!O$22,"")&amp;IF(O195='Tabelle Tipi-pesi'!N$23,'Tabelle Tipi-pesi'!O$23,"")))</f>
        <v>309</v>
      </c>
      <c r="Q195" s="8" t="s">
        <v>108</v>
      </c>
      <c r="R195" s="9">
        <f>IF(Q195="",0,VALUE(IF(Q195='Tabelle Tipi-pesi'!P$2,'Tabelle Tipi-pesi'!Q$2,"")&amp;IF(Q195='Tabelle Tipi-pesi'!P$3,'Tabelle Tipi-pesi'!Q$3,"")&amp;IF(Q195='Tabelle Tipi-pesi'!P$4,'Tabelle Tipi-pesi'!Q$4,"")&amp;IF(Q195='Tabelle Tipi-pesi'!P$5,'Tabelle Tipi-pesi'!Q$5,"")&amp;IF(Q195='Tabelle Tipi-pesi'!P$6,'Tabelle Tipi-pesi'!Q$6,"")&amp;IF(Q195='Tabelle Tipi-pesi'!P$7,'Tabelle Tipi-pesi'!Q$7,"")&amp;IF(Q195='Tabelle Tipi-pesi'!P$8,'Tabelle Tipi-pesi'!Q$8,"")&amp;IF(Q195='Tabelle Tipi-pesi'!P$9,'Tabelle Tipi-pesi'!Q$9,"")&amp;IF(Q195='Tabelle Tipi-pesi'!P$10,'Tabelle Tipi-pesi'!Q$10,"")&amp;IF(Q195='Tabelle Tipi-pesi'!P$11,'Tabelle Tipi-pesi'!Q$11,"")&amp;IF(Q195='Tabelle Tipi-pesi'!P$12,'Tabelle Tipi-pesi'!Q$12,"")&amp;IF(Q195='Tabelle Tipi-pesi'!P$13,'Tabelle Tipi-pesi'!Q$13,"")&amp;IF(Q195='Tabelle Tipi-pesi'!P$14,'Tabelle Tipi-pesi'!Q$14,"")&amp;IF(Q195='Tabelle Tipi-pesi'!P$15,'Tabelle Tipi-pesi'!Q$15,"")&amp;IF(Q195='Tabelle Tipi-pesi'!P$16,'Tabelle Tipi-pesi'!Q$16,"")&amp;IF(Q195='Tabelle Tipi-pesi'!P$17,'Tabelle Tipi-pesi'!Q$17,"")&amp;IF(Q195='Tabelle Tipi-pesi'!P$18,'Tabelle Tipi-pesi'!Q$18,"")&amp;IF(Q195='Tabelle Tipi-pesi'!P$19,'Tabelle Tipi-pesi'!Q$19,"")&amp;IF(Q195='Tabelle Tipi-pesi'!P$20,'Tabelle Tipi-pesi'!Q$20,"")&amp;IF(Q195='Tabelle Tipi-pesi'!P$21,'Tabelle Tipi-pesi'!Q$21,"")&amp;IF(Q195='Tabelle Tipi-pesi'!P$22,'Tabelle Tipi-pesi'!Q$22,"")&amp;IF(Q195='Tabelle Tipi-pesi'!P$23,'Tabelle Tipi-pesi'!Q$23,"")))</f>
        <v>30</v>
      </c>
      <c r="S195" s="29"/>
      <c r="T195" s="30">
        <f>IF(S195="",0,VALUE(IF(S195='Tabelle Tipi-pesi'!R$2,'Tabelle Tipi-pesi'!S$2,"")&amp;IF(S195='Tabelle Tipi-pesi'!R$3,'Tabelle Tipi-pesi'!S$3,"")&amp;IF(S195='Tabelle Tipi-pesi'!R$4,'Tabelle Tipi-pesi'!S$4,"")&amp;IF(S195='Tabelle Tipi-pesi'!R$5,'Tabelle Tipi-pesi'!S$5,"")&amp;IF(S195='Tabelle Tipi-pesi'!R$6,'Tabelle Tipi-pesi'!S$6,"")&amp;IF(S195='Tabelle Tipi-pesi'!R$7,'Tabelle Tipi-pesi'!S$7,"")&amp;IF(S195='Tabelle Tipi-pesi'!R$8,'Tabelle Tipi-pesi'!S$8,"")&amp;IF(S195='Tabelle Tipi-pesi'!R$9,'Tabelle Tipi-pesi'!S$9,"")&amp;IF(S195='Tabelle Tipi-pesi'!R$10,'Tabelle Tipi-pesi'!S$10,"")&amp;IF(S195='Tabelle Tipi-pesi'!R$11,'Tabelle Tipi-pesi'!S$11,"")&amp;IF(S195='Tabelle Tipi-pesi'!R$12,'Tabelle Tipi-pesi'!S$12,"")&amp;IF(S195='Tabelle Tipi-pesi'!R$13,'Tabelle Tipi-pesi'!S$13,"")&amp;IF(S195='Tabelle Tipi-pesi'!R$14,'Tabelle Tipi-pesi'!S$14,"")&amp;IF(S195='Tabelle Tipi-pesi'!R$15,'Tabelle Tipi-pesi'!S$15,"")&amp;IF(S195='Tabelle Tipi-pesi'!R$16,'Tabelle Tipi-pesi'!S$16,"")&amp;IF(S195='Tabelle Tipi-pesi'!R$17,'Tabelle Tipi-pesi'!S$17,"")&amp;IF(S195='Tabelle Tipi-pesi'!R$18,'Tabelle Tipi-pesi'!S$18,"")&amp;IF(S195='Tabelle Tipi-pesi'!R$19,'Tabelle Tipi-pesi'!S$19,"")&amp;IF(S195='Tabelle Tipi-pesi'!R$20,'Tabelle Tipi-pesi'!S$20,"")&amp;IF(S195='Tabelle Tipi-pesi'!R$21,'Tabelle Tipi-pesi'!S$21,"")&amp;IF(S195='Tabelle Tipi-pesi'!R$22,'Tabelle Tipi-pesi'!S$22,"")&amp;IF(S195='Tabelle Tipi-pesi'!R$23,'Tabelle Tipi-pesi'!S$23,"")))</f>
        <v>0</v>
      </c>
      <c r="V195" s="9">
        <f>IF(U195="",0,VALUE(IF(U195='Tabelle Tipi-pesi'!T$2,'Tabelle Tipi-pesi'!U$2,"")&amp;IF(U195='Tabelle Tipi-pesi'!T$3,'Tabelle Tipi-pesi'!U$3,"")&amp;IF(U195='Tabelle Tipi-pesi'!T$4,'Tabelle Tipi-pesi'!U$4,"")&amp;IF(U195='Tabelle Tipi-pesi'!T$5,'Tabelle Tipi-pesi'!U$5,"")&amp;IF(U195='Tabelle Tipi-pesi'!T$6,'Tabelle Tipi-pesi'!U$6,"")&amp;IF(U195='Tabelle Tipi-pesi'!T$7,'Tabelle Tipi-pesi'!U$7,"")&amp;IF(U195='Tabelle Tipi-pesi'!T$8,'Tabelle Tipi-pesi'!U$8,"")&amp;IF(U195='Tabelle Tipi-pesi'!T$9,'Tabelle Tipi-pesi'!U$9,"")&amp;IF(U195='Tabelle Tipi-pesi'!T$10,'Tabelle Tipi-pesi'!U$10,"")&amp;IF(U195='Tabelle Tipi-pesi'!T$11,'Tabelle Tipi-pesi'!U$11,"")&amp;IF(U195='Tabelle Tipi-pesi'!T$12,'Tabelle Tipi-pesi'!U$12,"")&amp;IF(U195='Tabelle Tipi-pesi'!T$13,'Tabelle Tipi-pesi'!U$13,"")&amp;IF(U195='Tabelle Tipi-pesi'!T$14,'Tabelle Tipi-pesi'!U$14,"")&amp;IF(U195='Tabelle Tipi-pesi'!T$15,'Tabelle Tipi-pesi'!U$15,"")&amp;IF(U195='Tabelle Tipi-pesi'!T$16,'Tabelle Tipi-pesi'!U$16,"")&amp;IF(U195='Tabelle Tipi-pesi'!T$17,'Tabelle Tipi-pesi'!U$17,"")&amp;IF(U195='Tabelle Tipi-pesi'!T$18,'Tabelle Tipi-pesi'!U$18,"")&amp;IF(U195='Tabelle Tipi-pesi'!T$19,'Tabelle Tipi-pesi'!U$19,"")&amp;IF(U195='Tabelle Tipi-pesi'!T$20,'Tabelle Tipi-pesi'!U$20,"")&amp;IF(U195='Tabelle Tipi-pesi'!T$21,'Tabelle Tipi-pesi'!U$21,"")&amp;IF(U195='Tabelle Tipi-pesi'!T$22,'Tabelle Tipi-pesi'!U$22,"")&amp;IF(U195='Tabelle Tipi-pesi'!T$23,'Tabelle Tipi-pesi'!U$23,"")))</f>
        <v>0</v>
      </c>
      <c r="W195" s="31"/>
      <c r="X195" s="32">
        <f>IF(W195="",0,VALUE(IF(W195='Tabelle Tipi-pesi'!V$2,'Tabelle Tipi-pesi'!W$2,"")&amp;IF(W195='Tabelle Tipi-pesi'!V$3,'Tabelle Tipi-pesi'!W$3,"")&amp;IF(W195='Tabelle Tipi-pesi'!V$4,'Tabelle Tipi-pesi'!W$4,"")&amp;IF(W195='Tabelle Tipi-pesi'!V$5,'Tabelle Tipi-pesi'!W$5,"")&amp;IF(W195='Tabelle Tipi-pesi'!V$6,'Tabelle Tipi-pesi'!W$6,"")&amp;IF(W195='Tabelle Tipi-pesi'!V$7,'Tabelle Tipi-pesi'!W$7,"")&amp;IF(W195='Tabelle Tipi-pesi'!V$8,'Tabelle Tipi-pesi'!W$8,"")&amp;IF(W195='Tabelle Tipi-pesi'!V$9,'Tabelle Tipi-pesi'!W$9,"")&amp;IF(W195='Tabelle Tipi-pesi'!V$10,'Tabelle Tipi-pesi'!W$10,"")&amp;IF(W195='Tabelle Tipi-pesi'!V$11,'Tabelle Tipi-pesi'!W$11,"")&amp;IF(W195='Tabelle Tipi-pesi'!V$12,'Tabelle Tipi-pesi'!W$12,"")&amp;IF(W195='Tabelle Tipi-pesi'!V$13,'Tabelle Tipi-pesi'!W$13,"")&amp;IF(W195='Tabelle Tipi-pesi'!V$14,'Tabelle Tipi-pesi'!W$14,"")&amp;IF(W195='Tabelle Tipi-pesi'!V$15,'Tabelle Tipi-pesi'!W$15,"")&amp;IF(W195='Tabelle Tipi-pesi'!V$16,'Tabelle Tipi-pesi'!W$16,"")&amp;IF(W195='Tabelle Tipi-pesi'!V$17,'Tabelle Tipi-pesi'!W$17,"")&amp;IF(W195='Tabelle Tipi-pesi'!V$18,'Tabelle Tipi-pesi'!W$18,"")&amp;IF(W195='Tabelle Tipi-pesi'!V$19,'Tabelle Tipi-pesi'!W$19,"")&amp;IF(W195='Tabelle Tipi-pesi'!V$20,'Tabelle Tipi-pesi'!W$20,"")&amp;IF(W195='Tabelle Tipi-pesi'!V$21,'Tabelle Tipi-pesi'!W$21,"")&amp;IF(W195='Tabelle Tipi-pesi'!V$22,'Tabelle Tipi-pesi'!W$22,"")&amp;IF(W195='Tabelle Tipi-pesi'!V$23,'Tabelle Tipi-pesi'!W$23,"")))</f>
        <v>0</v>
      </c>
      <c r="Z195" s="9">
        <f>IF(Y195="",0,VALUE(IF(Y195='Tabelle Tipi-pesi'!X$2,'Tabelle Tipi-pesi'!Y$2,"")&amp;IF(Y195='Tabelle Tipi-pesi'!X$3,'Tabelle Tipi-pesi'!Y$3,"")&amp;IF(Y195='Tabelle Tipi-pesi'!X$4,'Tabelle Tipi-pesi'!Y$4,"")&amp;IF(Y195='Tabelle Tipi-pesi'!X$5,'Tabelle Tipi-pesi'!Y$5,"")&amp;IF(Y195='Tabelle Tipi-pesi'!X$6,'Tabelle Tipi-pesi'!Y$6,"")&amp;IF(Y195='Tabelle Tipi-pesi'!X$7,'Tabelle Tipi-pesi'!Y$7,"")&amp;IF(Y195='Tabelle Tipi-pesi'!X$8,'Tabelle Tipi-pesi'!Y$8,"")&amp;IF(Y195='Tabelle Tipi-pesi'!X$9,'Tabelle Tipi-pesi'!Y$9,"")&amp;IF(Y195='Tabelle Tipi-pesi'!X$10,'Tabelle Tipi-pesi'!Y$10,"")&amp;IF(Y195='Tabelle Tipi-pesi'!X$11,'Tabelle Tipi-pesi'!Y$11,"")&amp;IF(Y195='Tabelle Tipi-pesi'!X$12,'Tabelle Tipi-pesi'!Y$12,"")&amp;IF(Y195='Tabelle Tipi-pesi'!X$13,'Tabelle Tipi-pesi'!Y$13,"")&amp;IF(Y195='Tabelle Tipi-pesi'!X$14,'Tabelle Tipi-pesi'!Y$14,"")&amp;IF(Y195='Tabelle Tipi-pesi'!X$15,'Tabelle Tipi-pesi'!Y$15,"")&amp;IF(Y195='Tabelle Tipi-pesi'!X$16,'Tabelle Tipi-pesi'!Y$16,"")&amp;IF(Y195='Tabelle Tipi-pesi'!X$17,'Tabelle Tipi-pesi'!Y$17,"")&amp;IF(Y195='Tabelle Tipi-pesi'!X$18,'Tabelle Tipi-pesi'!Y$18,"")&amp;IF(Y195='Tabelle Tipi-pesi'!X$19,'Tabelle Tipi-pesi'!Y$19,"")&amp;IF(Y195='Tabelle Tipi-pesi'!X$20,'Tabelle Tipi-pesi'!Y$20,"")&amp;IF(Y195='Tabelle Tipi-pesi'!X$21,'Tabelle Tipi-pesi'!Y$21,"")&amp;IF(Y195='Tabelle Tipi-pesi'!X$22,'Tabelle Tipi-pesi'!Y$22,"")&amp;IF(Y195='Tabelle Tipi-pesi'!X$23,'Tabelle Tipi-pesi'!Y$23,"")))</f>
        <v>0</v>
      </c>
      <c r="AA195" s="36"/>
      <c r="AB195" s="37">
        <f>IF(AA195="",0,VALUE(IF(AA195='Tabelle Tipi-pesi'!Z$2,'Tabelle Tipi-pesi'!AA$2,"")&amp;IF(AA195='Tabelle Tipi-pesi'!Z$3,'Tabelle Tipi-pesi'!AA$3,"")&amp;IF(AA195='Tabelle Tipi-pesi'!Z$4,'Tabelle Tipi-pesi'!AA$4,"")&amp;IF(AA195='Tabelle Tipi-pesi'!Z$5,'Tabelle Tipi-pesi'!AA$5,"")&amp;IF(AA195='Tabelle Tipi-pesi'!Z$6,'Tabelle Tipi-pesi'!AA$6,"")&amp;IF(AA195='Tabelle Tipi-pesi'!Z$7,'Tabelle Tipi-pesi'!AA$7,"")&amp;IF(AA195='Tabelle Tipi-pesi'!Z$8,'Tabelle Tipi-pesi'!AA$8,"")&amp;IF(AA195='Tabelle Tipi-pesi'!Z$9,'Tabelle Tipi-pesi'!AA$9,"")&amp;IF(AA195='Tabelle Tipi-pesi'!Z$10,'Tabelle Tipi-pesi'!AA$10,"")&amp;IF(AA195='Tabelle Tipi-pesi'!Z$11,'Tabelle Tipi-pesi'!AA$11,"")&amp;IF(AA195='Tabelle Tipi-pesi'!Z$12,'Tabelle Tipi-pesi'!AA$12,"")&amp;IF(AA195='Tabelle Tipi-pesi'!Z$13,'Tabelle Tipi-pesi'!AA$13,"")&amp;IF(AA195='Tabelle Tipi-pesi'!Z$14,'Tabelle Tipi-pesi'!AA$14,"")&amp;IF(AA195='Tabelle Tipi-pesi'!Z$15,'Tabelle Tipi-pesi'!AA$15,"")&amp;IF(AA195='Tabelle Tipi-pesi'!Z$16,'Tabelle Tipi-pesi'!AA$16,"")&amp;IF(AA195='Tabelle Tipi-pesi'!Z$17,'Tabelle Tipi-pesi'!AA$17,"")&amp;IF(AA195='Tabelle Tipi-pesi'!Z$18,'Tabelle Tipi-pesi'!AA$18,"")&amp;IF(AA195='Tabelle Tipi-pesi'!Z$19,'Tabelle Tipi-pesi'!AA$19,"")&amp;IF(AA195='Tabelle Tipi-pesi'!Z$20,'Tabelle Tipi-pesi'!AA$20,"")&amp;IF(AA195='Tabelle Tipi-pesi'!Z$21,'Tabelle Tipi-pesi'!AA$21,"")&amp;IF(AA195='Tabelle Tipi-pesi'!Z$22,'Tabelle Tipi-pesi'!AA$22,"")&amp;IF(AA195='Tabelle Tipi-pesi'!Z$23,'Tabelle Tipi-pesi'!AA$23,"")))</f>
        <v>0</v>
      </c>
      <c r="AD195" s="9">
        <f>IF(AC195="",0,VALUE(IF(AC195='Tabelle Tipi-pesi'!Z$2,'Tabelle Tipi-pesi'!AA$2,"")&amp;IF(AC195='Tabelle Tipi-pesi'!Z$3,'Tabelle Tipi-pesi'!AA$3,"")&amp;IF(AC195='Tabelle Tipi-pesi'!Z$4,'Tabelle Tipi-pesi'!AA$4,"")&amp;IF(AC195='Tabelle Tipi-pesi'!Z$5,'Tabelle Tipi-pesi'!AA$5,"")&amp;IF(AC195='Tabelle Tipi-pesi'!Z$6,'Tabelle Tipi-pesi'!AA$6,"")&amp;IF(AC195='Tabelle Tipi-pesi'!Z$7,'Tabelle Tipi-pesi'!AA$7,"")&amp;IF(AC195='Tabelle Tipi-pesi'!Z$8,'Tabelle Tipi-pesi'!AA$8,"")&amp;IF(AC195='Tabelle Tipi-pesi'!Z$9,'Tabelle Tipi-pesi'!AA$9,"")&amp;IF(AC195='Tabelle Tipi-pesi'!Z$10,'Tabelle Tipi-pesi'!AA$10,"")&amp;IF(AC195='Tabelle Tipi-pesi'!Z$11,'Tabelle Tipi-pesi'!AA$11,"")&amp;IF(AC195='Tabelle Tipi-pesi'!Z$12,'Tabelle Tipi-pesi'!AA$12,"")&amp;IF(AC195='Tabelle Tipi-pesi'!Z$13,'Tabelle Tipi-pesi'!AA$13,"")&amp;IF(AC195='Tabelle Tipi-pesi'!Z$14,'Tabelle Tipi-pesi'!AA$14,"")&amp;IF(AC195='Tabelle Tipi-pesi'!Z$15,'Tabelle Tipi-pesi'!AA$15,"")&amp;IF(AC195='Tabelle Tipi-pesi'!Z$16,'Tabelle Tipi-pesi'!AA$16,"")&amp;IF(AC195='Tabelle Tipi-pesi'!Z$17,'Tabelle Tipi-pesi'!AA$17,"")&amp;IF(AC195='Tabelle Tipi-pesi'!Z$18,'Tabelle Tipi-pesi'!AA$18,"")&amp;IF(AC195='Tabelle Tipi-pesi'!Z$19,'Tabelle Tipi-pesi'!AA$19,"")&amp;IF(AC195='Tabelle Tipi-pesi'!Z$20,'Tabelle Tipi-pesi'!AA$20,"")&amp;IF(AC195='Tabelle Tipi-pesi'!Z$21,'Tabelle Tipi-pesi'!AA$21,"")&amp;IF(AC195='Tabelle Tipi-pesi'!Z$22,'Tabelle Tipi-pesi'!AA$22,"")&amp;IF(AC195='Tabelle Tipi-pesi'!Z$23,'Tabelle Tipi-pesi'!AA$23,"")))</f>
        <v>0</v>
      </c>
      <c r="AE195" s="34"/>
      <c r="AF195" s="35">
        <f>IF(AE195="",0,VALUE(IF(AE195='Tabelle Tipi-pesi'!AB$2,'Tabelle Tipi-pesi'!AC$2,"")&amp;IF(AE195='Tabelle Tipi-pesi'!AB$3,'Tabelle Tipi-pesi'!AC$3,"")&amp;IF(AE195='Tabelle Tipi-pesi'!AB$4,'Tabelle Tipi-pesi'!AC$4,"")&amp;IF(AE195='Tabelle Tipi-pesi'!AB$5,'Tabelle Tipi-pesi'!AC$5,"")&amp;IF(AE195='Tabelle Tipi-pesi'!AB$6,'Tabelle Tipi-pesi'!AC$6,"")&amp;IF(AE195='Tabelle Tipi-pesi'!AB$7,'Tabelle Tipi-pesi'!AC$7,"")&amp;IF(AE195='Tabelle Tipi-pesi'!AB$8,'Tabelle Tipi-pesi'!AC$8,"")&amp;IF(AE195='Tabelle Tipi-pesi'!AB$9,'Tabelle Tipi-pesi'!AC$9,"")&amp;IF(AE195='Tabelle Tipi-pesi'!AB$10,'Tabelle Tipi-pesi'!AC$10,"")&amp;IF(AE195='Tabelle Tipi-pesi'!AB$11,'Tabelle Tipi-pesi'!AC$11,"")&amp;IF(AE195='Tabelle Tipi-pesi'!AB$12,'Tabelle Tipi-pesi'!AC$12,"")&amp;IF(AE195='Tabelle Tipi-pesi'!AB$13,'Tabelle Tipi-pesi'!AC$13,"")&amp;IF(AE195='Tabelle Tipi-pesi'!AB$14,'Tabelle Tipi-pesi'!AC$14,"")&amp;IF(AE195='Tabelle Tipi-pesi'!AB$15,'Tabelle Tipi-pesi'!AC$15,"")&amp;IF(AD195='Tabelle Tipi-pesi'!AB$16,'Tabelle Tipi-pesi'!AC$16,"")&amp;IF(AE195='Tabelle Tipi-pesi'!AB$17,'Tabelle Tipi-pesi'!AC$17,"")&amp;IF(AE195='Tabelle Tipi-pesi'!AB$18,'Tabelle Tipi-pesi'!AC$18,"")&amp;IF(AE195='Tabelle Tipi-pesi'!AB$19,'Tabelle Tipi-pesi'!AC$19,"")&amp;IF(AE195='Tabelle Tipi-pesi'!AB$20,'Tabelle Tipi-pesi'!AC$20,"")&amp;IF(AE195='Tabelle Tipi-pesi'!AB$21,'Tabelle Tipi-pesi'!AC$21,"")&amp;IF(AE195='Tabelle Tipi-pesi'!AB$22,'Tabelle Tipi-pesi'!AC$22,"")&amp;IF(AE195='Tabelle Tipi-pesi'!AB$23,'Tabelle Tipi-pesi'!AC$23,"")))</f>
        <v>0</v>
      </c>
      <c r="AH195" s="9">
        <f>IF(AG195="",0,VALUE(IF(AG195='Tabelle Tipi-pesi'!AD$2,'Tabelle Tipi-pesi'!AE$2,"")&amp;IF(AG195='Tabelle Tipi-pesi'!AD$3,'Tabelle Tipi-pesi'!AE$3,"")&amp;IF(AG195='Tabelle Tipi-pesi'!AD$4,'Tabelle Tipi-pesi'!AE$4,"")&amp;IF(AG195='Tabelle Tipi-pesi'!AD$5,'Tabelle Tipi-pesi'!AE$5,"")&amp;IF(AG195='Tabelle Tipi-pesi'!AD$6,'Tabelle Tipi-pesi'!AE$6,"")&amp;IF(AG195='Tabelle Tipi-pesi'!AD$7,'Tabelle Tipi-pesi'!AE$7,"")&amp;IF(AG195='Tabelle Tipi-pesi'!AD$8,'Tabelle Tipi-pesi'!AE$8,"")&amp;IF(AG195='Tabelle Tipi-pesi'!AD$9,'Tabelle Tipi-pesi'!AE$9,"")&amp;IF(AG195='Tabelle Tipi-pesi'!AD$10,'Tabelle Tipi-pesi'!AE$10,"")&amp;IF(AG195='Tabelle Tipi-pesi'!AD$11,'Tabelle Tipi-pesi'!AE$11,"")&amp;IF(AG195='Tabelle Tipi-pesi'!AD$12,'Tabelle Tipi-pesi'!AE$12,"")&amp;IF(AG195='Tabelle Tipi-pesi'!AD$13,'Tabelle Tipi-pesi'!AE$13,"")&amp;IF(AG195='Tabelle Tipi-pesi'!AD$14,'Tabelle Tipi-pesi'!AE$14,"")&amp;IF(AG195='Tabelle Tipi-pesi'!AD$15,'Tabelle Tipi-pesi'!AE$15,"")&amp;IF(AF195='Tabelle Tipi-pesi'!AD$16,'Tabelle Tipi-pesi'!AE$16,"")&amp;IF(AG195='Tabelle Tipi-pesi'!AD$17,'Tabelle Tipi-pesi'!AE$17,"")&amp;IF(AG195='Tabelle Tipi-pesi'!AD$18,'Tabelle Tipi-pesi'!AE$18,"")&amp;IF(AG195='Tabelle Tipi-pesi'!AD$19,'Tabelle Tipi-pesi'!AE$19,"")&amp;IF(AG195='Tabelle Tipi-pesi'!AD$20,'Tabelle Tipi-pesi'!AE$20,"")&amp;IF(AG195='Tabelle Tipi-pesi'!AD$21,'Tabelle Tipi-pesi'!AE$21,"")&amp;IF(AG195='Tabelle Tipi-pesi'!AD$22,'Tabelle Tipi-pesi'!AE$22,"")&amp;IF(AG195='Tabelle Tipi-pesi'!AD$23,'Tabelle Tipi-pesi'!AE$23,"")))</f>
        <v>0</v>
      </c>
      <c r="AJ195" s="26">
        <f t="shared" si="14"/>
        <v>666</v>
      </c>
      <c r="AK195" s="55">
        <v>38.5</v>
      </c>
      <c r="AL195" s="12">
        <v>5910</v>
      </c>
      <c r="AM195" s="18"/>
      <c r="AN195" s="11">
        <f t="shared" si="15"/>
        <v>9</v>
      </c>
      <c r="AO195" s="11" t="str">
        <f t="shared" si="16"/>
        <v>2</v>
      </c>
      <c r="AP195" s="8">
        <v>1080</v>
      </c>
      <c r="AQ195" s="40">
        <f t="shared" si="17"/>
        <v>9.2103896103896101</v>
      </c>
      <c r="AR195" s="15">
        <f t="shared" si="18"/>
        <v>68.156883116883122</v>
      </c>
      <c r="AS195" s="16">
        <f t="shared" si="19"/>
        <v>102.33766233766235</v>
      </c>
      <c r="AT195" s="15">
        <f t="shared" si="20"/>
        <v>9.7715736040609134</v>
      </c>
      <c r="AU195" s="39"/>
    </row>
    <row r="196" spans="1:47" s="8" customFormat="1" ht="11.25" customHeight="1" x14ac:dyDescent="0.2">
      <c r="A196" s="8">
        <v>192</v>
      </c>
      <c r="B196" s="8">
        <v>4</v>
      </c>
      <c r="C196" s="20" t="s">
        <v>16</v>
      </c>
      <c r="D196" s="21">
        <f>IF(C196="",0,VALUE(IF(C196='Tabelle Tipi-pesi'!B$2,'Tabelle Tipi-pesi'!C$2,"")&amp;IF(C196='Tabelle Tipi-pesi'!B$3,'Tabelle Tipi-pesi'!C$3,"")&amp;IF(C196='Tabelle Tipi-pesi'!B$4,'Tabelle Tipi-pesi'!C$4,"")&amp;IF(C196='Tabelle Tipi-pesi'!B$5,'Tabelle Tipi-pesi'!C$5,"")&amp;IF(C196='Tabelle Tipi-pesi'!B$6,'Tabelle Tipi-pesi'!C$6,"")&amp;IF(C196='Tabelle Tipi-pesi'!B$7,'Tabelle Tipi-pesi'!C$7,"")&amp;IF(C196='Tabelle Tipi-pesi'!B$8,'Tabelle Tipi-pesi'!C$8,"")&amp;IF(C196='Tabelle Tipi-pesi'!B$9,'Tabelle Tipi-pesi'!C$9,"")&amp;IF(C196='Tabelle Tipi-pesi'!B$10,'Tabelle Tipi-pesi'!C$10,"")&amp;IF(C196='Tabelle Tipi-pesi'!B$11,'Tabelle Tipi-pesi'!C$11,"")&amp;IF(C196='Tabelle Tipi-pesi'!B$12,'Tabelle Tipi-pesi'!C$12,"")&amp;IF(C196='Tabelle Tipi-pesi'!B$13,'Tabelle Tipi-pesi'!C$13,"")&amp;IF(C196='Tabelle Tipi-pesi'!B$14,'Tabelle Tipi-pesi'!C$14,"")&amp;IF(C196='Tabelle Tipi-pesi'!B$15,'Tabelle Tipi-pesi'!C$15,"")&amp;IF(C196='Tabelle Tipi-pesi'!B$16,'Tabelle Tipi-pesi'!C$16,"")&amp;IF(C196='Tabelle Tipi-pesi'!B$17,'Tabelle Tipi-pesi'!C$17,"")&amp;IF(C196='Tabelle Tipi-pesi'!B$18,'Tabelle Tipi-pesi'!C$18,"")&amp;IF(C196='Tabelle Tipi-pesi'!B$19,'Tabelle Tipi-pesi'!C$19,"")&amp;IF(C196='Tabelle Tipi-pesi'!B$20,'Tabelle Tipi-pesi'!C$20,"")&amp;IF(C196='Tabelle Tipi-pesi'!B$21,'Tabelle Tipi-pesi'!C$21,"")&amp;IF(C196='Tabelle Tipi-pesi'!B$22,'Tabelle Tipi-pesi'!C$22,"")&amp;IF(C196='Tabelle Tipi-pesi'!B$23,'Tabelle Tipi-pesi'!C$23,"")))</f>
        <v>50</v>
      </c>
      <c r="E196" s="8" t="s">
        <v>23</v>
      </c>
      <c r="F196" s="7">
        <f>IF(E196="",0,VALUE(IF(E196='Tabelle Tipi-pesi'!D$2,'Tabelle Tipi-pesi'!E$2,"")&amp;IF(E196='Tabelle Tipi-pesi'!D$3,'Tabelle Tipi-pesi'!E$3,"")&amp;IF(E196='Tabelle Tipi-pesi'!D$4,'Tabelle Tipi-pesi'!E$4,"")&amp;IF(E196='Tabelle Tipi-pesi'!D$5,'Tabelle Tipi-pesi'!E$5,"")&amp;IF(E196='Tabelle Tipi-pesi'!D$6,'Tabelle Tipi-pesi'!E$6,"")&amp;IF(E196='Tabelle Tipi-pesi'!D$7,'Tabelle Tipi-pesi'!E$7,"")&amp;IF(E196='Tabelle Tipi-pesi'!D$8,'Tabelle Tipi-pesi'!E$8,"")&amp;IF(E196='Tabelle Tipi-pesi'!D$9,'Tabelle Tipi-pesi'!E$9,"")&amp;IF(E196='Tabelle Tipi-pesi'!D$10,'Tabelle Tipi-pesi'!E$10,"")&amp;IF(E196='Tabelle Tipi-pesi'!D$11,'Tabelle Tipi-pesi'!E$11,"")&amp;IF(E196='Tabelle Tipi-pesi'!D$12,'Tabelle Tipi-pesi'!E$12,"")&amp;IF(E196='Tabelle Tipi-pesi'!D$13,'Tabelle Tipi-pesi'!E$13,"")&amp;IF(E196='Tabelle Tipi-pesi'!D$14,'Tabelle Tipi-pesi'!E$14,"")&amp;IF(E196='Tabelle Tipi-pesi'!D$15,'Tabelle Tipi-pesi'!E$15,"")&amp;IF(E196='Tabelle Tipi-pesi'!D$16,'Tabelle Tipi-pesi'!E$16,"")&amp;IF(E196='Tabelle Tipi-pesi'!D$17,'Tabelle Tipi-pesi'!E$17,"")&amp;IF(E196='Tabelle Tipi-pesi'!D$18,'Tabelle Tipi-pesi'!E$18,"")&amp;IF(E196='Tabelle Tipi-pesi'!D$19,'Tabelle Tipi-pesi'!E$19,"")&amp;IF(E196='Tabelle Tipi-pesi'!D$20,'Tabelle Tipi-pesi'!E$20,"")&amp;IF(E196='Tabelle Tipi-pesi'!D$21,'Tabelle Tipi-pesi'!E$21,"")&amp;IF(E196='Tabelle Tipi-pesi'!D$22,'Tabelle Tipi-pesi'!E$22,"")&amp;IF(E196='Tabelle Tipi-pesi'!D$23,'Tabelle Tipi-pesi'!E$23,"")))/4*B196</f>
        <v>60</v>
      </c>
      <c r="G196" s="22" t="s">
        <v>40</v>
      </c>
      <c r="H196" s="23">
        <f>$B196*IF(G196="",0,VALUE(IF(G196='Tabelle Tipi-pesi'!F$2,'Tabelle Tipi-pesi'!G$2,"")&amp;IF(G196='Tabelle Tipi-pesi'!F$3,'Tabelle Tipi-pesi'!G$3,"")&amp;IF(G196='Tabelle Tipi-pesi'!F$4,'Tabelle Tipi-pesi'!G$4,"")&amp;IF(G196='Tabelle Tipi-pesi'!F$5,'Tabelle Tipi-pesi'!G$5,"")&amp;IF(G196='Tabelle Tipi-pesi'!F$6,'Tabelle Tipi-pesi'!G$6,"")&amp;IF(G196='Tabelle Tipi-pesi'!F$7,'Tabelle Tipi-pesi'!G$7,"")&amp;IF(G196='Tabelle Tipi-pesi'!F$8,'Tabelle Tipi-pesi'!G$8,"")&amp;IF(G196='Tabelle Tipi-pesi'!F$9,'Tabelle Tipi-pesi'!G$9,"")&amp;IF(G196='Tabelle Tipi-pesi'!F$10,'Tabelle Tipi-pesi'!G$10,"")&amp;IF(G196='Tabelle Tipi-pesi'!F$11,'Tabelle Tipi-pesi'!G$11,"")&amp;IF(G196='Tabelle Tipi-pesi'!F$12,'Tabelle Tipi-pesi'!G$12,"")&amp;IF(G196='Tabelle Tipi-pesi'!F$13,'Tabelle Tipi-pesi'!G$13,"")&amp;IF(G196='Tabelle Tipi-pesi'!F$14,'Tabelle Tipi-pesi'!G$14,"")&amp;IF(G196='Tabelle Tipi-pesi'!F$15,'Tabelle Tipi-pesi'!G$15,"")&amp;IF(G196='Tabelle Tipi-pesi'!F$16,'Tabelle Tipi-pesi'!G$16,"")&amp;IF(G196='Tabelle Tipi-pesi'!F$17,'Tabelle Tipi-pesi'!G$17,"")&amp;IF(G196='Tabelle Tipi-pesi'!F$18,'Tabelle Tipi-pesi'!G$18,"")&amp;IF(G196='Tabelle Tipi-pesi'!F$19,'Tabelle Tipi-pesi'!G$19,"")&amp;IF(G196='Tabelle Tipi-pesi'!F$20,'Tabelle Tipi-pesi'!G$20,"")&amp;IF(G196='Tabelle Tipi-pesi'!F$21,'Tabelle Tipi-pesi'!G$21,"")&amp;IF(G196='Tabelle Tipi-pesi'!F$22,'Tabelle Tipi-pesi'!G$22,"")&amp;IF(G196='Tabelle Tipi-pesi'!F$23,'Tabelle Tipi-pesi'!G$23,"")))</f>
        <v>60</v>
      </c>
      <c r="I196" s="8" t="s">
        <v>45</v>
      </c>
      <c r="J196" s="9">
        <f>IF(I196="",0,VALUE(IF(I196='Tabelle Tipi-pesi'!H$2,'Tabelle Tipi-pesi'!I$2,"")&amp;IF(I196='Tabelle Tipi-pesi'!H$3,'Tabelle Tipi-pesi'!I$3,"")&amp;IF(I196='Tabelle Tipi-pesi'!H$4,'Tabelle Tipi-pesi'!I$4,"")&amp;IF(I196='Tabelle Tipi-pesi'!H$5,'Tabelle Tipi-pesi'!I$5,"")&amp;IF(I196='Tabelle Tipi-pesi'!H$6,'Tabelle Tipi-pesi'!I$6,"")&amp;IF(I196='Tabelle Tipi-pesi'!H$7,'Tabelle Tipi-pesi'!I$7,"")&amp;IF(I196='Tabelle Tipi-pesi'!H$8,'Tabelle Tipi-pesi'!I$8,"")&amp;IF(I196='Tabelle Tipi-pesi'!H$9,'Tabelle Tipi-pesi'!I$9,"")&amp;IF(I196='Tabelle Tipi-pesi'!H$10,'Tabelle Tipi-pesi'!I$10,"")&amp;IF(I196='Tabelle Tipi-pesi'!H$11,'Tabelle Tipi-pesi'!I$11,"")&amp;IF(I196='Tabelle Tipi-pesi'!H$12,'Tabelle Tipi-pesi'!I$12,"")&amp;IF(I196='Tabelle Tipi-pesi'!H$13,'Tabelle Tipi-pesi'!I$13,"")&amp;IF(I196='Tabelle Tipi-pesi'!H$14,'Tabelle Tipi-pesi'!I$14,"")&amp;IF(I196='Tabelle Tipi-pesi'!H$15,'Tabelle Tipi-pesi'!I$15,"")&amp;IF(I196='Tabelle Tipi-pesi'!H$16,'Tabelle Tipi-pesi'!I$16,"")&amp;IF(I196='Tabelle Tipi-pesi'!H$17,'Tabelle Tipi-pesi'!I$17,"")&amp;IF(I196='Tabelle Tipi-pesi'!H$18,'Tabelle Tipi-pesi'!I$18,"")&amp;IF(I196='Tabelle Tipi-pesi'!H$19,'Tabelle Tipi-pesi'!I$19,"")&amp;IF(I196='Tabelle Tipi-pesi'!H$20,'Tabelle Tipi-pesi'!I$20,"")&amp;IF(I196='Tabelle Tipi-pesi'!H$21,'Tabelle Tipi-pesi'!I$21,"")&amp;IF(I196='Tabelle Tipi-pesi'!H$22,'Tabelle Tipi-pesi'!I$22,"")&amp;IF(I196='Tabelle Tipi-pesi'!H$23,'Tabelle Tipi-pesi'!I$23,"")))</f>
        <v>50</v>
      </c>
      <c r="K196" s="24" t="s">
        <v>50</v>
      </c>
      <c r="L196" s="25">
        <f>IF(K196="",0,VALUE(IF(K196='Tabelle Tipi-pesi'!J$2,'Tabelle Tipi-pesi'!K$2,"")&amp;IF(K196='Tabelle Tipi-pesi'!J$3,'Tabelle Tipi-pesi'!K$3,"")&amp;IF(K196='Tabelle Tipi-pesi'!J$4,'Tabelle Tipi-pesi'!K$4,"")&amp;IF(K196='Tabelle Tipi-pesi'!J$5,'Tabelle Tipi-pesi'!K$5,"")&amp;IF(K196='Tabelle Tipi-pesi'!J$6,'Tabelle Tipi-pesi'!K$6,"")&amp;IF(K196='Tabelle Tipi-pesi'!J$7,'Tabelle Tipi-pesi'!K$7,"")&amp;IF(K196='Tabelle Tipi-pesi'!J$8,'Tabelle Tipi-pesi'!K$8,"")&amp;IF(K196='Tabelle Tipi-pesi'!J$9,'Tabelle Tipi-pesi'!K$9,"")&amp;IF(K196='Tabelle Tipi-pesi'!J$10,'Tabelle Tipi-pesi'!K$10,"")&amp;IF(K196='Tabelle Tipi-pesi'!J$11,'Tabelle Tipi-pesi'!K$11,"")&amp;IF(K196='Tabelle Tipi-pesi'!J$12,'Tabelle Tipi-pesi'!K$12,"")&amp;IF(K196='Tabelle Tipi-pesi'!J$13,'Tabelle Tipi-pesi'!K$13,"")&amp;IF(K196='Tabelle Tipi-pesi'!J$14,'Tabelle Tipi-pesi'!K$14,"")&amp;IF(K196='Tabelle Tipi-pesi'!J$15,'Tabelle Tipi-pesi'!K$15,"")&amp;IF(K196='Tabelle Tipi-pesi'!J$16,'Tabelle Tipi-pesi'!K$16,"")&amp;IF(K196='Tabelle Tipi-pesi'!J$17,'Tabelle Tipi-pesi'!K$17,"")&amp;IF(K196='Tabelle Tipi-pesi'!J$18,'Tabelle Tipi-pesi'!K$18,"")&amp;IF(K196='Tabelle Tipi-pesi'!J$19,'Tabelle Tipi-pesi'!K$19,"")&amp;IF(K196='Tabelle Tipi-pesi'!J$20,'Tabelle Tipi-pesi'!K$20,"")&amp;IF(K196='Tabelle Tipi-pesi'!J$21,'Tabelle Tipi-pesi'!K$21,"")&amp;IF(K196='Tabelle Tipi-pesi'!J$22,'Tabelle Tipi-pesi'!K$22,"")&amp;IF(K196='Tabelle Tipi-pesi'!J$23,'Tabelle Tipi-pesi'!K$23,"")))</f>
        <v>7</v>
      </c>
      <c r="M196" s="8" t="s">
        <v>55</v>
      </c>
      <c r="N196" s="9">
        <f>$B196*IF(M196="",0,VALUE(IF(M196='Tabelle Tipi-pesi'!L$2,'Tabelle Tipi-pesi'!M$2,"")&amp;IF(M196='Tabelle Tipi-pesi'!L$3,'Tabelle Tipi-pesi'!M$3,"")&amp;IF(M196='Tabelle Tipi-pesi'!L$4,'Tabelle Tipi-pesi'!M$4,"")&amp;IF(M196='Tabelle Tipi-pesi'!L$5,'Tabelle Tipi-pesi'!M$5,"")&amp;IF(M196='Tabelle Tipi-pesi'!L$6,'Tabelle Tipi-pesi'!M$6,"")&amp;IF(M196='Tabelle Tipi-pesi'!L$7,'Tabelle Tipi-pesi'!M$7,"")&amp;IF(M196='Tabelle Tipi-pesi'!L$8,'Tabelle Tipi-pesi'!M$8,"")&amp;IF(M196='Tabelle Tipi-pesi'!L$9,'Tabelle Tipi-pesi'!M$9,"")&amp;IF(M196='Tabelle Tipi-pesi'!L$10,'Tabelle Tipi-pesi'!M$10,"")&amp;IF(M196='Tabelle Tipi-pesi'!L$11,'Tabelle Tipi-pesi'!M$11,"")&amp;IF(M196='Tabelle Tipi-pesi'!L$12,'Tabelle Tipi-pesi'!M$12,"")&amp;IF(M196='Tabelle Tipi-pesi'!L$13,'Tabelle Tipi-pesi'!M$13,"")&amp;IF(M196='Tabelle Tipi-pesi'!L$14,'Tabelle Tipi-pesi'!M$14,"")&amp;IF(M196='Tabelle Tipi-pesi'!L$15,'Tabelle Tipi-pesi'!M$15,"")&amp;IF(M196='Tabelle Tipi-pesi'!L$16,'Tabelle Tipi-pesi'!M$16,"")&amp;IF(M196='Tabelle Tipi-pesi'!L$17,'Tabelle Tipi-pesi'!M$17,"")&amp;IF(M196='Tabelle Tipi-pesi'!L$18,'Tabelle Tipi-pesi'!M$18,"")&amp;IF(M196='Tabelle Tipi-pesi'!L$19,'Tabelle Tipi-pesi'!M$19,"")&amp;IF(M196='Tabelle Tipi-pesi'!L$20,'Tabelle Tipi-pesi'!M$20,"")&amp;IF(M196='Tabelle Tipi-pesi'!L$21,'Tabelle Tipi-pesi'!M$21,"")&amp;IF(M196='Tabelle Tipi-pesi'!L$22,'Tabelle Tipi-pesi'!M$22,"")&amp;IF(M196='Tabelle Tipi-pesi'!L$23,'Tabelle Tipi-pesi'!M$23,"")))</f>
        <v>100</v>
      </c>
      <c r="O196" s="27" t="s">
        <v>90</v>
      </c>
      <c r="P196" s="28">
        <f>IF(O196="",0,VALUE(IF(O196='Tabelle Tipi-pesi'!N$2,'Tabelle Tipi-pesi'!O$2,"")&amp;IF(O196='Tabelle Tipi-pesi'!N$3,'Tabelle Tipi-pesi'!O$3,"")&amp;IF(O196='Tabelle Tipi-pesi'!N$4,'Tabelle Tipi-pesi'!O$4,"")&amp;IF(O196='Tabelle Tipi-pesi'!N$5,'Tabelle Tipi-pesi'!O$5,"")&amp;IF(O196='Tabelle Tipi-pesi'!N$6,'Tabelle Tipi-pesi'!O$6,"")&amp;IF(O196='Tabelle Tipi-pesi'!N$7,'Tabelle Tipi-pesi'!O$7,"")&amp;IF(O196='Tabelle Tipi-pesi'!N$8,'Tabelle Tipi-pesi'!O$8,"")&amp;IF(O196='Tabelle Tipi-pesi'!N$9,'Tabelle Tipi-pesi'!O$9,"")&amp;IF(O196='Tabelle Tipi-pesi'!N$10,'Tabelle Tipi-pesi'!O$10,"")&amp;IF(O196='Tabelle Tipi-pesi'!N$11,'Tabelle Tipi-pesi'!O$11,"")&amp;IF(O196='Tabelle Tipi-pesi'!N$12,'Tabelle Tipi-pesi'!O$12,"")&amp;IF(O196='Tabelle Tipi-pesi'!N$13,'Tabelle Tipi-pesi'!O$13,"")&amp;IF(O196='Tabelle Tipi-pesi'!N$14,'Tabelle Tipi-pesi'!O$14,"")&amp;IF(O196='Tabelle Tipi-pesi'!N$15,'Tabelle Tipi-pesi'!O$15,"")&amp;IF(O196='Tabelle Tipi-pesi'!N$16,'Tabelle Tipi-pesi'!O$16,"")&amp;IF(O196='Tabelle Tipi-pesi'!N$17,'Tabelle Tipi-pesi'!O$17,"")&amp;IF(O196='Tabelle Tipi-pesi'!N$18,'Tabelle Tipi-pesi'!O$18,"")&amp;IF(O196='Tabelle Tipi-pesi'!N$19,'Tabelle Tipi-pesi'!O$19,"")&amp;IF(O196='Tabelle Tipi-pesi'!N$20,'Tabelle Tipi-pesi'!O$20,"")&amp;IF(O196='Tabelle Tipi-pesi'!N$21,'Tabelle Tipi-pesi'!O$21,"")&amp;IF(O196='Tabelle Tipi-pesi'!N$22,'Tabelle Tipi-pesi'!O$22,"")&amp;IF(O196='Tabelle Tipi-pesi'!N$23,'Tabelle Tipi-pesi'!O$23,"")))</f>
        <v>295</v>
      </c>
      <c r="Q196" s="8" t="s">
        <v>120</v>
      </c>
      <c r="R196" s="9">
        <f>IF(Q196="",0,VALUE(IF(Q196='Tabelle Tipi-pesi'!P$2,'Tabelle Tipi-pesi'!Q$2,"")&amp;IF(Q196='Tabelle Tipi-pesi'!P$3,'Tabelle Tipi-pesi'!Q$3,"")&amp;IF(Q196='Tabelle Tipi-pesi'!P$4,'Tabelle Tipi-pesi'!Q$4,"")&amp;IF(Q196='Tabelle Tipi-pesi'!P$5,'Tabelle Tipi-pesi'!Q$5,"")&amp;IF(Q196='Tabelle Tipi-pesi'!P$6,'Tabelle Tipi-pesi'!Q$6,"")&amp;IF(Q196='Tabelle Tipi-pesi'!P$7,'Tabelle Tipi-pesi'!Q$7,"")&amp;IF(Q196='Tabelle Tipi-pesi'!P$8,'Tabelle Tipi-pesi'!Q$8,"")&amp;IF(Q196='Tabelle Tipi-pesi'!P$9,'Tabelle Tipi-pesi'!Q$9,"")&amp;IF(Q196='Tabelle Tipi-pesi'!P$10,'Tabelle Tipi-pesi'!Q$10,"")&amp;IF(Q196='Tabelle Tipi-pesi'!P$11,'Tabelle Tipi-pesi'!Q$11,"")&amp;IF(Q196='Tabelle Tipi-pesi'!P$12,'Tabelle Tipi-pesi'!Q$12,"")&amp;IF(Q196='Tabelle Tipi-pesi'!P$13,'Tabelle Tipi-pesi'!Q$13,"")&amp;IF(Q196='Tabelle Tipi-pesi'!P$14,'Tabelle Tipi-pesi'!Q$14,"")&amp;IF(Q196='Tabelle Tipi-pesi'!P$15,'Tabelle Tipi-pesi'!Q$15,"")&amp;IF(Q196='Tabelle Tipi-pesi'!P$16,'Tabelle Tipi-pesi'!Q$16,"")&amp;IF(Q196='Tabelle Tipi-pesi'!P$17,'Tabelle Tipi-pesi'!Q$17,"")&amp;IF(Q196='Tabelle Tipi-pesi'!P$18,'Tabelle Tipi-pesi'!Q$18,"")&amp;IF(Q196='Tabelle Tipi-pesi'!P$19,'Tabelle Tipi-pesi'!Q$19,"")&amp;IF(Q196='Tabelle Tipi-pesi'!P$20,'Tabelle Tipi-pesi'!Q$20,"")&amp;IF(Q196='Tabelle Tipi-pesi'!P$21,'Tabelle Tipi-pesi'!Q$21,"")&amp;IF(Q196='Tabelle Tipi-pesi'!P$22,'Tabelle Tipi-pesi'!Q$22,"")&amp;IF(Q196='Tabelle Tipi-pesi'!P$23,'Tabelle Tipi-pesi'!Q$23,"")))</f>
        <v>20</v>
      </c>
      <c r="S196" s="29"/>
      <c r="T196" s="30">
        <f>IF(S196="",0,VALUE(IF(S196='Tabelle Tipi-pesi'!R$2,'Tabelle Tipi-pesi'!S$2,"")&amp;IF(S196='Tabelle Tipi-pesi'!R$3,'Tabelle Tipi-pesi'!S$3,"")&amp;IF(S196='Tabelle Tipi-pesi'!R$4,'Tabelle Tipi-pesi'!S$4,"")&amp;IF(S196='Tabelle Tipi-pesi'!R$5,'Tabelle Tipi-pesi'!S$5,"")&amp;IF(S196='Tabelle Tipi-pesi'!R$6,'Tabelle Tipi-pesi'!S$6,"")&amp;IF(S196='Tabelle Tipi-pesi'!R$7,'Tabelle Tipi-pesi'!S$7,"")&amp;IF(S196='Tabelle Tipi-pesi'!R$8,'Tabelle Tipi-pesi'!S$8,"")&amp;IF(S196='Tabelle Tipi-pesi'!R$9,'Tabelle Tipi-pesi'!S$9,"")&amp;IF(S196='Tabelle Tipi-pesi'!R$10,'Tabelle Tipi-pesi'!S$10,"")&amp;IF(S196='Tabelle Tipi-pesi'!R$11,'Tabelle Tipi-pesi'!S$11,"")&amp;IF(S196='Tabelle Tipi-pesi'!R$12,'Tabelle Tipi-pesi'!S$12,"")&amp;IF(S196='Tabelle Tipi-pesi'!R$13,'Tabelle Tipi-pesi'!S$13,"")&amp;IF(S196='Tabelle Tipi-pesi'!R$14,'Tabelle Tipi-pesi'!S$14,"")&amp;IF(S196='Tabelle Tipi-pesi'!R$15,'Tabelle Tipi-pesi'!S$15,"")&amp;IF(S196='Tabelle Tipi-pesi'!R$16,'Tabelle Tipi-pesi'!S$16,"")&amp;IF(S196='Tabelle Tipi-pesi'!R$17,'Tabelle Tipi-pesi'!S$17,"")&amp;IF(S196='Tabelle Tipi-pesi'!R$18,'Tabelle Tipi-pesi'!S$18,"")&amp;IF(S196='Tabelle Tipi-pesi'!R$19,'Tabelle Tipi-pesi'!S$19,"")&amp;IF(S196='Tabelle Tipi-pesi'!R$20,'Tabelle Tipi-pesi'!S$20,"")&amp;IF(S196='Tabelle Tipi-pesi'!R$21,'Tabelle Tipi-pesi'!S$21,"")&amp;IF(S196='Tabelle Tipi-pesi'!R$22,'Tabelle Tipi-pesi'!S$22,"")&amp;IF(S196='Tabelle Tipi-pesi'!R$23,'Tabelle Tipi-pesi'!S$23,"")))</f>
        <v>0</v>
      </c>
      <c r="V196" s="9">
        <f>IF(U196="",0,VALUE(IF(U196='Tabelle Tipi-pesi'!T$2,'Tabelle Tipi-pesi'!U$2,"")&amp;IF(U196='Tabelle Tipi-pesi'!T$3,'Tabelle Tipi-pesi'!U$3,"")&amp;IF(U196='Tabelle Tipi-pesi'!T$4,'Tabelle Tipi-pesi'!U$4,"")&amp;IF(U196='Tabelle Tipi-pesi'!T$5,'Tabelle Tipi-pesi'!U$5,"")&amp;IF(U196='Tabelle Tipi-pesi'!T$6,'Tabelle Tipi-pesi'!U$6,"")&amp;IF(U196='Tabelle Tipi-pesi'!T$7,'Tabelle Tipi-pesi'!U$7,"")&amp;IF(U196='Tabelle Tipi-pesi'!T$8,'Tabelle Tipi-pesi'!U$8,"")&amp;IF(U196='Tabelle Tipi-pesi'!T$9,'Tabelle Tipi-pesi'!U$9,"")&amp;IF(U196='Tabelle Tipi-pesi'!T$10,'Tabelle Tipi-pesi'!U$10,"")&amp;IF(U196='Tabelle Tipi-pesi'!T$11,'Tabelle Tipi-pesi'!U$11,"")&amp;IF(U196='Tabelle Tipi-pesi'!T$12,'Tabelle Tipi-pesi'!U$12,"")&amp;IF(U196='Tabelle Tipi-pesi'!T$13,'Tabelle Tipi-pesi'!U$13,"")&amp;IF(U196='Tabelle Tipi-pesi'!T$14,'Tabelle Tipi-pesi'!U$14,"")&amp;IF(U196='Tabelle Tipi-pesi'!T$15,'Tabelle Tipi-pesi'!U$15,"")&amp;IF(U196='Tabelle Tipi-pesi'!T$16,'Tabelle Tipi-pesi'!U$16,"")&amp;IF(U196='Tabelle Tipi-pesi'!T$17,'Tabelle Tipi-pesi'!U$17,"")&amp;IF(U196='Tabelle Tipi-pesi'!T$18,'Tabelle Tipi-pesi'!U$18,"")&amp;IF(U196='Tabelle Tipi-pesi'!T$19,'Tabelle Tipi-pesi'!U$19,"")&amp;IF(U196='Tabelle Tipi-pesi'!T$20,'Tabelle Tipi-pesi'!U$20,"")&amp;IF(U196='Tabelle Tipi-pesi'!T$21,'Tabelle Tipi-pesi'!U$21,"")&amp;IF(U196='Tabelle Tipi-pesi'!T$22,'Tabelle Tipi-pesi'!U$22,"")&amp;IF(U196='Tabelle Tipi-pesi'!T$23,'Tabelle Tipi-pesi'!U$23,"")))</f>
        <v>0</v>
      </c>
      <c r="W196" s="31"/>
      <c r="X196" s="32">
        <f>IF(W196="",0,VALUE(IF(W196='Tabelle Tipi-pesi'!V$2,'Tabelle Tipi-pesi'!W$2,"")&amp;IF(W196='Tabelle Tipi-pesi'!V$3,'Tabelle Tipi-pesi'!W$3,"")&amp;IF(W196='Tabelle Tipi-pesi'!V$4,'Tabelle Tipi-pesi'!W$4,"")&amp;IF(W196='Tabelle Tipi-pesi'!V$5,'Tabelle Tipi-pesi'!W$5,"")&amp;IF(W196='Tabelle Tipi-pesi'!V$6,'Tabelle Tipi-pesi'!W$6,"")&amp;IF(W196='Tabelle Tipi-pesi'!V$7,'Tabelle Tipi-pesi'!W$7,"")&amp;IF(W196='Tabelle Tipi-pesi'!V$8,'Tabelle Tipi-pesi'!W$8,"")&amp;IF(W196='Tabelle Tipi-pesi'!V$9,'Tabelle Tipi-pesi'!W$9,"")&amp;IF(W196='Tabelle Tipi-pesi'!V$10,'Tabelle Tipi-pesi'!W$10,"")&amp;IF(W196='Tabelle Tipi-pesi'!V$11,'Tabelle Tipi-pesi'!W$11,"")&amp;IF(W196='Tabelle Tipi-pesi'!V$12,'Tabelle Tipi-pesi'!W$12,"")&amp;IF(W196='Tabelle Tipi-pesi'!V$13,'Tabelle Tipi-pesi'!W$13,"")&amp;IF(W196='Tabelle Tipi-pesi'!V$14,'Tabelle Tipi-pesi'!W$14,"")&amp;IF(W196='Tabelle Tipi-pesi'!V$15,'Tabelle Tipi-pesi'!W$15,"")&amp;IF(W196='Tabelle Tipi-pesi'!V$16,'Tabelle Tipi-pesi'!W$16,"")&amp;IF(W196='Tabelle Tipi-pesi'!V$17,'Tabelle Tipi-pesi'!W$17,"")&amp;IF(W196='Tabelle Tipi-pesi'!V$18,'Tabelle Tipi-pesi'!W$18,"")&amp;IF(W196='Tabelle Tipi-pesi'!V$19,'Tabelle Tipi-pesi'!W$19,"")&amp;IF(W196='Tabelle Tipi-pesi'!V$20,'Tabelle Tipi-pesi'!W$20,"")&amp;IF(W196='Tabelle Tipi-pesi'!V$21,'Tabelle Tipi-pesi'!W$21,"")&amp;IF(W196='Tabelle Tipi-pesi'!V$22,'Tabelle Tipi-pesi'!W$22,"")&amp;IF(W196='Tabelle Tipi-pesi'!V$23,'Tabelle Tipi-pesi'!W$23,"")))</f>
        <v>0</v>
      </c>
      <c r="Z196" s="9">
        <f>IF(Y196="",0,VALUE(IF(Y196='Tabelle Tipi-pesi'!X$2,'Tabelle Tipi-pesi'!Y$2,"")&amp;IF(Y196='Tabelle Tipi-pesi'!X$3,'Tabelle Tipi-pesi'!Y$3,"")&amp;IF(Y196='Tabelle Tipi-pesi'!X$4,'Tabelle Tipi-pesi'!Y$4,"")&amp;IF(Y196='Tabelle Tipi-pesi'!X$5,'Tabelle Tipi-pesi'!Y$5,"")&amp;IF(Y196='Tabelle Tipi-pesi'!X$6,'Tabelle Tipi-pesi'!Y$6,"")&amp;IF(Y196='Tabelle Tipi-pesi'!X$7,'Tabelle Tipi-pesi'!Y$7,"")&amp;IF(Y196='Tabelle Tipi-pesi'!X$8,'Tabelle Tipi-pesi'!Y$8,"")&amp;IF(Y196='Tabelle Tipi-pesi'!X$9,'Tabelle Tipi-pesi'!Y$9,"")&amp;IF(Y196='Tabelle Tipi-pesi'!X$10,'Tabelle Tipi-pesi'!Y$10,"")&amp;IF(Y196='Tabelle Tipi-pesi'!X$11,'Tabelle Tipi-pesi'!Y$11,"")&amp;IF(Y196='Tabelle Tipi-pesi'!X$12,'Tabelle Tipi-pesi'!Y$12,"")&amp;IF(Y196='Tabelle Tipi-pesi'!X$13,'Tabelle Tipi-pesi'!Y$13,"")&amp;IF(Y196='Tabelle Tipi-pesi'!X$14,'Tabelle Tipi-pesi'!Y$14,"")&amp;IF(Y196='Tabelle Tipi-pesi'!X$15,'Tabelle Tipi-pesi'!Y$15,"")&amp;IF(Y196='Tabelle Tipi-pesi'!X$16,'Tabelle Tipi-pesi'!Y$16,"")&amp;IF(Y196='Tabelle Tipi-pesi'!X$17,'Tabelle Tipi-pesi'!Y$17,"")&amp;IF(Y196='Tabelle Tipi-pesi'!X$18,'Tabelle Tipi-pesi'!Y$18,"")&amp;IF(Y196='Tabelle Tipi-pesi'!X$19,'Tabelle Tipi-pesi'!Y$19,"")&amp;IF(Y196='Tabelle Tipi-pesi'!X$20,'Tabelle Tipi-pesi'!Y$20,"")&amp;IF(Y196='Tabelle Tipi-pesi'!X$21,'Tabelle Tipi-pesi'!Y$21,"")&amp;IF(Y196='Tabelle Tipi-pesi'!X$22,'Tabelle Tipi-pesi'!Y$22,"")&amp;IF(Y196='Tabelle Tipi-pesi'!X$23,'Tabelle Tipi-pesi'!Y$23,"")))</f>
        <v>0</v>
      </c>
      <c r="AA196" s="36"/>
      <c r="AB196" s="37">
        <f>IF(AA196="",0,VALUE(IF(AA196='Tabelle Tipi-pesi'!Z$2,'Tabelle Tipi-pesi'!AA$2,"")&amp;IF(AA196='Tabelle Tipi-pesi'!Z$3,'Tabelle Tipi-pesi'!AA$3,"")&amp;IF(AA196='Tabelle Tipi-pesi'!Z$4,'Tabelle Tipi-pesi'!AA$4,"")&amp;IF(AA196='Tabelle Tipi-pesi'!Z$5,'Tabelle Tipi-pesi'!AA$5,"")&amp;IF(AA196='Tabelle Tipi-pesi'!Z$6,'Tabelle Tipi-pesi'!AA$6,"")&amp;IF(AA196='Tabelle Tipi-pesi'!Z$7,'Tabelle Tipi-pesi'!AA$7,"")&amp;IF(AA196='Tabelle Tipi-pesi'!Z$8,'Tabelle Tipi-pesi'!AA$8,"")&amp;IF(AA196='Tabelle Tipi-pesi'!Z$9,'Tabelle Tipi-pesi'!AA$9,"")&amp;IF(AA196='Tabelle Tipi-pesi'!Z$10,'Tabelle Tipi-pesi'!AA$10,"")&amp;IF(AA196='Tabelle Tipi-pesi'!Z$11,'Tabelle Tipi-pesi'!AA$11,"")&amp;IF(AA196='Tabelle Tipi-pesi'!Z$12,'Tabelle Tipi-pesi'!AA$12,"")&amp;IF(AA196='Tabelle Tipi-pesi'!Z$13,'Tabelle Tipi-pesi'!AA$13,"")&amp;IF(AA196='Tabelle Tipi-pesi'!Z$14,'Tabelle Tipi-pesi'!AA$14,"")&amp;IF(AA196='Tabelle Tipi-pesi'!Z$15,'Tabelle Tipi-pesi'!AA$15,"")&amp;IF(AA196='Tabelle Tipi-pesi'!Z$16,'Tabelle Tipi-pesi'!AA$16,"")&amp;IF(AA196='Tabelle Tipi-pesi'!Z$17,'Tabelle Tipi-pesi'!AA$17,"")&amp;IF(AA196='Tabelle Tipi-pesi'!Z$18,'Tabelle Tipi-pesi'!AA$18,"")&amp;IF(AA196='Tabelle Tipi-pesi'!Z$19,'Tabelle Tipi-pesi'!AA$19,"")&amp;IF(AA196='Tabelle Tipi-pesi'!Z$20,'Tabelle Tipi-pesi'!AA$20,"")&amp;IF(AA196='Tabelle Tipi-pesi'!Z$21,'Tabelle Tipi-pesi'!AA$21,"")&amp;IF(AA196='Tabelle Tipi-pesi'!Z$22,'Tabelle Tipi-pesi'!AA$22,"")&amp;IF(AA196='Tabelle Tipi-pesi'!Z$23,'Tabelle Tipi-pesi'!AA$23,"")))</f>
        <v>0</v>
      </c>
      <c r="AD196" s="9">
        <f>IF(AC196="",0,VALUE(IF(AC196='Tabelle Tipi-pesi'!Z$2,'Tabelle Tipi-pesi'!AA$2,"")&amp;IF(AC196='Tabelle Tipi-pesi'!Z$3,'Tabelle Tipi-pesi'!AA$3,"")&amp;IF(AC196='Tabelle Tipi-pesi'!Z$4,'Tabelle Tipi-pesi'!AA$4,"")&amp;IF(AC196='Tabelle Tipi-pesi'!Z$5,'Tabelle Tipi-pesi'!AA$5,"")&amp;IF(AC196='Tabelle Tipi-pesi'!Z$6,'Tabelle Tipi-pesi'!AA$6,"")&amp;IF(AC196='Tabelle Tipi-pesi'!Z$7,'Tabelle Tipi-pesi'!AA$7,"")&amp;IF(AC196='Tabelle Tipi-pesi'!Z$8,'Tabelle Tipi-pesi'!AA$8,"")&amp;IF(AC196='Tabelle Tipi-pesi'!Z$9,'Tabelle Tipi-pesi'!AA$9,"")&amp;IF(AC196='Tabelle Tipi-pesi'!Z$10,'Tabelle Tipi-pesi'!AA$10,"")&amp;IF(AC196='Tabelle Tipi-pesi'!Z$11,'Tabelle Tipi-pesi'!AA$11,"")&amp;IF(AC196='Tabelle Tipi-pesi'!Z$12,'Tabelle Tipi-pesi'!AA$12,"")&amp;IF(AC196='Tabelle Tipi-pesi'!Z$13,'Tabelle Tipi-pesi'!AA$13,"")&amp;IF(AC196='Tabelle Tipi-pesi'!Z$14,'Tabelle Tipi-pesi'!AA$14,"")&amp;IF(AC196='Tabelle Tipi-pesi'!Z$15,'Tabelle Tipi-pesi'!AA$15,"")&amp;IF(AC196='Tabelle Tipi-pesi'!Z$16,'Tabelle Tipi-pesi'!AA$16,"")&amp;IF(AC196='Tabelle Tipi-pesi'!Z$17,'Tabelle Tipi-pesi'!AA$17,"")&amp;IF(AC196='Tabelle Tipi-pesi'!Z$18,'Tabelle Tipi-pesi'!AA$18,"")&amp;IF(AC196='Tabelle Tipi-pesi'!Z$19,'Tabelle Tipi-pesi'!AA$19,"")&amp;IF(AC196='Tabelle Tipi-pesi'!Z$20,'Tabelle Tipi-pesi'!AA$20,"")&amp;IF(AC196='Tabelle Tipi-pesi'!Z$21,'Tabelle Tipi-pesi'!AA$21,"")&amp;IF(AC196='Tabelle Tipi-pesi'!Z$22,'Tabelle Tipi-pesi'!AA$22,"")&amp;IF(AC196='Tabelle Tipi-pesi'!Z$23,'Tabelle Tipi-pesi'!AA$23,"")))</f>
        <v>0</v>
      </c>
      <c r="AE196" s="34"/>
      <c r="AF196" s="35">
        <f>IF(AE196="",0,VALUE(IF(AE196='Tabelle Tipi-pesi'!AB$2,'Tabelle Tipi-pesi'!AC$2,"")&amp;IF(AE196='Tabelle Tipi-pesi'!AB$3,'Tabelle Tipi-pesi'!AC$3,"")&amp;IF(AE196='Tabelle Tipi-pesi'!AB$4,'Tabelle Tipi-pesi'!AC$4,"")&amp;IF(AE196='Tabelle Tipi-pesi'!AB$5,'Tabelle Tipi-pesi'!AC$5,"")&amp;IF(AE196='Tabelle Tipi-pesi'!AB$6,'Tabelle Tipi-pesi'!AC$6,"")&amp;IF(AE196='Tabelle Tipi-pesi'!AB$7,'Tabelle Tipi-pesi'!AC$7,"")&amp;IF(AE196='Tabelle Tipi-pesi'!AB$8,'Tabelle Tipi-pesi'!AC$8,"")&amp;IF(AE196='Tabelle Tipi-pesi'!AB$9,'Tabelle Tipi-pesi'!AC$9,"")&amp;IF(AE196='Tabelle Tipi-pesi'!AB$10,'Tabelle Tipi-pesi'!AC$10,"")&amp;IF(AE196='Tabelle Tipi-pesi'!AB$11,'Tabelle Tipi-pesi'!AC$11,"")&amp;IF(AE196='Tabelle Tipi-pesi'!AB$12,'Tabelle Tipi-pesi'!AC$12,"")&amp;IF(AE196='Tabelle Tipi-pesi'!AB$13,'Tabelle Tipi-pesi'!AC$13,"")&amp;IF(AE196='Tabelle Tipi-pesi'!AB$14,'Tabelle Tipi-pesi'!AC$14,"")&amp;IF(AE196='Tabelle Tipi-pesi'!AB$15,'Tabelle Tipi-pesi'!AC$15,"")&amp;IF(AD196='Tabelle Tipi-pesi'!AB$16,'Tabelle Tipi-pesi'!AC$16,"")&amp;IF(AE196='Tabelle Tipi-pesi'!AB$17,'Tabelle Tipi-pesi'!AC$17,"")&amp;IF(AE196='Tabelle Tipi-pesi'!AB$18,'Tabelle Tipi-pesi'!AC$18,"")&amp;IF(AE196='Tabelle Tipi-pesi'!AB$19,'Tabelle Tipi-pesi'!AC$19,"")&amp;IF(AE196='Tabelle Tipi-pesi'!AB$20,'Tabelle Tipi-pesi'!AC$20,"")&amp;IF(AE196='Tabelle Tipi-pesi'!AB$21,'Tabelle Tipi-pesi'!AC$21,"")&amp;IF(AE196='Tabelle Tipi-pesi'!AB$22,'Tabelle Tipi-pesi'!AC$22,"")&amp;IF(AE196='Tabelle Tipi-pesi'!AB$23,'Tabelle Tipi-pesi'!AC$23,"")))</f>
        <v>0</v>
      </c>
      <c r="AH196" s="9">
        <f>IF(AG196="",0,VALUE(IF(AG196='Tabelle Tipi-pesi'!AD$2,'Tabelle Tipi-pesi'!AE$2,"")&amp;IF(AG196='Tabelle Tipi-pesi'!AD$3,'Tabelle Tipi-pesi'!AE$3,"")&amp;IF(AG196='Tabelle Tipi-pesi'!AD$4,'Tabelle Tipi-pesi'!AE$4,"")&amp;IF(AG196='Tabelle Tipi-pesi'!AD$5,'Tabelle Tipi-pesi'!AE$5,"")&amp;IF(AG196='Tabelle Tipi-pesi'!AD$6,'Tabelle Tipi-pesi'!AE$6,"")&amp;IF(AG196='Tabelle Tipi-pesi'!AD$7,'Tabelle Tipi-pesi'!AE$7,"")&amp;IF(AG196='Tabelle Tipi-pesi'!AD$8,'Tabelle Tipi-pesi'!AE$8,"")&amp;IF(AG196='Tabelle Tipi-pesi'!AD$9,'Tabelle Tipi-pesi'!AE$9,"")&amp;IF(AG196='Tabelle Tipi-pesi'!AD$10,'Tabelle Tipi-pesi'!AE$10,"")&amp;IF(AG196='Tabelle Tipi-pesi'!AD$11,'Tabelle Tipi-pesi'!AE$11,"")&amp;IF(AG196='Tabelle Tipi-pesi'!AD$12,'Tabelle Tipi-pesi'!AE$12,"")&amp;IF(AG196='Tabelle Tipi-pesi'!AD$13,'Tabelle Tipi-pesi'!AE$13,"")&amp;IF(AG196='Tabelle Tipi-pesi'!AD$14,'Tabelle Tipi-pesi'!AE$14,"")&amp;IF(AG196='Tabelle Tipi-pesi'!AD$15,'Tabelle Tipi-pesi'!AE$15,"")&amp;IF(AF196='Tabelle Tipi-pesi'!AD$16,'Tabelle Tipi-pesi'!AE$16,"")&amp;IF(AG196='Tabelle Tipi-pesi'!AD$17,'Tabelle Tipi-pesi'!AE$17,"")&amp;IF(AG196='Tabelle Tipi-pesi'!AD$18,'Tabelle Tipi-pesi'!AE$18,"")&amp;IF(AG196='Tabelle Tipi-pesi'!AD$19,'Tabelle Tipi-pesi'!AE$19,"")&amp;IF(AG196='Tabelle Tipi-pesi'!AD$20,'Tabelle Tipi-pesi'!AE$20,"")&amp;IF(AG196='Tabelle Tipi-pesi'!AD$21,'Tabelle Tipi-pesi'!AE$21,"")&amp;IF(AG196='Tabelle Tipi-pesi'!AD$22,'Tabelle Tipi-pesi'!AE$22,"")&amp;IF(AG196='Tabelle Tipi-pesi'!AD$23,'Tabelle Tipi-pesi'!AE$23,"")))</f>
        <v>0</v>
      </c>
      <c r="AJ196" s="26">
        <f t="shared" si="14"/>
        <v>642</v>
      </c>
      <c r="AK196" s="55">
        <v>48.1</v>
      </c>
      <c r="AL196" s="12">
        <v>7155</v>
      </c>
      <c r="AM196" s="18"/>
      <c r="AN196" s="11">
        <f t="shared" si="15"/>
        <v>9</v>
      </c>
      <c r="AO196" s="11" t="str">
        <f t="shared" si="16"/>
        <v>2</v>
      </c>
      <c r="AP196" s="8">
        <v>1080</v>
      </c>
      <c r="AQ196" s="40">
        <f t="shared" si="17"/>
        <v>8.9251559251559254</v>
      </c>
      <c r="AR196" s="15">
        <f t="shared" si="18"/>
        <v>66.046153846153857</v>
      </c>
      <c r="AS196" s="16">
        <f t="shared" si="19"/>
        <v>102.87562904385337</v>
      </c>
      <c r="AT196" s="15">
        <f t="shared" si="20"/>
        <v>9.7204751921733035</v>
      </c>
      <c r="AU196" s="39"/>
    </row>
    <row r="197" spans="1:47" s="8" customFormat="1" ht="11.25" customHeight="1" x14ac:dyDescent="0.2">
      <c r="A197" s="8">
        <v>193</v>
      </c>
      <c r="B197" s="8">
        <v>4</v>
      </c>
      <c r="C197" s="20" t="s">
        <v>16</v>
      </c>
      <c r="D197" s="21">
        <f>IF(C197="",0,VALUE(IF(C197='Tabelle Tipi-pesi'!B$2,'Tabelle Tipi-pesi'!C$2,"")&amp;IF(C197='Tabelle Tipi-pesi'!B$3,'Tabelle Tipi-pesi'!C$3,"")&amp;IF(C197='Tabelle Tipi-pesi'!B$4,'Tabelle Tipi-pesi'!C$4,"")&amp;IF(C197='Tabelle Tipi-pesi'!B$5,'Tabelle Tipi-pesi'!C$5,"")&amp;IF(C197='Tabelle Tipi-pesi'!B$6,'Tabelle Tipi-pesi'!C$6,"")&amp;IF(C197='Tabelle Tipi-pesi'!B$7,'Tabelle Tipi-pesi'!C$7,"")&amp;IF(C197='Tabelle Tipi-pesi'!B$8,'Tabelle Tipi-pesi'!C$8,"")&amp;IF(C197='Tabelle Tipi-pesi'!B$9,'Tabelle Tipi-pesi'!C$9,"")&amp;IF(C197='Tabelle Tipi-pesi'!B$10,'Tabelle Tipi-pesi'!C$10,"")&amp;IF(C197='Tabelle Tipi-pesi'!B$11,'Tabelle Tipi-pesi'!C$11,"")&amp;IF(C197='Tabelle Tipi-pesi'!B$12,'Tabelle Tipi-pesi'!C$12,"")&amp;IF(C197='Tabelle Tipi-pesi'!B$13,'Tabelle Tipi-pesi'!C$13,"")&amp;IF(C197='Tabelle Tipi-pesi'!B$14,'Tabelle Tipi-pesi'!C$14,"")&amp;IF(C197='Tabelle Tipi-pesi'!B$15,'Tabelle Tipi-pesi'!C$15,"")&amp;IF(C197='Tabelle Tipi-pesi'!B$16,'Tabelle Tipi-pesi'!C$16,"")&amp;IF(C197='Tabelle Tipi-pesi'!B$17,'Tabelle Tipi-pesi'!C$17,"")&amp;IF(C197='Tabelle Tipi-pesi'!B$18,'Tabelle Tipi-pesi'!C$18,"")&amp;IF(C197='Tabelle Tipi-pesi'!B$19,'Tabelle Tipi-pesi'!C$19,"")&amp;IF(C197='Tabelle Tipi-pesi'!B$20,'Tabelle Tipi-pesi'!C$20,"")&amp;IF(C197='Tabelle Tipi-pesi'!B$21,'Tabelle Tipi-pesi'!C$21,"")&amp;IF(C197='Tabelle Tipi-pesi'!B$22,'Tabelle Tipi-pesi'!C$22,"")&amp;IF(C197='Tabelle Tipi-pesi'!B$23,'Tabelle Tipi-pesi'!C$23,"")))</f>
        <v>50</v>
      </c>
      <c r="E197" s="8" t="s">
        <v>139</v>
      </c>
      <c r="F197" s="7">
        <f>IF(E197="",0,VALUE(IF(E197='Tabelle Tipi-pesi'!D$2,'Tabelle Tipi-pesi'!E$2,"")&amp;IF(E197='Tabelle Tipi-pesi'!D$3,'Tabelle Tipi-pesi'!E$3,"")&amp;IF(E197='Tabelle Tipi-pesi'!D$4,'Tabelle Tipi-pesi'!E$4,"")&amp;IF(E197='Tabelle Tipi-pesi'!D$5,'Tabelle Tipi-pesi'!E$5,"")&amp;IF(E197='Tabelle Tipi-pesi'!D$6,'Tabelle Tipi-pesi'!E$6,"")&amp;IF(E197='Tabelle Tipi-pesi'!D$7,'Tabelle Tipi-pesi'!E$7,"")&amp;IF(E197='Tabelle Tipi-pesi'!D$8,'Tabelle Tipi-pesi'!E$8,"")&amp;IF(E197='Tabelle Tipi-pesi'!D$9,'Tabelle Tipi-pesi'!E$9,"")&amp;IF(E197='Tabelle Tipi-pesi'!D$10,'Tabelle Tipi-pesi'!E$10,"")&amp;IF(E197='Tabelle Tipi-pesi'!D$11,'Tabelle Tipi-pesi'!E$11,"")&amp;IF(E197='Tabelle Tipi-pesi'!D$12,'Tabelle Tipi-pesi'!E$12,"")&amp;IF(E197='Tabelle Tipi-pesi'!D$13,'Tabelle Tipi-pesi'!E$13,"")&amp;IF(E197='Tabelle Tipi-pesi'!D$14,'Tabelle Tipi-pesi'!E$14,"")&amp;IF(E197='Tabelle Tipi-pesi'!D$15,'Tabelle Tipi-pesi'!E$15,"")&amp;IF(E197='Tabelle Tipi-pesi'!D$16,'Tabelle Tipi-pesi'!E$16,"")&amp;IF(E197='Tabelle Tipi-pesi'!D$17,'Tabelle Tipi-pesi'!E$17,"")&amp;IF(E197='Tabelle Tipi-pesi'!D$18,'Tabelle Tipi-pesi'!E$18,"")&amp;IF(E197='Tabelle Tipi-pesi'!D$19,'Tabelle Tipi-pesi'!E$19,"")&amp;IF(E197='Tabelle Tipi-pesi'!D$20,'Tabelle Tipi-pesi'!E$20,"")&amp;IF(E197='Tabelle Tipi-pesi'!D$21,'Tabelle Tipi-pesi'!E$21,"")&amp;IF(E197='Tabelle Tipi-pesi'!D$22,'Tabelle Tipi-pesi'!E$22,"")&amp;IF(E197='Tabelle Tipi-pesi'!D$23,'Tabelle Tipi-pesi'!E$23,"")))/4*B197</f>
        <v>20</v>
      </c>
      <c r="G197" s="22" t="s">
        <v>40</v>
      </c>
      <c r="H197" s="23">
        <f>$B197*IF(G197="",0,VALUE(IF(G197='Tabelle Tipi-pesi'!F$2,'Tabelle Tipi-pesi'!G$2,"")&amp;IF(G197='Tabelle Tipi-pesi'!F$3,'Tabelle Tipi-pesi'!G$3,"")&amp;IF(G197='Tabelle Tipi-pesi'!F$4,'Tabelle Tipi-pesi'!G$4,"")&amp;IF(G197='Tabelle Tipi-pesi'!F$5,'Tabelle Tipi-pesi'!G$5,"")&amp;IF(G197='Tabelle Tipi-pesi'!F$6,'Tabelle Tipi-pesi'!G$6,"")&amp;IF(G197='Tabelle Tipi-pesi'!F$7,'Tabelle Tipi-pesi'!G$7,"")&amp;IF(G197='Tabelle Tipi-pesi'!F$8,'Tabelle Tipi-pesi'!G$8,"")&amp;IF(G197='Tabelle Tipi-pesi'!F$9,'Tabelle Tipi-pesi'!G$9,"")&amp;IF(G197='Tabelle Tipi-pesi'!F$10,'Tabelle Tipi-pesi'!G$10,"")&amp;IF(G197='Tabelle Tipi-pesi'!F$11,'Tabelle Tipi-pesi'!G$11,"")&amp;IF(G197='Tabelle Tipi-pesi'!F$12,'Tabelle Tipi-pesi'!G$12,"")&amp;IF(G197='Tabelle Tipi-pesi'!F$13,'Tabelle Tipi-pesi'!G$13,"")&amp;IF(G197='Tabelle Tipi-pesi'!F$14,'Tabelle Tipi-pesi'!G$14,"")&amp;IF(G197='Tabelle Tipi-pesi'!F$15,'Tabelle Tipi-pesi'!G$15,"")&amp;IF(G197='Tabelle Tipi-pesi'!F$16,'Tabelle Tipi-pesi'!G$16,"")&amp;IF(G197='Tabelle Tipi-pesi'!F$17,'Tabelle Tipi-pesi'!G$17,"")&amp;IF(G197='Tabelle Tipi-pesi'!F$18,'Tabelle Tipi-pesi'!G$18,"")&amp;IF(G197='Tabelle Tipi-pesi'!F$19,'Tabelle Tipi-pesi'!G$19,"")&amp;IF(G197='Tabelle Tipi-pesi'!F$20,'Tabelle Tipi-pesi'!G$20,"")&amp;IF(G197='Tabelle Tipi-pesi'!F$21,'Tabelle Tipi-pesi'!G$21,"")&amp;IF(G197='Tabelle Tipi-pesi'!F$22,'Tabelle Tipi-pesi'!G$22,"")&amp;IF(G197='Tabelle Tipi-pesi'!F$23,'Tabelle Tipi-pesi'!G$23,"")))</f>
        <v>60</v>
      </c>
      <c r="I197" s="8" t="s">
        <v>45</v>
      </c>
      <c r="J197" s="9">
        <f>IF(I197="",0,VALUE(IF(I197='Tabelle Tipi-pesi'!H$2,'Tabelle Tipi-pesi'!I$2,"")&amp;IF(I197='Tabelle Tipi-pesi'!H$3,'Tabelle Tipi-pesi'!I$3,"")&amp;IF(I197='Tabelle Tipi-pesi'!H$4,'Tabelle Tipi-pesi'!I$4,"")&amp;IF(I197='Tabelle Tipi-pesi'!H$5,'Tabelle Tipi-pesi'!I$5,"")&amp;IF(I197='Tabelle Tipi-pesi'!H$6,'Tabelle Tipi-pesi'!I$6,"")&amp;IF(I197='Tabelle Tipi-pesi'!H$7,'Tabelle Tipi-pesi'!I$7,"")&amp;IF(I197='Tabelle Tipi-pesi'!H$8,'Tabelle Tipi-pesi'!I$8,"")&amp;IF(I197='Tabelle Tipi-pesi'!H$9,'Tabelle Tipi-pesi'!I$9,"")&amp;IF(I197='Tabelle Tipi-pesi'!H$10,'Tabelle Tipi-pesi'!I$10,"")&amp;IF(I197='Tabelle Tipi-pesi'!H$11,'Tabelle Tipi-pesi'!I$11,"")&amp;IF(I197='Tabelle Tipi-pesi'!H$12,'Tabelle Tipi-pesi'!I$12,"")&amp;IF(I197='Tabelle Tipi-pesi'!H$13,'Tabelle Tipi-pesi'!I$13,"")&amp;IF(I197='Tabelle Tipi-pesi'!H$14,'Tabelle Tipi-pesi'!I$14,"")&amp;IF(I197='Tabelle Tipi-pesi'!H$15,'Tabelle Tipi-pesi'!I$15,"")&amp;IF(I197='Tabelle Tipi-pesi'!H$16,'Tabelle Tipi-pesi'!I$16,"")&amp;IF(I197='Tabelle Tipi-pesi'!H$17,'Tabelle Tipi-pesi'!I$17,"")&amp;IF(I197='Tabelle Tipi-pesi'!H$18,'Tabelle Tipi-pesi'!I$18,"")&amp;IF(I197='Tabelle Tipi-pesi'!H$19,'Tabelle Tipi-pesi'!I$19,"")&amp;IF(I197='Tabelle Tipi-pesi'!H$20,'Tabelle Tipi-pesi'!I$20,"")&amp;IF(I197='Tabelle Tipi-pesi'!H$21,'Tabelle Tipi-pesi'!I$21,"")&amp;IF(I197='Tabelle Tipi-pesi'!H$22,'Tabelle Tipi-pesi'!I$22,"")&amp;IF(I197='Tabelle Tipi-pesi'!H$23,'Tabelle Tipi-pesi'!I$23,"")))</f>
        <v>50</v>
      </c>
      <c r="K197" s="24" t="s">
        <v>50</v>
      </c>
      <c r="L197" s="25">
        <f>IF(K197="",0,VALUE(IF(K197='Tabelle Tipi-pesi'!J$2,'Tabelle Tipi-pesi'!K$2,"")&amp;IF(K197='Tabelle Tipi-pesi'!J$3,'Tabelle Tipi-pesi'!K$3,"")&amp;IF(K197='Tabelle Tipi-pesi'!J$4,'Tabelle Tipi-pesi'!K$4,"")&amp;IF(K197='Tabelle Tipi-pesi'!J$5,'Tabelle Tipi-pesi'!K$5,"")&amp;IF(K197='Tabelle Tipi-pesi'!J$6,'Tabelle Tipi-pesi'!K$6,"")&amp;IF(K197='Tabelle Tipi-pesi'!J$7,'Tabelle Tipi-pesi'!K$7,"")&amp;IF(K197='Tabelle Tipi-pesi'!J$8,'Tabelle Tipi-pesi'!K$8,"")&amp;IF(K197='Tabelle Tipi-pesi'!J$9,'Tabelle Tipi-pesi'!K$9,"")&amp;IF(K197='Tabelle Tipi-pesi'!J$10,'Tabelle Tipi-pesi'!K$10,"")&amp;IF(K197='Tabelle Tipi-pesi'!J$11,'Tabelle Tipi-pesi'!K$11,"")&amp;IF(K197='Tabelle Tipi-pesi'!J$12,'Tabelle Tipi-pesi'!K$12,"")&amp;IF(K197='Tabelle Tipi-pesi'!J$13,'Tabelle Tipi-pesi'!K$13,"")&amp;IF(K197='Tabelle Tipi-pesi'!J$14,'Tabelle Tipi-pesi'!K$14,"")&amp;IF(K197='Tabelle Tipi-pesi'!J$15,'Tabelle Tipi-pesi'!K$15,"")&amp;IF(K197='Tabelle Tipi-pesi'!J$16,'Tabelle Tipi-pesi'!K$16,"")&amp;IF(K197='Tabelle Tipi-pesi'!J$17,'Tabelle Tipi-pesi'!K$17,"")&amp;IF(K197='Tabelle Tipi-pesi'!J$18,'Tabelle Tipi-pesi'!K$18,"")&amp;IF(K197='Tabelle Tipi-pesi'!J$19,'Tabelle Tipi-pesi'!K$19,"")&amp;IF(K197='Tabelle Tipi-pesi'!J$20,'Tabelle Tipi-pesi'!K$20,"")&amp;IF(K197='Tabelle Tipi-pesi'!J$21,'Tabelle Tipi-pesi'!K$21,"")&amp;IF(K197='Tabelle Tipi-pesi'!J$22,'Tabelle Tipi-pesi'!K$22,"")&amp;IF(K197='Tabelle Tipi-pesi'!J$23,'Tabelle Tipi-pesi'!K$23,"")))</f>
        <v>7</v>
      </c>
      <c r="M197" s="8" t="s">
        <v>55</v>
      </c>
      <c r="N197" s="9">
        <f>$B197*IF(M197="",0,VALUE(IF(M197='Tabelle Tipi-pesi'!L$2,'Tabelle Tipi-pesi'!M$2,"")&amp;IF(M197='Tabelle Tipi-pesi'!L$3,'Tabelle Tipi-pesi'!M$3,"")&amp;IF(M197='Tabelle Tipi-pesi'!L$4,'Tabelle Tipi-pesi'!M$4,"")&amp;IF(M197='Tabelle Tipi-pesi'!L$5,'Tabelle Tipi-pesi'!M$5,"")&amp;IF(M197='Tabelle Tipi-pesi'!L$6,'Tabelle Tipi-pesi'!M$6,"")&amp;IF(M197='Tabelle Tipi-pesi'!L$7,'Tabelle Tipi-pesi'!M$7,"")&amp;IF(M197='Tabelle Tipi-pesi'!L$8,'Tabelle Tipi-pesi'!M$8,"")&amp;IF(M197='Tabelle Tipi-pesi'!L$9,'Tabelle Tipi-pesi'!M$9,"")&amp;IF(M197='Tabelle Tipi-pesi'!L$10,'Tabelle Tipi-pesi'!M$10,"")&amp;IF(M197='Tabelle Tipi-pesi'!L$11,'Tabelle Tipi-pesi'!M$11,"")&amp;IF(M197='Tabelle Tipi-pesi'!L$12,'Tabelle Tipi-pesi'!M$12,"")&amp;IF(M197='Tabelle Tipi-pesi'!L$13,'Tabelle Tipi-pesi'!M$13,"")&amp;IF(M197='Tabelle Tipi-pesi'!L$14,'Tabelle Tipi-pesi'!M$14,"")&amp;IF(M197='Tabelle Tipi-pesi'!L$15,'Tabelle Tipi-pesi'!M$15,"")&amp;IF(M197='Tabelle Tipi-pesi'!L$16,'Tabelle Tipi-pesi'!M$16,"")&amp;IF(M197='Tabelle Tipi-pesi'!L$17,'Tabelle Tipi-pesi'!M$17,"")&amp;IF(M197='Tabelle Tipi-pesi'!L$18,'Tabelle Tipi-pesi'!M$18,"")&amp;IF(M197='Tabelle Tipi-pesi'!L$19,'Tabelle Tipi-pesi'!M$19,"")&amp;IF(M197='Tabelle Tipi-pesi'!L$20,'Tabelle Tipi-pesi'!M$20,"")&amp;IF(M197='Tabelle Tipi-pesi'!L$21,'Tabelle Tipi-pesi'!M$21,"")&amp;IF(M197='Tabelle Tipi-pesi'!L$22,'Tabelle Tipi-pesi'!M$22,"")&amp;IF(M197='Tabelle Tipi-pesi'!L$23,'Tabelle Tipi-pesi'!M$23,"")))</f>
        <v>100</v>
      </c>
      <c r="O197" s="27" t="s">
        <v>81</v>
      </c>
      <c r="P197" s="28">
        <f>IF(O197="",0,VALUE(IF(O197='Tabelle Tipi-pesi'!N$2,'Tabelle Tipi-pesi'!O$2,"")&amp;IF(O197='Tabelle Tipi-pesi'!N$3,'Tabelle Tipi-pesi'!O$3,"")&amp;IF(O197='Tabelle Tipi-pesi'!N$4,'Tabelle Tipi-pesi'!O$4,"")&amp;IF(O197='Tabelle Tipi-pesi'!N$5,'Tabelle Tipi-pesi'!O$5,"")&amp;IF(O197='Tabelle Tipi-pesi'!N$6,'Tabelle Tipi-pesi'!O$6,"")&amp;IF(O197='Tabelle Tipi-pesi'!N$7,'Tabelle Tipi-pesi'!O$7,"")&amp;IF(O197='Tabelle Tipi-pesi'!N$8,'Tabelle Tipi-pesi'!O$8,"")&amp;IF(O197='Tabelle Tipi-pesi'!N$9,'Tabelle Tipi-pesi'!O$9,"")&amp;IF(O197='Tabelle Tipi-pesi'!N$10,'Tabelle Tipi-pesi'!O$10,"")&amp;IF(O197='Tabelle Tipi-pesi'!N$11,'Tabelle Tipi-pesi'!O$11,"")&amp;IF(O197='Tabelle Tipi-pesi'!N$12,'Tabelle Tipi-pesi'!O$12,"")&amp;IF(O197='Tabelle Tipi-pesi'!N$13,'Tabelle Tipi-pesi'!O$13,"")&amp;IF(O197='Tabelle Tipi-pesi'!N$14,'Tabelle Tipi-pesi'!O$14,"")&amp;IF(O197='Tabelle Tipi-pesi'!N$15,'Tabelle Tipi-pesi'!O$15,"")&amp;IF(O197='Tabelle Tipi-pesi'!N$16,'Tabelle Tipi-pesi'!O$16,"")&amp;IF(O197='Tabelle Tipi-pesi'!N$17,'Tabelle Tipi-pesi'!O$17,"")&amp;IF(O197='Tabelle Tipi-pesi'!N$18,'Tabelle Tipi-pesi'!O$18,"")&amp;IF(O197='Tabelle Tipi-pesi'!N$19,'Tabelle Tipi-pesi'!O$19,"")&amp;IF(O197='Tabelle Tipi-pesi'!N$20,'Tabelle Tipi-pesi'!O$20,"")&amp;IF(O197='Tabelle Tipi-pesi'!N$21,'Tabelle Tipi-pesi'!O$21,"")&amp;IF(O197='Tabelle Tipi-pesi'!N$22,'Tabelle Tipi-pesi'!O$22,"")&amp;IF(O197='Tabelle Tipi-pesi'!N$23,'Tabelle Tipi-pesi'!O$23,"")))</f>
        <v>285</v>
      </c>
      <c r="Q197" s="8" t="s">
        <v>120</v>
      </c>
      <c r="R197" s="9">
        <f>IF(Q197="",0,VALUE(IF(Q197='Tabelle Tipi-pesi'!P$2,'Tabelle Tipi-pesi'!Q$2,"")&amp;IF(Q197='Tabelle Tipi-pesi'!P$3,'Tabelle Tipi-pesi'!Q$3,"")&amp;IF(Q197='Tabelle Tipi-pesi'!P$4,'Tabelle Tipi-pesi'!Q$4,"")&amp;IF(Q197='Tabelle Tipi-pesi'!P$5,'Tabelle Tipi-pesi'!Q$5,"")&amp;IF(Q197='Tabelle Tipi-pesi'!P$6,'Tabelle Tipi-pesi'!Q$6,"")&amp;IF(Q197='Tabelle Tipi-pesi'!P$7,'Tabelle Tipi-pesi'!Q$7,"")&amp;IF(Q197='Tabelle Tipi-pesi'!P$8,'Tabelle Tipi-pesi'!Q$8,"")&amp;IF(Q197='Tabelle Tipi-pesi'!P$9,'Tabelle Tipi-pesi'!Q$9,"")&amp;IF(Q197='Tabelle Tipi-pesi'!P$10,'Tabelle Tipi-pesi'!Q$10,"")&amp;IF(Q197='Tabelle Tipi-pesi'!P$11,'Tabelle Tipi-pesi'!Q$11,"")&amp;IF(Q197='Tabelle Tipi-pesi'!P$12,'Tabelle Tipi-pesi'!Q$12,"")&amp;IF(Q197='Tabelle Tipi-pesi'!P$13,'Tabelle Tipi-pesi'!Q$13,"")&amp;IF(Q197='Tabelle Tipi-pesi'!P$14,'Tabelle Tipi-pesi'!Q$14,"")&amp;IF(Q197='Tabelle Tipi-pesi'!P$15,'Tabelle Tipi-pesi'!Q$15,"")&amp;IF(Q197='Tabelle Tipi-pesi'!P$16,'Tabelle Tipi-pesi'!Q$16,"")&amp;IF(Q197='Tabelle Tipi-pesi'!P$17,'Tabelle Tipi-pesi'!Q$17,"")&amp;IF(Q197='Tabelle Tipi-pesi'!P$18,'Tabelle Tipi-pesi'!Q$18,"")&amp;IF(Q197='Tabelle Tipi-pesi'!P$19,'Tabelle Tipi-pesi'!Q$19,"")&amp;IF(Q197='Tabelle Tipi-pesi'!P$20,'Tabelle Tipi-pesi'!Q$20,"")&amp;IF(Q197='Tabelle Tipi-pesi'!P$21,'Tabelle Tipi-pesi'!Q$21,"")&amp;IF(Q197='Tabelle Tipi-pesi'!P$22,'Tabelle Tipi-pesi'!Q$22,"")&amp;IF(Q197='Tabelle Tipi-pesi'!P$23,'Tabelle Tipi-pesi'!Q$23,"")))</f>
        <v>20</v>
      </c>
      <c r="S197" s="29"/>
      <c r="T197" s="30">
        <f>IF(S197="",0,VALUE(IF(S197='Tabelle Tipi-pesi'!R$2,'Tabelle Tipi-pesi'!S$2,"")&amp;IF(S197='Tabelle Tipi-pesi'!R$3,'Tabelle Tipi-pesi'!S$3,"")&amp;IF(S197='Tabelle Tipi-pesi'!R$4,'Tabelle Tipi-pesi'!S$4,"")&amp;IF(S197='Tabelle Tipi-pesi'!R$5,'Tabelle Tipi-pesi'!S$5,"")&amp;IF(S197='Tabelle Tipi-pesi'!R$6,'Tabelle Tipi-pesi'!S$6,"")&amp;IF(S197='Tabelle Tipi-pesi'!R$7,'Tabelle Tipi-pesi'!S$7,"")&amp;IF(S197='Tabelle Tipi-pesi'!R$8,'Tabelle Tipi-pesi'!S$8,"")&amp;IF(S197='Tabelle Tipi-pesi'!R$9,'Tabelle Tipi-pesi'!S$9,"")&amp;IF(S197='Tabelle Tipi-pesi'!R$10,'Tabelle Tipi-pesi'!S$10,"")&amp;IF(S197='Tabelle Tipi-pesi'!R$11,'Tabelle Tipi-pesi'!S$11,"")&amp;IF(S197='Tabelle Tipi-pesi'!R$12,'Tabelle Tipi-pesi'!S$12,"")&amp;IF(S197='Tabelle Tipi-pesi'!R$13,'Tabelle Tipi-pesi'!S$13,"")&amp;IF(S197='Tabelle Tipi-pesi'!R$14,'Tabelle Tipi-pesi'!S$14,"")&amp;IF(S197='Tabelle Tipi-pesi'!R$15,'Tabelle Tipi-pesi'!S$15,"")&amp;IF(S197='Tabelle Tipi-pesi'!R$16,'Tabelle Tipi-pesi'!S$16,"")&amp;IF(S197='Tabelle Tipi-pesi'!R$17,'Tabelle Tipi-pesi'!S$17,"")&amp;IF(S197='Tabelle Tipi-pesi'!R$18,'Tabelle Tipi-pesi'!S$18,"")&amp;IF(S197='Tabelle Tipi-pesi'!R$19,'Tabelle Tipi-pesi'!S$19,"")&amp;IF(S197='Tabelle Tipi-pesi'!R$20,'Tabelle Tipi-pesi'!S$20,"")&amp;IF(S197='Tabelle Tipi-pesi'!R$21,'Tabelle Tipi-pesi'!S$21,"")&amp;IF(S197='Tabelle Tipi-pesi'!R$22,'Tabelle Tipi-pesi'!S$22,"")&amp;IF(S197='Tabelle Tipi-pesi'!R$23,'Tabelle Tipi-pesi'!S$23,"")))</f>
        <v>0</v>
      </c>
      <c r="V197" s="9">
        <f>IF(U197="",0,VALUE(IF(U197='Tabelle Tipi-pesi'!T$2,'Tabelle Tipi-pesi'!U$2,"")&amp;IF(U197='Tabelle Tipi-pesi'!T$3,'Tabelle Tipi-pesi'!U$3,"")&amp;IF(U197='Tabelle Tipi-pesi'!T$4,'Tabelle Tipi-pesi'!U$4,"")&amp;IF(U197='Tabelle Tipi-pesi'!T$5,'Tabelle Tipi-pesi'!U$5,"")&amp;IF(U197='Tabelle Tipi-pesi'!T$6,'Tabelle Tipi-pesi'!U$6,"")&amp;IF(U197='Tabelle Tipi-pesi'!T$7,'Tabelle Tipi-pesi'!U$7,"")&amp;IF(U197='Tabelle Tipi-pesi'!T$8,'Tabelle Tipi-pesi'!U$8,"")&amp;IF(U197='Tabelle Tipi-pesi'!T$9,'Tabelle Tipi-pesi'!U$9,"")&amp;IF(U197='Tabelle Tipi-pesi'!T$10,'Tabelle Tipi-pesi'!U$10,"")&amp;IF(U197='Tabelle Tipi-pesi'!T$11,'Tabelle Tipi-pesi'!U$11,"")&amp;IF(U197='Tabelle Tipi-pesi'!T$12,'Tabelle Tipi-pesi'!U$12,"")&amp;IF(U197='Tabelle Tipi-pesi'!T$13,'Tabelle Tipi-pesi'!U$13,"")&amp;IF(U197='Tabelle Tipi-pesi'!T$14,'Tabelle Tipi-pesi'!U$14,"")&amp;IF(U197='Tabelle Tipi-pesi'!T$15,'Tabelle Tipi-pesi'!U$15,"")&amp;IF(U197='Tabelle Tipi-pesi'!T$16,'Tabelle Tipi-pesi'!U$16,"")&amp;IF(U197='Tabelle Tipi-pesi'!T$17,'Tabelle Tipi-pesi'!U$17,"")&amp;IF(U197='Tabelle Tipi-pesi'!T$18,'Tabelle Tipi-pesi'!U$18,"")&amp;IF(U197='Tabelle Tipi-pesi'!T$19,'Tabelle Tipi-pesi'!U$19,"")&amp;IF(U197='Tabelle Tipi-pesi'!T$20,'Tabelle Tipi-pesi'!U$20,"")&amp;IF(U197='Tabelle Tipi-pesi'!T$21,'Tabelle Tipi-pesi'!U$21,"")&amp;IF(U197='Tabelle Tipi-pesi'!T$22,'Tabelle Tipi-pesi'!U$22,"")&amp;IF(U197='Tabelle Tipi-pesi'!T$23,'Tabelle Tipi-pesi'!U$23,"")))</f>
        <v>0</v>
      </c>
      <c r="W197" s="31"/>
      <c r="X197" s="32">
        <f>IF(W197="",0,VALUE(IF(W197='Tabelle Tipi-pesi'!V$2,'Tabelle Tipi-pesi'!W$2,"")&amp;IF(W197='Tabelle Tipi-pesi'!V$3,'Tabelle Tipi-pesi'!W$3,"")&amp;IF(W197='Tabelle Tipi-pesi'!V$4,'Tabelle Tipi-pesi'!W$4,"")&amp;IF(W197='Tabelle Tipi-pesi'!V$5,'Tabelle Tipi-pesi'!W$5,"")&amp;IF(W197='Tabelle Tipi-pesi'!V$6,'Tabelle Tipi-pesi'!W$6,"")&amp;IF(W197='Tabelle Tipi-pesi'!V$7,'Tabelle Tipi-pesi'!W$7,"")&amp;IF(W197='Tabelle Tipi-pesi'!V$8,'Tabelle Tipi-pesi'!W$8,"")&amp;IF(W197='Tabelle Tipi-pesi'!V$9,'Tabelle Tipi-pesi'!W$9,"")&amp;IF(W197='Tabelle Tipi-pesi'!V$10,'Tabelle Tipi-pesi'!W$10,"")&amp;IF(W197='Tabelle Tipi-pesi'!V$11,'Tabelle Tipi-pesi'!W$11,"")&amp;IF(W197='Tabelle Tipi-pesi'!V$12,'Tabelle Tipi-pesi'!W$12,"")&amp;IF(W197='Tabelle Tipi-pesi'!V$13,'Tabelle Tipi-pesi'!W$13,"")&amp;IF(W197='Tabelle Tipi-pesi'!V$14,'Tabelle Tipi-pesi'!W$14,"")&amp;IF(W197='Tabelle Tipi-pesi'!V$15,'Tabelle Tipi-pesi'!W$15,"")&amp;IF(W197='Tabelle Tipi-pesi'!V$16,'Tabelle Tipi-pesi'!W$16,"")&amp;IF(W197='Tabelle Tipi-pesi'!V$17,'Tabelle Tipi-pesi'!W$17,"")&amp;IF(W197='Tabelle Tipi-pesi'!V$18,'Tabelle Tipi-pesi'!W$18,"")&amp;IF(W197='Tabelle Tipi-pesi'!V$19,'Tabelle Tipi-pesi'!W$19,"")&amp;IF(W197='Tabelle Tipi-pesi'!V$20,'Tabelle Tipi-pesi'!W$20,"")&amp;IF(W197='Tabelle Tipi-pesi'!V$21,'Tabelle Tipi-pesi'!W$21,"")&amp;IF(W197='Tabelle Tipi-pesi'!V$22,'Tabelle Tipi-pesi'!W$22,"")&amp;IF(W197='Tabelle Tipi-pesi'!V$23,'Tabelle Tipi-pesi'!W$23,"")))</f>
        <v>0</v>
      </c>
      <c r="Z197" s="9">
        <f>IF(Y197="",0,VALUE(IF(Y197='Tabelle Tipi-pesi'!X$2,'Tabelle Tipi-pesi'!Y$2,"")&amp;IF(Y197='Tabelle Tipi-pesi'!X$3,'Tabelle Tipi-pesi'!Y$3,"")&amp;IF(Y197='Tabelle Tipi-pesi'!X$4,'Tabelle Tipi-pesi'!Y$4,"")&amp;IF(Y197='Tabelle Tipi-pesi'!X$5,'Tabelle Tipi-pesi'!Y$5,"")&amp;IF(Y197='Tabelle Tipi-pesi'!X$6,'Tabelle Tipi-pesi'!Y$6,"")&amp;IF(Y197='Tabelle Tipi-pesi'!X$7,'Tabelle Tipi-pesi'!Y$7,"")&amp;IF(Y197='Tabelle Tipi-pesi'!X$8,'Tabelle Tipi-pesi'!Y$8,"")&amp;IF(Y197='Tabelle Tipi-pesi'!X$9,'Tabelle Tipi-pesi'!Y$9,"")&amp;IF(Y197='Tabelle Tipi-pesi'!X$10,'Tabelle Tipi-pesi'!Y$10,"")&amp;IF(Y197='Tabelle Tipi-pesi'!X$11,'Tabelle Tipi-pesi'!Y$11,"")&amp;IF(Y197='Tabelle Tipi-pesi'!X$12,'Tabelle Tipi-pesi'!Y$12,"")&amp;IF(Y197='Tabelle Tipi-pesi'!X$13,'Tabelle Tipi-pesi'!Y$13,"")&amp;IF(Y197='Tabelle Tipi-pesi'!X$14,'Tabelle Tipi-pesi'!Y$14,"")&amp;IF(Y197='Tabelle Tipi-pesi'!X$15,'Tabelle Tipi-pesi'!Y$15,"")&amp;IF(Y197='Tabelle Tipi-pesi'!X$16,'Tabelle Tipi-pesi'!Y$16,"")&amp;IF(Y197='Tabelle Tipi-pesi'!X$17,'Tabelle Tipi-pesi'!Y$17,"")&amp;IF(Y197='Tabelle Tipi-pesi'!X$18,'Tabelle Tipi-pesi'!Y$18,"")&amp;IF(Y197='Tabelle Tipi-pesi'!X$19,'Tabelle Tipi-pesi'!Y$19,"")&amp;IF(Y197='Tabelle Tipi-pesi'!X$20,'Tabelle Tipi-pesi'!Y$20,"")&amp;IF(Y197='Tabelle Tipi-pesi'!X$21,'Tabelle Tipi-pesi'!Y$21,"")&amp;IF(Y197='Tabelle Tipi-pesi'!X$22,'Tabelle Tipi-pesi'!Y$22,"")&amp;IF(Y197='Tabelle Tipi-pesi'!X$23,'Tabelle Tipi-pesi'!Y$23,"")))</f>
        <v>0</v>
      </c>
      <c r="AA197" s="36"/>
      <c r="AB197" s="37">
        <f>IF(AA197="",0,VALUE(IF(AA197='Tabelle Tipi-pesi'!Z$2,'Tabelle Tipi-pesi'!AA$2,"")&amp;IF(AA197='Tabelle Tipi-pesi'!Z$3,'Tabelle Tipi-pesi'!AA$3,"")&amp;IF(AA197='Tabelle Tipi-pesi'!Z$4,'Tabelle Tipi-pesi'!AA$4,"")&amp;IF(AA197='Tabelle Tipi-pesi'!Z$5,'Tabelle Tipi-pesi'!AA$5,"")&amp;IF(AA197='Tabelle Tipi-pesi'!Z$6,'Tabelle Tipi-pesi'!AA$6,"")&amp;IF(AA197='Tabelle Tipi-pesi'!Z$7,'Tabelle Tipi-pesi'!AA$7,"")&amp;IF(AA197='Tabelle Tipi-pesi'!Z$8,'Tabelle Tipi-pesi'!AA$8,"")&amp;IF(AA197='Tabelle Tipi-pesi'!Z$9,'Tabelle Tipi-pesi'!AA$9,"")&amp;IF(AA197='Tabelle Tipi-pesi'!Z$10,'Tabelle Tipi-pesi'!AA$10,"")&amp;IF(AA197='Tabelle Tipi-pesi'!Z$11,'Tabelle Tipi-pesi'!AA$11,"")&amp;IF(AA197='Tabelle Tipi-pesi'!Z$12,'Tabelle Tipi-pesi'!AA$12,"")&amp;IF(AA197='Tabelle Tipi-pesi'!Z$13,'Tabelle Tipi-pesi'!AA$13,"")&amp;IF(AA197='Tabelle Tipi-pesi'!Z$14,'Tabelle Tipi-pesi'!AA$14,"")&amp;IF(AA197='Tabelle Tipi-pesi'!Z$15,'Tabelle Tipi-pesi'!AA$15,"")&amp;IF(AA197='Tabelle Tipi-pesi'!Z$16,'Tabelle Tipi-pesi'!AA$16,"")&amp;IF(AA197='Tabelle Tipi-pesi'!Z$17,'Tabelle Tipi-pesi'!AA$17,"")&amp;IF(AA197='Tabelle Tipi-pesi'!Z$18,'Tabelle Tipi-pesi'!AA$18,"")&amp;IF(AA197='Tabelle Tipi-pesi'!Z$19,'Tabelle Tipi-pesi'!AA$19,"")&amp;IF(AA197='Tabelle Tipi-pesi'!Z$20,'Tabelle Tipi-pesi'!AA$20,"")&amp;IF(AA197='Tabelle Tipi-pesi'!Z$21,'Tabelle Tipi-pesi'!AA$21,"")&amp;IF(AA197='Tabelle Tipi-pesi'!Z$22,'Tabelle Tipi-pesi'!AA$22,"")&amp;IF(AA197='Tabelle Tipi-pesi'!Z$23,'Tabelle Tipi-pesi'!AA$23,"")))</f>
        <v>0</v>
      </c>
      <c r="AD197" s="9">
        <f>IF(AC197="",0,VALUE(IF(AC197='Tabelle Tipi-pesi'!Z$2,'Tabelle Tipi-pesi'!AA$2,"")&amp;IF(AC197='Tabelle Tipi-pesi'!Z$3,'Tabelle Tipi-pesi'!AA$3,"")&amp;IF(AC197='Tabelle Tipi-pesi'!Z$4,'Tabelle Tipi-pesi'!AA$4,"")&amp;IF(AC197='Tabelle Tipi-pesi'!Z$5,'Tabelle Tipi-pesi'!AA$5,"")&amp;IF(AC197='Tabelle Tipi-pesi'!Z$6,'Tabelle Tipi-pesi'!AA$6,"")&amp;IF(AC197='Tabelle Tipi-pesi'!Z$7,'Tabelle Tipi-pesi'!AA$7,"")&amp;IF(AC197='Tabelle Tipi-pesi'!Z$8,'Tabelle Tipi-pesi'!AA$8,"")&amp;IF(AC197='Tabelle Tipi-pesi'!Z$9,'Tabelle Tipi-pesi'!AA$9,"")&amp;IF(AC197='Tabelle Tipi-pesi'!Z$10,'Tabelle Tipi-pesi'!AA$10,"")&amp;IF(AC197='Tabelle Tipi-pesi'!Z$11,'Tabelle Tipi-pesi'!AA$11,"")&amp;IF(AC197='Tabelle Tipi-pesi'!Z$12,'Tabelle Tipi-pesi'!AA$12,"")&amp;IF(AC197='Tabelle Tipi-pesi'!Z$13,'Tabelle Tipi-pesi'!AA$13,"")&amp;IF(AC197='Tabelle Tipi-pesi'!Z$14,'Tabelle Tipi-pesi'!AA$14,"")&amp;IF(AC197='Tabelle Tipi-pesi'!Z$15,'Tabelle Tipi-pesi'!AA$15,"")&amp;IF(AC197='Tabelle Tipi-pesi'!Z$16,'Tabelle Tipi-pesi'!AA$16,"")&amp;IF(AC197='Tabelle Tipi-pesi'!Z$17,'Tabelle Tipi-pesi'!AA$17,"")&amp;IF(AC197='Tabelle Tipi-pesi'!Z$18,'Tabelle Tipi-pesi'!AA$18,"")&amp;IF(AC197='Tabelle Tipi-pesi'!Z$19,'Tabelle Tipi-pesi'!AA$19,"")&amp;IF(AC197='Tabelle Tipi-pesi'!Z$20,'Tabelle Tipi-pesi'!AA$20,"")&amp;IF(AC197='Tabelle Tipi-pesi'!Z$21,'Tabelle Tipi-pesi'!AA$21,"")&amp;IF(AC197='Tabelle Tipi-pesi'!Z$22,'Tabelle Tipi-pesi'!AA$22,"")&amp;IF(AC197='Tabelle Tipi-pesi'!Z$23,'Tabelle Tipi-pesi'!AA$23,"")))</f>
        <v>0</v>
      </c>
      <c r="AE197" s="34"/>
      <c r="AF197" s="35">
        <f>IF(AE197="",0,VALUE(IF(AE197='Tabelle Tipi-pesi'!AB$2,'Tabelle Tipi-pesi'!AC$2,"")&amp;IF(AE197='Tabelle Tipi-pesi'!AB$3,'Tabelle Tipi-pesi'!AC$3,"")&amp;IF(AE197='Tabelle Tipi-pesi'!AB$4,'Tabelle Tipi-pesi'!AC$4,"")&amp;IF(AE197='Tabelle Tipi-pesi'!AB$5,'Tabelle Tipi-pesi'!AC$5,"")&amp;IF(AE197='Tabelle Tipi-pesi'!AB$6,'Tabelle Tipi-pesi'!AC$6,"")&amp;IF(AE197='Tabelle Tipi-pesi'!AB$7,'Tabelle Tipi-pesi'!AC$7,"")&amp;IF(AE197='Tabelle Tipi-pesi'!AB$8,'Tabelle Tipi-pesi'!AC$8,"")&amp;IF(AE197='Tabelle Tipi-pesi'!AB$9,'Tabelle Tipi-pesi'!AC$9,"")&amp;IF(AE197='Tabelle Tipi-pesi'!AB$10,'Tabelle Tipi-pesi'!AC$10,"")&amp;IF(AE197='Tabelle Tipi-pesi'!AB$11,'Tabelle Tipi-pesi'!AC$11,"")&amp;IF(AE197='Tabelle Tipi-pesi'!AB$12,'Tabelle Tipi-pesi'!AC$12,"")&amp;IF(AE197='Tabelle Tipi-pesi'!AB$13,'Tabelle Tipi-pesi'!AC$13,"")&amp;IF(AE197='Tabelle Tipi-pesi'!AB$14,'Tabelle Tipi-pesi'!AC$14,"")&amp;IF(AE197='Tabelle Tipi-pesi'!AB$15,'Tabelle Tipi-pesi'!AC$15,"")&amp;IF(AD197='Tabelle Tipi-pesi'!AB$16,'Tabelle Tipi-pesi'!AC$16,"")&amp;IF(AE197='Tabelle Tipi-pesi'!AB$17,'Tabelle Tipi-pesi'!AC$17,"")&amp;IF(AE197='Tabelle Tipi-pesi'!AB$18,'Tabelle Tipi-pesi'!AC$18,"")&amp;IF(AE197='Tabelle Tipi-pesi'!AB$19,'Tabelle Tipi-pesi'!AC$19,"")&amp;IF(AE197='Tabelle Tipi-pesi'!AB$20,'Tabelle Tipi-pesi'!AC$20,"")&amp;IF(AE197='Tabelle Tipi-pesi'!AB$21,'Tabelle Tipi-pesi'!AC$21,"")&amp;IF(AE197='Tabelle Tipi-pesi'!AB$22,'Tabelle Tipi-pesi'!AC$22,"")&amp;IF(AE197='Tabelle Tipi-pesi'!AB$23,'Tabelle Tipi-pesi'!AC$23,"")))</f>
        <v>0</v>
      </c>
      <c r="AH197" s="9">
        <f>IF(AG197="",0,VALUE(IF(AG197='Tabelle Tipi-pesi'!AD$2,'Tabelle Tipi-pesi'!AE$2,"")&amp;IF(AG197='Tabelle Tipi-pesi'!AD$3,'Tabelle Tipi-pesi'!AE$3,"")&amp;IF(AG197='Tabelle Tipi-pesi'!AD$4,'Tabelle Tipi-pesi'!AE$4,"")&amp;IF(AG197='Tabelle Tipi-pesi'!AD$5,'Tabelle Tipi-pesi'!AE$5,"")&amp;IF(AG197='Tabelle Tipi-pesi'!AD$6,'Tabelle Tipi-pesi'!AE$6,"")&amp;IF(AG197='Tabelle Tipi-pesi'!AD$7,'Tabelle Tipi-pesi'!AE$7,"")&amp;IF(AG197='Tabelle Tipi-pesi'!AD$8,'Tabelle Tipi-pesi'!AE$8,"")&amp;IF(AG197='Tabelle Tipi-pesi'!AD$9,'Tabelle Tipi-pesi'!AE$9,"")&amp;IF(AG197='Tabelle Tipi-pesi'!AD$10,'Tabelle Tipi-pesi'!AE$10,"")&amp;IF(AG197='Tabelle Tipi-pesi'!AD$11,'Tabelle Tipi-pesi'!AE$11,"")&amp;IF(AG197='Tabelle Tipi-pesi'!AD$12,'Tabelle Tipi-pesi'!AE$12,"")&amp;IF(AG197='Tabelle Tipi-pesi'!AD$13,'Tabelle Tipi-pesi'!AE$13,"")&amp;IF(AG197='Tabelle Tipi-pesi'!AD$14,'Tabelle Tipi-pesi'!AE$14,"")&amp;IF(AG197='Tabelle Tipi-pesi'!AD$15,'Tabelle Tipi-pesi'!AE$15,"")&amp;IF(AF197='Tabelle Tipi-pesi'!AD$16,'Tabelle Tipi-pesi'!AE$16,"")&amp;IF(AG197='Tabelle Tipi-pesi'!AD$17,'Tabelle Tipi-pesi'!AE$17,"")&amp;IF(AG197='Tabelle Tipi-pesi'!AD$18,'Tabelle Tipi-pesi'!AE$18,"")&amp;IF(AG197='Tabelle Tipi-pesi'!AD$19,'Tabelle Tipi-pesi'!AE$19,"")&amp;IF(AG197='Tabelle Tipi-pesi'!AD$20,'Tabelle Tipi-pesi'!AE$20,"")&amp;IF(AG197='Tabelle Tipi-pesi'!AD$21,'Tabelle Tipi-pesi'!AE$21,"")&amp;IF(AG197='Tabelle Tipi-pesi'!AD$22,'Tabelle Tipi-pesi'!AE$22,"")&amp;IF(AG197='Tabelle Tipi-pesi'!AD$23,'Tabelle Tipi-pesi'!AE$23,"")))</f>
        <v>0</v>
      </c>
      <c r="AJ197" s="26">
        <f t="shared" ref="AJ197:AJ250" si="21">AI197+AH197+AF197+AD197+AB197+Z197+X197+V197+T197+R197+P197+N197+L197+J197+H197+F197+D197</f>
        <v>592</v>
      </c>
      <c r="AK197" s="55">
        <v>38</v>
      </c>
      <c r="AL197" s="12">
        <v>4485</v>
      </c>
      <c r="AM197" s="18"/>
      <c r="AN197" s="11">
        <f t="shared" ref="AN197:AN250" si="22">(IF(LEFT(E197)="1",LEFT(E197,2),LEFT(E197)))*1</f>
        <v>9</v>
      </c>
      <c r="AO197" s="11" t="str">
        <f t="shared" ref="AO197:AO250" si="23">LEFT(O197)</f>
        <v>2</v>
      </c>
      <c r="AP197" s="8">
        <v>1080</v>
      </c>
      <c r="AQ197" s="40">
        <f t="shared" ref="AQ197:AQ250" si="24">AL197*60/AK197/1000</f>
        <v>7.0815789473684205</v>
      </c>
      <c r="AR197" s="15">
        <f t="shared" ref="AR197:AR250" si="25">IF(RIGHT(O197)="i",AQ197*AO197*3.6,AQ197*AO197*3.7)</f>
        <v>52.403684210526315</v>
      </c>
      <c r="AS197" s="16">
        <f t="shared" ref="AS197:AS250" si="26">AR197/AJ197*1000</f>
        <v>88.51973684210526</v>
      </c>
      <c r="AT197" s="15">
        <f t="shared" ref="AT197:AT250" si="27">AJ197/AR197</f>
        <v>11.296915644741732</v>
      </c>
      <c r="AU197" s="39"/>
    </row>
    <row r="198" spans="1:47" s="8" customFormat="1" ht="11.25" customHeight="1" x14ac:dyDescent="0.2">
      <c r="A198" s="8">
        <v>194</v>
      </c>
      <c r="B198" s="8">
        <v>4</v>
      </c>
      <c r="C198" s="20" t="s">
        <v>16</v>
      </c>
      <c r="D198" s="21">
        <f>IF(C198="",0,VALUE(IF(C198='Tabelle Tipi-pesi'!B$2,'Tabelle Tipi-pesi'!C$2,"")&amp;IF(C198='Tabelle Tipi-pesi'!B$3,'Tabelle Tipi-pesi'!C$3,"")&amp;IF(C198='Tabelle Tipi-pesi'!B$4,'Tabelle Tipi-pesi'!C$4,"")&amp;IF(C198='Tabelle Tipi-pesi'!B$5,'Tabelle Tipi-pesi'!C$5,"")&amp;IF(C198='Tabelle Tipi-pesi'!B$6,'Tabelle Tipi-pesi'!C$6,"")&amp;IF(C198='Tabelle Tipi-pesi'!B$7,'Tabelle Tipi-pesi'!C$7,"")&amp;IF(C198='Tabelle Tipi-pesi'!B$8,'Tabelle Tipi-pesi'!C$8,"")&amp;IF(C198='Tabelle Tipi-pesi'!B$9,'Tabelle Tipi-pesi'!C$9,"")&amp;IF(C198='Tabelle Tipi-pesi'!B$10,'Tabelle Tipi-pesi'!C$10,"")&amp;IF(C198='Tabelle Tipi-pesi'!B$11,'Tabelle Tipi-pesi'!C$11,"")&amp;IF(C198='Tabelle Tipi-pesi'!B$12,'Tabelle Tipi-pesi'!C$12,"")&amp;IF(C198='Tabelle Tipi-pesi'!B$13,'Tabelle Tipi-pesi'!C$13,"")&amp;IF(C198='Tabelle Tipi-pesi'!B$14,'Tabelle Tipi-pesi'!C$14,"")&amp;IF(C198='Tabelle Tipi-pesi'!B$15,'Tabelle Tipi-pesi'!C$15,"")&amp;IF(C198='Tabelle Tipi-pesi'!B$16,'Tabelle Tipi-pesi'!C$16,"")&amp;IF(C198='Tabelle Tipi-pesi'!B$17,'Tabelle Tipi-pesi'!C$17,"")&amp;IF(C198='Tabelle Tipi-pesi'!B$18,'Tabelle Tipi-pesi'!C$18,"")&amp;IF(C198='Tabelle Tipi-pesi'!B$19,'Tabelle Tipi-pesi'!C$19,"")&amp;IF(C198='Tabelle Tipi-pesi'!B$20,'Tabelle Tipi-pesi'!C$20,"")&amp;IF(C198='Tabelle Tipi-pesi'!B$21,'Tabelle Tipi-pesi'!C$21,"")&amp;IF(C198='Tabelle Tipi-pesi'!B$22,'Tabelle Tipi-pesi'!C$22,"")&amp;IF(C198='Tabelle Tipi-pesi'!B$23,'Tabelle Tipi-pesi'!C$23,"")))</f>
        <v>50</v>
      </c>
      <c r="E198" s="8" t="s">
        <v>139</v>
      </c>
      <c r="F198" s="7">
        <f>IF(E198="",0,VALUE(IF(E198='Tabelle Tipi-pesi'!D$2,'Tabelle Tipi-pesi'!E$2,"")&amp;IF(E198='Tabelle Tipi-pesi'!D$3,'Tabelle Tipi-pesi'!E$3,"")&amp;IF(E198='Tabelle Tipi-pesi'!D$4,'Tabelle Tipi-pesi'!E$4,"")&amp;IF(E198='Tabelle Tipi-pesi'!D$5,'Tabelle Tipi-pesi'!E$5,"")&amp;IF(E198='Tabelle Tipi-pesi'!D$6,'Tabelle Tipi-pesi'!E$6,"")&amp;IF(E198='Tabelle Tipi-pesi'!D$7,'Tabelle Tipi-pesi'!E$7,"")&amp;IF(E198='Tabelle Tipi-pesi'!D$8,'Tabelle Tipi-pesi'!E$8,"")&amp;IF(E198='Tabelle Tipi-pesi'!D$9,'Tabelle Tipi-pesi'!E$9,"")&amp;IF(E198='Tabelle Tipi-pesi'!D$10,'Tabelle Tipi-pesi'!E$10,"")&amp;IF(E198='Tabelle Tipi-pesi'!D$11,'Tabelle Tipi-pesi'!E$11,"")&amp;IF(E198='Tabelle Tipi-pesi'!D$12,'Tabelle Tipi-pesi'!E$12,"")&amp;IF(E198='Tabelle Tipi-pesi'!D$13,'Tabelle Tipi-pesi'!E$13,"")&amp;IF(E198='Tabelle Tipi-pesi'!D$14,'Tabelle Tipi-pesi'!E$14,"")&amp;IF(E198='Tabelle Tipi-pesi'!D$15,'Tabelle Tipi-pesi'!E$15,"")&amp;IF(E198='Tabelle Tipi-pesi'!D$16,'Tabelle Tipi-pesi'!E$16,"")&amp;IF(E198='Tabelle Tipi-pesi'!D$17,'Tabelle Tipi-pesi'!E$17,"")&amp;IF(E198='Tabelle Tipi-pesi'!D$18,'Tabelle Tipi-pesi'!E$18,"")&amp;IF(E198='Tabelle Tipi-pesi'!D$19,'Tabelle Tipi-pesi'!E$19,"")&amp;IF(E198='Tabelle Tipi-pesi'!D$20,'Tabelle Tipi-pesi'!E$20,"")&amp;IF(E198='Tabelle Tipi-pesi'!D$21,'Tabelle Tipi-pesi'!E$21,"")&amp;IF(E198='Tabelle Tipi-pesi'!D$22,'Tabelle Tipi-pesi'!E$22,"")&amp;IF(E198='Tabelle Tipi-pesi'!D$23,'Tabelle Tipi-pesi'!E$23,"")))/4*B198</f>
        <v>20</v>
      </c>
      <c r="G198" s="22" t="s">
        <v>40</v>
      </c>
      <c r="H198" s="23">
        <f>$B198*IF(G198="",0,VALUE(IF(G198='Tabelle Tipi-pesi'!F$2,'Tabelle Tipi-pesi'!G$2,"")&amp;IF(G198='Tabelle Tipi-pesi'!F$3,'Tabelle Tipi-pesi'!G$3,"")&amp;IF(G198='Tabelle Tipi-pesi'!F$4,'Tabelle Tipi-pesi'!G$4,"")&amp;IF(G198='Tabelle Tipi-pesi'!F$5,'Tabelle Tipi-pesi'!G$5,"")&amp;IF(G198='Tabelle Tipi-pesi'!F$6,'Tabelle Tipi-pesi'!G$6,"")&amp;IF(G198='Tabelle Tipi-pesi'!F$7,'Tabelle Tipi-pesi'!G$7,"")&amp;IF(G198='Tabelle Tipi-pesi'!F$8,'Tabelle Tipi-pesi'!G$8,"")&amp;IF(G198='Tabelle Tipi-pesi'!F$9,'Tabelle Tipi-pesi'!G$9,"")&amp;IF(G198='Tabelle Tipi-pesi'!F$10,'Tabelle Tipi-pesi'!G$10,"")&amp;IF(G198='Tabelle Tipi-pesi'!F$11,'Tabelle Tipi-pesi'!G$11,"")&amp;IF(G198='Tabelle Tipi-pesi'!F$12,'Tabelle Tipi-pesi'!G$12,"")&amp;IF(G198='Tabelle Tipi-pesi'!F$13,'Tabelle Tipi-pesi'!G$13,"")&amp;IF(G198='Tabelle Tipi-pesi'!F$14,'Tabelle Tipi-pesi'!G$14,"")&amp;IF(G198='Tabelle Tipi-pesi'!F$15,'Tabelle Tipi-pesi'!G$15,"")&amp;IF(G198='Tabelle Tipi-pesi'!F$16,'Tabelle Tipi-pesi'!G$16,"")&amp;IF(G198='Tabelle Tipi-pesi'!F$17,'Tabelle Tipi-pesi'!G$17,"")&amp;IF(G198='Tabelle Tipi-pesi'!F$18,'Tabelle Tipi-pesi'!G$18,"")&amp;IF(G198='Tabelle Tipi-pesi'!F$19,'Tabelle Tipi-pesi'!G$19,"")&amp;IF(G198='Tabelle Tipi-pesi'!F$20,'Tabelle Tipi-pesi'!G$20,"")&amp;IF(G198='Tabelle Tipi-pesi'!F$21,'Tabelle Tipi-pesi'!G$21,"")&amp;IF(G198='Tabelle Tipi-pesi'!F$22,'Tabelle Tipi-pesi'!G$22,"")&amp;IF(G198='Tabelle Tipi-pesi'!F$23,'Tabelle Tipi-pesi'!G$23,"")))</f>
        <v>60</v>
      </c>
      <c r="I198" s="8" t="s">
        <v>45</v>
      </c>
      <c r="J198" s="9">
        <f>IF(I198="",0,VALUE(IF(I198='Tabelle Tipi-pesi'!H$2,'Tabelle Tipi-pesi'!I$2,"")&amp;IF(I198='Tabelle Tipi-pesi'!H$3,'Tabelle Tipi-pesi'!I$3,"")&amp;IF(I198='Tabelle Tipi-pesi'!H$4,'Tabelle Tipi-pesi'!I$4,"")&amp;IF(I198='Tabelle Tipi-pesi'!H$5,'Tabelle Tipi-pesi'!I$5,"")&amp;IF(I198='Tabelle Tipi-pesi'!H$6,'Tabelle Tipi-pesi'!I$6,"")&amp;IF(I198='Tabelle Tipi-pesi'!H$7,'Tabelle Tipi-pesi'!I$7,"")&amp;IF(I198='Tabelle Tipi-pesi'!H$8,'Tabelle Tipi-pesi'!I$8,"")&amp;IF(I198='Tabelle Tipi-pesi'!H$9,'Tabelle Tipi-pesi'!I$9,"")&amp;IF(I198='Tabelle Tipi-pesi'!H$10,'Tabelle Tipi-pesi'!I$10,"")&amp;IF(I198='Tabelle Tipi-pesi'!H$11,'Tabelle Tipi-pesi'!I$11,"")&amp;IF(I198='Tabelle Tipi-pesi'!H$12,'Tabelle Tipi-pesi'!I$12,"")&amp;IF(I198='Tabelle Tipi-pesi'!H$13,'Tabelle Tipi-pesi'!I$13,"")&amp;IF(I198='Tabelle Tipi-pesi'!H$14,'Tabelle Tipi-pesi'!I$14,"")&amp;IF(I198='Tabelle Tipi-pesi'!H$15,'Tabelle Tipi-pesi'!I$15,"")&amp;IF(I198='Tabelle Tipi-pesi'!H$16,'Tabelle Tipi-pesi'!I$16,"")&amp;IF(I198='Tabelle Tipi-pesi'!H$17,'Tabelle Tipi-pesi'!I$17,"")&amp;IF(I198='Tabelle Tipi-pesi'!H$18,'Tabelle Tipi-pesi'!I$18,"")&amp;IF(I198='Tabelle Tipi-pesi'!H$19,'Tabelle Tipi-pesi'!I$19,"")&amp;IF(I198='Tabelle Tipi-pesi'!H$20,'Tabelle Tipi-pesi'!I$20,"")&amp;IF(I198='Tabelle Tipi-pesi'!H$21,'Tabelle Tipi-pesi'!I$21,"")&amp;IF(I198='Tabelle Tipi-pesi'!H$22,'Tabelle Tipi-pesi'!I$22,"")&amp;IF(I198='Tabelle Tipi-pesi'!H$23,'Tabelle Tipi-pesi'!I$23,"")))</f>
        <v>50</v>
      </c>
      <c r="K198" s="24" t="s">
        <v>50</v>
      </c>
      <c r="L198" s="25">
        <f>IF(K198="",0,VALUE(IF(K198='Tabelle Tipi-pesi'!J$2,'Tabelle Tipi-pesi'!K$2,"")&amp;IF(K198='Tabelle Tipi-pesi'!J$3,'Tabelle Tipi-pesi'!K$3,"")&amp;IF(K198='Tabelle Tipi-pesi'!J$4,'Tabelle Tipi-pesi'!K$4,"")&amp;IF(K198='Tabelle Tipi-pesi'!J$5,'Tabelle Tipi-pesi'!K$5,"")&amp;IF(K198='Tabelle Tipi-pesi'!J$6,'Tabelle Tipi-pesi'!K$6,"")&amp;IF(K198='Tabelle Tipi-pesi'!J$7,'Tabelle Tipi-pesi'!K$7,"")&amp;IF(K198='Tabelle Tipi-pesi'!J$8,'Tabelle Tipi-pesi'!K$8,"")&amp;IF(K198='Tabelle Tipi-pesi'!J$9,'Tabelle Tipi-pesi'!K$9,"")&amp;IF(K198='Tabelle Tipi-pesi'!J$10,'Tabelle Tipi-pesi'!K$10,"")&amp;IF(K198='Tabelle Tipi-pesi'!J$11,'Tabelle Tipi-pesi'!K$11,"")&amp;IF(K198='Tabelle Tipi-pesi'!J$12,'Tabelle Tipi-pesi'!K$12,"")&amp;IF(K198='Tabelle Tipi-pesi'!J$13,'Tabelle Tipi-pesi'!K$13,"")&amp;IF(K198='Tabelle Tipi-pesi'!J$14,'Tabelle Tipi-pesi'!K$14,"")&amp;IF(K198='Tabelle Tipi-pesi'!J$15,'Tabelle Tipi-pesi'!K$15,"")&amp;IF(K198='Tabelle Tipi-pesi'!J$16,'Tabelle Tipi-pesi'!K$16,"")&amp;IF(K198='Tabelle Tipi-pesi'!J$17,'Tabelle Tipi-pesi'!K$17,"")&amp;IF(K198='Tabelle Tipi-pesi'!J$18,'Tabelle Tipi-pesi'!K$18,"")&amp;IF(K198='Tabelle Tipi-pesi'!J$19,'Tabelle Tipi-pesi'!K$19,"")&amp;IF(K198='Tabelle Tipi-pesi'!J$20,'Tabelle Tipi-pesi'!K$20,"")&amp;IF(K198='Tabelle Tipi-pesi'!J$21,'Tabelle Tipi-pesi'!K$21,"")&amp;IF(K198='Tabelle Tipi-pesi'!J$22,'Tabelle Tipi-pesi'!K$22,"")&amp;IF(K198='Tabelle Tipi-pesi'!J$23,'Tabelle Tipi-pesi'!K$23,"")))</f>
        <v>7</v>
      </c>
      <c r="M198" s="8" t="s">
        <v>55</v>
      </c>
      <c r="N198" s="9">
        <f>$B198*IF(M198="",0,VALUE(IF(M198='Tabelle Tipi-pesi'!L$2,'Tabelle Tipi-pesi'!M$2,"")&amp;IF(M198='Tabelle Tipi-pesi'!L$3,'Tabelle Tipi-pesi'!M$3,"")&amp;IF(M198='Tabelle Tipi-pesi'!L$4,'Tabelle Tipi-pesi'!M$4,"")&amp;IF(M198='Tabelle Tipi-pesi'!L$5,'Tabelle Tipi-pesi'!M$5,"")&amp;IF(M198='Tabelle Tipi-pesi'!L$6,'Tabelle Tipi-pesi'!M$6,"")&amp;IF(M198='Tabelle Tipi-pesi'!L$7,'Tabelle Tipi-pesi'!M$7,"")&amp;IF(M198='Tabelle Tipi-pesi'!L$8,'Tabelle Tipi-pesi'!M$8,"")&amp;IF(M198='Tabelle Tipi-pesi'!L$9,'Tabelle Tipi-pesi'!M$9,"")&amp;IF(M198='Tabelle Tipi-pesi'!L$10,'Tabelle Tipi-pesi'!M$10,"")&amp;IF(M198='Tabelle Tipi-pesi'!L$11,'Tabelle Tipi-pesi'!M$11,"")&amp;IF(M198='Tabelle Tipi-pesi'!L$12,'Tabelle Tipi-pesi'!M$12,"")&amp;IF(M198='Tabelle Tipi-pesi'!L$13,'Tabelle Tipi-pesi'!M$13,"")&amp;IF(M198='Tabelle Tipi-pesi'!L$14,'Tabelle Tipi-pesi'!M$14,"")&amp;IF(M198='Tabelle Tipi-pesi'!L$15,'Tabelle Tipi-pesi'!M$15,"")&amp;IF(M198='Tabelle Tipi-pesi'!L$16,'Tabelle Tipi-pesi'!M$16,"")&amp;IF(M198='Tabelle Tipi-pesi'!L$17,'Tabelle Tipi-pesi'!M$17,"")&amp;IF(M198='Tabelle Tipi-pesi'!L$18,'Tabelle Tipi-pesi'!M$18,"")&amp;IF(M198='Tabelle Tipi-pesi'!L$19,'Tabelle Tipi-pesi'!M$19,"")&amp;IF(M198='Tabelle Tipi-pesi'!L$20,'Tabelle Tipi-pesi'!M$20,"")&amp;IF(M198='Tabelle Tipi-pesi'!L$21,'Tabelle Tipi-pesi'!M$21,"")&amp;IF(M198='Tabelle Tipi-pesi'!L$22,'Tabelle Tipi-pesi'!M$22,"")&amp;IF(M198='Tabelle Tipi-pesi'!L$23,'Tabelle Tipi-pesi'!M$23,"")))</f>
        <v>100</v>
      </c>
      <c r="O198" s="27" t="s">
        <v>71</v>
      </c>
      <c r="P198" s="28">
        <f>IF(O198="",0,VALUE(IF(O198='Tabelle Tipi-pesi'!N$2,'Tabelle Tipi-pesi'!O$2,"")&amp;IF(O198='Tabelle Tipi-pesi'!N$3,'Tabelle Tipi-pesi'!O$3,"")&amp;IF(O198='Tabelle Tipi-pesi'!N$4,'Tabelle Tipi-pesi'!O$4,"")&amp;IF(O198='Tabelle Tipi-pesi'!N$5,'Tabelle Tipi-pesi'!O$5,"")&amp;IF(O198='Tabelle Tipi-pesi'!N$6,'Tabelle Tipi-pesi'!O$6,"")&amp;IF(O198='Tabelle Tipi-pesi'!N$7,'Tabelle Tipi-pesi'!O$7,"")&amp;IF(O198='Tabelle Tipi-pesi'!N$8,'Tabelle Tipi-pesi'!O$8,"")&amp;IF(O198='Tabelle Tipi-pesi'!N$9,'Tabelle Tipi-pesi'!O$9,"")&amp;IF(O198='Tabelle Tipi-pesi'!N$10,'Tabelle Tipi-pesi'!O$10,"")&amp;IF(O198='Tabelle Tipi-pesi'!N$11,'Tabelle Tipi-pesi'!O$11,"")&amp;IF(O198='Tabelle Tipi-pesi'!N$12,'Tabelle Tipi-pesi'!O$12,"")&amp;IF(O198='Tabelle Tipi-pesi'!N$13,'Tabelle Tipi-pesi'!O$13,"")&amp;IF(O198='Tabelle Tipi-pesi'!N$14,'Tabelle Tipi-pesi'!O$14,"")&amp;IF(O198='Tabelle Tipi-pesi'!N$15,'Tabelle Tipi-pesi'!O$15,"")&amp;IF(O198='Tabelle Tipi-pesi'!N$16,'Tabelle Tipi-pesi'!O$16,"")&amp;IF(O198='Tabelle Tipi-pesi'!N$17,'Tabelle Tipi-pesi'!O$17,"")&amp;IF(O198='Tabelle Tipi-pesi'!N$18,'Tabelle Tipi-pesi'!O$18,"")&amp;IF(O198='Tabelle Tipi-pesi'!N$19,'Tabelle Tipi-pesi'!O$19,"")&amp;IF(O198='Tabelle Tipi-pesi'!N$20,'Tabelle Tipi-pesi'!O$20,"")&amp;IF(O198='Tabelle Tipi-pesi'!N$21,'Tabelle Tipi-pesi'!O$21,"")&amp;IF(O198='Tabelle Tipi-pesi'!N$22,'Tabelle Tipi-pesi'!O$22,"")&amp;IF(O198='Tabelle Tipi-pesi'!N$23,'Tabelle Tipi-pesi'!O$23,"")))</f>
        <v>122</v>
      </c>
      <c r="Q198" s="8" t="s">
        <v>120</v>
      </c>
      <c r="R198" s="9">
        <f>IF(Q198="",0,VALUE(IF(Q198='Tabelle Tipi-pesi'!P$2,'Tabelle Tipi-pesi'!Q$2,"")&amp;IF(Q198='Tabelle Tipi-pesi'!P$3,'Tabelle Tipi-pesi'!Q$3,"")&amp;IF(Q198='Tabelle Tipi-pesi'!P$4,'Tabelle Tipi-pesi'!Q$4,"")&amp;IF(Q198='Tabelle Tipi-pesi'!P$5,'Tabelle Tipi-pesi'!Q$5,"")&amp;IF(Q198='Tabelle Tipi-pesi'!P$6,'Tabelle Tipi-pesi'!Q$6,"")&amp;IF(Q198='Tabelle Tipi-pesi'!P$7,'Tabelle Tipi-pesi'!Q$7,"")&amp;IF(Q198='Tabelle Tipi-pesi'!P$8,'Tabelle Tipi-pesi'!Q$8,"")&amp;IF(Q198='Tabelle Tipi-pesi'!P$9,'Tabelle Tipi-pesi'!Q$9,"")&amp;IF(Q198='Tabelle Tipi-pesi'!P$10,'Tabelle Tipi-pesi'!Q$10,"")&amp;IF(Q198='Tabelle Tipi-pesi'!P$11,'Tabelle Tipi-pesi'!Q$11,"")&amp;IF(Q198='Tabelle Tipi-pesi'!P$12,'Tabelle Tipi-pesi'!Q$12,"")&amp;IF(Q198='Tabelle Tipi-pesi'!P$13,'Tabelle Tipi-pesi'!Q$13,"")&amp;IF(Q198='Tabelle Tipi-pesi'!P$14,'Tabelle Tipi-pesi'!Q$14,"")&amp;IF(Q198='Tabelle Tipi-pesi'!P$15,'Tabelle Tipi-pesi'!Q$15,"")&amp;IF(Q198='Tabelle Tipi-pesi'!P$16,'Tabelle Tipi-pesi'!Q$16,"")&amp;IF(Q198='Tabelle Tipi-pesi'!P$17,'Tabelle Tipi-pesi'!Q$17,"")&amp;IF(Q198='Tabelle Tipi-pesi'!P$18,'Tabelle Tipi-pesi'!Q$18,"")&amp;IF(Q198='Tabelle Tipi-pesi'!P$19,'Tabelle Tipi-pesi'!Q$19,"")&amp;IF(Q198='Tabelle Tipi-pesi'!P$20,'Tabelle Tipi-pesi'!Q$20,"")&amp;IF(Q198='Tabelle Tipi-pesi'!P$21,'Tabelle Tipi-pesi'!Q$21,"")&amp;IF(Q198='Tabelle Tipi-pesi'!P$22,'Tabelle Tipi-pesi'!Q$22,"")&amp;IF(Q198='Tabelle Tipi-pesi'!P$23,'Tabelle Tipi-pesi'!Q$23,"")))</f>
        <v>20</v>
      </c>
      <c r="S198" s="29"/>
      <c r="T198" s="30">
        <f>IF(S198="",0,VALUE(IF(S198='Tabelle Tipi-pesi'!R$2,'Tabelle Tipi-pesi'!S$2,"")&amp;IF(S198='Tabelle Tipi-pesi'!R$3,'Tabelle Tipi-pesi'!S$3,"")&amp;IF(S198='Tabelle Tipi-pesi'!R$4,'Tabelle Tipi-pesi'!S$4,"")&amp;IF(S198='Tabelle Tipi-pesi'!R$5,'Tabelle Tipi-pesi'!S$5,"")&amp;IF(S198='Tabelle Tipi-pesi'!R$6,'Tabelle Tipi-pesi'!S$6,"")&amp;IF(S198='Tabelle Tipi-pesi'!R$7,'Tabelle Tipi-pesi'!S$7,"")&amp;IF(S198='Tabelle Tipi-pesi'!R$8,'Tabelle Tipi-pesi'!S$8,"")&amp;IF(S198='Tabelle Tipi-pesi'!R$9,'Tabelle Tipi-pesi'!S$9,"")&amp;IF(S198='Tabelle Tipi-pesi'!R$10,'Tabelle Tipi-pesi'!S$10,"")&amp;IF(S198='Tabelle Tipi-pesi'!R$11,'Tabelle Tipi-pesi'!S$11,"")&amp;IF(S198='Tabelle Tipi-pesi'!R$12,'Tabelle Tipi-pesi'!S$12,"")&amp;IF(S198='Tabelle Tipi-pesi'!R$13,'Tabelle Tipi-pesi'!S$13,"")&amp;IF(S198='Tabelle Tipi-pesi'!R$14,'Tabelle Tipi-pesi'!S$14,"")&amp;IF(S198='Tabelle Tipi-pesi'!R$15,'Tabelle Tipi-pesi'!S$15,"")&amp;IF(S198='Tabelle Tipi-pesi'!R$16,'Tabelle Tipi-pesi'!S$16,"")&amp;IF(S198='Tabelle Tipi-pesi'!R$17,'Tabelle Tipi-pesi'!S$17,"")&amp;IF(S198='Tabelle Tipi-pesi'!R$18,'Tabelle Tipi-pesi'!S$18,"")&amp;IF(S198='Tabelle Tipi-pesi'!R$19,'Tabelle Tipi-pesi'!S$19,"")&amp;IF(S198='Tabelle Tipi-pesi'!R$20,'Tabelle Tipi-pesi'!S$20,"")&amp;IF(S198='Tabelle Tipi-pesi'!R$21,'Tabelle Tipi-pesi'!S$21,"")&amp;IF(S198='Tabelle Tipi-pesi'!R$22,'Tabelle Tipi-pesi'!S$22,"")&amp;IF(S198='Tabelle Tipi-pesi'!R$23,'Tabelle Tipi-pesi'!S$23,"")))</f>
        <v>0</v>
      </c>
      <c r="V198" s="9">
        <f>IF(U198="",0,VALUE(IF(U198='Tabelle Tipi-pesi'!T$2,'Tabelle Tipi-pesi'!U$2,"")&amp;IF(U198='Tabelle Tipi-pesi'!T$3,'Tabelle Tipi-pesi'!U$3,"")&amp;IF(U198='Tabelle Tipi-pesi'!T$4,'Tabelle Tipi-pesi'!U$4,"")&amp;IF(U198='Tabelle Tipi-pesi'!T$5,'Tabelle Tipi-pesi'!U$5,"")&amp;IF(U198='Tabelle Tipi-pesi'!T$6,'Tabelle Tipi-pesi'!U$6,"")&amp;IF(U198='Tabelle Tipi-pesi'!T$7,'Tabelle Tipi-pesi'!U$7,"")&amp;IF(U198='Tabelle Tipi-pesi'!T$8,'Tabelle Tipi-pesi'!U$8,"")&amp;IF(U198='Tabelle Tipi-pesi'!T$9,'Tabelle Tipi-pesi'!U$9,"")&amp;IF(U198='Tabelle Tipi-pesi'!T$10,'Tabelle Tipi-pesi'!U$10,"")&amp;IF(U198='Tabelle Tipi-pesi'!T$11,'Tabelle Tipi-pesi'!U$11,"")&amp;IF(U198='Tabelle Tipi-pesi'!T$12,'Tabelle Tipi-pesi'!U$12,"")&amp;IF(U198='Tabelle Tipi-pesi'!T$13,'Tabelle Tipi-pesi'!U$13,"")&amp;IF(U198='Tabelle Tipi-pesi'!T$14,'Tabelle Tipi-pesi'!U$14,"")&amp;IF(U198='Tabelle Tipi-pesi'!T$15,'Tabelle Tipi-pesi'!U$15,"")&amp;IF(U198='Tabelle Tipi-pesi'!T$16,'Tabelle Tipi-pesi'!U$16,"")&amp;IF(U198='Tabelle Tipi-pesi'!T$17,'Tabelle Tipi-pesi'!U$17,"")&amp;IF(U198='Tabelle Tipi-pesi'!T$18,'Tabelle Tipi-pesi'!U$18,"")&amp;IF(U198='Tabelle Tipi-pesi'!T$19,'Tabelle Tipi-pesi'!U$19,"")&amp;IF(U198='Tabelle Tipi-pesi'!T$20,'Tabelle Tipi-pesi'!U$20,"")&amp;IF(U198='Tabelle Tipi-pesi'!T$21,'Tabelle Tipi-pesi'!U$21,"")&amp;IF(U198='Tabelle Tipi-pesi'!T$22,'Tabelle Tipi-pesi'!U$22,"")&amp;IF(U198='Tabelle Tipi-pesi'!T$23,'Tabelle Tipi-pesi'!U$23,"")))</f>
        <v>0</v>
      </c>
      <c r="W198" s="31"/>
      <c r="X198" s="32">
        <f>IF(W198="",0,VALUE(IF(W198='Tabelle Tipi-pesi'!V$2,'Tabelle Tipi-pesi'!W$2,"")&amp;IF(W198='Tabelle Tipi-pesi'!V$3,'Tabelle Tipi-pesi'!W$3,"")&amp;IF(W198='Tabelle Tipi-pesi'!V$4,'Tabelle Tipi-pesi'!W$4,"")&amp;IF(W198='Tabelle Tipi-pesi'!V$5,'Tabelle Tipi-pesi'!W$5,"")&amp;IF(W198='Tabelle Tipi-pesi'!V$6,'Tabelle Tipi-pesi'!W$6,"")&amp;IF(W198='Tabelle Tipi-pesi'!V$7,'Tabelle Tipi-pesi'!W$7,"")&amp;IF(W198='Tabelle Tipi-pesi'!V$8,'Tabelle Tipi-pesi'!W$8,"")&amp;IF(W198='Tabelle Tipi-pesi'!V$9,'Tabelle Tipi-pesi'!W$9,"")&amp;IF(W198='Tabelle Tipi-pesi'!V$10,'Tabelle Tipi-pesi'!W$10,"")&amp;IF(W198='Tabelle Tipi-pesi'!V$11,'Tabelle Tipi-pesi'!W$11,"")&amp;IF(W198='Tabelle Tipi-pesi'!V$12,'Tabelle Tipi-pesi'!W$12,"")&amp;IF(W198='Tabelle Tipi-pesi'!V$13,'Tabelle Tipi-pesi'!W$13,"")&amp;IF(W198='Tabelle Tipi-pesi'!V$14,'Tabelle Tipi-pesi'!W$14,"")&amp;IF(W198='Tabelle Tipi-pesi'!V$15,'Tabelle Tipi-pesi'!W$15,"")&amp;IF(W198='Tabelle Tipi-pesi'!V$16,'Tabelle Tipi-pesi'!W$16,"")&amp;IF(W198='Tabelle Tipi-pesi'!V$17,'Tabelle Tipi-pesi'!W$17,"")&amp;IF(W198='Tabelle Tipi-pesi'!V$18,'Tabelle Tipi-pesi'!W$18,"")&amp;IF(W198='Tabelle Tipi-pesi'!V$19,'Tabelle Tipi-pesi'!W$19,"")&amp;IF(W198='Tabelle Tipi-pesi'!V$20,'Tabelle Tipi-pesi'!W$20,"")&amp;IF(W198='Tabelle Tipi-pesi'!V$21,'Tabelle Tipi-pesi'!W$21,"")&amp;IF(W198='Tabelle Tipi-pesi'!V$22,'Tabelle Tipi-pesi'!W$22,"")&amp;IF(W198='Tabelle Tipi-pesi'!V$23,'Tabelle Tipi-pesi'!W$23,"")))</f>
        <v>0</v>
      </c>
      <c r="Z198" s="9">
        <f>IF(Y198="",0,VALUE(IF(Y198='Tabelle Tipi-pesi'!X$2,'Tabelle Tipi-pesi'!Y$2,"")&amp;IF(Y198='Tabelle Tipi-pesi'!X$3,'Tabelle Tipi-pesi'!Y$3,"")&amp;IF(Y198='Tabelle Tipi-pesi'!X$4,'Tabelle Tipi-pesi'!Y$4,"")&amp;IF(Y198='Tabelle Tipi-pesi'!X$5,'Tabelle Tipi-pesi'!Y$5,"")&amp;IF(Y198='Tabelle Tipi-pesi'!X$6,'Tabelle Tipi-pesi'!Y$6,"")&amp;IF(Y198='Tabelle Tipi-pesi'!X$7,'Tabelle Tipi-pesi'!Y$7,"")&amp;IF(Y198='Tabelle Tipi-pesi'!X$8,'Tabelle Tipi-pesi'!Y$8,"")&amp;IF(Y198='Tabelle Tipi-pesi'!X$9,'Tabelle Tipi-pesi'!Y$9,"")&amp;IF(Y198='Tabelle Tipi-pesi'!X$10,'Tabelle Tipi-pesi'!Y$10,"")&amp;IF(Y198='Tabelle Tipi-pesi'!X$11,'Tabelle Tipi-pesi'!Y$11,"")&amp;IF(Y198='Tabelle Tipi-pesi'!X$12,'Tabelle Tipi-pesi'!Y$12,"")&amp;IF(Y198='Tabelle Tipi-pesi'!X$13,'Tabelle Tipi-pesi'!Y$13,"")&amp;IF(Y198='Tabelle Tipi-pesi'!X$14,'Tabelle Tipi-pesi'!Y$14,"")&amp;IF(Y198='Tabelle Tipi-pesi'!X$15,'Tabelle Tipi-pesi'!Y$15,"")&amp;IF(Y198='Tabelle Tipi-pesi'!X$16,'Tabelle Tipi-pesi'!Y$16,"")&amp;IF(Y198='Tabelle Tipi-pesi'!X$17,'Tabelle Tipi-pesi'!Y$17,"")&amp;IF(Y198='Tabelle Tipi-pesi'!X$18,'Tabelle Tipi-pesi'!Y$18,"")&amp;IF(Y198='Tabelle Tipi-pesi'!X$19,'Tabelle Tipi-pesi'!Y$19,"")&amp;IF(Y198='Tabelle Tipi-pesi'!X$20,'Tabelle Tipi-pesi'!Y$20,"")&amp;IF(Y198='Tabelle Tipi-pesi'!X$21,'Tabelle Tipi-pesi'!Y$21,"")&amp;IF(Y198='Tabelle Tipi-pesi'!X$22,'Tabelle Tipi-pesi'!Y$22,"")&amp;IF(Y198='Tabelle Tipi-pesi'!X$23,'Tabelle Tipi-pesi'!Y$23,"")))</f>
        <v>0</v>
      </c>
      <c r="AA198" s="36"/>
      <c r="AB198" s="37">
        <f>IF(AA198="",0,VALUE(IF(AA198='Tabelle Tipi-pesi'!Z$2,'Tabelle Tipi-pesi'!AA$2,"")&amp;IF(AA198='Tabelle Tipi-pesi'!Z$3,'Tabelle Tipi-pesi'!AA$3,"")&amp;IF(AA198='Tabelle Tipi-pesi'!Z$4,'Tabelle Tipi-pesi'!AA$4,"")&amp;IF(AA198='Tabelle Tipi-pesi'!Z$5,'Tabelle Tipi-pesi'!AA$5,"")&amp;IF(AA198='Tabelle Tipi-pesi'!Z$6,'Tabelle Tipi-pesi'!AA$6,"")&amp;IF(AA198='Tabelle Tipi-pesi'!Z$7,'Tabelle Tipi-pesi'!AA$7,"")&amp;IF(AA198='Tabelle Tipi-pesi'!Z$8,'Tabelle Tipi-pesi'!AA$8,"")&amp;IF(AA198='Tabelle Tipi-pesi'!Z$9,'Tabelle Tipi-pesi'!AA$9,"")&amp;IF(AA198='Tabelle Tipi-pesi'!Z$10,'Tabelle Tipi-pesi'!AA$10,"")&amp;IF(AA198='Tabelle Tipi-pesi'!Z$11,'Tabelle Tipi-pesi'!AA$11,"")&amp;IF(AA198='Tabelle Tipi-pesi'!Z$12,'Tabelle Tipi-pesi'!AA$12,"")&amp;IF(AA198='Tabelle Tipi-pesi'!Z$13,'Tabelle Tipi-pesi'!AA$13,"")&amp;IF(AA198='Tabelle Tipi-pesi'!Z$14,'Tabelle Tipi-pesi'!AA$14,"")&amp;IF(AA198='Tabelle Tipi-pesi'!Z$15,'Tabelle Tipi-pesi'!AA$15,"")&amp;IF(AA198='Tabelle Tipi-pesi'!Z$16,'Tabelle Tipi-pesi'!AA$16,"")&amp;IF(AA198='Tabelle Tipi-pesi'!Z$17,'Tabelle Tipi-pesi'!AA$17,"")&amp;IF(AA198='Tabelle Tipi-pesi'!Z$18,'Tabelle Tipi-pesi'!AA$18,"")&amp;IF(AA198='Tabelle Tipi-pesi'!Z$19,'Tabelle Tipi-pesi'!AA$19,"")&amp;IF(AA198='Tabelle Tipi-pesi'!Z$20,'Tabelle Tipi-pesi'!AA$20,"")&amp;IF(AA198='Tabelle Tipi-pesi'!Z$21,'Tabelle Tipi-pesi'!AA$21,"")&amp;IF(AA198='Tabelle Tipi-pesi'!Z$22,'Tabelle Tipi-pesi'!AA$22,"")&amp;IF(AA198='Tabelle Tipi-pesi'!Z$23,'Tabelle Tipi-pesi'!AA$23,"")))</f>
        <v>0</v>
      </c>
      <c r="AD198" s="9">
        <f>IF(AC198="",0,VALUE(IF(AC198='Tabelle Tipi-pesi'!Z$2,'Tabelle Tipi-pesi'!AA$2,"")&amp;IF(AC198='Tabelle Tipi-pesi'!Z$3,'Tabelle Tipi-pesi'!AA$3,"")&amp;IF(AC198='Tabelle Tipi-pesi'!Z$4,'Tabelle Tipi-pesi'!AA$4,"")&amp;IF(AC198='Tabelle Tipi-pesi'!Z$5,'Tabelle Tipi-pesi'!AA$5,"")&amp;IF(AC198='Tabelle Tipi-pesi'!Z$6,'Tabelle Tipi-pesi'!AA$6,"")&amp;IF(AC198='Tabelle Tipi-pesi'!Z$7,'Tabelle Tipi-pesi'!AA$7,"")&amp;IF(AC198='Tabelle Tipi-pesi'!Z$8,'Tabelle Tipi-pesi'!AA$8,"")&amp;IF(AC198='Tabelle Tipi-pesi'!Z$9,'Tabelle Tipi-pesi'!AA$9,"")&amp;IF(AC198='Tabelle Tipi-pesi'!Z$10,'Tabelle Tipi-pesi'!AA$10,"")&amp;IF(AC198='Tabelle Tipi-pesi'!Z$11,'Tabelle Tipi-pesi'!AA$11,"")&amp;IF(AC198='Tabelle Tipi-pesi'!Z$12,'Tabelle Tipi-pesi'!AA$12,"")&amp;IF(AC198='Tabelle Tipi-pesi'!Z$13,'Tabelle Tipi-pesi'!AA$13,"")&amp;IF(AC198='Tabelle Tipi-pesi'!Z$14,'Tabelle Tipi-pesi'!AA$14,"")&amp;IF(AC198='Tabelle Tipi-pesi'!Z$15,'Tabelle Tipi-pesi'!AA$15,"")&amp;IF(AC198='Tabelle Tipi-pesi'!Z$16,'Tabelle Tipi-pesi'!AA$16,"")&amp;IF(AC198='Tabelle Tipi-pesi'!Z$17,'Tabelle Tipi-pesi'!AA$17,"")&amp;IF(AC198='Tabelle Tipi-pesi'!Z$18,'Tabelle Tipi-pesi'!AA$18,"")&amp;IF(AC198='Tabelle Tipi-pesi'!Z$19,'Tabelle Tipi-pesi'!AA$19,"")&amp;IF(AC198='Tabelle Tipi-pesi'!Z$20,'Tabelle Tipi-pesi'!AA$20,"")&amp;IF(AC198='Tabelle Tipi-pesi'!Z$21,'Tabelle Tipi-pesi'!AA$21,"")&amp;IF(AC198='Tabelle Tipi-pesi'!Z$22,'Tabelle Tipi-pesi'!AA$22,"")&amp;IF(AC198='Tabelle Tipi-pesi'!Z$23,'Tabelle Tipi-pesi'!AA$23,"")))</f>
        <v>0</v>
      </c>
      <c r="AE198" s="34"/>
      <c r="AF198" s="35">
        <f>IF(AE198="",0,VALUE(IF(AE198='Tabelle Tipi-pesi'!AB$2,'Tabelle Tipi-pesi'!AC$2,"")&amp;IF(AE198='Tabelle Tipi-pesi'!AB$3,'Tabelle Tipi-pesi'!AC$3,"")&amp;IF(AE198='Tabelle Tipi-pesi'!AB$4,'Tabelle Tipi-pesi'!AC$4,"")&amp;IF(AE198='Tabelle Tipi-pesi'!AB$5,'Tabelle Tipi-pesi'!AC$5,"")&amp;IF(AE198='Tabelle Tipi-pesi'!AB$6,'Tabelle Tipi-pesi'!AC$6,"")&amp;IF(AE198='Tabelle Tipi-pesi'!AB$7,'Tabelle Tipi-pesi'!AC$7,"")&amp;IF(AE198='Tabelle Tipi-pesi'!AB$8,'Tabelle Tipi-pesi'!AC$8,"")&amp;IF(AE198='Tabelle Tipi-pesi'!AB$9,'Tabelle Tipi-pesi'!AC$9,"")&amp;IF(AE198='Tabelle Tipi-pesi'!AB$10,'Tabelle Tipi-pesi'!AC$10,"")&amp;IF(AE198='Tabelle Tipi-pesi'!AB$11,'Tabelle Tipi-pesi'!AC$11,"")&amp;IF(AE198='Tabelle Tipi-pesi'!AB$12,'Tabelle Tipi-pesi'!AC$12,"")&amp;IF(AE198='Tabelle Tipi-pesi'!AB$13,'Tabelle Tipi-pesi'!AC$13,"")&amp;IF(AE198='Tabelle Tipi-pesi'!AB$14,'Tabelle Tipi-pesi'!AC$14,"")&amp;IF(AE198='Tabelle Tipi-pesi'!AB$15,'Tabelle Tipi-pesi'!AC$15,"")&amp;IF(AD198='Tabelle Tipi-pesi'!AB$16,'Tabelle Tipi-pesi'!AC$16,"")&amp;IF(AE198='Tabelle Tipi-pesi'!AB$17,'Tabelle Tipi-pesi'!AC$17,"")&amp;IF(AE198='Tabelle Tipi-pesi'!AB$18,'Tabelle Tipi-pesi'!AC$18,"")&amp;IF(AE198='Tabelle Tipi-pesi'!AB$19,'Tabelle Tipi-pesi'!AC$19,"")&amp;IF(AE198='Tabelle Tipi-pesi'!AB$20,'Tabelle Tipi-pesi'!AC$20,"")&amp;IF(AE198='Tabelle Tipi-pesi'!AB$21,'Tabelle Tipi-pesi'!AC$21,"")&amp;IF(AE198='Tabelle Tipi-pesi'!AB$22,'Tabelle Tipi-pesi'!AC$22,"")&amp;IF(AE198='Tabelle Tipi-pesi'!AB$23,'Tabelle Tipi-pesi'!AC$23,"")))</f>
        <v>0</v>
      </c>
      <c r="AH198" s="9">
        <f>IF(AG198="",0,VALUE(IF(AG198='Tabelle Tipi-pesi'!AD$2,'Tabelle Tipi-pesi'!AE$2,"")&amp;IF(AG198='Tabelle Tipi-pesi'!AD$3,'Tabelle Tipi-pesi'!AE$3,"")&amp;IF(AG198='Tabelle Tipi-pesi'!AD$4,'Tabelle Tipi-pesi'!AE$4,"")&amp;IF(AG198='Tabelle Tipi-pesi'!AD$5,'Tabelle Tipi-pesi'!AE$5,"")&amp;IF(AG198='Tabelle Tipi-pesi'!AD$6,'Tabelle Tipi-pesi'!AE$6,"")&amp;IF(AG198='Tabelle Tipi-pesi'!AD$7,'Tabelle Tipi-pesi'!AE$7,"")&amp;IF(AG198='Tabelle Tipi-pesi'!AD$8,'Tabelle Tipi-pesi'!AE$8,"")&amp;IF(AG198='Tabelle Tipi-pesi'!AD$9,'Tabelle Tipi-pesi'!AE$9,"")&amp;IF(AG198='Tabelle Tipi-pesi'!AD$10,'Tabelle Tipi-pesi'!AE$10,"")&amp;IF(AG198='Tabelle Tipi-pesi'!AD$11,'Tabelle Tipi-pesi'!AE$11,"")&amp;IF(AG198='Tabelle Tipi-pesi'!AD$12,'Tabelle Tipi-pesi'!AE$12,"")&amp;IF(AG198='Tabelle Tipi-pesi'!AD$13,'Tabelle Tipi-pesi'!AE$13,"")&amp;IF(AG198='Tabelle Tipi-pesi'!AD$14,'Tabelle Tipi-pesi'!AE$14,"")&amp;IF(AG198='Tabelle Tipi-pesi'!AD$15,'Tabelle Tipi-pesi'!AE$15,"")&amp;IF(AF198='Tabelle Tipi-pesi'!AD$16,'Tabelle Tipi-pesi'!AE$16,"")&amp;IF(AG198='Tabelle Tipi-pesi'!AD$17,'Tabelle Tipi-pesi'!AE$17,"")&amp;IF(AG198='Tabelle Tipi-pesi'!AD$18,'Tabelle Tipi-pesi'!AE$18,"")&amp;IF(AG198='Tabelle Tipi-pesi'!AD$19,'Tabelle Tipi-pesi'!AE$19,"")&amp;IF(AG198='Tabelle Tipi-pesi'!AD$20,'Tabelle Tipi-pesi'!AE$20,"")&amp;IF(AG198='Tabelle Tipi-pesi'!AD$21,'Tabelle Tipi-pesi'!AE$21,"")&amp;IF(AG198='Tabelle Tipi-pesi'!AD$22,'Tabelle Tipi-pesi'!AE$22,"")&amp;IF(AG198='Tabelle Tipi-pesi'!AD$23,'Tabelle Tipi-pesi'!AE$23,"")))</f>
        <v>0</v>
      </c>
      <c r="AJ198" s="26">
        <f t="shared" si="21"/>
        <v>429</v>
      </c>
      <c r="AK198" s="55">
        <v>23.5</v>
      </c>
      <c r="AL198" s="12">
        <v>2114</v>
      </c>
      <c r="AM198" s="18"/>
      <c r="AN198" s="11">
        <f t="shared" si="22"/>
        <v>9</v>
      </c>
      <c r="AO198" s="11" t="str">
        <f t="shared" si="23"/>
        <v>2</v>
      </c>
      <c r="AP198" s="8">
        <v>1080</v>
      </c>
      <c r="AQ198" s="40">
        <f t="shared" si="24"/>
        <v>5.3974468085106384</v>
      </c>
      <c r="AR198" s="15">
        <f t="shared" si="25"/>
        <v>39.941106382978724</v>
      </c>
      <c r="AS198" s="16">
        <f t="shared" si="26"/>
        <v>93.10281208153549</v>
      </c>
      <c r="AT198" s="15">
        <f t="shared" si="27"/>
        <v>10.740814134853871</v>
      </c>
      <c r="AU198" s="39"/>
    </row>
    <row r="199" spans="1:47" s="8" customFormat="1" ht="11.25" customHeight="1" x14ac:dyDescent="0.2">
      <c r="A199" s="8">
        <v>195</v>
      </c>
      <c r="B199" s="8">
        <v>4</v>
      </c>
      <c r="C199" s="20" t="s">
        <v>16</v>
      </c>
      <c r="D199" s="21">
        <f>IF(C199="",0,VALUE(IF(C199='Tabelle Tipi-pesi'!B$2,'Tabelle Tipi-pesi'!C$2,"")&amp;IF(C199='Tabelle Tipi-pesi'!B$3,'Tabelle Tipi-pesi'!C$3,"")&amp;IF(C199='Tabelle Tipi-pesi'!B$4,'Tabelle Tipi-pesi'!C$4,"")&amp;IF(C199='Tabelle Tipi-pesi'!B$5,'Tabelle Tipi-pesi'!C$5,"")&amp;IF(C199='Tabelle Tipi-pesi'!B$6,'Tabelle Tipi-pesi'!C$6,"")&amp;IF(C199='Tabelle Tipi-pesi'!B$7,'Tabelle Tipi-pesi'!C$7,"")&amp;IF(C199='Tabelle Tipi-pesi'!B$8,'Tabelle Tipi-pesi'!C$8,"")&amp;IF(C199='Tabelle Tipi-pesi'!B$9,'Tabelle Tipi-pesi'!C$9,"")&amp;IF(C199='Tabelle Tipi-pesi'!B$10,'Tabelle Tipi-pesi'!C$10,"")&amp;IF(C199='Tabelle Tipi-pesi'!B$11,'Tabelle Tipi-pesi'!C$11,"")&amp;IF(C199='Tabelle Tipi-pesi'!B$12,'Tabelle Tipi-pesi'!C$12,"")&amp;IF(C199='Tabelle Tipi-pesi'!B$13,'Tabelle Tipi-pesi'!C$13,"")&amp;IF(C199='Tabelle Tipi-pesi'!B$14,'Tabelle Tipi-pesi'!C$14,"")&amp;IF(C199='Tabelle Tipi-pesi'!B$15,'Tabelle Tipi-pesi'!C$15,"")&amp;IF(C199='Tabelle Tipi-pesi'!B$16,'Tabelle Tipi-pesi'!C$16,"")&amp;IF(C199='Tabelle Tipi-pesi'!B$17,'Tabelle Tipi-pesi'!C$17,"")&amp;IF(C199='Tabelle Tipi-pesi'!B$18,'Tabelle Tipi-pesi'!C$18,"")&amp;IF(C199='Tabelle Tipi-pesi'!B$19,'Tabelle Tipi-pesi'!C$19,"")&amp;IF(C199='Tabelle Tipi-pesi'!B$20,'Tabelle Tipi-pesi'!C$20,"")&amp;IF(C199='Tabelle Tipi-pesi'!B$21,'Tabelle Tipi-pesi'!C$21,"")&amp;IF(C199='Tabelle Tipi-pesi'!B$22,'Tabelle Tipi-pesi'!C$22,"")&amp;IF(C199='Tabelle Tipi-pesi'!B$23,'Tabelle Tipi-pesi'!C$23,"")))</f>
        <v>50</v>
      </c>
      <c r="E199" s="8" t="s">
        <v>139</v>
      </c>
      <c r="F199" s="7">
        <f>IF(E199="",0,VALUE(IF(E199='Tabelle Tipi-pesi'!D$2,'Tabelle Tipi-pesi'!E$2,"")&amp;IF(E199='Tabelle Tipi-pesi'!D$3,'Tabelle Tipi-pesi'!E$3,"")&amp;IF(E199='Tabelle Tipi-pesi'!D$4,'Tabelle Tipi-pesi'!E$4,"")&amp;IF(E199='Tabelle Tipi-pesi'!D$5,'Tabelle Tipi-pesi'!E$5,"")&amp;IF(E199='Tabelle Tipi-pesi'!D$6,'Tabelle Tipi-pesi'!E$6,"")&amp;IF(E199='Tabelle Tipi-pesi'!D$7,'Tabelle Tipi-pesi'!E$7,"")&amp;IF(E199='Tabelle Tipi-pesi'!D$8,'Tabelle Tipi-pesi'!E$8,"")&amp;IF(E199='Tabelle Tipi-pesi'!D$9,'Tabelle Tipi-pesi'!E$9,"")&amp;IF(E199='Tabelle Tipi-pesi'!D$10,'Tabelle Tipi-pesi'!E$10,"")&amp;IF(E199='Tabelle Tipi-pesi'!D$11,'Tabelle Tipi-pesi'!E$11,"")&amp;IF(E199='Tabelle Tipi-pesi'!D$12,'Tabelle Tipi-pesi'!E$12,"")&amp;IF(E199='Tabelle Tipi-pesi'!D$13,'Tabelle Tipi-pesi'!E$13,"")&amp;IF(E199='Tabelle Tipi-pesi'!D$14,'Tabelle Tipi-pesi'!E$14,"")&amp;IF(E199='Tabelle Tipi-pesi'!D$15,'Tabelle Tipi-pesi'!E$15,"")&amp;IF(E199='Tabelle Tipi-pesi'!D$16,'Tabelle Tipi-pesi'!E$16,"")&amp;IF(E199='Tabelle Tipi-pesi'!D$17,'Tabelle Tipi-pesi'!E$17,"")&amp;IF(E199='Tabelle Tipi-pesi'!D$18,'Tabelle Tipi-pesi'!E$18,"")&amp;IF(E199='Tabelle Tipi-pesi'!D$19,'Tabelle Tipi-pesi'!E$19,"")&amp;IF(E199='Tabelle Tipi-pesi'!D$20,'Tabelle Tipi-pesi'!E$20,"")&amp;IF(E199='Tabelle Tipi-pesi'!D$21,'Tabelle Tipi-pesi'!E$21,"")&amp;IF(E199='Tabelle Tipi-pesi'!D$22,'Tabelle Tipi-pesi'!E$22,"")&amp;IF(E199='Tabelle Tipi-pesi'!D$23,'Tabelle Tipi-pesi'!E$23,"")))/4*B199</f>
        <v>20</v>
      </c>
      <c r="G199" s="22" t="s">
        <v>40</v>
      </c>
      <c r="H199" s="23">
        <f>$B199*IF(G199="",0,VALUE(IF(G199='Tabelle Tipi-pesi'!F$2,'Tabelle Tipi-pesi'!G$2,"")&amp;IF(G199='Tabelle Tipi-pesi'!F$3,'Tabelle Tipi-pesi'!G$3,"")&amp;IF(G199='Tabelle Tipi-pesi'!F$4,'Tabelle Tipi-pesi'!G$4,"")&amp;IF(G199='Tabelle Tipi-pesi'!F$5,'Tabelle Tipi-pesi'!G$5,"")&amp;IF(G199='Tabelle Tipi-pesi'!F$6,'Tabelle Tipi-pesi'!G$6,"")&amp;IF(G199='Tabelle Tipi-pesi'!F$7,'Tabelle Tipi-pesi'!G$7,"")&amp;IF(G199='Tabelle Tipi-pesi'!F$8,'Tabelle Tipi-pesi'!G$8,"")&amp;IF(G199='Tabelle Tipi-pesi'!F$9,'Tabelle Tipi-pesi'!G$9,"")&amp;IF(G199='Tabelle Tipi-pesi'!F$10,'Tabelle Tipi-pesi'!G$10,"")&amp;IF(G199='Tabelle Tipi-pesi'!F$11,'Tabelle Tipi-pesi'!G$11,"")&amp;IF(G199='Tabelle Tipi-pesi'!F$12,'Tabelle Tipi-pesi'!G$12,"")&amp;IF(G199='Tabelle Tipi-pesi'!F$13,'Tabelle Tipi-pesi'!G$13,"")&amp;IF(G199='Tabelle Tipi-pesi'!F$14,'Tabelle Tipi-pesi'!G$14,"")&amp;IF(G199='Tabelle Tipi-pesi'!F$15,'Tabelle Tipi-pesi'!G$15,"")&amp;IF(G199='Tabelle Tipi-pesi'!F$16,'Tabelle Tipi-pesi'!G$16,"")&amp;IF(G199='Tabelle Tipi-pesi'!F$17,'Tabelle Tipi-pesi'!G$17,"")&amp;IF(G199='Tabelle Tipi-pesi'!F$18,'Tabelle Tipi-pesi'!G$18,"")&amp;IF(G199='Tabelle Tipi-pesi'!F$19,'Tabelle Tipi-pesi'!G$19,"")&amp;IF(G199='Tabelle Tipi-pesi'!F$20,'Tabelle Tipi-pesi'!G$20,"")&amp;IF(G199='Tabelle Tipi-pesi'!F$21,'Tabelle Tipi-pesi'!G$21,"")&amp;IF(G199='Tabelle Tipi-pesi'!F$22,'Tabelle Tipi-pesi'!G$22,"")&amp;IF(G199='Tabelle Tipi-pesi'!F$23,'Tabelle Tipi-pesi'!G$23,"")))</f>
        <v>60</v>
      </c>
      <c r="I199" s="8" t="s">
        <v>45</v>
      </c>
      <c r="J199" s="9">
        <f>IF(I199="",0,VALUE(IF(I199='Tabelle Tipi-pesi'!H$2,'Tabelle Tipi-pesi'!I$2,"")&amp;IF(I199='Tabelle Tipi-pesi'!H$3,'Tabelle Tipi-pesi'!I$3,"")&amp;IF(I199='Tabelle Tipi-pesi'!H$4,'Tabelle Tipi-pesi'!I$4,"")&amp;IF(I199='Tabelle Tipi-pesi'!H$5,'Tabelle Tipi-pesi'!I$5,"")&amp;IF(I199='Tabelle Tipi-pesi'!H$6,'Tabelle Tipi-pesi'!I$6,"")&amp;IF(I199='Tabelle Tipi-pesi'!H$7,'Tabelle Tipi-pesi'!I$7,"")&amp;IF(I199='Tabelle Tipi-pesi'!H$8,'Tabelle Tipi-pesi'!I$8,"")&amp;IF(I199='Tabelle Tipi-pesi'!H$9,'Tabelle Tipi-pesi'!I$9,"")&amp;IF(I199='Tabelle Tipi-pesi'!H$10,'Tabelle Tipi-pesi'!I$10,"")&amp;IF(I199='Tabelle Tipi-pesi'!H$11,'Tabelle Tipi-pesi'!I$11,"")&amp;IF(I199='Tabelle Tipi-pesi'!H$12,'Tabelle Tipi-pesi'!I$12,"")&amp;IF(I199='Tabelle Tipi-pesi'!H$13,'Tabelle Tipi-pesi'!I$13,"")&amp;IF(I199='Tabelle Tipi-pesi'!H$14,'Tabelle Tipi-pesi'!I$14,"")&amp;IF(I199='Tabelle Tipi-pesi'!H$15,'Tabelle Tipi-pesi'!I$15,"")&amp;IF(I199='Tabelle Tipi-pesi'!H$16,'Tabelle Tipi-pesi'!I$16,"")&amp;IF(I199='Tabelle Tipi-pesi'!H$17,'Tabelle Tipi-pesi'!I$17,"")&amp;IF(I199='Tabelle Tipi-pesi'!H$18,'Tabelle Tipi-pesi'!I$18,"")&amp;IF(I199='Tabelle Tipi-pesi'!H$19,'Tabelle Tipi-pesi'!I$19,"")&amp;IF(I199='Tabelle Tipi-pesi'!H$20,'Tabelle Tipi-pesi'!I$20,"")&amp;IF(I199='Tabelle Tipi-pesi'!H$21,'Tabelle Tipi-pesi'!I$21,"")&amp;IF(I199='Tabelle Tipi-pesi'!H$22,'Tabelle Tipi-pesi'!I$22,"")&amp;IF(I199='Tabelle Tipi-pesi'!H$23,'Tabelle Tipi-pesi'!I$23,"")))</f>
        <v>50</v>
      </c>
      <c r="K199" s="24" t="s">
        <v>50</v>
      </c>
      <c r="L199" s="25">
        <f>IF(K199="",0,VALUE(IF(K199='Tabelle Tipi-pesi'!J$2,'Tabelle Tipi-pesi'!K$2,"")&amp;IF(K199='Tabelle Tipi-pesi'!J$3,'Tabelle Tipi-pesi'!K$3,"")&amp;IF(K199='Tabelle Tipi-pesi'!J$4,'Tabelle Tipi-pesi'!K$4,"")&amp;IF(K199='Tabelle Tipi-pesi'!J$5,'Tabelle Tipi-pesi'!K$5,"")&amp;IF(K199='Tabelle Tipi-pesi'!J$6,'Tabelle Tipi-pesi'!K$6,"")&amp;IF(K199='Tabelle Tipi-pesi'!J$7,'Tabelle Tipi-pesi'!K$7,"")&amp;IF(K199='Tabelle Tipi-pesi'!J$8,'Tabelle Tipi-pesi'!K$8,"")&amp;IF(K199='Tabelle Tipi-pesi'!J$9,'Tabelle Tipi-pesi'!K$9,"")&amp;IF(K199='Tabelle Tipi-pesi'!J$10,'Tabelle Tipi-pesi'!K$10,"")&amp;IF(K199='Tabelle Tipi-pesi'!J$11,'Tabelle Tipi-pesi'!K$11,"")&amp;IF(K199='Tabelle Tipi-pesi'!J$12,'Tabelle Tipi-pesi'!K$12,"")&amp;IF(K199='Tabelle Tipi-pesi'!J$13,'Tabelle Tipi-pesi'!K$13,"")&amp;IF(K199='Tabelle Tipi-pesi'!J$14,'Tabelle Tipi-pesi'!K$14,"")&amp;IF(K199='Tabelle Tipi-pesi'!J$15,'Tabelle Tipi-pesi'!K$15,"")&amp;IF(K199='Tabelle Tipi-pesi'!J$16,'Tabelle Tipi-pesi'!K$16,"")&amp;IF(K199='Tabelle Tipi-pesi'!J$17,'Tabelle Tipi-pesi'!K$17,"")&amp;IF(K199='Tabelle Tipi-pesi'!J$18,'Tabelle Tipi-pesi'!K$18,"")&amp;IF(K199='Tabelle Tipi-pesi'!J$19,'Tabelle Tipi-pesi'!K$19,"")&amp;IF(K199='Tabelle Tipi-pesi'!J$20,'Tabelle Tipi-pesi'!K$20,"")&amp;IF(K199='Tabelle Tipi-pesi'!J$21,'Tabelle Tipi-pesi'!K$21,"")&amp;IF(K199='Tabelle Tipi-pesi'!J$22,'Tabelle Tipi-pesi'!K$22,"")&amp;IF(K199='Tabelle Tipi-pesi'!J$23,'Tabelle Tipi-pesi'!K$23,"")))</f>
        <v>7</v>
      </c>
      <c r="M199" s="8" t="s">
        <v>55</v>
      </c>
      <c r="N199" s="9">
        <f>$B199*IF(M199="",0,VALUE(IF(M199='Tabelle Tipi-pesi'!L$2,'Tabelle Tipi-pesi'!M$2,"")&amp;IF(M199='Tabelle Tipi-pesi'!L$3,'Tabelle Tipi-pesi'!M$3,"")&amp;IF(M199='Tabelle Tipi-pesi'!L$4,'Tabelle Tipi-pesi'!M$4,"")&amp;IF(M199='Tabelle Tipi-pesi'!L$5,'Tabelle Tipi-pesi'!M$5,"")&amp;IF(M199='Tabelle Tipi-pesi'!L$6,'Tabelle Tipi-pesi'!M$6,"")&amp;IF(M199='Tabelle Tipi-pesi'!L$7,'Tabelle Tipi-pesi'!M$7,"")&amp;IF(M199='Tabelle Tipi-pesi'!L$8,'Tabelle Tipi-pesi'!M$8,"")&amp;IF(M199='Tabelle Tipi-pesi'!L$9,'Tabelle Tipi-pesi'!M$9,"")&amp;IF(M199='Tabelle Tipi-pesi'!L$10,'Tabelle Tipi-pesi'!M$10,"")&amp;IF(M199='Tabelle Tipi-pesi'!L$11,'Tabelle Tipi-pesi'!M$11,"")&amp;IF(M199='Tabelle Tipi-pesi'!L$12,'Tabelle Tipi-pesi'!M$12,"")&amp;IF(M199='Tabelle Tipi-pesi'!L$13,'Tabelle Tipi-pesi'!M$13,"")&amp;IF(M199='Tabelle Tipi-pesi'!L$14,'Tabelle Tipi-pesi'!M$14,"")&amp;IF(M199='Tabelle Tipi-pesi'!L$15,'Tabelle Tipi-pesi'!M$15,"")&amp;IF(M199='Tabelle Tipi-pesi'!L$16,'Tabelle Tipi-pesi'!M$16,"")&amp;IF(M199='Tabelle Tipi-pesi'!L$17,'Tabelle Tipi-pesi'!M$17,"")&amp;IF(M199='Tabelle Tipi-pesi'!L$18,'Tabelle Tipi-pesi'!M$18,"")&amp;IF(M199='Tabelle Tipi-pesi'!L$19,'Tabelle Tipi-pesi'!M$19,"")&amp;IF(M199='Tabelle Tipi-pesi'!L$20,'Tabelle Tipi-pesi'!M$20,"")&amp;IF(M199='Tabelle Tipi-pesi'!L$21,'Tabelle Tipi-pesi'!M$21,"")&amp;IF(M199='Tabelle Tipi-pesi'!L$22,'Tabelle Tipi-pesi'!M$22,"")&amp;IF(M199='Tabelle Tipi-pesi'!L$23,'Tabelle Tipi-pesi'!M$23,"")))</f>
        <v>100</v>
      </c>
      <c r="O199" s="27" t="s">
        <v>87</v>
      </c>
      <c r="P199" s="28">
        <f>IF(O199="",0,VALUE(IF(O199='Tabelle Tipi-pesi'!N$2,'Tabelle Tipi-pesi'!O$2,"")&amp;IF(O199='Tabelle Tipi-pesi'!N$3,'Tabelle Tipi-pesi'!O$3,"")&amp;IF(O199='Tabelle Tipi-pesi'!N$4,'Tabelle Tipi-pesi'!O$4,"")&amp;IF(O199='Tabelle Tipi-pesi'!N$5,'Tabelle Tipi-pesi'!O$5,"")&amp;IF(O199='Tabelle Tipi-pesi'!N$6,'Tabelle Tipi-pesi'!O$6,"")&amp;IF(O199='Tabelle Tipi-pesi'!N$7,'Tabelle Tipi-pesi'!O$7,"")&amp;IF(O199='Tabelle Tipi-pesi'!N$8,'Tabelle Tipi-pesi'!O$8,"")&amp;IF(O199='Tabelle Tipi-pesi'!N$9,'Tabelle Tipi-pesi'!O$9,"")&amp;IF(O199='Tabelle Tipi-pesi'!N$10,'Tabelle Tipi-pesi'!O$10,"")&amp;IF(O199='Tabelle Tipi-pesi'!N$11,'Tabelle Tipi-pesi'!O$11,"")&amp;IF(O199='Tabelle Tipi-pesi'!N$12,'Tabelle Tipi-pesi'!O$12,"")&amp;IF(O199='Tabelle Tipi-pesi'!N$13,'Tabelle Tipi-pesi'!O$13,"")&amp;IF(O199='Tabelle Tipi-pesi'!N$14,'Tabelle Tipi-pesi'!O$14,"")&amp;IF(O199='Tabelle Tipi-pesi'!N$15,'Tabelle Tipi-pesi'!O$15,"")&amp;IF(O199='Tabelle Tipi-pesi'!N$16,'Tabelle Tipi-pesi'!O$16,"")&amp;IF(O199='Tabelle Tipi-pesi'!N$17,'Tabelle Tipi-pesi'!O$17,"")&amp;IF(O199='Tabelle Tipi-pesi'!N$18,'Tabelle Tipi-pesi'!O$18,"")&amp;IF(O199='Tabelle Tipi-pesi'!N$19,'Tabelle Tipi-pesi'!O$19,"")&amp;IF(O199='Tabelle Tipi-pesi'!N$20,'Tabelle Tipi-pesi'!O$20,"")&amp;IF(O199='Tabelle Tipi-pesi'!N$21,'Tabelle Tipi-pesi'!O$21,"")&amp;IF(O199='Tabelle Tipi-pesi'!N$22,'Tabelle Tipi-pesi'!O$22,"")&amp;IF(O199='Tabelle Tipi-pesi'!N$23,'Tabelle Tipi-pesi'!O$23,"")))</f>
        <v>309</v>
      </c>
      <c r="Q199" s="8" t="s">
        <v>120</v>
      </c>
      <c r="R199" s="9">
        <f>IF(Q199="",0,VALUE(IF(Q199='Tabelle Tipi-pesi'!P$2,'Tabelle Tipi-pesi'!Q$2,"")&amp;IF(Q199='Tabelle Tipi-pesi'!P$3,'Tabelle Tipi-pesi'!Q$3,"")&amp;IF(Q199='Tabelle Tipi-pesi'!P$4,'Tabelle Tipi-pesi'!Q$4,"")&amp;IF(Q199='Tabelle Tipi-pesi'!P$5,'Tabelle Tipi-pesi'!Q$5,"")&amp;IF(Q199='Tabelle Tipi-pesi'!P$6,'Tabelle Tipi-pesi'!Q$6,"")&amp;IF(Q199='Tabelle Tipi-pesi'!P$7,'Tabelle Tipi-pesi'!Q$7,"")&amp;IF(Q199='Tabelle Tipi-pesi'!P$8,'Tabelle Tipi-pesi'!Q$8,"")&amp;IF(Q199='Tabelle Tipi-pesi'!P$9,'Tabelle Tipi-pesi'!Q$9,"")&amp;IF(Q199='Tabelle Tipi-pesi'!P$10,'Tabelle Tipi-pesi'!Q$10,"")&amp;IF(Q199='Tabelle Tipi-pesi'!P$11,'Tabelle Tipi-pesi'!Q$11,"")&amp;IF(Q199='Tabelle Tipi-pesi'!P$12,'Tabelle Tipi-pesi'!Q$12,"")&amp;IF(Q199='Tabelle Tipi-pesi'!P$13,'Tabelle Tipi-pesi'!Q$13,"")&amp;IF(Q199='Tabelle Tipi-pesi'!P$14,'Tabelle Tipi-pesi'!Q$14,"")&amp;IF(Q199='Tabelle Tipi-pesi'!P$15,'Tabelle Tipi-pesi'!Q$15,"")&amp;IF(Q199='Tabelle Tipi-pesi'!P$16,'Tabelle Tipi-pesi'!Q$16,"")&amp;IF(Q199='Tabelle Tipi-pesi'!P$17,'Tabelle Tipi-pesi'!Q$17,"")&amp;IF(Q199='Tabelle Tipi-pesi'!P$18,'Tabelle Tipi-pesi'!Q$18,"")&amp;IF(Q199='Tabelle Tipi-pesi'!P$19,'Tabelle Tipi-pesi'!Q$19,"")&amp;IF(Q199='Tabelle Tipi-pesi'!P$20,'Tabelle Tipi-pesi'!Q$20,"")&amp;IF(Q199='Tabelle Tipi-pesi'!P$21,'Tabelle Tipi-pesi'!Q$21,"")&amp;IF(Q199='Tabelle Tipi-pesi'!P$22,'Tabelle Tipi-pesi'!Q$22,"")&amp;IF(Q199='Tabelle Tipi-pesi'!P$23,'Tabelle Tipi-pesi'!Q$23,"")))</f>
        <v>20</v>
      </c>
      <c r="S199" s="29" t="s">
        <v>113</v>
      </c>
      <c r="T199" s="30">
        <f>IF(S199="",0,VALUE(IF(S199='Tabelle Tipi-pesi'!R$2,'Tabelle Tipi-pesi'!S$2,"")&amp;IF(S199='Tabelle Tipi-pesi'!R$3,'Tabelle Tipi-pesi'!S$3,"")&amp;IF(S199='Tabelle Tipi-pesi'!R$4,'Tabelle Tipi-pesi'!S$4,"")&amp;IF(S199='Tabelle Tipi-pesi'!R$5,'Tabelle Tipi-pesi'!S$5,"")&amp;IF(S199='Tabelle Tipi-pesi'!R$6,'Tabelle Tipi-pesi'!S$6,"")&amp;IF(S199='Tabelle Tipi-pesi'!R$7,'Tabelle Tipi-pesi'!S$7,"")&amp;IF(S199='Tabelle Tipi-pesi'!R$8,'Tabelle Tipi-pesi'!S$8,"")&amp;IF(S199='Tabelle Tipi-pesi'!R$9,'Tabelle Tipi-pesi'!S$9,"")&amp;IF(S199='Tabelle Tipi-pesi'!R$10,'Tabelle Tipi-pesi'!S$10,"")&amp;IF(S199='Tabelle Tipi-pesi'!R$11,'Tabelle Tipi-pesi'!S$11,"")&amp;IF(S199='Tabelle Tipi-pesi'!R$12,'Tabelle Tipi-pesi'!S$12,"")&amp;IF(S199='Tabelle Tipi-pesi'!R$13,'Tabelle Tipi-pesi'!S$13,"")&amp;IF(S199='Tabelle Tipi-pesi'!R$14,'Tabelle Tipi-pesi'!S$14,"")&amp;IF(S199='Tabelle Tipi-pesi'!R$15,'Tabelle Tipi-pesi'!S$15,"")&amp;IF(S199='Tabelle Tipi-pesi'!R$16,'Tabelle Tipi-pesi'!S$16,"")&amp;IF(S199='Tabelle Tipi-pesi'!R$17,'Tabelle Tipi-pesi'!S$17,"")&amp;IF(S199='Tabelle Tipi-pesi'!R$18,'Tabelle Tipi-pesi'!S$18,"")&amp;IF(S199='Tabelle Tipi-pesi'!R$19,'Tabelle Tipi-pesi'!S$19,"")&amp;IF(S199='Tabelle Tipi-pesi'!R$20,'Tabelle Tipi-pesi'!S$20,"")&amp;IF(S199='Tabelle Tipi-pesi'!R$21,'Tabelle Tipi-pesi'!S$21,"")&amp;IF(S199='Tabelle Tipi-pesi'!R$22,'Tabelle Tipi-pesi'!S$22,"")&amp;IF(S199='Tabelle Tipi-pesi'!R$23,'Tabelle Tipi-pesi'!S$23,"")))</f>
        <v>30</v>
      </c>
      <c r="V199" s="9">
        <f>IF(U199="",0,VALUE(IF(U199='Tabelle Tipi-pesi'!T$2,'Tabelle Tipi-pesi'!U$2,"")&amp;IF(U199='Tabelle Tipi-pesi'!T$3,'Tabelle Tipi-pesi'!U$3,"")&amp;IF(U199='Tabelle Tipi-pesi'!T$4,'Tabelle Tipi-pesi'!U$4,"")&amp;IF(U199='Tabelle Tipi-pesi'!T$5,'Tabelle Tipi-pesi'!U$5,"")&amp;IF(U199='Tabelle Tipi-pesi'!T$6,'Tabelle Tipi-pesi'!U$6,"")&amp;IF(U199='Tabelle Tipi-pesi'!T$7,'Tabelle Tipi-pesi'!U$7,"")&amp;IF(U199='Tabelle Tipi-pesi'!T$8,'Tabelle Tipi-pesi'!U$8,"")&amp;IF(U199='Tabelle Tipi-pesi'!T$9,'Tabelle Tipi-pesi'!U$9,"")&amp;IF(U199='Tabelle Tipi-pesi'!T$10,'Tabelle Tipi-pesi'!U$10,"")&amp;IF(U199='Tabelle Tipi-pesi'!T$11,'Tabelle Tipi-pesi'!U$11,"")&amp;IF(U199='Tabelle Tipi-pesi'!T$12,'Tabelle Tipi-pesi'!U$12,"")&amp;IF(U199='Tabelle Tipi-pesi'!T$13,'Tabelle Tipi-pesi'!U$13,"")&amp;IF(U199='Tabelle Tipi-pesi'!T$14,'Tabelle Tipi-pesi'!U$14,"")&amp;IF(U199='Tabelle Tipi-pesi'!T$15,'Tabelle Tipi-pesi'!U$15,"")&amp;IF(U199='Tabelle Tipi-pesi'!T$16,'Tabelle Tipi-pesi'!U$16,"")&amp;IF(U199='Tabelle Tipi-pesi'!T$17,'Tabelle Tipi-pesi'!U$17,"")&amp;IF(U199='Tabelle Tipi-pesi'!T$18,'Tabelle Tipi-pesi'!U$18,"")&amp;IF(U199='Tabelle Tipi-pesi'!T$19,'Tabelle Tipi-pesi'!U$19,"")&amp;IF(U199='Tabelle Tipi-pesi'!T$20,'Tabelle Tipi-pesi'!U$20,"")&amp;IF(U199='Tabelle Tipi-pesi'!T$21,'Tabelle Tipi-pesi'!U$21,"")&amp;IF(U199='Tabelle Tipi-pesi'!T$22,'Tabelle Tipi-pesi'!U$22,"")&amp;IF(U199='Tabelle Tipi-pesi'!T$23,'Tabelle Tipi-pesi'!U$23,"")))</f>
        <v>0</v>
      </c>
      <c r="W199" s="31"/>
      <c r="X199" s="32">
        <f>IF(W199="",0,VALUE(IF(W199='Tabelle Tipi-pesi'!V$2,'Tabelle Tipi-pesi'!W$2,"")&amp;IF(W199='Tabelle Tipi-pesi'!V$3,'Tabelle Tipi-pesi'!W$3,"")&amp;IF(W199='Tabelle Tipi-pesi'!V$4,'Tabelle Tipi-pesi'!W$4,"")&amp;IF(W199='Tabelle Tipi-pesi'!V$5,'Tabelle Tipi-pesi'!W$5,"")&amp;IF(W199='Tabelle Tipi-pesi'!V$6,'Tabelle Tipi-pesi'!W$6,"")&amp;IF(W199='Tabelle Tipi-pesi'!V$7,'Tabelle Tipi-pesi'!W$7,"")&amp;IF(W199='Tabelle Tipi-pesi'!V$8,'Tabelle Tipi-pesi'!W$8,"")&amp;IF(W199='Tabelle Tipi-pesi'!V$9,'Tabelle Tipi-pesi'!W$9,"")&amp;IF(W199='Tabelle Tipi-pesi'!V$10,'Tabelle Tipi-pesi'!W$10,"")&amp;IF(W199='Tabelle Tipi-pesi'!V$11,'Tabelle Tipi-pesi'!W$11,"")&amp;IF(W199='Tabelle Tipi-pesi'!V$12,'Tabelle Tipi-pesi'!W$12,"")&amp;IF(W199='Tabelle Tipi-pesi'!V$13,'Tabelle Tipi-pesi'!W$13,"")&amp;IF(W199='Tabelle Tipi-pesi'!V$14,'Tabelle Tipi-pesi'!W$14,"")&amp;IF(W199='Tabelle Tipi-pesi'!V$15,'Tabelle Tipi-pesi'!W$15,"")&amp;IF(W199='Tabelle Tipi-pesi'!V$16,'Tabelle Tipi-pesi'!W$16,"")&amp;IF(W199='Tabelle Tipi-pesi'!V$17,'Tabelle Tipi-pesi'!W$17,"")&amp;IF(W199='Tabelle Tipi-pesi'!V$18,'Tabelle Tipi-pesi'!W$18,"")&amp;IF(W199='Tabelle Tipi-pesi'!V$19,'Tabelle Tipi-pesi'!W$19,"")&amp;IF(W199='Tabelle Tipi-pesi'!V$20,'Tabelle Tipi-pesi'!W$20,"")&amp;IF(W199='Tabelle Tipi-pesi'!V$21,'Tabelle Tipi-pesi'!W$21,"")&amp;IF(W199='Tabelle Tipi-pesi'!V$22,'Tabelle Tipi-pesi'!W$22,"")&amp;IF(W199='Tabelle Tipi-pesi'!V$23,'Tabelle Tipi-pesi'!W$23,"")))</f>
        <v>0</v>
      </c>
      <c r="Z199" s="9">
        <f>IF(Y199="",0,VALUE(IF(Y199='Tabelle Tipi-pesi'!X$2,'Tabelle Tipi-pesi'!Y$2,"")&amp;IF(Y199='Tabelle Tipi-pesi'!X$3,'Tabelle Tipi-pesi'!Y$3,"")&amp;IF(Y199='Tabelle Tipi-pesi'!X$4,'Tabelle Tipi-pesi'!Y$4,"")&amp;IF(Y199='Tabelle Tipi-pesi'!X$5,'Tabelle Tipi-pesi'!Y$5,"")&amp;IF(Y199='Tabelle Tipi-pesi'!X$6,'Tabelle Tipi-pesi'!Y$6,"")&amp;IF(Y199='Tabelle Tipi-pesi'!X$7,'Tabelle Tipi-pesi'!Y$7,"")&amp;IF(Y199='Tabelle Tipi-pesi'!X$8,'Tabelle Tipi-pesi'!Y$8,"")&amp;IF(Y199='Tabelle Tipi-pesi'!X$9,'Tabelle Tipi-pesi'!Y$9,"")&amp;IF(Y199='Tabelle Tipi-pesi'!X$10,'Tabelle Tipi-pesi'!Y$10,"")&amp;IF(Y199='Tabelle Tipi-pesi'!X$11,'Tabelle Tipi-pesi'!Y$11,"")&amp;IF(Y199='Tabelle Tipi-pesi'!X$12,'Tabelle Tipi-pesi'!Y$12,"")&amp;IF(Y199='Tabelle Tipi-pesi'!X$13,'Tabelle Tipi-pesi'!Y$13,"")&amp;IF(Y199='Tabelle Tipi-pesi'!X$14,'Tabelle Tipi-pesi'!Y$14,"")&amp;IF(Y199='Tabelle Tipi-pesi'!X$15,'Tabelle Tipi-pesi'!Y$15,"")&amp;IF(Y199='Tabelle Tipi-pesi'!X$16,'Tabelle Tipi-pesi'!Y$16,"")&amp;IF(Y199='Tabelle Tipi-pesi'!X$17,'Tabelle Tipi-pesi'!Y$17,"")&amp;IF(Y199='Tabelle Tipi-pesi'!X$18,'Tabelle Tipi-pesi'!Y$18,"")&amp;IF(Y199='Tabelle Tipi-pesi'!X$19,'Tabelle Tipi-pesi'!Y$19,"")&amp;IF(Y199='Tabelle Tipi-pesi'!X$20,'Tabelle Tipi-pesi'!Y$20,"")&amp;IF(Y199='Tabelle Tipi-pesi'!X$21,'Tabelle Tipi-pesi'!Y$21,"")&amp;IF(Y199='Tabelle Tipi-pesi'!X$22,'Tabelle Tipi-pesi'!Y$22,"")&amp;IF(Y199='Tabelle Tipi-pesi'!X$23,'Tabelle Tipi-pesi'!Y$23,"")))</f>
        <v>0</v>
      </c>
      <c r="AA199" s="36"/>
      <c r="AB199" s="37">
        <f>IF(AA199="",0,VALUE(IF(AA199='Tabelle Tipi-pesi'!Z$2,'Tabelle Tipi-pesi'!AA$2,"")&amp;IF(AA199='Tabelle Tipi-pesi'!Z$3,'Tabelle Tipi-pesi'!AA$3,"")&amp;IF(AA199='Tabelle Tipi-pesi'!Z$4,'Tabelle Tipi-pesi'!AA$4,"")&amp;IF(AA199='Tabelle Tipi-pesi'!Z$5,'Tabelle Tipi-pesi'!AA$5,"")&amp;IF(AA199='Tabelle Tipi-pesi'!Z$6,'Tabelle Tipi-pesi'!AA$6,"")&amp;IF(AA199='Tabelle Tipi-pesi'!Z$7,'Tabelle Tipi-pesi'!AA$7,"")&amp;IF(AA199='Tabelle Tipi-pesi'!Z$8,'Tabelle Tipi-pesi'!AA$8,"")&amp;IF(AA199='Tabelle Tipi-pesi'!Z$9,'Tabelle Tipi-pesi'!AA$9,"")&amp;IF(AA199='Tabelle Tipi-pesi'!Z$10,'Tabelle Tipi-pesi'!AA$10,"")&amp;IF(AA199='Tabelle Tipi-pesi'!Z$11,'Tabelle Tipi-pesi'!AA$11,"")&amp;IF(AA199='Tabelle Tipi-pesi'!Z$12,'Tabelle Tipi-pesi'!AA$12,"")&amp;IF(AA199='Tabelle Tipi-pesi'!Z$13,'Tabelle Tipi-pesi'!AA$13,"")&amp;IF(AA199='Tabelle Tipi-pesi'!Z$14,'Tabelle Tipi-pesi'!AA$14,"")&amp;IF(AA199='Tabelle Tipi-pesi'!Z$15,'Tabelle Tipi-pesi'!AA$15,"")&amp;IF(AA199='Tabelle Tipi-pesi'!Z$16,'Tabelle Tipi-pesi'!AA$16,"")&amp;IF(AA199='Tabelle Tipi-pesi'!Z$17,'Tabelle Tipi-pesi'!AA$17,"")&amp;IF(AA199='Tabelle Tipi-pesi'!Z$18,'Tabelle Tipi-pesi'!AA$18,"")&amp;IF(AA199='Tabelle Tipi-pesi'!Z$19,'Tabelle Tipi-pesi'!AA$19,"")&amp;IF(AA199='Tabelle Tipi-pesi'!Z$20,'Tabelle Tipi-pesi'!AA$20,"")&amp;IF(AA199='Tabelle Tipi-pesi'!Z$21,'Tabelle Tipi-pesi'!AA$21,"")&amp;IF(AA199='Tabelle Tipi-pesi'!Z$22,'Tabelle Tipi-pesi'!AA$22,"")&amp;IF(AA199='Tabelle Tipi-pesi'!Z$23,'Tabelle Tipi-pesi'!AA$23,"")))</f>
        <v>0</v>
      </c>
      <c r="AD199" s="9">
        <f>IF(AC199="",0,VALUE(IF(AC199='Tabelle Tipi-pesi'!Z$2,'Tabelle Tipi-pesi'!AA$2,"")&amp;IF(AC199='Tabelle Tipi-pesi'!Z$3,'Tabelle Tipi-pesi'!AA$3,"")&amp;IF(AC199='Tabelle Tipi-pesi'!Z$4,'Tabelle Tipi-pesi'!AA$4,"")&amp;IF(AC199='Tabelle Tipi-pesi'!Z$5,'Tabelle Tipi-pesi'!AA$5,"")&amp;IF(AC199='Tabelle Tipi-pesi'!Z$6,'Tabelle Tipi-pesi'!AA$6,"")&amp;IF(AC199='Tabelle Tipi-pesi'!Z$7,'Tabelle Tipi-pesi'!AA$7,"")&amp;IF(AC199='Tabelle Tipi-pesi'!Z$8,'Tabelle Tipi-pesi'!AA$8,"")&amp;IF(AC199='Tabelle Tipi-pesi'!Z$9,'Tabelle Tipi-pesi'!AA$9,"")&amp;IF(AC199='Tabelle Tipi-pesi'!Z$10,'Tabelle Tipi-pesi'!AA$10,"")&amp;IF(AC199='Tabelle Tipi-pesi'!Z$11,'Tabelle Tipi-pesi'!AA$11,"")&amp;IF(AC199='Tabelle Tipi-pesi'!Z$12,'Tabelle Tipi-pesi'!AA$12,"")&amp;IF(AC199='Tabelle Tipi-pesi'!Z$13,'Tabelle Tipi-pesi'!AA$13,"")&amp;IF(AC199='Tabelle Tipi-pesi'!Z$14,'Tabelle Tipi-pesi'!AA$14,"")&amp;IF(AC199='Tabelle Tipi-pesi'!Z$15,'Tabelle Tipi-pesi'!AA$15,"")&amp;IF(AC199='Tabelle Tipi-pesi'!Z$16,'Tabelle Tipi-pesi'!AA$16,"")&amp;IF(AC199='Tabelle Tipi-pesi'!Z$17,'Tabelle Tipi-pesi'!AA$17,"")&amp;IF(AC199='Tabelle Tipi-pesi'!Z$18,'Tabelle Tipi-pesi'!AA$18,"")&amp;IF(AC199='Tabelle Tipi-pesi'!Z$19,'Tabelle Tipi-pesi'!AA$19,"")&amp;IF(AC199='Tabelle Tipi-pesi'!Z$20,'Tabelle Tipi-pesi'!AA$20,"")&amp;IF(AC199='Tabelle Tipi-pesi'!Z$21,'Tabelle Tipi-pesi'!AA$21,"")&amp;IF(AC199='Tabelle Tipi-pesi'!Z$22,'Tabelle Tipi-pesi'!AA$22,"")&amp;IF(AC199='Tabelle Tipi-pesi'!Z$23,'Tabelle Tipi-pesi'!AA$23,"")))</f>
        <v>0</v>
      </c>
      <c r="AE199" s="34"/>
      <c r="AF199" s="35">
        <f>IF(AE199="",0,VALUE(IF(AE199='Tabelle Tipi-pesi'!AB$2,'Tabelle Tipi-pesi'!AC$2,"")&amp;IF(AE199='Tabelle Tipi-pesi'!AB$3,'Tabelle Tipi-pesi'!AC$3,"")&amp;IF(AE199='Tabelle Tipi-pesi'!AB$4,'Tabelle Tipi-pesi'!AC$4,"")&amp;IF(AE199='Tabelle Tipi-pesi'!AB$5,'Tabelle Tipi-pesi'!AC$5,"")&amp;IF(AE199='Tabelle Tipi-pesi'!AB$6,'Tabelle Tipi-pesi'!AC$6,"")&amp;IF(AE199='Tabelle Tipi-pesi'!AB$7,'Tabelle Tipi-pesi'!AC$7,"")&amp;IF(AE199='Tabelle Tipi-pesi'!AB$8,'Tabelle Tipi-pesi'!AC$8,"")&amp;IF(AE199='Tabelle Tipi-pesi'!AB$9,'Tabelle Tipi-pesi'!AC$9,"")&amp;IF(AE199='Tabelle Tipi-pesi'!AB$10,'Tabelle Tipi-pesi'!AC$10,"")&amp;IF(AE199='Tabelle Tipi-pesi'!AB$11,'Tabelle Tipi-pesi'!AC$11,"")&amp;IF(AE199='Tabelle Tipi-pesi'!AB$12,'Tabelle Tipi-pesi'!AC$12,"")&amp;IF(AE199='Tabelle Tipi-pesi'!AB$13,'Tabelle Tipi-pesi'!AC$13,"")&amp;IF(AE199='Tabelle Tipi-pesi'!AB$14,'Tabelle Tipi-pesi'!AC$14,"")&amp;IF(AE199='Tabelle Tipi-pesi'!AB$15,'Tabelle Tipi-pesi'!AC$15,"")&amp;IF(AD199='Tabelle Tipi-pesi'!AB$16,'Tabelle Tipi-pesi'!AC$16,"")&amp;IF(AE199='Tabelle Tipi-pesi'!AB$17,'Tabelle Tipi-pesi'!AC$17,"")&amp;IF(AE199='Tabelle Tipi-pesi'!AB$18,'Tabelle Tipi-pesi'!AC$18,"")&amp;IF(AE199='Tabelle Tipi-pesi'!AB$19,'Tabelle Tipi-pesi'!AC$19,"")&amp;IF(AE199='Tabelle Tipi-pesi'!AB$20,'Tabelle Tipi-pesi'!AC$20,"")&amp;IF(AE199='Tabelle Tipi-pesi'!AB$21,'Tabelle Tipi-pesi'!AC$21,"")&amp;IF(AE199='Tabelle Tipi-pesi'!AB$22,'Tabelle Tipi-pesi'!AC$22,"")&amp;IF(AE199='Tabelle Tipi-pesi'!AB$23,'Tabelle Tipi-pesi'!AC$23,"")))</f>
        <v>0</v>
      </c>
      <c r="AH199" s="9">
        <f>IF(AG199="",0,VALUE(IF(AG199='Tabelle Tipi-pesi'!AD$2,'Tabelle Tipi-pesi'!AE$2,"")&amp;IF(AG199='Tabelle Tipi-pesi'!AD$3,'Tabelle Tipi-pesi'!AE$3,"")&amp;IF(AG199='Tabelle Tipi-pesi'!AD$4,'Tabelle Tipi-pesi'!AE$4,"")&amp;IF(AG199='Tabelle Tipi-pesi'!AD$5,'Tabelle Tipi-pesi'!AE$5,"")&amp;IF(AG199='Tabelle Tipi-pesi'!AD$6,'Tabelle Tipi-pesi'!AE$6,"")&amp;IF(AG199='Tabelle Tipi-pesi'!AD$7,'Tabelle Tipi-pesi'!AE$7,"")&amp;IF(AG199='Tabelle Tipi-pesi'!AD$8,'Tabelle Tipi-pesi'!AE$8,"")&amp;IF(AG199='Tabelle Tipi-pesi'!AD$9,'Tabelle Tipi-pesi'!AE$9,"")&amp;IF(AG199='Tabelle Tipi-pesi'!AD$10,'Tabelle Tipi-pesi'!AE$10,"")&amp;IF(AG199='Tabelle Tipi-pesi'!AD$11,'Tabelle Tipi-pesi'!AE$11,"")&amp;IF(AG199='Tabelle Tipi-pesi'!AD$12,'Tabelle Tipi-pesi'!AE$12,"")&amp;IF(AG199='Tabelle Tipi-pesi'!AD$13,'Tabelle Tipi-pesi'!AE$13,"")&amp;IF(AG199='Tabelle Tipi-pesi'!AD$14,'Tabelle Tipi-pesi'!AE$14,"")&amp;IF(AG199='Tabelle Tipi-pesi'!AD$15,'Tabelle Tipi-pesi'!AE$15,"")&amp;IF(AF199='Tabelle Tipi-pesi'!AD$16,'Tabelle Tipi-pesi'!AE$16,"")&amp;IF(AG199='Tabelle Tipi-pesi'!AD$17,'Tabelle Tipi-pesi'!AE$17,"")&amp;IF(AG199='Tabelle Tipi-pesi'!AD$18,'Tabelle Tipi-pesi'!AE$18,"")&amp;IF(AG199='Tabelle Tipi-pesi'!AD$19,'Tabelle Tipi-pesi'!AE$19,"")&amp;IF(AG199='Tabelle Tipi-pesi'!AD$20,'Tabelle Tipi-pesi'!AE$20,"")&amp;IF(AG199='Tabelle Tipi-pesi'!AD$21,'Tabelle Tipi-pesi'!AE$21,"")&amp;IF(AG199='Tabelle Tipi-pesi'!AD$22,'Tabelle Tipi-pesi'!AE$22,"")&amp;IF(AG199='Tabelle Tipi-pesi'!AD$23,'Tabelle Tipi-pesi'!AE$23,"")))</f>
        <v>0</v>
      </c>
      <c r="AJ199" s="26">
        <f t="shared" si="21"/>
        <v>646</v>
      </c>
      <c r="AK199" s="55">
        <v>40</v>
      </c>
      <c r="AL199" s="12">
        <v>5634</v>
      </c>
      <c r="AM199" s="18"/>
      <c r="AN199" s="11">
        <f t="shared" si="22"/>
        <v>9</v>
      </c>
      <c r="AO199" s="11" t="str">
        <f t="shared" si="23"/>
        <v>2</v>
      </c>
      <c r="AP199" s="8">
        <v>1080</v>
      </c>
      <c r="AQ199" s="40">
        <f t="shared" si="24"/>
        <v>8.4510000000000005</v>
      </c>
      <c r="AR199" s="15">
        <f t="shared" si="25"/>
        <v>62.537400000000005</v>
      </c>
      <c r="AS199" s="16">
        <f t="shared" si="26"/>
        <v>96.807120743034062</v>
      </c>
      <c r="AT199" s="15">
        <f t="shared" si="27"/>
        <v>10.3298186365279</v>
      </c>
      <c r="AU199" s="39"/>
    </row>
    <row r="200" spans="1:47" s="8" customFormat="1" ht="11.25" customHeight="1" x14ac:dyDescent="0.2">
      <c r="A200" s="8">
        <v>196</v>
      </c>
      <c r="B200" s="8">
        <v>4</v>
      </c>
      <c r="C200" s="20" t="s">
        <v>16</v>
      </c>
      <c r="D200" s="21">
        <f>IF(C200="",0,VALUE(IF(C200='Tabelle Tipi-pesi'!B$2,'Tabelle Tipi-pesi'!C$2,"")&amp;IF(C200='Tabelle Tipi-pesi'!B$3,'Tabelle Tipi-pesi'!C$3,"")&amp;IF(C200='Tabelle Tipi-pesi'!B$4,'Tabelle Tipi-pesi'!C$4,"")&amp;IF(C200='Tabelle Tipi-pesi'!B$5,'Tabelle Tipi-pesi'!C$5,"")&amp;IF(C200='Tabelle Tipi-pesi'!B$6,'Tabelle Tipi-pesi'!C$6,"")&amp;IF(C200='Tabelle Tipi-pesi'!B$7,'Tabelle Tipi-pesi'!C$7,"")&amp;IF(C200='Tabelle Tipi-pesi'!B$8,'Tabelle Tipi-pesi'!C$8,"")&amp;IF(C200='Tabelle Tipi-pesi'!B$9,'Tabelle Tipi-pesi'!C$9,"")&amp;IF(C200='Tabelle Tipi-pesi'!B$10,'Tabelle Tipi-pesi'!C$10,"")&amp;IF(C200='Tabelle Tipi-pesi'!B$11,'Tabelle Tipi-pesi'!C$11,"")&amp;IF(C200='Tabelle Tipi-pesi'!B$12,'Tabelle Tipi-pesi'!C$12,"")&amp;IF(C200='Tabelle Tipi-pesi'!B$13,'Tabelle Tipi-pesi'!C$13,"")&amp;IF(C200='Tabelle Tipi-pesi'!B$14,'Tabelle Tipi-pesi'!C$14,"")&amp;IF(C200='Tabelle Tipi-pesi'!B$15,'Tabelle Tipi-pesi'!C$15,"")&amp;IF(C200='Tabelle Tipi-pesi'!B$16,'Tabelle Tipi-pesi'!C$16,"")&amp;IF(C200='Tabelle Tipi-pesi'!B$17,'Tabelle Tipi-pesi'!C$17,"")&amp;IF(C200='Tabelle Tipi-pesi'!B$18,'Tabelle Tipi-pesi'!C$18,"")&amp;IF(C200='Tabelle Tipi-pesi'!B$19,'Tabelle Tipi-pesi'!C$19,"")&amp;IF(C200='Tabelle Tipi-pesi'!B$20,'Tabelle Tipi-pesi'!C$20,"")&amp;IF(C200='Tabelle Tipi-pesi'!B$21,'Tabelle Tipi-pesi'!C$21,"")&amp;IF(C200='Tabelle Tipi-pesi'!B$22,'Tabelle Tipi-pesi'!C$22,"")&amp;IF(C200='Tabelle Tipi-pesi'!B$23,'Tabelle Tipi-pesi'!C$23,"")))</f>
        <v>50</v>
      </c>
      <c r="E200" s="8" t="s">
        <v>139</v>
      </c>
      <c r="F200" s="7">
        <f>IF(E200="",0,VALUE(IF(E200='Tabelle Tipi-pesi'!D$2,'Tabelle Tipi-pesi'!E$2,"")&amp;IF(E200='Tabelle Tipi-pesi'!D$3,'Tabelle Tipi-pesi'!E$3,"")&amp;IF(E200='Tabelle Tipi-pesi'!D$4,'Tabelle Tipi-pesi'!E$4,"")&amp;IF(E200='Tabelle Tipi-pesi'!D$5,'Tabelle Tipi-pesi'!E$5,"")&amp;IF(E200='Tabelle Tipi-pesi'!D$6,'Tabelle Tipi-pesi'!E$6,"")&amp;IF(E200='Tabelle Tipi-pesi'!D$7,'Tabelle Tipi-pesi'!E$7,"")&amp;IF(E200='Tabelle Tipi-pesi'!D$8,'Tabelle Tipi-pesi'!E$8,"")&amp;IF(E200='Tabelle Tipi-pesi'!D$9,'Tabelle Tipi-pesi'!E$9,"")&amp;IF(E200='Tabelle Tipi-pesi'!D$10,'Tabelle Tipi-pesi'!E$10,"")&amp;IF(E200='Tabelle Tipi-pesi'!D$11,'Tabelle Tipi-pesi'!E$11,"")&amp;IF(E200='Tabelle Tipi-pesi'!D$12,'Tabelle Tipi-pesi'!E$12,"")&amp;IF(E200='Tabelle Tipi-pesi'!D$13,'Tabelle Tipi-pesi'!E$13,"")&amp;IF(E200='Tabelle Tipi-pesi'!D$14,'Tabelle Tipi-pesi'!E$14,"")&amp;IF(E200='Tabelle Tipi-pesi'!D$15,'Tabelle Tipi-pesi'!E$15,"")&amp;IF(E200='Tabelle Tipi-pesi'!D$16,'Tabelle Tipi-pesi'!E$16,"")&amp;IF(E200='Tabelle Tipi-pesi'!D$17,'Tabelle Tipi-pesi'!E$17,"")&amp;IF(E200='Tabelle Tipi-pesi'!D$18,'Tabelle Tipi-pesi'!E$18,"")&amp;IF(E200='Tabelle Tipi-pesi'!D$19,'Tabelle Tipi-pesi'!E$19,"")&amp;IF(E200='Tabelle Tipi-pesi'!D$20,'Tabelle Tipi-pesi'!E$20,"")&amp;IF(E200='Tabelle Tipi-pesi'!D$21,'Tabelle Tipi-pesi'!E$21,"")&amp;IF(E200='Tabelle Tipi-pesi'!D$22,'Tabelle Tipi-pesi'!E$22,"")&amp;IF(E200='Tabelle Tipi-pesi'!D$23,'Tabelle Tipi-pesi'!E$23,"")))/4*B200</f>
        <v>20</v>
      </c>
      <c r="G200" s="22" t="s">
        <v>40</v>
      </c>
      <c r="H200" s="23">
        <f>$B200*IF(G200="",0,VALUE(IF(G200='Tabelle Tipi-pesi'!F$2,'Tabelle Tipi-pesi'!G$2,"")&amp;IF(G200='Tabelle Tipi-pesi'!F$3,'Tabelle Tipi-pesi'!G$3,"")&amp;IF(G200='Tabelle Tipi-pesi'!F$4,'Tabelle Tipi-pesi'!G$4,"")&amp;IF(G200='Tabelle Tipi-pesi'!F$5,'Tabelle Tipi-pesi'!G$5,"")&amp;IF(G200='Tabelle Tipi-pesi'!F$6,'Tabelle Tipi-pesi'!G$6,"")&amp;IF(G200='Tabelle Tipi-pesi'!F$7,'Tabelle Tipi-pesi'!G$7,"")&amp;IF(G200='Tabelle Tipi-pesi'!F$8,'Tabelle Tipi-pesi'!G$8,"")&amp;IF(G200='Tabelle Tipi-pesi'!F$9,'Tabelle Tipi-pesi'!G$9,"")&amp;IF(G200='Tabelle Tipi-pesi'!F$10,'Tabelle Tipi-pesi'!G$10,"")&amp;IF(G200='Tabelle Tipi-pesi'!F$11,'Tabelle Tipi-pesi'!G$11,"")&amp;IF(G200='Tabelle Tipi-pesi'!F$12,'Tabelle Tipi-pesi'!G$12,"")&amp;IF(G200='Tabelle Tipi-pesi'!F$13,'Tabelle Tipi-pesi'!G$13,"")&amp;IF(G200='Tabelle Tipi-pesi'!F$14,'Tabelle Tipi-pesi'!G$14,"")&amp;IF(G200='Tabelle Tipi-pesi'!F$15,'Tabelle Tipi-pesi'!G$15,"")&amp;IF(G200='Tabelle Tipi-pesi'!F$16,'Tabelle Tipi-pesi'!G$16,"")&amp;IF(G200='Tabelle Tipi-pesi'!F$17,'Tabelle Tipi-pesi'!G$17,"")&amp;IF(G200='Tabelle Tipi-pesi'!F$18,'Tabelle Tipi-pesi'!G$18,"")&amp;IF(G200='Tabelle Tipi-pesi'!F$19,'Tabelle Tipi-pesi'!G$19,"")&amp;IF(G200='Tabelle Tipi-pesi'!F$20,'Tabelle Tipi-pesi'!G$20,"")&amp;IF(G200='Tabelle Tipi-pesi'!F$21,'Tabelle Tipi-pesi'!G$21,"")&amp;IF(G200='Tabelle Tipi-pesi'!F$22,'Tabelle Tipi-pesi'!G$22,"")&amp;IF(G200='Tabelle Tipi-pesi'!F$23,'Tabelle Tipi-pesi'!G$23,"")))</f>
        <v>60</v>
      </c>
      <c r="I200" s="8" t="s">
        <v>45</v>
      </c>
      <c r="J200" s="9">
        <f>IF(I200="",0,VALUE(IF(I200='Tabelle Tipi-pesi'!H$2,'Tabelle Tipi-pesi'!I$2,"")&amp;IF(I200='Tabelle Tipi-pesi'!H$3,'Tabelle Tipi-pesi'!I$3,"")&amp;IF(I200='Tabelle Tipi-pesi'!H$4,'Tabelle Tipi-pesi'!I$4,"")&amp;IF(I200='Tabelle Tipi-pesi'!H$5,'Tabelle Tipi-pesi'!I$5,"")&amp;IF(I200='Tabelle Tipi-pesi'!H$6,'Tabelle Tipi-pesi'!I$6,"")&amp;IF(I200='Tabelle Tipi-pesi'!H$7,'Tabelle Tipi-pesi'!I$7,"")&amp;IF(I200='Tabelle Tipi-pesi'!H$8,'Tabelle Tipi-pesi'!I$8,"")&amp;IF(I200='Tabelle Tipi-pesi'!H$9,'Tabelle Tipi-pesi'!I$9,"")&amp;IF(I200='Tabelle Tipi-pesi'!H$10,'Tabelle Tipi-pesi'!I$10,"")&amp;IF(I200='Tabelle Tipi-pesi'!H$11,'Tabelle Tipi-pesi'!I$11,"")&amp;IF(I200='Tabelle Tipi-pesi'!H$12,'Tabelle Tipi-pesi'!I$12,"")&amp;IF(I200='Tabelle Tipi-pesi'!H$13,'Tabelle Tipi-pesi'!I$13,"")&amp;IF(I200='Tabelle Tipi-pesi'!H$14,'Tabelle Tipi-pesi'!I$14,"")&amp;IF(I200='Tabelle Tipi-pesi'!H$15,'Tabelle Tipi-pesi'!I$15,"")&amp;IF(I200='Tabelle Tipi-pesi'!H$16,'Tabelle Tipi-pesi'!I$16,"")&amp;IF(I200='Tabelle Tipi-pesi'!H$17,'Tabelle Tipi-pesi'!I$17,"")&amp;IF(I200='Tabelle Tipi-pesi'!H$18,'Tabelle Tipi-pesi'!I$18,"")&amp;IF(I200='Tabelle Tipi-pesi'!H$19,'Tabelle Tipi-pesi'!I$19,"")&amp;IF(I200='Tabelle Tipi-pesi'!H$20,'Tabelle Tipi-pesi'!I$20,"")&amp;IF(I200='Tabelle Tipi-pesi'!H$21,'Tabelle Tipi-pesi'!I$21,"")&amp;IF(I200='Tabelle Tipi-pesi'!H$22,'Tabelle Tipi-pesi'!I$22,"")&amp;IF(I200='Tabelle Tipi-pesi'!H$23,'Tabelle Tipi-pesi'!I$23,"")))</f>
        <v>50</v>
      </c>
      <c r="K200" s="24" t="s">
        <v>50</v>
      </c>
      <c r="L200" s="25">
        <f>IF(K200="",0,VALUE(IF(K200='Tabelle Tipi-pesi'!J$2,'Tabelle Tipi-pesi'!K$2,"")&amp;IF(K200='Tabelle Tipi-pesi'!J$3,'Tabelle Tipi-pesi'!K$3,"")&amp;IF(K200='Tabelle Tipi-pesi'!J$4,'Tabelle Tipi-pesi'!K$4,"")&amp;IF(K200='Tabelle Tipi-pesi'!J$5,'Tabelle Tipi-pesi'!K$5,"")&amp;IF(K200='Tabelle Tipi-pesi'!J$6,'Tabelle Tipi-pesi'!K$6,"")&amp;IF(K200='Tabelle Tipi-pesi'!J$7,'Tabelle Tipi-pesi'!K$7,"")&amp;IF(K200='Tabelle Tipi-pesi'!J$8,'Tabelle Tipi-pesi'!K$8,"")&amp;IF(K200='Tabelle Tipi-pesi'!J$9,'Tabelle Tipi-pesi'!K$9,"")&amp;IF(K200='Tabelle Tipi-pesi'!J$10,'Tabelle Tipi-pesi'!K$10,"")&amp;IF(K200='Tabelle Tipi-pesi'!J$11,'Tabelle Tipi-pesi'!K$11,"")&amp;IF(K200='Tabelle Tipi-pesi'!J$12,'Tabelle Tipi-pesi'!K$12,"")&amp;IF(K200='Tabelle Tipi-pesi'!J$13,'Tabelle Tipi-pesi'!K$13,"")&amp;IF(K200='Tabelle Tipi-pesi'!J$14,'Tabelle Tipi-pesi'!K$14,"")&amp;IF(K200='Tabelle Tipi-pesi'!J$15,'Tabelle Tipi-pesi'!K$15,"")&amp;IF(K200='Tabelle Tipi-pesi'!J$16,'Tabelle Tipi-pesi'!K$16,"")&amp;IF(K200='Tabelle Tipi-pesi'!J$17,'Tabelle Tipi-pesi'!K$17,"")&amp;IF(K200='Tabelle Tipi-pesi'!J$18,'Tabelle Tipi-pesi'!K$18,"")&amp;IF(K200='Tabelle Tipi-pesi'!J$19,'Tabelle Tipi-pesi'!K$19,"")&amp;IF(K200='Tabelle Tipi-pesi'!J$20,'Tabelle Tipi-pesi'!K$20,"")&amp;IF(K200='Tabelle Tipi-pesi'!J$21,'Tabelle Tipi-pesi'!K$21,"")&amp;IF(K200='Tabelle Tipi-pesi'!J$22,'Tabelle Tipi-pesi'!K$22,"")&amp;IF(K200='Tabelle Tipi-pesi'!J$23,'Tabelle Tipi-pesi'!K$23,"")))</f>
        <v>7</v>
      </c>
      <c r="M200" s="8" t="s">
        <v>55</v>
      </c>
      <c r="N200" s="9">
        <f>$B200*IF(M200="",0,VALUE(IF(M200='Tabelle Tipi-pesi'!L$2,'Tabelle Tipi-pesi'!M$2,"")&amp;IF(M200='Tabelle Tipi-pesi'!L$3,'Tabelle Tipi-pesi'!M$3,"")&amp;IF(M200='Tabelle Tipi-pesi'!L$4,'Tabelle Tipi-pesi'!M$4,"")&amp;IF(M200='Tabelle Tipi-pesi'!L$5,'Tabelle Tipi-pesi'!M$5,"")&amp;IF(M200='Tabelle Tipi-pesi'!L$6,'Tabelle Tipi-pesi'!M$6,"")&amp;IF(M200='Tabelle Tipi-pesi'!L$7,'Tabelle Tipi-pesi'!M$7,"")&amp;IF(M200='Tabelle Tipi-pesi'!L$8,'Tabelle Tipi-pesi'!M$8,"")&amp;IF(M200='Tabelle Tipi-pesi'!L$9,'Tabelle Tipi-pesi'!M$9,"")&amp;IF(M200='Tabelle Tipi-pesi'!L$10,'Tabelle Tipi-pesi'!M$10,"")&amp;IF(M200='Tabelle Tipi-pesi'!L$11,'Tabelle Tipi-pesi'!M$11,"")&amp;IF(M200='Tabelle Tipi-pesi'!L$12,'Tabelle Tipi-pesi'!M$12,"")&amp;IF(M200='Tabelle Tipi-pesi'!L$13,'Tabelle Tipi-pesi'!M$13,"")&amp;IF(M200='Tabelle Tipi-pesi'!L$14,'Tabelle Tipi-pesi'!M$14,"")&amp;IF(M200='Tabelle Tipi-pesi'!L$15,'Tabelle Tipi-pesi'!M$15,"")&amp;IF(M200='Tabelle Tipi-pesi'!L$16,'Tabelle Tipi-pesi'!M$16,"")&amp;IF(M200='Tabelle Tipi-pesi'!L$17,'Tabelle Tipi-pesi'!M$17,"")&amp;IF(M200='Tabelle Tipi-pesi'!L$18,'Tabelle Tipi-pesi'!M$18,"")&amp;IF(M200='Tabelle Tipi-pesi'!L$19,'Tabelle Tipi-pesi'!M$19,"")&amp;IF(M200='Tabelle Tipi-pesi'!L$20,'Tabelle Tipi-pesi'!M$20,"")&amp;IF(M200='Tabelle Tipi-pesi'!L$21,'Tabelle Tipi-pesi'!M$21,"")&amp;IF(M200='Tabelle Tipi-pesi'!L$22,'Tabelle Tipi-pesi'!M$22,"")&amp;IF(M200='Tabelle Tipi-pesi'!L$23,'Tabelle Tipi-pesi'!M$23,"")))</f>
        <v>100</v>
      </c>
      <c r="O200" s="27" t="s">
        <v>90</v>
      </c>
      <c r="P200" s="28">
        <f>IF(O200="",0,VALUE(IF(O200='Tabelle Tipi-pesi'!N$2,'Tabelle Tipi-pesi'!O$2,"")&amp;IF(O200='Tabelle Tipi-pesi'!N$3,'Tabelle Tipi-pesi'!O$3,"")&amp;IF(O200='Tabelle Tipi-pesi'!N$4,'Tabelle Tipi-pesi'!O$4,"")&amp;IF(O200='Tabelle Tipi-pesi'!N$5,'Tabelle Tipi-pesi'!O$5,"")&amp;IF(O200='Tabelle Tipi-pesi'!N$6,'Tabelle Tipi-pesi'!O$6,"")&amp;IF(O200='Tabelle Tipi-pesi'!N$7,'Tabelle Tipi-pesi'!O$7,"")&amp;IF(O200='Tabelle Tipi-pesi'!N$8,'Tabelle Tipi-pesi'!O$8,"")&amp;IF(O200='Tabelle Tipi-pesi'!N$9,'Tabelle Tipi-pesi'!O$9,"")&amp;IF(O200='Tabelle Tipi-pesi'!N$10,'Tabelle Tipi-pesi'!O$10,"")&amp;IF(O200='Tabelle Tipi-pesi'!N$11,'Tabelle Tipi-pesi'!O$11,"")&amp;IF(O200='Tabelle Tipi-pesi'!N$12,'Tabelle Tipi-pesi'!O$12,"")&amp;IF(O200='Tabelle Tipi-pesi'!N$13,'Tabelle Tipi-pesi'!O$13,"")&amp;IF(O200='Tabelle Tipi-pesi'!N$14,'Tabelle Tipi-pesi'!O$14,"")&amp;IF(O200='Tabelle Tipi-pesi'!N$15,'Tabelle Tipi-pesi'!O$15,"")&amp;IF(O200='Tabelle Tipi-pesi'!N$16,'Tabelle Tipi-pesi'!O$16,"")&amp;IF(O200='Tabelle Tipi-pesi'!N$17,'Tabelle Tipi-pesi'!O$17,"")&amp;IF(O200='Tabelle Tipi-pesi'!N$18,'Tabelle Tipi-pesi'!O$18,"")&amp;IF(O200='Tabelle Tipi-pesi'!N$19,'Tabelle Tipi-pesi'!O$19,"")&amp;IF(O200='Tabelle Tipi-pesi'!N$20,'Tabelle Tipi-pesi'!O$20,"")&amp;IF(O200='Tabelle Tipi-pesi'!N$21,'Tabelle Tipi-pesi'!O$21,"")&amp;IF(O200='Tabelle Tipi-pesi'!N$22,'Tabelle Tipi-pesi'!O$22,"")&amp;IF(O200='Tabelle Tipi-pesi'!N$23,'Tabelle Tipi-pesi'!O$23,"")))</f>
        <v>295</v>
      </c>
      <c r="Q200" s="8" t="s">
        <v>120</v>
      </c>
      <c r="R200" s="9">
        <f>IF(Q200="",0,VALUE(IF(Q200='Tabelle Tipi-pesi'!P$2,'Tabelle Tipi-pesi'!Q$2,"")&amp;IF(Q200='Tabelle Tipi-pesi'!P$3,'Tabelle Tipi-pesi'!Q$3,"")&amp;IF(Q200='Tabelle Tipi-pesi'!P$4,'Tabelle Tipi-pesi'!Q$4,"")&amp;IF(Q200='Tabelle Tipi-pesi'!P$5,'Tabelle Tipi-pesi'!Q$5,"")&amp;IF(Q200='Tabelle Tipi-pesi'!P$6,'Tabelle Tipi-pesi'!Q$6,"")&amp;IF(Q200='Tabelle Tipi-pesi'!P$7,'Tabelle Tipi-pesi'!Q$7,"")&amp;IF(Q200='Tabelle Tipi-pesi'!P$8,'Tabelle Tipi-pesi'!Q$8,"")&amp;IF(Q200='Tabelle Tipi-pesi'!P$9,'Tabelle Tipi-pesi'!Q$9,"")&amp;IF(Q200='Tabelle Tipi-pesi'!P$10,'Tabelle Tipi-pesi'!Q$10,"")&amp;IF(Q200='Tabelle Tipi-pesi'!P$11,'Tabelle Tipi-pesi'!Q$11,"")&amp;IF(Q200='Tabelle Tipi-pesi'!P$12,'Tabelle Tipi-pesi'!Q$12,"")&amp;IF(Q200='Tabelle Tipi-pesi'!P$13,'Tabelle Tipi-pesi'!Q$13,"")&amp;IF(Q200='Tabelle Tipi-pesi'!P$14,'Tabelle Tipi-pesi'!Q$14,"")&amp;IF(Q200='Tabelle Tipi-pesi'!P$15,'Tabelle Tipi-pesi'!Q$15,"")&amp;IF(Q200='Tabelle Tipi-pesi'!P$16,'Tabelle Tipi-pesi'!Q$16,"")&amp;IF(Q200='Tabelle Tipi-pesi'!P$17,'Tabelle Tipi-pesi'!Q$17,"")&amp;IF(Q200='Tabelle Tipi-pesi'!P$18,'Tabelle Tipi-pesi'!Q$18,"")&amp;IF(Q200='Tabelle Tipi-pesi'!P$19,'Tabelle Tipi-pesi'!Q$19,"")&amp;IF(Q200='Tabelle Tipi-pesi'!P$20,'Tabelle Tipi-pesi'!Q$20,"")&amp;IF(Q200='Tabelle Tipi-pesi'!P$21,'Tabelle Tipi-pesi'!Q$21,"")&amp;IF(Q200='Tabelle Tipi-pesi'!P$22,'Tabelle Tipi-pesi'!Q$22,"")&amp;IF(Q200='Tabelle Tipi-pesi'!P$23,'Tabelle Tipi-pesi'!Q$23,"")))</f>
        <v>20</v>
      </c>
      <c r="S200" s="29"/>
      <c r="T200" s="30">
        <f>IF(S200="",0,VALUE(IF(S200='Tabelle Tipi-pesi'!R$2,'Tabelle Tipi-pesi'!S$2,"")&amp;IF(S200='Tabelle Tipi-pesi'!R$3,'Tabelle Tipi-pesi'!S$3,"")&amp;IF(S200='Tabelle Tipi-pesi'!R$4,'Tabelle Tipi-pesi'!S$4,"")&amp;IF(S200='Tabelle Tipi-pesi'!R$5,'Tabelle Tipi-pesi'!S$5,"")&amp;IF(S200='Tabelle Tipi-pesi'!R$6,'Tabelle Tipi-pesi'!S$6,"")&amp;IF(S200='Tabelle Tipi-pesi'!R$7,'Tabelle Tipi-pesi'!S$7,"")&amp;IF(S200='Tabelle Tipi-pesi'!R$8,'Tabelle Tipi-pesi'!S$8,"")&amp;IF(S200='Tabelle Tipi-pesi'!R$9,'Tabelle Tipi-pesi'!S$9,"")&amp;IF(S200='Tabelle Tipi-pesi'!R$10,'Tabelle Tipi-pesi'!S$10,"")&amp;IF(S200='Tabelle Tipi-pesi'!R$11,'Tabelle Tipi-pesi'!S$11,"")&amp;IF(S200='Tabelle Tipi-pesi'!R$12,'Tabelle Tipi-pesi'!S$12,"")&amp;IF(S200='Tabelle Tipi-pesi'!R$13,'Tabelle Tipi-pesi'!S$13,"")&amp;IF(S200='Tabelle Tipi-pesi'!R$14,'Tabelle Tipi-pesi'!S$14,"")&amp;IF(S200='Tabelle Tipi-pesi'!R$15,'Tabelle Tipi-pesi'!S$15,"")&amp;IF(S200='Tabelle Tipi-pesi'!R$16,'Tabelle Tipi-pesi'!S$16,"")&amp;IF(S200='Tabelle Tipi-pesi'!R$17,'Tabelle Tipi-pesi'!S$17,"")&amp;IF(S200='Tabelle Tipi-pesi'!R$18,'Tabelle Tipi-pesi'!S$18,"")&amp;IF(S200='Tabelle Tipi-pesi'!R$19,'Tabelle Tipi-pesi'!S$19,"")&amp;IF(S200='Tabelle Tipi-pesi'!R$20,'Tabelle Tipi-pesi'!S$20,"")&amp;IF(S200='Tabelle Tipi-pesi'!R$21,'Tabelle Tipi-pesi'!S$21,"")&amp;IF(S200='Tabelle Tipi-pesi'!R$22,'Tabelle Tipi-pesi'!S$22,"")&amp;IF(S200='Tabelle Tipi-pesi'!R$23,'Tabelle Tipi-pesi'!S$23,"")))</f>
        <v>0</v>
      </c>
      <c r="V200" s="9">
        <f>IF(U200="",0,VALUE(IF(U200='Tabelle Tipi-pesi'!T$2,'Tabelle Tipi-pesi'!U$2,"")&amp;IF(U200='Tabelle Tipi-pesi'!T$3,'Tabelle Tipi-pesi'!U$3,"")&amp;IF(U200='Tabelle Tipi-pesi'!T$4,'Tabelle Tipi-pesi'!U$4,"")&amp;IF(U200='Tabelle Tipi-pesi'!T$5,'Tabelle Tipi-pesi'!U$5,"")&amp;IF(U200='Tabelle Tipi-pesi'!T$6,'Tabelle Tipi-pesi'!U$6,"")&amp;IF(U200='Tabelle Tipi-pesi'!T$7,'Tabelle Tipi-pesi'!U$7,"")&amp;IF(U200='Tabelle Tipi-pesi'!T$8,'Tabelle Tipi-pesi'!U$8,"")&amp;IF(U200='Tabelle Tipi-pesi'!T$9,'Tabelle Tipi-pesi'!U$9,"")&amp;IF(U200='Tabelle Tipi-pesi'!T$10,'Tabelle Tipi-pesi'!U$10,"")&amp;IF(U200='Tabelle Tipi-pesi'!T$11,'Tabelle Tipi-pesi'!U$11,"")&amp;IF(U200='Tabelle Tipi-pesi'!T$12,'Tabelle Tipi-pesi'!U$12,"")&amp;IF(U200='Tabelle Tipi-pesi'!T$13,'Tabelle Tipi-pesi'!U$13,"")&amp;IF(U200='Tabelle Tipi-pesi'!T$14,'Tabelle Tipi-pesi'!U$14,"")&amp;IF(U200='Tabelle Tipi-pesi'!T$15,'Tabelle Tipi-pesi'!U$15,"")&amp;IF(U200='Tabelle Tipi-pesi'!T$16,'Tabelle Tipi-pesi'!U$16,"")&amp;IF(U200='Tabelle Tipi-pesi'!T$17,'Tabelle Tipi-pesi'!U$17,"")&amp;IF(U200='Tabelle Tipi-pesi'!T$18,'Tabelle Tipi-pesi'!U$18,"")&amp;IF(U200='Tabelle Tipi-pesi'!T$19,'Tabelle Tipi-pesi'!U$19,"")&amp;IF(U200='Tabelle Tipi-pesi'!T$20,'Tabelle Tipi-pesi'!U$20,"")&amp;IF(U200='Tabelle Tipi-pesi'!T$21,'Tabelle Tipi-pesi'!U$21,"")&amp;IF(U200='Tabelle Tipi-pesi'!T$22,'Tabelle Tipi-pesi'!U$22,"")&amp;IF(U200='Tabelle Tipi-pesi'!T$23,'Tabelle Tipi-pesi'!U$23,"")))</f>
        <v>0</v>
      </c>
      <c r="W200" s="31"/>
      <c r="X200" s="32">
        <f>IF(W200="",0,VALUE(IF(W200='Tabelle Tipi-pesi'!V$2,'Tabelle Tipi-pesi'!W$2,"")&amp;IF(W200='Tabelle Tipi-pesi'!V$3,'Tabelle Tipi-pesi'!W$3,"")&amp;IF(W200='Tabelle Tipi-pesi'!V$4,'Tabelle Tipi-pesi'!W$4,"")&amp;IF(W200='Tabelle Tipi-pesi'!V$5,'Tabelle Tipi-pesi'!W$5,"")&amp;IF(W200='Tabelle Tipi-pesi'!V$6,'Tabelle Tipi-pesi'!W$6,"")&amp;IF(W200='Tabelle Tipi-pesi'!V$7,'Tabelle Tipi-pesi'!W$7,"")&amp;IF(W200='Tabelle Tipi-pesi'!V$8,'Tabelle Tipi-pesi'!W$8,"")&amp;IF(W200='Tabelle Tipi-pesi'!V$9,'Tabelle Tipi-pesi'!W$9,"")&amp;IF(W200='Tabelle Tipi-pesi'!V$10,'Tabelle Tipi-pesi'!W$10,"")&amp;IF(W200='Tabelle Tipi-pesi'!V$11,'Tabelle Tipi-pesi'!W$11,"")&amp;IF(W200='Tabelle Tipi-pesi'!V$12,'Tabelle Tipi-pesi'!W$12,"")&amp;IF(W200='Tabelle Tipi-pesi'!V$13,'Tabelle Tipi-pesi'!W$13,"")&amp;IF(W200='Tabelle Tipi-pesi'!V$14,'Tabelle Tipi-pesi'!W$14,"")&amp;IF(W200='Tabelle Tipi-pesi'!V$15,'Tabelle Tipi-pesi'!W$15,"")&amp;IF(W200='Tabelle Tipi-pesi'!V$16,'Tabelle Tipi-pesi'!W$16,"")&amp;IF(W200='Tabelle Tipi-pesi'!V$17,'Tabelle Tipi-pesi'!W$17,"")&amp;IF(W200='Tabelle Tipi-pesi'!V$18,'Tabelle Tipi-pesi'!W$18,"")&amp;IF(W200='Tabelle Tipi-pesi'!V$19,'Tabelle Tipi-pesi'!W$19,"")&amp;IF(W200='Tabelle Tipi-pesi'!V$20,'Tabelle Tipi-pesi'!W$20,"")&amp;IF(W200='Tabelle Tipi-pesi'!V$21,'Tabelle Tipi-pesi'!W$21,"")&amp;IF(W200='Tabelle Tipi-pesi'!V$22,'Tabelle Tipi-pesi'!W$22,"")&amp;IF(W200='Tabelle Tipi-pesi'!V$23,'Tabelle Tipi-pesi'!W$23,"")))</f>
        <v>0</v>
      </c>
      <c r="Z200" s="9">
        <f>IF(Y200="",0,VALUE(IF(Y200='Tabelle Tipi-pesi'!X$2,'Tabelle Tipi-pesi'!Y$2,"")&amp;IF(Y200='Tabelle Tipi-pesi'!X$3,'Tabelle Tipi-pesi'!Y$3,"")&amp;IF(Y200='Tabelle Tipi-pesi'!X$4,'Tabelle Tipi-pesi'!Y$4,"")&amp;IF(Y200='Tabelle Tipi-pesi'!X$5,'Tabelle Tipi-pesi'!Y$5,"")&amp;IF(Y200='Tabelle Tipi-pesi'!X$6,'Tabelle Tipi-pesi'!Y$6,"")&amp;IF(Y200='Tabelle Tipi-pesi'!X$7,'Tabelle Tipi-pesi'!Y$7,"")&amp;IF(Y200='Tabelle Tipi-pesi'!X$8,'Tabelle Tipi-pesi'!Y$8,"")&amp;IF(Y200='Tabelle Tipi-pesi'!X$9,'Tabelle Tipi-pesi'!Y$9,"")&amp;IF(Y200='Tabelle Tipi-pesi'!X$10,'Tabelle Tipi-pesi'!Y$10,"")&amp;IF(Y200='Tabelle Tipi-pesi'!X$11,'Tabelle Tipi-pesi'!Y$11,"")&amp;IF(Y200='Tabelle Tipi-pesi'!X$12,'Tabelle Tipi-pesi'!Y$12,"")&amp;IF(Y200='Tabelle Tipi-pesi'!X$13,'Tabelle Tipi-pesi'!Y$13,"")&amp;IF(Y200='Tabelle Tipi-pesi'!X$14,'Tabelle Tipi-pesi'!Y$14,"")&amp;IF(Y200='Tabelle Tipi-pesi'!X$15,'Tabelle Tipi-pesi'!Y$15,"")&amp;IF(Y200='Tabelle Tipi-pesi'!X$16,'Tabelle Tipi-pesi'!Y$16,"")&amp;IF(Y200='Tabelle Tipi-pesi'!X$17,'Tabelle Tipi-pesi'!Y$17,"")&amp;IF(Y200='Tabelle Tipi-pesi'!X$18,'Tabelle Tipi-pesi'!Y$18,"")&amp;IF(Y200='Tabelle Tipi-pesi'!X$19,'Tabelle Tipi-pesi'!Y$19,"")&amp;IF(Y200='Tabelle Tipi-pesi'!X$20,'Tabelle Tipi-pesi'!Y$20,"")&amp;IF(Y200='Tabelle Tipi-pesi'!X$21,'Tabelle Tipi-pesi'!Y$21,"")&amp;IF(Y200='Tabelle Tipi-pesi'!X$22,'Tabelle Tipi-pesi'!Y$22,"")&amp;IF(Y200='Tabelle Tipi-pesi'!X$23,'Tabelle Tipi-pesi'!Y$23,"")))</f>
        <v>0</v>
      </c>
      <c r="AA200" s="36"/>
      <c r="AB200" s="37">
        <f>IF(AA200="",0,VALUE(IF(AA200='Tabelle Tipi-pesi'!Z$2,'Tabelle Tipi-pesi'!AA$2,"")&amp;IF(AA200='Tabelle Tipi-pesi'!Z$3,'Tabelle Tipi-pesi'!AA$3,"")&amp;IF(AA200='Tabelle Tipi-pesi'!Z$4,'Tabelle Tipi-pesi'!AA$4,"")&amp;IF(AA200='Tabelle Tipi-pesi'!Z$5,'Tabelle Tipi-pesi'!AA$5,"")&amp;IF(AA200='Tabelle Tipi-pesi'!Z$6,'Tabelle Tipi-pesi'!AA$6,"")&amp;IF(AA200='Tabelle Tipi-pesi'!Z$7,'Tabelle Tipi-pesi'!AA$7,"")&amp;IF(AA200='Tabelle Tipi-pesi'!Z$8,'Tabelle Tipi-pesi'!AA$8,"")&amp;IF(AA200='Tabelle Tipi-pesi'!Z$9,'Tabelle Tipi-pesi'!AA$9,"")&amp;IF(AA200='Tabelle Tipi-pesi'!Z$10,'Tabelle Tipi-pesi'!AA$10,"")&amp;IF(AA200='Tabelle Tipi-pesi'!Z$11,'Tabelle Tipi-pesi'!AA$11,"")&amp;IF(AA200='Tabelle Tipi-pesi'!Z$12,'Tabelle Tipi-pesi'!AA$12,"")&amp;IF(AA200='Tabelle Tipi-pesi'!Z$13,'Tabelle Tipi-pesi'!AA$13,"")&amp;IF(AA200='Tabelle Tipi-pesi'!Z$14,'Tabelle Tipi-pesi'!AA$14,"")&amp;IF(AA200='Tabelle Tipi-pesi'!Z$15,'Tabelle Tipi-pesi'!AA$15,"")&amp;IF(AA200='Tabelle Tipi-pesi'!Z$16,'Tabelle Tipi-pesi'!AA$16,"")&amp;IF(AA200='Tabelle Tipi-pesi'!Z$17,'Tabelle Tipi-pesi'!AA$17,"")&amp;IF(AA200='Tabelle Tipi-pesi'!Z$18,'Tabelle Tipi-pesi'!AA$18,"")&amp;IF(AA200='Tabelle Tipi-pesi'!Z$19,'Tabelle Tipi-pesi'!AA$19,"")&amp;IF(AA200='Tabelle Tipi-pesi'!Z$20,'Tabelle Tipi-pesi'!AA$20,"")&amp;IF(AA200='Tabelle Tipi-pesi'!Z$21,'Tabelle Tipi-pesi'!AA$21,"")&amp;IF(AA200='Tabelle Tipi-pesi'!Z$22,'Tabelle Tipi-pesi'!AA$22,"")&amp;IF(AA200='Tabelle Tipi-pesi'!Z$23,'Tabelle Tipi-pesi'!AA$23,"")))</f>
        <v>0</v>
      </c>
      <c r="AD200" s="9">
        <f>IF(AC200="",0,VALUE(IF(AC200='Tabelle Tipi-pesi'!Z$2,'Tabelle Tipi-pesi'!AA$2,"")&amp;IF(AC200='Tabelle Tipi-pesi'!Z$3,'Tabelle Tipi-pesi'!AA$3,"")&amp;IF(AC200='Tabelle Tipi-pesi'!Z$4,'Tabelle Tipi-pesi'!AA$4,"")&amp;IF(AC200='Tabelle Tipi-pesi'!Z$5,'Tabelle Tipi-pesi'!AA$5,"")&amp;IF(AC200='Tabelle Tipi-pesi'!Z$6,'Tabelle Tipi-pesi'!AA$6,"")&amp;IF(AC200='Tabelle Tipi-pesi'!Z$7,'Tabelle Tipi-pesi'!AA$7,"")&amp;IF(AC200='Tabelle Tipi-pesi'!Z$8,'Tabelle Tipi-pesi'!AA$8,"")&amp;IF(AC200='Tabelle Tipi-pesi'!Z$9,'Tabelle Tipi-pesi'!AA$9,"")&amp;IF(AC200='Tabelle Tipi-pesi'!Z$10,'Tabelle Tipi-pesi'!AA$10,"")&amp;IF(AC200='Tabelle Tipi-pesi'!Z$11,'Tabelle Tipi-pesi'!AA$11,"")&amp;IF(AC200='Tabelle Tipi-pesi'!Z$12,'Tabelle Tipi-pesi'!AA$12,"")&amp;IF(AC200='Tabelle Tipi-pesi'!Z$13,'Tabelle Tipi-pesi'!AA$13,"")&amp;IF(AC200='Tabelle Tipi-pesi'!Z$14,'Tabelle Tipi-pesi'!AA$14,"")&amp;IF(AC200='Tabelle Tipi-pesi'!Z$15,'Tabelle Tipi-pesi'!AA$15,"")&amp;IF(AC200='Tabelle Tipi-pesi'!Z$16,'Tabelle Tipi-pesi'!AA$16,"")&amp;IF(AC200='Tabelle Tipi-pesi'!Z$17,'Tabelle Tipi-pesi'!AA$17,"")&amp;IF(AC200='Tabelle Tipi-pesi'!Z$18,'Tabelle Tipi-pesi'!AA$18,"")&amp;IF(AC200='Tabelle Tipi-pesi'!Z$19,'Tabelle Tipi-pesi'!AA$19,"")&amp;IF(AC200='Tabelle Tipi-pesi'!Z$20,'Tabelle Tipi-pesi'!AA$20,"")&amp;IF(AC200='Tabelle Tipi-pesi'!Z$21,'Tabelle Tipi-pesi'!AA$21,"")&amp;IF(AC200='Tabelle Tipi-pesi'!Z$22,'Tabelle Tipi-pesi'!AA$22,"")&amp;IF(AC200='Tabelle Tipi-pesi'!Z$23,'Tabelle Tipi-pesi'!AA$23,"")))</f>
        <v>0</v>
      </c>
      <c r="AE200" s="34"/>
      <c r="AF200" s="35">
        <f>IF(AE200="",0,VALUE(IF(AE200='Tabelle Tipi-pesi'!AB$2,'Tabelle Tipi-pesi'!AC$2,"")&amp;IF(AE200='Tabelle Tipi-pesi'!AB$3,'Tabelle Tipi-pesi'!AC$3,"")&amp;IF(AE200='Tabelle Tipi-pesi'!AB$4,'Tabelle Tipi-pesi'!AC$4,"")&amp;IF(AE200='Tabelle Tipi-pesi'!AB$5,'Tabelle Tipi-pesi'!AC$5,"")&amp;IF(AE200='Tabelle Tipi-pesi'!AB$6,'Tabelle Tipi-pesi'!AC$6,"")&amp;IF(AE200='Tabelle Tipi-pesi'!AB$7,'Tabelle Tipi-pesi'!AC$7,"")&amp;IF(AE200='Tabelle Tipi-pesi'!AB$8,'Tabelle Tipi-pesi'!AC$8,"")&amp;IF(AE200='Tabelle Tipi-pesi'!AB$9,'Tabelle Tipi-pesi'!AC$9,"")&amp;IF(AE200='Tabelle Tipi-pesi'!AB$10,'Tabelle Tipi-pesi'!AC$10,"")&amp;IF(AE200='Tabelle Tipi-pesi'!AB$11,'Tabelle Tipi-pesi'!AC$11,"")&amp;IF(AE200='Tabelle Tipi-pesi'!AB$12,'Tabelle Tipi-pesi'!AC$12,"")&amp;IF(AE200='Tabelle Tipi-pesi'!AB$13,'Tabelle Tipi-pesi'!AC$13,"")&amp;IF(AE200='Tabelle Tipi-pesi'!AB$14,'Tabelle Tipi-pesi'!AC$14,"")&amp;IF(AE200='Tabelle Tipi-pesi'!AB$15,'Tabelle Tipi-pesi'!AC$15,"")&amp;IF(AD200='Tabelle Tipi-pesi'!AB$16,'Tabelle Tipi-pesi'!AC$16,"")&amp;IF(AE200='Tabelle Tipi-pesi'!AB$17,'Tabelle Tipi-pesi'!AC$17,"")&amp;IF(AE200='Tabelle Tipi-pesi'!AB$18,'Tabelle Tipi-pesi'!AC$18,"")&amp;IF(AE200='Tabelle Tipi-pesi'!AB$19,'Tabelle Tipi-pesi'!AC$19,"")&amp;IF(AE200='Tabelle Tipi-pesi'!AB$20,'Tabelle Tipi-pesi'!AC$20,"")&amp;IF(AE200='Tabelle Tipi-pesi'!AB$21,'Tabelle Tipi-pesi'!AC$21,"")&amp;IF(AE200='Tabelle Tipi-pesi'!AB$22,'Tabelle Tipi-pesi'!AC$22,"")&amp;IF(AE200='Tabelle Tipi-pesi'!AB$23,'Tabelle Tipi-pesi'!AC$23,"")))</f>
        <v>0</v>
      </c>
      <c r="AH200" s="9">
        <f>IF(AG200="",0,VALUE(IF(AG200='Tabelle Tipi-pesi'!AD$2,'Tabelle Tipi-pesi'!AE$2,"")&amp;IF(AG200='Tabelle Tipi-pesi'!AD$3,'Tabelle Tipi-pesi'!AE$3,"")&amp;IF(AG200='Tabelle Tipi-pesi'!AD$4,'Tabelle Tipi-pesi'!AE$4,"")&amp;IF(AG200='Tabelle Tipi-pesi'!AD$5,'Tabelle Tipi-pesi'!AE$5,"")&amp;IF(AG200='Tabelle Tipi-pesi'!AD$6,'Tabelle Tipi-pesi'!AE$6,"")&amp;IF(AG200='Tabelle Tipi-pesi'!AD$7,'Tabelle Tipi-pesi'!AE$7,"")&amp;IF(AG200='Tabelle Tipi-pesi'!AD$8,'Tabelle Tipi-pesi'!AE$8,"")&amp;IF(AG200='Tabelle Tipi-pesi'!AD$9,'Tabelle Tipi-pesi'!AE$9,"")&amp;IF(AG200='Tabelle Tipi-pesi'!AD$10,'Tabelle Tipi-pesi'!AE$10,"")&amp;IF(AG200='Tabelle Tipi-pesi'!AD$11,'Tabelle Tipi-pesi'!AE$11,"")&amp;IF(AG200='Tabelle Tipi-pesi'!AD$12,'Tabelle Tipi-pesi'!AE$12,"")&amp;IF(AG200='Tabelle Tipi-pesi'!AD$13,'Tabelle Tipi-pesi'!AE$13,"")&amp;IF(AG200='Tabelle Tipi-pesi'!AD$14,'Tabelle Tipi-pesi'!AE$14,"")&amp;IF(AG200='Tabelle Tipi-pesi'!AD$15,'Tabelle Tipi-pesi'!AE$15,"")&amp;IF(AF200='Tabelle Tipi-pesi'!AD$16,'Tabelle Tipi-pesi'!AE$16,"")&amp;IF(AG200='Tabelle Tipi-pesi'!AD$17,'Tabelle Tipi-pesi'!AE$17,"")&amp;IF(AG200='Tabelle Tipi-pesi'!AD$18,'Tabelle Tipi-pesi'!AE$18,"")&amp;IF(AG200='Tabelle Tipi-pesi'!AD$19,'Tabelle Tipi-pesi'!AE$19,"")&amp;IF(AG200='Tabelle Tipi-pesi'!AD$20,'Tabelle Tipi-pesi'!AE$20,"")&amp;IF(AG200='Tabelle Tipi-pesi'!AD$21,'Tabelle Tipi-pesi'!AE$21,"")&amp;IF(AG200='Tabelle Tipi-pesi'!AD$22,'Tabelle Tipi-pesi'!AE$22,"")&amp;IF(AG200='Tabelle Tipi-pesi'!AD$23,'Tabelle Tipi-pesi'!AE$23,"")))</f>
        <v>0</v>
      </c>
      <c r="AJ200" s="26">
        <f t="shared" si="21"/>
        <v>602</v>
      </c>
      <c r="AK200" s="55">
        <v>52</v>
      </c>
      <c r="AL200" s="12">
        <v>6773</v>
      </c>
      <c r="AM200" s="18"/>
      <c r="AN200" s="11">
        <f t="shared" si="22"/>
        <v>9</v>
      </c>
      <c r="AO200" s="11" t="str">
        <f t="shared" si="23"/>
        <v>2</v>
      </c>
      <c r="AP200" s="8">
        <v>1080</v>
      </c>
      <c r="AQ200" s="40">
        <f t="shared" si="24"/>
        <v>7.8150000000000004</v>
      </c>
      <c r="AR200" s="15">
        <f t="shared" si="25"/>
        <v>57.831000000000003</v>
      </c>
      <c r="AS200" s="16">
        <f t="shared" si="26"/>
        <v>96.064784053156146</v>
      </c>
      <c r="AT200" s="15">
        <f t="shared" si="27"/>
        <v>10.40964188756895</v>
      </c>
      <c r="AU200" s="39"/>
    </row>
    <row r="201" spans="1:47" s="8" customFormat="1" ht="11.25" customHeight="1" x14ac:dyDescent="0.2">
      <c r="A201" s="8">
        <v>197</v>
      </c>
      <c r="B201" s="8">
        <v>4</v>
      </c>
      <c r="C201" s="20" t="s">
        <v>16</v>
      </c>
      <c r="D201" s="21">
        <f>IF(C201="",0,VALUE(IF(C201='Tabelle Tipi-pesi'!B$2,'Tabelle Tipi-pesi'!C$2,"")&amp;IF(C201='Tabelle Tipi-pesi'!B$3,'Tabelle Tipi-pesi'!C$3,"")&amp;IF(C201='Tabelle Tipi-pesi'!B$4,'Tabelle Tipi-pesi'!C$4,"")&amp;IF(C201='Tabelle Tipi-pesi'!B$5,'Tabelle Tipi-pesi'!C$5,"")&amp;IF(C201='Tabelle Tipi-pesi'!B$6,'Tabelle Tipi-pesi'!C$6,"")&amp;IF(C201='Tabelle Tipi-pesi'!B$7,'Tabelle Tipi-pesi'!C$7,"")&amp;IF(C201='Tabelle Tipi-pesi'!B$8,'Tabelle Tipi-pesi'!C$8,"")&amp;IF(C201='Tabelle Tipi-pesi'!B$9,'Tabelle Tipi-pesi'!C$9,"")&amp;IF(C201='Tabelle Tipi-pesi'!B$10,'Tabelle Tipi-pesi'!C$10,"")&amp;IF(C201='Tabelle Tipi-pesi'!B$11,'Tabelle Tipi-pesi'!C$11,"")&amp;IF(C201='Tabelle Tipi-pesi'!B$12,'Tabelle Tipi-pesi'!C$12,"")&amp;IF(C201='Tabelle Tipi-pesi'!B$13,'Tabelle Tipi-pesi'!C$13,"")&amp;IF(C201='Tabelle Tipi-pesi'!B$14,'Tabelle Tipi-pesi'!C$14,"")&amp;IF(C201='Tabelle Tipi-pesi'!B$15,'Tabelle Tipi-pesi'!C$15,"")&amp;IF(C201='Tabelle Tipi-pesi'!B$16,'Tabelle Tipi-pesi'!C$16,"")&amp;IF(C201='Tabelle Tipi-pesi'!B$17,'Tabelle Tipi-pesi'!C$17,"")&amp;IF(C201='Tabelle Tipi-pesi'!B$18,'Tabelle Tipi-pesi'!C$18,"")&amp;IF(C201='Tabelle Tipi-pesi'!B$19,'Tabelle Tipi-pesi'!C$19,"")&amp;IF(C201='Tabelle Tipi-pesi'!B$20,'Tabelle Tipi-pesi'!C$20,"")&amp;IF(C201='Tabelle Tipi-pesi'!B$21,'Tabelle Tipi-pesi'!C$21,"")&amp;IF(C201='Tabelle Tipi-pesi'!B$22,'Tabelle Tipi-pesi'!C$22,"")&amp;IF(C201='Tabelle Tipi-pesi'!B$23,'Tabelle Tipi-pesi'!C$23,"")))</f>
        <v>50</v>
      </c>
      <c r="E201" s="8" t="s">
        <v>139</v>
      </c>
      <c r="F201" s="7">
        <f>IF(E201="",0,VALUE(IF(E201='Tabelle Tipi-pesi'!D$2,'Tabelle Tipi-pesi'!E$2,"")&amp;IF(E201='Tabelle Tipi-pesi'!D$3,'Tabelle Tipi-pesi'!E$3,"")&amp;IF(E201='Tabelle Tipi-pesi'!D$4,'Tabelle Tipi-pesi'!E$4,"")&amp;IF(E201='Tabelle Tipi-pesi'!D$5,'Tabelle Tipi-pesi'!E$5,"")&amp;IF(E201='Tabelle Tipi-pesi'!D$6,'Tabelle Tipi-pesi'!E$6,"")&amp;IF(E201='Tabelle Tipi-pesi'!D$7,'Tabelle Tipi-pesi'!E$7,"")&amp;IF(E201='Tabelle Tipi-pesi'!D$8,'Tabelle Tipi-pesi'!E$8,"")&amp;IF(E201='Tabelle Tipi-pesi'!D$9,'Tabelle Tipi-pesi'!E$9,"")&amp;IF(E201='Tabelle Tipi-pesi'!D$10,'Tabelle Tipi-pesi'!E$10,"")&amp;IF(E201='Tabelle Tipi-pesi'!D$11,'Tabelle Tipi-pesi'!E$11,"")&amp;IF(E201='Tabelle Tipi-pesi'!D$12,'Tabelle Tipi-pesi'!E$12,"")&amp;IF(E201='Tabelle Tipi-pesi'!D$13,'Tabelle Tipi-pesi'!E$13,"")&amp;IF(E201='Tabelle Tipi-pesi'!D$14,'Tabelle Tipi-pesi'!E$14,"")&amp;IF(E201='Tabelle Tipi-pesi'!D$15,'Tabelle Tipi-pesi'!E$15,"")&amp;IF(E201='Tabelle Tipi-pesi'!D$16,'Tabelle Tipi-pesi'!E$16,"")&amp;IF(E201='Tabelle Tipi-pesi'!D$17,'Tabelle Tipi-pesi'!E$17,"")&amp;IF(E201='Tabelle Tipi-pesi'!D$18,'Tabelle Tipi-pesi'!E$18,"")&amp;IF(E201='Tabelle Tipi-pesi'!D$19,'Tabelle Tipi-pesi'!E$19,"")&amp;IF(E201='Tabelle Tipi-pesi'!D$20,'Tabelle Tipi-pesi'!E$20,"")&amp;IF(E201='Tabelle Tipi-pesi'!D$21,'Tabelle Tipi-pesi'!E$21,"")&amp;IF(E201='Tabelle Tipi-pesi'!D$22,'Tabelle Tipi-pesi'!E$22,"")&amp;IF(E201='Tabelle Tipi-pesi'!D$23,'Tabelle Tipi-pesi'!E$23,"")))/4*B201</f>
        <v>20</v>
      </c>
      <c r="G201" s="22" t="s">
        <v>40</v>
      </c>
      <c r="H201" s="23">
        <f>$B201*IF(G201="",0,VALUE(IF(G201='Tabelle Tipi-pesi'!F$2,'Tabelle Tipi-pesi'!G$2,"")&amp;IF(G201='Tabelle Tipi-pesi'!F$3,'Tabelle Tipi-pesi'!G$3,"")&amp;IF(G201='Tabelle Tipi-pesi'!F$4,'Tabelle Tipi-pesi'!G$4,"")&amp;IF(G201='Tabelle Tipi-pesi'!F$5,'Tabelle Tipi-pesi'!G$5,"")&amp;IF(G201='Tabelle Tipi-pesi'!F$6,'Tabelle Tipi-pesi'!G$6,"")&amp;IF(G201='Tabelle Tipi-pesi'!F$7,'Tabelle Tipi-pesi'!G$7,"")&amp;IF(G201='Tabelle Tipi-pesi'!F$8,'Tabelle Tipi-pesi'!G$8,"")&amp;IF(G201='Tabelle Tipi-pesi'!F$9,'Tabelle Tipi-pesi'!G$9,"")&amp;IF(G201='Tabelle Tipi-pesi'!F$10,'Tabelle Tipi-pesi'!G$10,"")&amp;IF(G201='Tabelle Tipi-pesi'!F$11,'Tabelle Tipi-pesi'!G$11,"")&amp;IF(G201='Tabelle Tipi-pesi'!F$12,'Tabelle Tipi-pesi'!G$12,"")&amp;IF(G201='Tabelle Tipi-pesi'!F$13,'Tabelle Tipi-pesi'!G$13,"")&amp;IF(G201='Tabelle Tipi-pesi'!F$14,'Tabelle Tipi-pesi'!G$14,"")&amp;IF(G201='Tabelle Tipi-pesi'!F$15,'Tabelle Tipi-pesi'!G$15,"")&amp;IF(G201='Tabelle Tipi-pesi'!F$16,'Tabelle Tipi-pesi'!G$16,"")&amp;IF(G201='Tabelle Tipi-pesi'!F$17,'Tabelle Tipi-pesi'!G$17,"")&amp;IF(G201='Tabelle Tipi-pesi'!F$18,'Tabelle Tipi-pesi'!G$18,"")&amp;IF(G201='Tabelle Tipi-pesi'!F$19,'Tabelle Tipi-pesi'!G$19,"")&amp;IF(G201='Tabelle Tipi-pesi'!F$20,'Tabelle Tipi-pesi'!G$20,"")&amp;IF(G201='Tabelle Tipi-pesi'!F$21,'Tabelle Tipi-pesi'!G$21,"")&amp;IF(G201='Tabelle Tipi-pesi'!F$22,'Tabelle Tipi-pesi'!G$22,"")&amp;IF(G201='Tabelle Tipi-pesi'!F$23,'Tabelle Tipi-pesi'!G$23,"")))</f>
        <v>60</v>
      </c>
      <c r="I201" s="8" t="s">
        <v>45</v>
      </c>
      <c r="J201" s="9">
        <f>IF(I201="",0,VALUE(IF(I201='Tabelle Tipi-pesi'!H$2,'Tabelle Tipi-pesi'!I$2,"")&amp;IF(I201='Tabelle Tipi-pesi'!H$3,'Tabelle Tipi-pesi'!I$3,"")&amp;IF(I201='Tabelle Tipi-pesi'!H$4,'Tabelle Tipi-pesi'!I$4,"")&amp;IF(I201='Tabelle Tipi-pesi'!H$5,'Tabelle Tipi-pesi'!I$5,"")&amp;IF(I201='Tabelle Tipi-pesi'!H$6,'Tabelle Tipi-pesi'!I$6,"")&amp;IF(I201='Tabelle Tipi-pesi'!H$7,'Tabelle Tipi-pesi'!I$7,"")&amp;IF(I201='Tabelle Tipi-pesi'!H$8,'Tabelle Tipi-pesi'!I$8,"")&amp;IF(I201='Tabelle Tipi-pesi'!H$9,'Tabelle Tipi-pesi'!I$9,"")&amp;IF(I201='Tabelle Tipi-pesi'!H$10,'Tabelle Tipi-pesi'!I$10,"")&amp;IF(I201='Tabelle Tipi-pesi'!H$11,'Tabelle Tipi-pesi'!I$11,"")&amp;IF(I201='Tabelle Tipi-pesi'!H$12,'Tabelle Tipi-pesi'!I$12,"")&amp;IF(I201='Tabelle Tipi-pesi'!H$13,'Tabelle Tipi-pesi'!I$13,"")&amp;IF(I201='Tabelle Tipi-pesi'!H$14,'Tabelle Tipi-pesi'!I$14,"")&amp;IF(I201='Tabelle Tipi-pesi'!H$15,'Tabelle Tipi-pesi'!I$15,"")&amp;IF(I201='Tabelle Tipi-pesi'!H$16,'Tabelle Tipi-pesi'!I$16,"")&amp;IF(I201='Tabelle Tipi-pesi'!H$17,'Tabelle Tipi-pesi'!I$17,"")&amp;IF(I201='Tabelle Tipi-pesi'!H$18,'Tabelle Tipi-pesi'!I$18,"")&amp;IF(I201='Tabelle Tipi-pesi'!H$19,'Tabelle Tipi-pesi'!I$19,"")&amp;IF(I201='Tabelle Tipi-pesi'!H$20,'Tabelle Tipi-pesi'!I$20,"")&amp;IF(I201='Tabelle Tipi-pesi'!H$21,'Tabelle Tipi-pesi'!I$21,"")&amp;IF(I201='Tabelle Tipi-pesi'!H$22,'Tabelle Tipi-pesi'!I$22,"")&amp;IF(I201='Tabelle Tipi-pesi'!H$23,'Tabelle Tipi-pesi'!I$23,"")))</f>
        <v>50</v>
      </c>
      <c r="K201" s="24" t="s">
        <v>50</v>
      </c>
      <c r="L201" s="25">
        <f>IF(K201="",0,VALUE(IF(K201='Tabelle Tipi-pesi'!J$2,'Tabelle Tipi-pesi'!K$2,"")&amp;IF(K201='Tabelle Tipi-pesi'!J$3,'Tabelle Tipi-pesi'!K$3,"")&amp;IF(K201='Tabelle Tipi-pesi'!J$4,'Tabelle Tipi-pesi'!K$4,"")&amp;IF(K201='Tabelle Tipi-pesi'!J$5,'Tabelle Tipi-pesi'!K$5,"")&amp;IF(K201='Tabelle Tipi-pesi'!J$6,'Tabelle Tipi-pesi'!K$6,"")&amp;IF(K201='Tabelle Tipi-pesi'!J$7,'Tabelle Tipi-pesi'!K$7,"")&amp;IF(K201='Tabelle Tipi-pesi'!J$8,'Tabelle Tipi-pesi'!K$8,"")&amp;IF(K201='Tabelle Tipi-pesi'!J$9,'Tabelle Tipi-pesi'!K$9,"")&amp;IF(K201='Tabelle Tipi-pesi'!J$10,'Tabelle Tipi-pesi'!K$10,"")&amp;IF(K201='Tabelle Tipi-pesi'!J$11,'Tabelle Tipi-pesi'!K$11,"")&amp;IF(K201='Tabelle Tipi-pesi'!J$12,'Tabelle Tipi-pesi'!K$12,"")&amp;IF(K201='Tabelle Tipi-pesi'!J$13,'Tabelle Tipi-pesi'!K$13,"")&amp;IF(K201='Tabelle Tipi-pesi'!J$14,'Tabelle Tipi-pesi'!K$14,"")&amp;IF(K201='Tabelle Tipi-pesi'!J$15,'Tabelle Tipi-pesi'!K$15,"")&amp;IF(K201='Tabelle Tipi-pesi'!J$16,'Tabelle Tipi-pesi'!K$16,"")&amp;IF(K201='Tabelle Tipi-pesi'!J$17,'Tabelle Tipi-pesi'!K$17,"")&amp;IF(K201='Tabelle Tipi-pesi'!J$18,'Tabelle Tipi-pesi'!K$18,"")&amp;IF(K201='Tabelle Tipi-pesi'!J$19,'Tabelle Tipi-pesi'!K$19,"")&amp;IF(K201='Tabelle Tipi-pesi'!J$20,'Tabelle Tipi-pesi'!K$20,"")&amp;IF(K201='Tabelle Tipi-pesi'!J$21,'Tabelle Tipi-pesi'!K$21,"")&amp;IF(K201='Tabelle Tipi-pesi'!J$22,'Tabelle Tipi-pesi'!K$22,"")&amp;IF(K201='Tabelle Tipi-pesi'!J$23,'Tabelle Tipi-pesi'!K$23,"")))</f>
        <v>7</v>
      </c>
      <c r="M201" s="8" t="s">
        <v>56</v>
      </c>
      <c r="N201" s="9">
        <f>$B201*IF(M201="",0,VALUE(IF(M201='Tabelle Tipi-pesi'!L$2,'Tabelle Tipi-pesi'!M$2,"")&amp;IF(M201='Tabelle Tipi-pesi'!L$3,'Tabelle Tipi-pesi'!M$3,"")&amp;IF(M201='Tabelle Tipi-pesi'!L$4,'Tabelle Tipi-pesi'!M$4,"")&amp;IF(M201='Tabelle Tipi-pesi'!L$5,'Tabelle Tipi-pesi'!M$5,"")&amp;IF(M201='Tabelle Tipi-pesi'!L$6,'Tabelle Tipi-pesi'!M$6,"")&amp;IF(M201='Tabelle Tipi-pesi'!L$7,'Tabelle Tipi-pesi'!M$7,"")&amp;IF(M201='Tabelle Tipi-pesi'!L$8,'Tabelle Tipi-pesi'!M$8,"")&amp;IF(M201='Tabelle Tipi-pesi'!L$9,'Tabelle Tipi-pesi'!M$9,"")&amp;IF(M201='Tabelle Tipi-pesi'!L$10,'Tabelle Tipi-pesi'!M$10,"")&amp;IF(M201='Tabelle Tipi-pesi'!L$11,'Tabelle Tipi-pesi'!M$11,"")&amp;IF(M201='Tabelle Tipi-pesi'!L$12,'Tabelle Tipi-pesi'!M$12,"")&amp;IF(M201='Tabelle Tipi-pesi'!L$13,'Tabelle Tipi-pesi'!M$13,"")&amp;IF(M201='Tabelle Tipi-pesi'!L$14,'Tabelle Tipi-pesi'!M$14,"")&amp;IF(M201='Tabelle Tipi-pesi'!L$15,'Tabelle Tipi-pesi'!M$15,"")&amp;IF(M201='Tabelle Tipi-pesi'!L$16,'Tabelle Tipi-pesi'!M$16,"")&amp;IF(M201='Tabelle Tipi-pesi'!L$17,'Tabelle Tipi-pesi'!M$17,"")&amp;IF(M201='Tabelle Tipi-pesi'!L$18,'Tabelle Tipi-pesi'!M$18,"")&amp;IF(M201='Tabelle Tipi-pesi'!L$19,'Tabelle Tipi-pesi'!M$19,"")&amp;IF(M201='Tabelle Tipi-pesi'!L$20,'Tabelle Tipi-pesi'!M$20,"")&amp;IF(M201='Tabelle Tipi-pesi'!L$21,'Tabelle Tipi-pesi'!M$21,"")&amp;IF(M201='Tabelle Tipi-pesi'!L$22,'Tabelle Tipi-pesi'!M$22,"")&amp;IF(M201='Tabelle Tipi-pesi'!L$23,'Tabelle Tipi-pesi'!M$23,"")))</f>
        <v>80</v>
      </c>
      <c r="O201" s="27" t="s">
        <v>71</v>
      </c>
      <c r="P201" s="28">
        <f>IF(O201="",0,VALUE(IF(O201='Tabelle Tipi-pesi'!N$2,'Tabelle Tipi-pesi'!O$2,"")&amp;IF(O201='Tabelle Tipi-pesi'!N$3,'Tabelle Tipi-pesi'!O$3,"")&amp;IF(O201='Tabelle Tipi-pesi'!N$4,'Tabelle Tipi-pesi'!O$4,"")&amp;IF(O201='Tabelle Tipi-pesi'!N$5,'Tabelle Tipi-pesi'!O$5,"")&amp;IF(O201='Tabelle Tipi-pesi'!N$6,'Tabelle Tipi-pesi'!O$6,"")&amp;IF(O201='Tabelle Tipi-pesi'!N$7,'Tabelle Tipi-pesi'!O$7,"")&amp;IF(O201='Tabelle Tipi-pesi'!N$8,'Tabelle Tipi-pesi'!O$8,"")&amp;IF(O201='Tabelle Tipi-pesi'!N$9,'Tabelle Tipi-pesi'!O$9,"")&amp;IF(O201='Tabelle Tipi-pesi'!N$10,'Tabelle Tipi-pesi'!O$10,"")&amp;IF(O201='Tabelle Tipi-pesi'!N$11,'Tabelle Tipi-pesi'!O$11,"")&amp;IF(O201='Tabelle Tipi-pesi'!N$12,'Tabelle Tipi-pesi'!O$12,"")&amp;IF(O201='Tabelle Tipi-pesi'!N$13,'Tabelle Tipi-pesi'!O$13,"")&amp;IF(O201='Tabelle Tipi-pesi'!N$14,'Tabelle Tipi-pesi'!O$14,"")&amp;IF(O201='Tabelle Tipi-pesi'!N$15,'Tabelle Tipi-pesi'!O$15,"")&amp;IF(O201='Tabelle Tipi-pesi'!N$16,'Tabelle Tipi-pesi'!O$16,"")&amp;IF(O201='Tabelle Tipi-pesi'!N$17,'Tabelle Tipi-pesi'!O$17,"")&amp;IF(O201='Tabelle Tipi-pesi'!N$18,'Tabelle Tipi-pesi'!O$18,"")&amp;IF(O201='Tabelle Tipi-pesi'!N$19,'Tabelle Tipi-pesi'!O$19,"")&amp;IF(O201='Tabelle Tipi-pesi'!N$20,'Tabelle Tipi-pesi'!O$20,"")&amp;IF(O201='Tabelle Tipi-pesi'!N$21,'Tabelle Tipi-pesi'!O$21,"")&amp;IF(O201='Tabelle Tipi-pesi'!N$22,'Tabelle Tipi-pesi'!O$22,"")&amp;IF(O201='Tabelle Tipi-pesi'!N$23,'Tabelle Tipi-pesi'!O$23,"")))</f>
        <v>122</v>
      </c>
      <c r="Q201" s="8" t="s">
        <v>108</v>
      </c>
      <c r="R201" s="9">
        <f>IF(Q201="",0,VALUE(IF(Q201='Tabelle Tipi-pesi'!P$2,'Tabelle Tipi-pesi'!Q$2,"")&amp;IF(Q201='Tabelle Tipi-pesi'!P$3,'Tabelle Tipi-pesi'!Q$3,"")&amp;IF(Q201='Tabelle Tipi-pesi'!P$4,'Tabelle Tipi-pesi'!Q$4,"")&amp;IF(Q201='Tabelle Tipi-pesi'!P$5,'Tabelle Tipi-pesi'!Q$5,"")&amp;IF(Q201='Tabelle Tipi-pesi'!P$6,'Tabelle Tipi-pesi'!Q$6,"")&amp;IF(Q201='Tabelle Tipi-pesi'!P$7,'Tabelle Tipi-pesi'!Q$7,"")&amp;IF(Q201='Tabelle Tipi-pesi'!P$8,'Tabelle Tipi-pesi'!Q$8,"")&amp;IF(Q201='Tabelle Tipi-pesi'!P$9,'Tabelle Tipi-pesi'!Q$9,"")&amp;IF(Q201='Tabelle Tipi-pesi'!P$10,'Tabelle Tipi-pesi'!Q$10,"")&amp;IF(Q201='Tabelle Tipi-pesi'!P$11,'Tabelle Tipi-pesi'!Q$11,"")&amp;IF(Q201='Tabelle Tipi-pesi'!P$12,'Tabelle Tipi-pesi'!Q$12,"")&amp;IF(Q201='Tabelle Tipi-pesi'!P$13,'Tabelle Tipi-pesi'!Q$13,"")&amp;IF(Q201='Tabelle Tipi-pesi'!P$14,'Tabelle Tipi-pesi'!Q$14,"")&amp;IF(Q201='Tabelle Tipi-pesi'!P$15,'Tabelle Tipi-pesi'!Q$15,"")&amp;IF(Q201='Tabelle Tipi-pesi'!P$16,'Tabelle Tipi-pesi'!Q$16,"")&amp;IF(Q201='Tabelle Tipi-pesi'!P$17,'Tabelle Tipi-pesi'!Q$17,"")&amp;IF(Q201='Tabelle Tipi-pesi'!P$18,'Tabelle Tipi-pesi'!Q$18,"")&amp;IF(Q201='Tabelle Tipi-pesi'!P$19,'Tabelle Tipi-pesi'!Q$19,"")&amp;IF(Q201='Tabelle Tipi-pesi'!P$20,'Tabelle Tipi-pesi'!Q$20,"")&amp;IF(Q201='Tabelle Tipi-pesi'!P$21,'Tabelle Tipi-pesi'!Q$21,"")&amp;IF(Q201='Tabelle Tipi-pesi'!P$22,'Tabelle Tipi-pesi'!Q$22,"")&amp;IF(Q201='Tabelle Tipi-pesi'!P$23,'Tabelle Tipi-pesi'!Q$23,"")))</f>
        <v>30</v>
      </c>
      <c r="S201" s="29"/>
      <c r="T201" s="30">
        <f>IF(S201="",0,VALUE(IF(S201='Tabelle Tipi-pesi'!R$2,'Tabelle Tipi-pesi'!S$2,"")&amp;IF(S201='Tabelle Tipi-pesi'!R$3,'Tabelle Tipi-pesi'!S$3,"")&amp;IF(S201='Tabelle Tipi-pesi'!R$4,'Tabelle Tipi-pesi'!S$4,"")&amp;IF(S201='Tabelle Tipi-pesi'!R$5,'Tabelle Tipi-pesi'!S$5,"")&amp;IF(S201='Tabelle Tipi-pesi'!R$6,'Tabelle Tipi-pesi'!S$6,"")&amp;IF(S201='Tabelle Tipi-pesi'!R$7,'Tabelle Tipi-pesi'!S$7,"")&amp;IF(S201='Tabelle Tipi-pesi'!R$8,'Tabelle Tipi-pesi'!S$8,"")&amp;IF(S201='Tabelle Tipi-pesi'!R$9,'Tabelle Tipi-pesi'!S$9,"")&amp;IF(S201='Tabelle Tipi-pesi'!R$10,'Tabelle Tipi-pesi'!S$10,"")&amp;IF(S201='Tabelle Tipi-pesi'!R$11,'Tabelle Tipi-pesi'!S$11,"")&amp;IF(S201='Tabelle Tipi-pesi'!R$12,'Tabelle Tipi-pesi'!S$12,"")&amp;IF(S201='Tabelle Tipi-pesi'!R$13,'Tabelle Tipi-pesi'!S$13,"")&amp;IF(S201='Tabelle Tipi-pesi'!R$14,'Tabelle Tipi-pesi'!S$14,"")&amp;IF(S201='Tabelle Tipi-pesi'!R$15,'Tabelle Tipi-pesi'!S$15,"")&amp;IF(S201='Tabelle Tipi-pesi'!R$16,'Tabelle Tipi-pesi'!S$16,"")&amp;IF(S201='Tabelle Tipi-pesi'!R$17,'Tabelle Tipi-pesi'!S$17,"")&amp;IF(S201='Tabelle Tipi-pesi'!R$18,'Tabelle Tipi-pesi'!S$18,"")&amp;IF(S201='Tabelle Tipi-pesi'!R$19,'Tabelle Tipi-pesi'!S$19,"")&amp;IF(S201='Tabelle Tipi-pesi'!R$20,'Tabelle Tipi-pesi'!S$20,"")&amp;IF(S201='Tabelle Tipi-pesi'!R$21,'Tabelle Tipi-pesi'!S$21,"")&amp;IF(S201='Tabelle Tipi-pesi'!R$22,'Tabelle Tipi-pesi'!S$22,"")&amp;IF(S201='Tabelle Tipi-pesi'!R$23,'Tabelle Tipi-pesi'!S$23,"")))</f>
        <v>0</v>
      </c>
      <c r="V201" s="9">
        <f>IF(U201="",0,VALUE(IF(U201='Tabelle Tipi-pesi'!T$2,'Tabelle Tipi-pesi'!U$2,"")&amp;IF(U201='Tabelle Tipi-pesi'!T$3,'Tabelle Tipi-pesi'!U$3,"")&amp;IF(U201='Tabelle Tipi-pesi'!T$4,'Tabelle Tipi-pesi'!U$4,"")&amp;IF(U201='Tabelle Tipi-pesi'!T$5,'Tabelle Tipi-pesi'!U$5,"")&amp;IF(U201='Tabelle Tipi-pesi'!T$6,'Tabelle Tipi-pesi'!U$6,"")&amp;IF(U201='Tabelle Tipi-pesi'!T$7,'Tabelle Tipi-pesi'!U$7,"")&amp;IF(U201='Tabelle Tipi-pesi'!T$8,'Tabelle Tipi-pesi'!U$8,"")&amp;IF(U201='Tabelle Tipi-pesi'!T$9,'Tabelle Tipi-pesi'!U$9,"")&amp;IF(U201='Tabelle Tipi-pesi'!T$10,'Tabelle Tipi-pesi'!U$10,"")&amp;IF(U201='Tabelle Tipi-pesi'!T$11,'Tabelle Tipi-pesi'!U$11,"")&amp;IF(U201='Tabelle Tipi-pesi'!T$12,'Tabelle Tipi-pesi'!U$12,"")&amp;IF(U201='Tabelle Tipi-pesi'!T$13,'Tabelle Tipi-pesi'!U$13,"")&amp;IF(U201='Tabelle Tipi-pesi'!T$14,'Tabelle Tipi-pesi'!U$14,"")&amp;IF(U201='Tabelle Tipi-pesi'!T$15,'Tabelle Tipi-pesi'!U$15,"")&amp;IF(U201='Tabelle Tipi-pesi'!T$16,'Tabelle Tipi-pesi'!U$16,"")&amp;IF(U201='Tabelle Tipi-pesi'!T$17,'Tabelle Tipi-pesi'!U$17,"")&amp;IF(U201='Tabelle Tipi-pesi'!T$18,'Tabelle Tipi-pesi'!U$18,"")&amp;IF(U201='Tabelle Tipi-pesi'!T$19,'Tabelle Tipi-pesi'!U$19,"")&amp;IF(U201='Tabelle Tipi-pesi'!T$20,'Tabelle Tipi-pesi'!U$20,"")&amp;IF(U201='Tabelle Tipi-pesi'!T$21,'Tabelle Tipi-pesi'!U$21,"")&amp;IF(U201='Tabelle Tipi-pesi'!T$22,'Tabelle Tipi-pesi'!U$22,"")&amp;IF(U201='Tabelle Tipi-pesi'!T$23,'Tabelle Tipi-pesi'!U$23,"")))</f>
        <v>0</v>
      </c>
      <c r="W201" s="31"/>
      <c r="X201" s="32">
        <f>IF(W201="",0,VALUE(IF(W201='Tabelle Tipi-pesi'!V$2,'Tabelle Tipi-pesi'!W$2,"")&amp;IF(W201='Tabelle Tipi-pesi'!V$3,'Tabelle Tipi-pesi'!W$3,"")&amp;IF(W201='Tabelle Tipi-pesi'!V$4,'Tabelle Tipi-pesi'!W$4,"")&amp;IF(W201='Tabelle Tipi-pesi'!V$5,'Tabelle Tipi-pesi'!W$5,"")&amp;IF(W201='Tabelle Tipi-pesi'!V$6,'Tabelle Tipi-pesi'!W$6,"")&amp;IF(W201='Tabelle Tipi-pesi'!V$7,'Tabelle Tipi-pesi'!W$7,"")&amp;IF(W201='Tabelle Tipi-pesi'!V$8,'Tabelle Tipi-pesi'!W$8,"")&amp;IF(W201='Tabelle Tipi-pesi'!V$9,'Tabelle Tipi-pesi'!W$9,"")&amp;IF(W201='Tabelle Tipi-pesi'!V$10,'Tabelle Tipi-pesi'!W$10,"")&amp;IF(W201='Tabelle Tipi-pesi'!V$11,'Tabelle Tipi-pesi'!W$11,"")&amp;IF(W201='Tabelle Tipi-pesi'!V$12,'Tabelle Tipi-pesi'!W$12,"")&amp;IF(W201='Tabelle Tipi-pesi'!V$13,'Tabelle Tipi-pesi'!W$13,"")&amp;IF(W201='Tabelle Tipi-pesi'!V$14,'Tabelle Tipi-pesi'!W$14,"")&amp;IF(W201='Tabelle Tipi-pesi'!V$15,'Tabelle Tipi-pesi'!W$15,"")&amp;IF(W201='Tabelle Tipi-pesi'!V$16,'Tabelle Tipi-pesi'!W$16,"")&amp;IF(W201='Tabelle Tipi-pesi'!V$17,'Tabelle Tipi-pesi'!W$17,"")&amp;IF(W201='Tabelle Tipi-pesi'!V$18,'Tabelle Tipi-pesi'!W$18,"")&amp;IF(W201='Tabelle Tipi-pesi'!V$19,'Tabelle Tipi-pesi'!W$19,"")&amp;IF(W201='Tabelle Tipi-pesi'!V$20,'Tabelle Tipi-pesi'!W$20,"")&amp;IF(W201='Tabelle Tipi-pesi'!V$21,'Tabelle Tipi-pesi'!W$21,"")&amp;IF(W201='Tabelle Tipi-pesi'!V$22,'Tabelle Tipi-pesi'!W$22,"")&amp;IF(W201='Tabelle Tipi-pesi'!V$23,'Tabelle Tipi-pesi'!W$23,"")))</f>
        <v>0</v>
      </c>
      <c r="Z201" s="9">
        <f>IF(Y201="",0,VALUE(IF(Y201='Tabelle Tipi-pesi'!X$2,'Tabelle Tipi-pesi'!Y$2,"")&amp;IF(Y201='Tabelle Tipi-pesi'!X$3,'Tabelle Tipi-pesi'!Y$3,"")&amp;IF(Y201='Tabelle Tipi-pesi'!X$4,'Tabelle Tipi-pesi'!Y$4,"")&amp;IF(Y201='Tabelle Tipi-pesi'!X$5,'Tabelle Tipi-pesi'!Y$5,"")&amp;IF(Y201='Tabelle Tipi-pesi'!X$6,'Tabelle Tipi-pesi'!Y$6,"")&amp;IF(Y201='Tabelle Tipi-pesi'!X$7,'Tabelle Tipi-pesi'!Y$7,"")&amp;IF(Y201='Tabelle Tipi-pesi'!X$8,'Tabelle Tipi-pesi'!Y$8,"")&amp;IF(Y201='Tabelle Tipi-pesi'!X$9,'Tabelle Tipi-pesi'!Y$9,"")&amp;IF(Y201='Tabelle Tipi-pesi'!X$10,'Tabelle Tipi-pesi'!Y$10,"")&amp;IF(Y201='Tabelle Tipi-pesi'!X$11,'Tabelle Tipi-pesi'!Y$11,"")&amp;IF(Y201='Tabelle Tipi-pesi'!X$12,'Tabelle Tipi-pesi'!Y$12,"")&amp;IF(Y201='Tabelle Tipi-pesi'!X$13,'Tabelle Tipi-pesi'!Y$13,"")&amp;IF(Y201='Tabelle Tipi-pesi'!X$14,'Tabelle Tipi-pesi'!Y$14,"")&amp;IF(Y201='Tabelle Tipi-pesi'!X$15,'Tabelle Tipi-pesi'!Y$15,"")&amp;IF(Y201='Tabelle Tipi-pesi'!X$16,'Tabelle Tipi-pesi'!Y$16,"")&amp;IF(Y201='Tabelle Tipi-pesi'!X$17,'Tabelle Tipi-pesi'!Y$17,"")&amp;IF(Y201='Tabelle Tipi-pesi'!X$18,'Tabelle Tipi-pesi'!Y$18,"")&amp;IF(Y201='Tabelle Tipi-pesi'!X$19,'Tabelle Tipi-pesi'!Y$19,"")&amp;IF(Y201='Tabelle Tipi-pesi'!X$20,'Tabelle Tipi-pesi'!Y$20,"")&amp;IF(Y201='Tabelle Tipi-pesi'!X$21,'Tabelle Tipi-pesi'!Y$21,"")&amp;IF(Y201='Tabelle Tipi-pesi'!X$22,'Tabelle Tipi-pesi'!Y$22,"")&amp;IF(Y201='Tabelle Tipi-pesi'!X$23,'Tabelle Tipi-pesi'!Y$23,"")))</f>
        <v>0</v>
      </c>
      <c r="AA201" s="36"/>
      <c r="AB201" s="37">
        <f>IF(AA201="",0,VALUE(IF(AA201='Tabelle Tipi-pesi'!Z$2,'Tabelle Tipi-pesi'!AA$2,"")&amp;IF(AA201='Tabelle Tipi-pesi'!Z$3,'Tabelle Tipi-pesi'!AA$3,"")&amp;IF(AA201='Tabelle Tipi-pesi'!Z$4,'Tabelle Tipi-pesi'!AA$4,"")&amp;IF(AA201='Tabelle Tipi-pesi'!Z$5,'Tabelle Tipi-pesi'!AA$5,"")&amp;IF(AA201='Tabelle Tipi-pesi'!Z$6,'Tabelle Tipi-pesi'!AA$6,"")&amp;IF(AA201='Tabelle Tipi-pesi'!Z$7,'Tabelle Tipi-pesi'!AA$7,"")&amp;IF(AA201='Tabelle Tipi-pesi'!Z$8,'Tabelle Tipi-pesi'!AA$8,"")&amp;IF(AA201='Tabelle Tipi-pesi'!Z$9,'Tabelle Tipi-pesi'!AA$9,"")&amp;IF(AA201='Tabelle Tipi-pesi'!Z$10,'Tabelle Tipi-pesi'!AA$10,"")&amp;IF(AA201='Tabelle Tipi-pesi'!Z$11,'Tabelle Tipi-pesi'!AA$11,"")&amp;IF(AA201='Tabelle Tipi-pesi'!Z$12,'Tabelle Tipi-pesi'!AA$12,"")&amp;IF(AA201='Tabelle Tipi-pesi'!Z$13,'Tabelle Tipi-pesi'!AA$13,"")&amp;IF(AA201='Tabelle Tipi-pesi'!Z$14,'Tabelle Tipi-pesi'!AA$14,"")&amp;IF(AA201='Tabelle Tipi-pesi'!Z$15,'Tabelle Tipi-pesi'!AA$15,"")&amp;IF(AA201='Tabelle Tipi-pesi'!Z$16,'Tabelle Tipi-pesi'!AA$16,"")&amp;IF(AA201='Tabelle Tipi-pesi'!Z$17,'Tabelle Tipi-pesi'!AA$17,"")&amp;IF(AA201='Tabelle Tipi-pesi'!Z$18,'Tabelle Tipi-pesi'!AA$18,"")&amp;IF(AA201='Tabelle Tipi-pesi'!Z$19,'Tabelle Tipi-pesi'!AA$19,"")&amp;IF(AA201='Tabelle Tipi-pesi'!Z$20,'Tabelle Tipi-pesi'!AA$20,"")&amp;IF(AA201='Tabelle Tipi-pesi'!Z$21,'Tabelle Tipi-pesi'!AA$21,"")&amp;IF(AA201='Tabelle Tipi-pesi'!Z$22,'Tabelle Tipi-pesi'!AA$22,"")&amp;IF(AA201='Tabelle Tipi-pesi'!Z$23,'Tabelle Tipi-pesi'!AA$23,"")))</f>
        <v>0</v>
      </c>
      <c r="AD201" s="9">
        <f>IF(AC201="",0,VALUE(IF(AC201='Tabelle Tipi-pesi'!Z$2,'Tabelle Tipi-pesi'!AA$2,"")&amp;IF(AC201='Tabelle Tipi-pesi'!Z$3,'Tabelle Tipi-pesi'!AA$3,"")&amp;IF(AC201='Tabelle Tipi-pesi'!Z$4,'Tabelle Tipi-pesi'!AA$4,"")&amp;IF(AC201='Tabelle Tipi-pesi'!Z$5,'Tabelle Tipi-pesi'!AA$5,"")&amp;IF(AC201='Tabelle Tipi-pesi'!Z$6,'Tabelle Tipi-pesi'!AA$6,"")&amp;IF(AC201='Tabelle Tipi-pesi'!Z$7,'Tabelle Tipi-pesi'!AA$7,"")&amp;IF(AC201='Tabelle Tipi-pesi'!Z$8,'Tabelle Tipi-pesi'!AA$8,"")&amp;IF(AC201='Tabelle Tipi-pesi'!Z$9,'Tabelle Tipi-pesi'!AA$9,"")&amp;IF(AC201='Tabelle Tipi-pesi'!Z$10,'Tabelle Tipi-pesi'!AA$10,"")&amp;IF(AC201='Tabelle Tipi-pesi'!Z$11,'Tabelle Tipi-pesi'!AA$11,"")&amp;IF(AC201='Tabelle Tipi-pesi'!Z$12,'Tabelle Tipi-pesi'!AA$12,"")&amp;IF(AC201='Tabelle Tipi-pesi'!Z$13,'Tabelle Tipi-pesi'!AA$13,"")&amp;IF(AC201='Tabelle Tipi-pesi'!Z$14,'Tabelle Tipi-pesi'!AA$14,"")&amp;IF(AC201='Tabelle Tipi-pesi'!Z$15,'Tabelle Tipi-pesi'!AA$15,"")&amp;IF(AC201='Tabelle Tipi-pesi'!Z$16,'Tabelle Tipi-pesi'!AA$16,"")&amp;IF(AC201='Tabelle Tipi-pesi'!Z$17,'Tabelle Tipi-pesi'!AA$17,"")&amp;IF(AC201='Tabelle Tipi-pesi'!Z$18,'Tabelle Tipi-pesi'!AA$18,"")&amp;IF(AC201='Tabelle Tipi-pesi'!Z$19,'Tabelle Tipi-pesi'!AA$19,"")&amp;IF(AC201='Tabelle Tipi-pesi'!Z$20,'Tabelle Tipi-pesi'!AA$20,"")&amp;IF(AC201='Tabelle Tipi-pesi'!Z$21,'Tabelle Tipi-pesi'!AA$21,"")&amp;IF(AC201='Tabelle Tipi-pesi'!Z$22,'Tabelle Tipi-pesi'!AA$22,"")&amp;IF(AC201='Tabelle Tipi-pesi'!Z$23,'Tabelle Tipi-pesi'!AA$23,"")))</f>
        <v>0</v>
      </c>
      <c r="AE201" s="34"/>
      <c r="AF201" s="35">
        <f>IF(AE201="",0,VALUE(IF(AE201='Tabelle Tipi-pesi'!AB$2,'Tabelle Tipi-pesi'!AC$2,"")&amp;IF(AE201='Tabelle Tipi-pesi'!AB$3,'Tabelle Tipi-pesi'!AC$3,"")&amp;IF(AE201='Tabelle Tipi-pesi'!AB$4,'Tabelle Tipi-pesi'!AC$4,"")&amp;IF(AE201='Tabelle Tipi-pesi'!AB$5,'Tabelle Tipi-pesi'!AC$5,"")&amp;IF(AE201='Tabelle Tipi-pesi'!AB$6,'Tabelle Tipi-pesi'!AC$6,"")&amp;IF(AE201='Tabelle Tipi-pesi'!AB$7,'Tabelle Tipi-pesi'!AC$7,"")&amp;IF(AE201='Tabelle Tipi-pesi'!AB$8,'Tabelle Tipi-pesi'!AC$8,"")&amp;IF(AE201='Tabelle Tipi-pesi'!AB$9,'Tabelle Tipi-pesi'!AC$9,"")&amp;IF(AE201='Tabelle Tipi-pesi'!AB$10,'Tabelle Tipi-pesi'!AC$10,"")&amp;IF(AE201='Tabelle Tipi-pesi'!AB$11,'Tabelle Tipi-pesi'!AC$11,"")&amp;IF(AE201='Tabelle Tipi-pesi'!AB$12,'Tabelle Tipi-pesi'!AC$12,"")&amp;IF(AE201='Tabelle Tipi-pesi'!AB$13,'Tabelle Tipi-pesi'!AC$13,"")&amp;IF(AE201='Tabelle Tipi-pesi'!AB$14,'Tabelle Tipi-pesi'!AC$14,"")&amp;IF(AE201='Tabelle Tipi-pesi'!AB$15,'Tabelle Tipi-pesi'!AC$15,"")&amp;IF(AD201='Tabelle Tipi-pesi'!AB$16,'Tabelle Tipi-pesi'!AC$16,"")&amp;IF(AE201='Tabelle Tipi-pesi'!AB$17,'Tabelle Tipi-pesi'!AC$17,"")&amp;IF(AE201='Tabelle Tipi-pesi'!AB$18,'Tabelle Tipi-pesi'!AC$18,"")&amp;IF(AE201='Tabelle Tipi-pesi'!AB$19,'Tabelle Tipi-pesi'!AC$19,"")&amp;IF(AE201='Tabelle Tipi-pesi'!AB$20,'Tabelle Tipi-pesi'!AC$20,"")&amp;IF(AE201='Tabelle Tipi-pesi'!AB$21,'Tabelle Tipi-pesi'!AC$21,"")&amp;IF(AE201='Tabelle Tipi-pesi'!AB$22,'Tabelle Tipi-pesi'!AC$22,"")&amp;IF(AE201='Tabelle Tipi-pesi'!AB$23,'Tabelle Tipi-pesi'!AC$23,"")))</f>
        <v>0</v>
      </c>
      <c r="AH201" s="9">
        <f>IF(AG201="",0,VALUE(IF(AG201='Tabelle Tipi-pesi'!AD$2,'Tabelle Tipi-pesi'!AE$2,"")&amp;IF(AG201='Tabelle Tipi-pesi'!AD$3,'Tabelle Tipi-pesi'!AE$3,"")&amp;IF(AG201='Tabelle Tipi-pesi'!AD$4,'Tabelle Tipi-pesi'!AE$4,"")&amp;IF(AG201='Tabelle Tipi-pesi'!AD$5,'Tabelle Tipi-pesi'!AE$5,"")&amp;IF(AG201='Tabelle Tipi-pesi'!AD$6,'Tabelle Tipi-pesi'!AE$6,"")&amp;IF(AG201='Tabelle Tipi-pesi'!AD$7,'Tabelle Tipi-pesi'!AE$7,"")&amp;IF(AG201='Tabelle Tipi-pesi'!AD$8,'Tabelle Tipi-pesi'!AE$8,"")&amp;IF(AG201='Tabelle Tipi-pesi'!AD$9,'Tabelle Tipi-pesi'!AE$9,"")&amp;IF(AG201='Tabelle Tipi-pesi'!AD$10,'Tabelle Tipi-pesi'!AE$10,"")&amp;IF(AG201='Tabelle Tipi-pesi'!AD$11,'Tabelle Tipi-pesi'!AE$11,"")&amp;IF(AG201='Tabelle Tipi-pesi'!AD$12,'Tabelle Tipi-pesi'!AE$12,"")&amp;IF(AG201='Tabelle Tipi-pesi'!AD$13,'Tabelle Tipi-pesi'!AE$13,"")&amp;IF(AG201='Tabelle Tipi-pesi'!AD$14,'Tabelle Tipi-pesi'!AE$14,"")&amp;IF(AG201='Tabelle Tipi-pesi'!AD$15,'Tabelle Tipi-pesi'!AE$15,"")&amp;IF(AF201='Tabelle Tipi-pesi'!AD$16,'Tabelle Tipi-pesi'!AE$16,"")&amp;IF(AG201='Tabelle Tipi-pesi'!AD$17,'Tabelle Tipi-pesi'!AE$17,"")&amp;IF(AG201='Tabelle Tipi-pesi'!AD$18,'Tabelle Tipi-pesi'!AE$18,"")&amp;IF(AG201='Tabelle Tipi-pesi'!AD$19,'Tabelle Tipi-pesi'!AE$19,"")&amp;IF(AG201='Tabelle Tipi-pesi'!AD$20,'Tabelle Tipi-pesi'!AE$20,"")&amp;IF(AG201='Tabelle Tipi-pesi'!AD$21,'Tabelle Tipi-pesi'!AE$21,"")&amp;IF(AG201='Tabelle Tipi-pesi'!AD$22,'Tabelle Tipi-pesi'!AE$22,"")&amp;IF(AG201='Tabelle Tipi-pesi'!AD$23,'Tabelle Tipi-pesi'!AE$23,"")))</f>
        <v>0</v>
      </c>
      <c r="AJ201" s="26">
        <f t="shared" si="21"/>
        <v>419</v>
      </c>
      <c r="AK201" s="55">
        <v>22</v>
      </c>
      <c r="AL201" s="12">
        <v>2055</v>
      </c>
      <c r="AM201" s="18"/>
      <c r="AN201" s="11">
        <f t="shared" si="22"/>
        <v>9</v>
      </c>
      <c r="AO201" s="11" t="str">
        <f t="shared" si="23"/>
        <v>2</v>
      </c>
      <c r="AP201" s="8">
        <v>1400</v>
      </c>
      <c r="AQ201" s="40">
        <f t="shared" si="24"/>
        <v>5.6045454545454554</v>
      </c>
      <c r="AR201" s="15">
        <f t="shared" si="25"/>
        <v>41.473636363636373</v>
      </c>
      <c r="AS201" s="16">
        <f t="shared" si="26"/>
        <v>98.982425688869625</v>
      </c>
      <c r="AT201" s="15">
        <f t="shared" si="27"/>
        <v>10.102803533460465</v>
      </c>
      <c r="AU201" s="39"/>
    </row>
    <row r="202" spans="1:47" s="8" customFormat="1" ht="11.25" customHeight="1" x14ac:dyDescent="0.2">
      <c r="A202" s="8">
        <v>198</v>
      </c>
      <c r="B202" s="8">
        <v>4</v>
      </c>
      <c r="C202" s="20" t="s">
        <v>16</v>
      </c>
      <c r="D202" s="21">
        <f>IF(C202="",0,VALUE(IF(C202='Tabelle Tipi-pesi'!B$2,'Tabelle Tipi-pesi'!C$2,"")&amp;IF(C202='Tabelle Tipi-pesi'!B$3,'Tabelle Tipi-pesi'!C$3,"")&amp;IF(C202='Tabelle Tipi-pesi'!B$4,'Tabelle Tipi-pesi'!C$4,"")&amp;IF(C202='Tabelle Tipi-pesi'!B$5,'Tabelle Tipi-pesi'!C$5,"")&amp;IF(C202='Tabelle Tipi-pesi'!B$6,'Tabelle Tipi-pesi'!C$6,"")&amp;IF(C202='Tabelle Tipi-pesi'!B$7,'Tabelle Tipi-pesi'!C$7,"")&amp;IF(C202='Tabelle Tipi-pesi'!B$8,'Tabelle Tipi-pesi'!C$8,"")&amp;IF(C202='Tabelle Tipi-pesi'!B$9,'Tabelle Tipi-pesi'!C$9,"")&amp;IF(C202='Tabelle Tipi-pesi'!B$10,'Tabelle Tipi-pesi'!C$10,"")&amp;IF(C202='Tabelle Tipi-pesi'!B$11,'Tabelle Tipi-pesi'!C$11,"")&amp;IF(C202='Tabelle Tipi-pesi'!B$12,'Tabelle Tipi-pesi'!C$12,"")&amp;IF(C202='Tabelle Tipi-pesi'!B$13,'Tabelle Tipi-pesi'!C$13,"")&amp;IF(C202='Tabelle Tipi-pesi'!B$14,'Tabelle Tipi-pesi'!C$14,"")&amp;IF(C202='Tabelle Tipi-pesi'!B$15,'Tabelle Tipi-pesi'!C$15,"")&amp;IF(C202='Tabelle Tipi-pesi'!B$16,'Tabelle Tipi-pesi'!C$16,"")&amp;IF(C202='Tabelle Tipi-pesi'!B$17,'Tabelle Tipi-pesi'!C$17,"")&amp;IF(C202='Tabelle Tipi-pesi'!B$18,'Tabelle Tipi-pesi'!C$18,"")&amp;IF(C202='Tabelle Tipi-pesi'!B$19,'Tabelle Tipi-pesi'!C$19,"")&amp;IF(C202='Tabelle Tipi-pesi'!B$20,'Tabelle Tipi-pesi'!C$20,"")&amp;IF(C202='Tabelle Tipi-pesi'!B$21,'Tabelle Tipi-pesi'!C$21,"")&amp;IF(C202='Tabelle Tipi-pesi'!B$22,'Tabelle Tipi-pesi'!C$22,"")&amp;IF(C202='Tabelle Tipi-pesi'!B$23,'Tabelle Tipi-pesi'!C$23,"")))</f>
        <v>50</v>
      </c>
      <c r="E202" s="8" t="s">
        <v>139</v>
      </c>
      <c r="F202" s="7">
        <f>IF(E202="",0,VALUE(IF(E202='Tabelle Tipi-pesi'!D$2,'Tabelle Tipi-pesi'!E$2,"")&amp;IF(E202='Tabelle Tipi-pesi'!D$3,'Tabelle Tipi-pesi'!E$3,"")&amp;IF(E202='Tabelle Tipi-pesi'!D$4,'Tabelle Tipi-pesi'!E$4,"")&amp;IF(E202='Tabelle Tipi-pesi'!D$5,'Tabelle Tipi-pesi'!E$5,"")&amp;IF(E202='Tabelle Tipi-pesi'!D$6,'Tabelle Tipi-pesi'!E$6,"")&amp;IF(E202='Tabelle Tipi-pesi'!D$7,'Tabelle Tipi-pesi'!E$7,"")&amp;IF(E202='Tabelle Tipi-pesi'!D$8,'Tabelle Tipi-pesi'!E$8,"")&amp;IF(E202='Tabelle Tipi-pesi'!D$9,'Tabelle Tipi-pesi'!E$9,"")&amp;IF(E202='Tabelle Tipi-pesi'!D$10,'Tabelle Tipi-pesi'!E$10,"")&amp;IF(E202='Tabelle Tipi-pesi'!D$11,'Tabelle Tipi-pesi'!E$11,"")&amp;IF(E202='Tabelle Tipi-pesi'!D$12,'Tabelle Tipi-pesi'!E$12,"")&amp;IF(E202='Tabelle Tipi-pesi'!D$13,'Tabelle Tipi-pesi'!E$13,"")&amp;IF(E202='Tabelle Tipi-pesi'!D$14,'Tabelle Tipi-pesi'!E$14,"")&amp;IF(E202='Tabelle Tipi-pesi'!D$15,'Tabelle Tipi-pesi'!E$15,"")&amp;IF(E202='Tabelle Tipi-pesi'!D$16,'Tabelle Tipi-pesi'!E$16,"")&amp;IF(E202='Tabelle Tipi-pesi'!D$17,'Tabelle Tipi-pesi'!E$17,"")&amp;IF(E202='Tabelle Tipi-pesi'!D$18,'Tabelle Tipi-pesi'!E$18,"")&amp;IF(E202='Tabelle Tipi-pesi'!D$19,'Tabelle Tipi-pesi'!E$19,"")&amp;IF(E202='Tabelle Tipi-pesi'!D$20,'Tabelle Tipi-pesi'!E$20,"")&amp;IF(E202='Tabelle Tipi-pesi'!D$21,'Tabelle Tipi-pesi'!E$21,"")&amp;IF(E202='Tabelle Tipi-pesi'!D$22,'Tabelle Tipi-pesi'!E$22,"")&amp;IF(E202='Tabelle Tipi-pesi'!D$23,'Tabelle Tipi-pesi'!E$23,"")))/4*B202</f>
        <v>20</v>
      </c>
      <c r="G202" s="22" t="s">
        <v>40</v>
      </c>
      <c r="H202" s="23">
        <f>$B202*IF(G202="",0,VALUE(IF(G202='Tabelle Tipi-pesi'!F$2,'Tabelle Tipi-pesi'!G$2,"")&amp;IF(G202='Tabelle Tipi-pesi'!F$3,'Tabelle Tipi-pesi'!G$3,"")&amp;IF(G202='Tabelle Tipi-pesi'!F$4,'Tabelle Tipi-pesi'!G$4,"")&amp;IF(G202='Tabelle Tipi-pesi'!F$5,'Tabelle Tipi-pesi'!G$5,"")&amp;IF(G202='Tabelle Tipi-pesi'!F$6,'Tabelle Tipi-pesi'!G$6,"")&amp;IF(G202='Tabelle Tipi-pesi'!F$7,'Tabelle Tipi-pesi'!G$7,"")&amp;IF(G202='Tabelle Tipi-pesi'!F$8,'Tabelle Tipi-pesi'!G$8,"")&amp;IF(G202='Tabelle Tipi-pesi'!F$9,'Tabelle Tipi-pesi'!G$9,"")&amp;IF(G202='Tabelle Tipi-pesi'!F$10,'Tabelle Tipi-pesi'!G$10,"")&amp;IF(G202='Tabelle Tipi-pesi'!F$11,'Tabelle Tipi-pesi'!G$11,"")&amp;IF(G202='Tabelle Tipi-pesi'!F$12,'Tabelle Tipi-pesi'!G$12,"")&amp;IF(G202='Tabelle Tipi-pesi'!F$13,'Tabelle Tipi-pesi'!G$13,"")&amp;IF(G202='Tabelle Tipi-pesi'!F$14,'Tabelle Tipi-pesi'!G$14,"")&amp;IF(G202='Tabelle Tipi-pesi'!F$15,'Tabelle Tipi-pesi'!G$15,"")&amp;IF(G202='Tabelle Tipi-pesi'!F$16,'Tabelle Tipi-pesi'!G$16,"")&amp;IF(G202='Tabelle Tipi-pesi'!F$17,'Tabelle Tipi-pesi'!G$17,"")&amp;IF(G202='Tabelle Tipi-pesi'!F$18,'Tabelle Tipi-pesi'!G$18,"")&amp;IF(G202='Tabelle Tipi-pesi'!F$19,'Tabelle Tipi-pesi'!G$19,"")&amp;IF(G202='Tabelle Tipi-pesi'!F$20,'Tabelle Tipi-pesi'!G$20,"")&amp;IF(G202='Tabelle Tipi-pesi'!F$21,'Tabelle Tipi-pesi'!G$21,"")&amp;IF(G202='Tabelle Tipi-pesi'!F$22,'Tabelle Tipi-pesi'!G$22,"")&amp;IF(G202='Tabelle Tipi-pesi'!F$23,'Tabelle Tipi-pesi'!G$23,"")))</f>
        <v>60</v>
      </c>
      <c r="I202" s="8" t="s">
        <v>45</v>
      </c>
      <c r="J202" s="9">
        <f>IF(I202="",0,VALUE(IF(I202='Tabelle Tipi-pesi'!H$2,'Tabelle Tipi-pesi'!I$2,"")&amp;IF(I202='Tabelle Tipi-pesi'!H$3,'Tabelle Tipi-pesi'!I$3,"")&amp;IF(I202='Tabelle Tipi-pesi'!H$4,'Tabelle Tipi-pesi'!I$4,"")&amp;IF(I202='Tabelle Tipi-pesi'!H$5,'Tabelle Tipi-pesi'!I$5,"")&amp;IF(I202='Tabelle Tipi-pesi'!H$6,'Tabelle Tipi-pesi'!I$6,"")&amp;IF(I202='Tabelle Tipi-pesi'!H$7,'Tabelle Tipi-pesi'!I$7,"")&amp;IF(I202='Tabelle Tipi-pesi'!H$8,'Tabelle Tipi-pesi'!I$8,"")&amp;IF(I202='Tabelle Tipi-pesi'!H$9,'Tabelle Tipi-pesi'!I$9,"")&amp;IF(I202='Tabelle Tipi-pesi'!H$10,'Tabelle Tipi-pesi'!I$10,"")&amp;IF(I202='Tabelle Tipi-pesi'!H$11,'Tabelle Tipi-pesi'!I$11,"")&amp;IF(I202='Tabelle Tipi-pesi'!H$12,'Tabelle Tipi-pesi'!I$12,"")&amp;IF(I202='Tabelle Tipi-pesi'!H$13,'Tabelle Tipi-pesi'!I$13,"")&amp;IF(I202='Tabelle Tipi-pesi'!H$14,'Tabelle Tipi-pesi'!I$14,"")&amp;IF(I202='Tabelle Tipi-pesi'!H$15,'Tabelle Tipi-pesi'!I$15,"")&amp;IF(I202='Tabelle Tipi-pesi'!H$16,'Tabelle Tipi-pesi'!I$16,"")&amp;IF(I202='Tabelle Tipi-pesi'!H$17,'Tabelle Tipi-pesi'!I$17,"")&amp;IF(I202='Tabelle Tipi-pesi'!H$18,'Tabelle Tipi-pesi'!I$18,"")&amp;IF(I202='Tabelle Tipi-pesi'!H$19,'Tabelle Tipi-pesi'!I$19,"")&amp;IF(I202='Tabelle Tipi-pesi'!H$20,'Tabelle Tipi-pesi'!I$20,"")&amp;IF(I202='Tabelle Tipi-pesi'!H$21,'Tabelle Tipi-pesi'!I$21,"")&amp;IF(I202='Tabelle Tipi-pesi'!H$22,'Tabelle Tipi-pesi'!I$22,"")&amp;IF(I202='Tabelle Tipi-pesi'!H$23,'Tabelle Tipi-pesi'!I$23,"")))</f>
        <v>50</v>
      </c>
      <c r="K202" s="24" t="s">
        <v>50</v>
      </c>
      <c r="L202" s="25">
        <f>IF(K202="",0,VALUE(IF(K202='Tabelle Tipi-pesi'!J$2,'Tabelle Tipi-pesi'!K$2,"")&amp;IF(K202='Tabelle Tipi-pesi'!J$3,'Tabelle Tipi-pesi'!K$3,"")&amp;IF(K202='Tabelle Tipi-pesi'!J$4,'Tabelle Tipi-pesi'!K$4,"")&amp;IF(K202='Tabelle Tipi-pesi'!J$5,'Tabelle Tipi-pesi'!K$5,"")&amp;IF(K202='Tabelle Tipi-pesi'!J$6,'Tabelle Tipi-pesi'!K$6,"")&amp;IF(K202='Tabelle Tipi-pesi'!J$7,'Tabelle Tipi-pesi'!K$7,"")&amp;IF(K202='Tabelle Tipi-pesi'!J$8,'Tabelle Tipi-pesi'!K$8,"")&amp;IF(K202='Tabelle Tipi-pesi'!J$9,'Tabelle Tipi-pesi'!K$9,"")&amp;IF(K202='Tabelle Tipi-pesi'!J$10,'Tabelle Tipi-pesi'!K$10,"")&amp;IF(K202='Tabelle Tipi-pesi'!J$11,'Tabelle Tipi-pesi'!K$11,"")&amp;IF(K202='Tabelle Tipi-pesi'!J$12,'Tabelle Tipi-pesi'!K$12,"")&amp;IF(K202='Tabelle Tipi-pesi'!J$13,'Tabelle Tipi-pesi'!K$13,"")&amp;IF(K202='Tabelle Tipi-pesi'!J$14,'Tabelle Tipi-pesi'!K$14,"")&amp;IF(K202='Tabelle Tipi-pesi'!J$15,'Tabelle Tipi-pesi'!K$15,"")&amp;IF(K202='Tabelle Tipi-pesi'!J$16,'Tabelle Tipi-pesi'!K$16,"")&amp;IF(K202='Tabelle Tipi-pesi'!J$17,'Tabelle Tipi-pesi'!K$17,"")&amp;IF(K202='Tabelle Tipi-pesi'!J$18,'Tabelle Tipi-pesi'!K$18,"")&amp;IF(K202='Tabelle Tipi-pesi'!J$19,'Tabelle Tipi-pesi'!K$19,"")&amp;IF(K202='Tabelle Tipi-pesi'!J$20,'Tabelle Tipi-pesi'!K$20,"")&amp;IF(K202='Tabelle Tipi-pesi'!J$21,'Tabelle Tipi-pesi'!K$21,"")&amp;IF(K202='Tabelle Tipi-pesi'!J$22,'Tabelle Tipi-pesi'!K$22,"")&amp;IF(K202='Tabelle Tipi-pesi'!J$23,'Tabelle Tipi-pesi'!K$23,"")))</f>
        <v>7</v>
      </c>
      <c r="M202" s="8" t="s">
        <v>56</v>
      </c>
      <c r="N202" s="9">
        <f>$B202*IF(M202="",0,VALUE(IF(M202='Tabelle Tipi-pesi'!L$2,'Tabelle Tipi-pesi'!M$2,"")&amp;IF(M202='Tabelle Tipi-pesi'!L$3,'Tabelle Tipi-pesi'!M$3,"")&amp;IF(M202='Tabelle Tipi-pesi'!L$4,'Tabelle Tipi-pesi'!M$4,"")&amp;IF(M202='Tabelle Tipi-pesi'!L$5,'Tabelle Tipi-pesi'!M$5,"")&amp;IF(M202='Tabelle Tipi-pesi'!L$6,'Tabelle Tipi-pesi'!M$6,"")&amp;IF(M202='Tabelle Tipi-pesi'!L$7,'Tabelle Tipi-pesi'!M$7,"")&amp;IF(M202='Tabelle Tipi-pesi'!L$8,'Tabelle Tipi-pesi'!M$8,"")&amp;IF(M202='Tabelle Tipi-pesi'!L$9,'Tabelle Tipi-pesi'!M$9,"")&amp;IF(M202='Tabelle Tipi-pesi'!L$10,'Tabelle Tipi-pesi'!M$10,"")&amp;IF(M202='Tabelle Tipi-pesi'!L$11,'Tabelle Tipi-pesi'!M$11,"")&amp;IF(M202='Tabelle Tipi-pesi'!L$12,'Tabelle Tipi-pesi'!M$12,"")&amp;IF(M202='Tabelle Tipi-pesi'!L$13,'Tabelle Tipi-pesi'!M$13,"")&amp;IF(M202='Tabelle Tipi-pesi'!L$14,'Tabelle Tipi-pesi'!M$14,"")&amp;IF(M202='Tabelle Tipi-pesi'!L$15,'Tabelle Tipi-pesi'!M$15,"")&amp;IF(M202='Tabelle Tipi-pesi'!L$16,'Tabelle Tipi-pesi'!M$16,"")&amp;IF(M202='Tabelle Tipi-pesi'!L$17,'Tabelle Tipi-pesi'!M$17,"")&amp;IF(M202='Tabelle Tipi-pesi'!L$18,'Tabelle Tipi-pesi'!M$18,"")&amp;IF(M202='Tabelle Tipi-pesi'!L$19,'Tabelle Tipi-pesi'!M$19,"")&amp;IF(M202='Tabelle Tipi-pesi'!L$20,'Tabelle Tipi-pesi'!M$20,"")&amp;IF(M202='Tabelle Tipi-pesi'!L$21,'Tabelle Tipi-pesi'!M$21,"")&amp;IF(M202='Tabelle Tipi-pesi'!L$22,'Tabelle Tipi-pesi'!M$22,"")&amp;IF(M202='Tabelle Tipi-pesi'!L$23,'Tabelle Tipi-pesi'!M$23,"")))</f>
        <v>80</v>
      </c>
      <c r="O202" s="27" t="s">
        <v>90</v>
      </c>
      <c r="P202" s="28">
        <f>IF(O202="",0,VALUE(IF(O202='Tabelle Tipi-pesi'!N$2,'Tabelle Tipi-pesi'!O$2,"")&amp;IF(O202='Tabelle Tipi-pesi'!N$3,'Tabelle Tipi-pesi'!O$3,"")&amp;IF(O202='Tabelle Tipi-pesi'!N$4,'Tabelle Tipi-pesi'!O$4,"")&amp;IF(O202='Tabelle Tipi-pesi'!N$5,'Tabelle Tipi-pesi'!O$5,"")&amp;IF(O202='Tabelle Tipi-pesi'!N$6,'Tabelle Tipi-pesi'!O$6,"")&amp;IF(O202='Tabelle Tipi-pesi'!N$7,'Tabelle Tipi-pesi'!O$7,"")&amp;IF(O202='Tabelle Tipi-pesi'!N$8,'Tabelle Tipi-pesi'!O$8,"")&amp;IF(O202='Tabelle Tipi-pesi'!N$9,'Tabelle Tipi-pesi'!O$9,"")&amp;IF(O202='Tabelle Tipi-pesi'!N$10,'Tabelle Tipi-pesi'!O$10,"")&amp;IF(O202='Tabelle Tipi-pesi'!N$11,'Tabelle Tipi-pesi'!O$11,"")&amp;IF(O202='Tabelle Tipi-pesi'!N$12,'Tabelle Tipi-pesi'!O$12,"")&amp;IF(O202='Tabelle Tipi-pesi'!N$13,'Tabelle Tipi-pesi'!O$13,"")&amp;IF(O202='Tabelle Tipi-pesi'!N$14,'Tabelle Tipi-pesi'!O$14,"")&amp;IF(O202='Tabelle Tipi-pesi'!N$15,'Tabelle Tipi-pesi'!O$15,"")&amp;IF(O202='Tabelle Tipi-pesi'!N$16,'Tabelle Tipi-pesi'!O$16,"")&amp;IF(O202='Tabelle Tipi-pesi'!N$17,'Tabelle Tipi-pesi'!O$17,"")&amp;IF(O202='Tabelle Tipi-pesi'!N$18,'Tabelle Tipi-pesi'!O$18,"")&amp;IF(O202='Tabelle Tipi-pesi'!N$19,'Tabelle Tipi-pesi'!O$19,"")&amp;IF(O202='Tabelle Tipi-pesi'!N$20,'Tabelle Tipi-pesi'!O$20,"")&amp;IF(O202='Tabelle Tipi-pesi'!N$21,'Tabelle Tipi-pesi'!O$21,"")&amp;IF(O202='Tabelle Tipi-pesi'!N$22,'Tabelle Tipi-pesi'!O$22,"")&amp;IF(O202='Tabelle Tipi-pesi'!N$23,'Tabelle Tipi-pesi'!O$23,"")))</f>
        <v>295</v>
      </c>
      <c r="Q202" s="8" t="s">
        <v>120</v>
      </c>
      <c r="R202" s="9">
        <f>IF(Q202="",0,VALUE(IF(Q202='Tabelle Tipi-pesi'!P$2,'Tabelle Tipi-pesi'!Q$2,"")&amp;IF(Q202='Tabelle Tipi-pesi'!P$3,'Tabelle Tipi-pesi'!Q$3,"")&amp;IF(Q202='Tabelle Tipi-pesi'!P$4,'Tabelle Tipi-pesi'!Q$4,"")&amp;IF(Q202='Tabelle Tipi-pesi'!P$5,'Tabelle Tipi-pesi'!Q$5,"")&amp;IF(Q202='Tabelle Tipi-pesi'!P$6,'Tabelle Tipi-pesi'!Q$6,"")&amp;IF(Q202='Tabelle Tipi-pesi'!P$7,'Tabelle Tipi-pesi'!Q$7,"")&amp;IF(Q202='Tabelle Tipi-pesi'!P$8,'Tabelle Tipi-pesi'!Q$8,"")&amp;IF(Q202='Tabelle Tipi-pesi'!P$9,'Tabelle Tipi-pesi'!Q$9,"")&amp;IF(Q202='Tabelle Tipi-pesi'!P$10,'Tabelle Tipi-pesi'!Q$10,"")&amp;IF(Q202='Tabelle Tipi-pesi'!P$11,'Tabelle Tipi-pesi'!Q$11,"")&amp;IF(Q202='Tabelle Tipi-pesi'!P$12,'Tabelle Tipi-pesi'!Q$12,"")&amp;IF(Q202='Tabelle Tipi-pesi'!P$13,'Tabelle Tipi-pesi'!Q$13,"")&amp;IF(Q202='Tabelle Tipi-pesi'!P$14,'Tabelle Tipi-pesi'!Q$14,"")&amp;IF(Q202='Tabelle Tipi-pesi'!P$15,'Tabelle Tipi-pesi'!Q$15,"")&amp;IF(Q202='Tabelle Tipi-pesi'!P$16,'Tabelle Tipi-pesi'!Q$16,"")&amp;IF(Q202='Tabelle Tipi-pesi'!P$17,'Tabelle Tipi-pesi'!Q$17,"")&amp;IF(Q202='Tabelle Tipi-pesi'!P$18,'Tabelle Tipi-pesi'!Q$18,"")&amp;IF(Q202='Tabelle Tipi-pesi'!P$19,'Tabelle Tipi-pesi'!Q$19,"")&amp;IF(Q202='Tabelle Tipi-pesi'!P$20,'Tabelle Tipi-pesi'!Q$20,"")&amp;IF(Q202='Tabelle Tipi-pesi'!P$21,'Tabelle Tipi-pesi'!Q$21,"")&amp;IF(Q202='Tabelle Tipi-pesi'!P$22,'Tabelle Tipi-pesi'!Q$22,"")&amp;IF(Q202='Tabelle Tipi-pesi'!P$23,'Tabelle Tipi-pesi'!Q$23,"")))</f>
        <v>20</v>
      </c>
      <c r="S202" s="29"/>
      <c r="T202" s="30">
        <f>IF(S202="",0,VALUE(IF(S202='Tabelle Tipi-pesi'!R$2,'Tabelle Tipi-pesi'!S$2,"")&amp;IF(S202='Tabelle Tipi-pesi'!R$3,'Tabelle Tipi-pesi'!S$3,"")&amp;IF(S202='Tabelle Tipi-pesi'!R$4,'Tabelle Tipi-pesi'!S$4,"")&amp;IF(S202='Tabelle Tipi-pesi'!R$5,'Tabelle Tipi-pesi'!S$5,"")&amp;IF(S202='Tabelle Tipi-pesi'!R$6,'Tabelle Tipi-pesi'!S$6,"")&amp;IF(S202='Tabelle Tipi-pesi'!R$7,'Tabelle Tipi-pesi'!S$7,"")&amp;IF(S202='Tabelle Tipi-pesi'!R$8,'Tabelle Tipi-pesi'!S$8,"")&amp;IF(S202='Tabelle Tipi-pesi'!R$9,'Tabelle Tipi-pesi'!S$9,"")&amp;IF(S202='Tabelle Tipi-pesi'!R$10,'Tabelle Tipi-pesi'!S$10,"")&amp;IF(S202='Tabelle Tipi-pesi'!R$11,'Tabelle Tipi-pesi'!S$11,"")&amp;IF(S202='Tabelle Tipi-pesi'!R$12,'Tabelle Tipi-pesi'!S$12,"")&amp;IF(S202='Tabelle Tipi-pesi'!R$13,'Tabelle Tipi-pesi'!S$13,"")&amp;IF(S202='Tabelle Tipi-pesi'!R$14,'Tabelle Tipi-pesi'!S$14,"")&amp;IF(S202='Tabelle Tipi-pesi'!R$15,'Tabelle Tipi-pesi'!S$15,"")&amp;IF(S202='Tabelle Tipi-pesi'!R$16,'Tabelle Tipi-pesi'!S$16,"")&amp;IF(S202='Tabelle Tipi-pesi'!R$17,'Tabelle Tipi-pesi'!S$17,"")&amp;IF(S202='Tabelle Tipi-pesi'!R$18,'Tabelle Tipi-pesi'!S$18,"")&amp;IF(S202='Tabelle Tipi-pesi'!R$19,'Tabelle Tipi-pesi'!S$19,"")&amp;IF(S202='Tabelle Tipi-pesi'!R$20,'Tabelle Tipi-pesi'!S$20,"")&amp;IF(S202='Tabelle Tipi-pesi'!R$21,'Tabelle Tipi-pesi'!S$21,"")&amp;IF(S202='Tabelle Tipi-pesi'!R$22,'Tabelle Tipi-pesi'!S$22,"")&amp;IF(S202='Tabelle Tipi-pesi'!R$23,'Tabelle Tipi-pesi'!S$23,"")))</f>
        <v>0</v>
      </c>
      <c r="V202" s="9">
        <f>IF(U202="",0,VALUE(IF(U202='Tabelle Tipi-pesi'!T$2,'Tabelle Tipi-pesi'!U$2,"")&amp;IF(U202='Tabelle Tipi-pesi'!T$3,'Tabelle Tipi-pesi'!U$3,"")&amp;IF(U202='Tabelle Tipi-pesi'!T$4,'Tabelle Tipi-pesi'!U$4,"")&amp;IF(U202='Tabelle Tipi-pesi'!T$5,'Tabelle Tipi-pesi'!U$5,"")&amp;IF(U202='Tabelle Tipi-pesi'!T$6,'Tabelle Tipi-pesi'!U$6,"")&amp;IF(U202='Tabelle Tipi-pesi'!T$7,'Tabelle Tipi-pesi'!U$7,"")&amp;IF(U202='Tabelle Tipi-pesi'!T$8,'Tabelle Tipi-pesi'!U$8,"")&amp;IF(U202='Tabelle Tipi-pesi'!T$9,'Tabelle Tipi-pesi'!U$9,"")&amp;IF(U202='Tabelle Tipi-pesi'!T$10,'Tabelle Tipi-pesi'!U$10,"")&amp;IF(U202='Tabelle Tipi-pesi'!T$11,'Tabelle Tipi-pesi'!U$11,"")&amp;IF(U202='Tabelle Tipi-pesi'!T$12,'Tabelle Tipi-pesi'!U$12,"")&amp;IF(U202='Tabelle Tipi-pesi'!T$13,'Tabelle Tipi-pesi'!U$13,"")&amp;IF(U202='Tabelle Tipi-pesi'!T$14,'Tabelle Tipi-pesi'!U$14,"")&amp;IF(U202='Tabelle Tipi-pesi'!T$15,'Tabelle Tipi-pesi'!U$15,"")&amp;IF(U202='Tabelle Tipi-pesi'!T$16,'Tabelle Tipi-pesi'!U$16,"")&amp;IF(U202='Tabelle Tipi-pesi'!T$17,'Tabelle Tipi-pesi'!U$17,"")&amp;IF(U202='Tabelle Tipi-pesi'!T$18,'Tabelle Tipi-pesi'!U$18,"")&amp;IF(U202='Tabelle Tipi-pesi'!T$19,'Tabelle Tipi-pesi'!U$19,"")&amp;IF(U202='Tabelle Tipi-pesi'!T$20,'Tabelle Tipi-pesi'!U$20,"")&amp;IF(U202='Tabelle Tipi-pesi'!T$21,'Tabelle Tipi-pesi'!U$21,"")&amp;IF(U202='Tabelle Tipi-pesi'!T$22,'Tabelle Tipi-pesi'!U$22,"")&amp;IF(U202='Tabelle Tipi-pesi'!T$23,'Tabelle Tipi-pesi'!U$23,"")))</f>
        <v>0</v>
      </c>
      <c r="W202" s="31"/>
      <c r="X202" s="32">
        <f>IF(W202="",0,VALUE(IF(W202='Tabelle Tipi-pesi'!V$2,'Tabelle Tipi-pesi'!W$2,"")&amp;IF(W202='Tabelle Tipi-pesi'!V$3,'Tabelle Tipi-pesi'!W$3,"")&amp;IF(W202='Tabelle Tipi-pesi'!V$4,'Tabelle Tipi-pesi'!W$4,"")&amp;IF(W202='Tabelle Tipi-pesi'!V$5,'Tabelle Tipi-pesi'!W$5,"")&amp;IF(W202='Tabelle Tipi-pesi'!V$6,'Tabelle Tipi-pesi'!W$6,"")&amp;IF(W202='Tabelle Tipi-pesi'!V$7,'Tabelle Tipi-pesi'!W$7,"")&amp;IF(W202='Tabelle Tipi-pesi'!V$8,'Tabelle Tipi-pesi'!W$8,"")&amp;IF(W202='Tabelle Tipi-pesi'!V$9,'Tabelle Tipi-pesi'!W$9,"")&amp;IF(W202='Tabelle Tipi-pesi'!V$10,'Tabelle Tipi-pesi'!W$10,"")&amp;IF(W202='Tabelle Tipi-pesi'!V$11,'Tabelle Tipi-pesi'!W$11,"")&amp;IF(W202='Tabelle Tipi-pesi'!V$12,'Tabelle Tipi-pesi'!W$12,"")&amp;IF(W202='Tabelle Tipi-pesi'!V$13,'Tabelle Tipi-pesi'!W$13,"")&amp;IF(W202='Tabelle Tipi-pesi'!V$14,'Tabelle Tipi-pesi'!W$14,"")&amp;IF(W202='Tabelle Tipi-pesi'!V$15,'Tabelle Tipi-pesi'!W$15,"")&amp;IF(W202='Tabelle Tipi-pesi'!V$16,'Tabelle Tipi-pesi'!W$16,"")&amp;IF(W202='Tabelle Tipi-pesi'!V$17,'Tabelle Tipi-pesi'!W$17,"")&amp;IF(W202='Tabelle Tipi-pesi'!V$18,'Tabelle Tipi-pesi'!W$18,"")&amp;IF(W202='Tabelle Tipi-pesi'!V$19,'Tabelle Tipi-pesi'!W$19,"")&amp;IF(W202='Tabelle Tipi-pesi'!V$20,'Tabelle Tipi-pesi'!W$20,"")&amp;IF(W202='Tabelle Tipi-pesi'!V$21,'Tabelle Tipi-pesi'!W$21,"")&amp;IF(W202='Tabelle Tipi-pesi'!V$22,'Tabelle Tipi-pesi'!W$22,"")&amp;IF(W202='Tabelle Tipi-pesi'!V$23,'Tabelle Tipi-pesi'!W$23,"")))</f>
        <v>0</v>
      </c>
      <c r="Z202" s="9">
        <f>IF(Y202="",0,VALUE(IF(Y202='Tabelle Tipi-pesi'!X$2,'Tabelle Tipi-pesi'!Y$2,"")&amp;IF(Y202='Tabelle Tipi-pesi'!X$3,'Tabelle Tipi-pesi'!Y$3,"")&amp;IF(Y202='Tabelle Tipi-pesi'!X$4,'Tabelle Tipi-pesi'!Y$4,"")&amp;IF(Y202='Tabelle Tipi-pesi'!X$5,'Tabelle Tipi-pesi'!Y$5,"")&amp;IF(Y202='Tabelle Tipi-pesi'!X$6,'Tabelle Tipi-pesi'!Y$6,"")&amp;IF(Y202='Tabelle Tipi-pesi'!X$7,'Tabelle Tipi-pesi'!Y$7,"")&amp;IF(Y202='Tabelle Tipi-pesi'!X$8,'Tabelle Tipi-pesi'!Y$8,"")&amp;IF(Y202='Tabelle Tipi-pesi'!X$9,'Tabelle Tipi-pesi'!Y$9,"")&amp;IF(Y202='Tabelle Tipi-pesi'!X$10,'Tabelle Tipi-pesi'!Y$10,"")&amp;IF(Y202='Tabelle Tipi-pesi'!X$11,'Tabelle Tipi-pesi'!Y$11,"")&amp;IF(Y202='Tabelle Tipi-pesi'!X$12,'Tabelle Tipi-pesi'!Y$12,"")&amp;IF(Y202='Tabelle Tipi-pesi'!X$13,'Tabelle Tipi-pesi'!Y$13,"")&amp;IF(Y202='Tabelle Tipi-pesi'!X$14,'Tabelle Tipi-pesi'!Y$14,"")&amp;IF(Y202='Tabelle Tipi-pesi'!X$15,'Tabelle Tipi-pesi'!Y$15,"")&amp;IF(Y202='Tabelle Tipi-pesi'!X$16,'Tabelle Tipi-pesi'!Y$16,"")&amp;IF(Y202='Tabelle Tipi-pesi'!X$17,'Tabelle Tipi-pesi'!Y$17,"")&amp;IF(Y202='Tabelle Tipi-pesi'!X$18,'Tabelle Tipi-pesi'!Y$18,"")&amp;IF(Y202='Tabelle Tipi-pesi'!X$19,'Tabelle Tipi-pesi'!Y$19,"")&amp;IF(Y202='Tabelle Tipi-pesi'!X$20,'Tabelle Tipi-pesi'!Y$20,"")&amp;IF(Y202='Tabelle Tipi-pesi'!X$21,'Tabelle Tipi-pesi'!Y$21,"")&amp;IF(Y202='Tabelle Tipi-pesi'!X$22,'Tabelle Tipi-pesi'!Y$22,"")&amp;IF(Y202='Tabelle Tipi-pesi'!X$23,'Tabelle Tipi-pesi'!Y$23,"")))</f>
        <v>0</v>
      </c>
      <c r="AA202" s="36"/>
      <c r="AB202" s="37">
        <f>IF(AA202="",0,VALUE(IF(AA202='Tabelle Tipi-pesi'!Z$2,'Tabelle Tipi-pesi'!AA$2,"")&amp;IF(AA202='Tabelle Tipi-pesi'!Z$3,'Tabelle Tipi-pesi'!AA$3,"")&amp;IF(AA202='Tabelle Tipi-pesi'!Z$4,'Tabelle Tipi-pesi'!AA$4,"")&amp;IF(AA202='Tabelle Tipi-pesi'!Z$5,'Tabelle Tipi-pesi'!AA$5,"")&amp;IF(AA202='Tabelle Tipi-pesi'!Z$6,'Tabelle Tipi-pesi'!AA$6,"")&amp;IF(AA202='Tabelle Tipi-pesi'!Z$7,'Tabelle Tipi-pesi'!AA$7,"")&amp;IF(AA202='Tabelle Tipi-pesi'!Z$8,'Tabelle Tipi-pesi'!AA$8,"")&amp;IF(AA202='Tabelle Tipi-pesi'!Z$9,'Tabelle Tipi-pesi'!AA$9,"")&amp;IF(AA202='Tabelle Tipi-pesi'!Z$10,'Tabelle Tipi-pesi'!AA$10,"")&amp;IF(AA202='Tabelle Tipi-pesi'!Z$11,'Tabelle Tipi-pesi'!AA$11,"")&amp;IF(AA202='Tabelle Tipi-pesi'!Z$12,'Tabelle Tipi-pesi'!AA$12,"")&amp;IF(AA202='Tabelle Tipi-pesi'!Z$13,'Tabelle Tipi-pesi'!AA$13,"")&amp;IF(AA202='Tabelle Tipi-pesi'!Z$14,'Tabelle Tipi-pesi'!AA$14,"")&amp;IF(AA202='Tabelle Tipi-pesi'!Z$15,'Tabelle Tipi-pesi'!AA$15,"")&amp;IF(AA202='Tabelle Tipi-pesi'!Z$16,'Tabelle Tipi-pesi'!AA$16,"")&amp;IF(AA202='Tabelle Tipi-pesi'!Z$17,'Tabelle Tipi-pesi'!AA$17,"")&amp;IF(AA202='Tabelle Tipi-pesi'!Z$18,'Tabelle Tipi-pesi'!AA$18,"")&amp;IF(AA202='Tabelle Tipi-pesi'!Z$19,'Tabelle Tipi-pesi'!AA$19,"")&amp;IF(AA202='Tabelle Tipi-pesi'!Z$20,'Tabelle Tipi-pesi'!AA$20,"")&amp;IF(AA202='Tabelle Tipi-pesi'!Z$21,'Tabelle Tipi-pesi'!AA$21,"")&amp;IF(AA202='Tabelle Tipi-pesi'!Z$22,'Tabelle Tipi-pesi'!AA$22,"")&amp;IF(AA202='Tabelle Tipi-pesi'!Z$23,'Tabelle Tipi-pesi'!AA$23,"")))</f>
        <v>0</v>
      </c>
      <c r="AD202" s="9">
        <f>IF(AC202="",0,VALUE(IF(AC202='Tabelle Tipi-pesi'!Z$2,'Tabelle Tipi-pesi'!AA$2,"")&amp;IF(AC202='Tabelle Tipi-pesi'!Z$3,'Tabelle Tipi-pesi'!AA$3,"")&amp;IF(AC202='Tabelle Tipi-pesi'!Z$4,'Tabelle Tipi-pesi'!AA$4,"")&amp;IF(AC202='Tabelle Tipi-pesi'!Z$5,'Tabelle Tipi-pesi'!AA$5,"")&amp;IF(AC202='Tabelle Tipi-pesi'!Z$6,'Tabelle Tipi-pesi'!AA$6,"")&amp;IF(AC202='Tabelle Tipi-pesi'!Z$7,'Tabelle Tipi-pesi'!AA$7,"")&amp;IF(AC202='Tabelle Tipi-pesi'!Z$8,'Tabelle Tipi-pesi'!AA$8,"")&amp;IF(AC202='Tabelle Tipi-pesi'!Z$9,'Tabelle Tipi-pesi'!AA$9,"")&amp;IF(AC202='Tabelle Tipi-pesi'!Z$10,'Tabelle Tipi-pesi'!AA$10,"")&amp;IF(AC202='Tabelle Tipi-pesi'!Z$11,'Tabelle Tipi-pesi'!AA$11,"")&amp;IF(AC202='Tabelle Tipi-pesi'!Z$12,'Tabelle Tipi-pesi'!AA$12,"")&amp;IF(AC202='Tabelle Tipi-pesi'!Z$13,'Tabelle Tipi-pesi'!AA$13,"")&amp;IF(AC202='Tabelle Tipi-pesi'!Z$14,'Tabelle Tipi-pesi'!AA$14,"")&amp;IF(AC202='Tabelle Tipi-pesi'!Z$15,'Tabelle Tipi-pesi'!AA$15,"")&amp;IF(AC202='Tabelle Tipi-pesi'!Z$16,'Tabelle Tipi-pesi'!AA$16,"")&amp;IF(AC202='Tabelle Tipi-pesi'!Z$17,'Tabelle Tipi-pesi'!AA$17,"")&amp;IF(AC202='Tabelle Tipi-pesi'!Z$18,'Tabelle Tipi-pesi'!AA$18,"")&amp;IF(AC202='Tabelle Tipi-pesi'!Z$19,'Tabelle Tipi-pesi'!AA$19,"")&amp;IF(AC202='Tabelle Tipi-pesi'!Z$20,'Tabelle Tipi-pesi'!AA$20,"")&amp;IF(AC202='Tabelle Tipi-pesi'!Z$21,'Tabelle Tipi-pesi'!AA$21,"")&amp;IF(AC202='Tabelle Tipi-pesi'!Z$22,'Tabelle Tipi-pesi'!AA$22,"")&amp;IF(AC202='Tabelle Tipi-pesi'!Z$23,'Tabelle Tipi-pesi'!AA$23,"")))</f>
        <v>0</v>
      </c>
      <c r="AE202" s="34"/>
      <c r="AF202" s="35">
        <f>IF(AE202="",0,VALUE(IF(AE202='Tabelle Tipi-pesi'!AB$2,'Tabelle Tipi-pesi'!AC$2,"")&amp;IF(AE202='Tabelle Tipi-pesi'!AB$3,'Tabelle Tipi-pesi'!AC$3,"")&amp;IF(AE202='Tabelle Tipi-pesi'!AB$4,'Tabelle Tipi-pesi'!AC$4,"")&amp;IF(AE202='Tabelle Tipi-pesi'!AB$5,'Tabelle Tipi-pesi'!AC$5,"")&amp;IF(AE202='Tabelle Tipi-pesi'!AB$6,'Tabelle Tipi-pesi'!AC$6,"")&amp;IF(AE202='Tabelle Tipi-pesi'!AB$7,'Tabelle Tipi-pesi'!AC$7,"")&amp;IF(AE202='Tabelle Tipi-pesi'!AB$8,'Tabelle Tipi-pesi'!AC$8,"")&amp;IF(AE202='Tabelle Tipi-pesi'!AB$9,'Tabelle Tipi-pesi'!AC$9,"")&amp;IF(AE202='Tabelle Tipi-pesi'!AB$10,'Tabelle Tipi-pesi'!AC$10,"")&amp;IF(AE202='Tabelle Tipi-pesi'!AB$11,'Tabelle Tipi-pesi'!AC$11,"")&amp;IF(AE202='Tabelle Tipi-pesi'!AB$12,'Tabelle Tipi-pesi'!AC$12,"")&amp;IF(AE202='Tabelle Tipi-pesi'!AB$13,'Tabelle Tipi-pesi'!AC$13,"")&amp;IF(AE202='Tabelle Tipi-pesi'!AB$14,'Tabelle Tipi-pesi'!AC$14,"")&amp;IF(AE202='Tabelle Tipi-pesi'!AB$15,'Tabelle Tipi-pesi'!AC$15,"")&amp;IF(AD202='Tabelle Tipi-pesi'!AB$16,'Tabelle Tipi-pesi'!AC$16,"")&amp;IF(AE202='Tabelle Tipi-pesi'!AB$17,'Tabelle Tipi-pesi'!AC$17,"")&amp;IF(AE202='Tabelle Tipi-pesi'!AB$18,'Tabelle Tipi-pesi'!AC$18,"")&amp;IF(AE202='Tabelle Tipi-pesi'!AB$19,'Tabelle Tipi-pesi'!AC$19,"")&amp;IF(AE202='Tabelle Tipi-pesi'!AB$20,'Tabelle Tipi-pesi'!AC$20,"")&amp;IF(AE202='Tabelle Tipi-pesi'!AB$21,'Tabelle Tipi-pesi'!AC$21,"")&amp;IF(AE202='Tabelle Tipi-pesi'!AB$22,'Tabelle Tipi-pesi'!AC$22,"")&amp;IF(AE202='Tabelle Tipi-pesi'!AB$23,'Tabelle Tipi-pesi'!AC$23,"")))</f>
        <v>0</v>
      </c>
      <c r="AH202" s="9">
        <f>IF(AG202="",0,VALUE(IF(AG202='Tabelle Tipi-pesi'!AD$2,'Tabelle Tipi-pesi'!AE$2,"")&amp;IF(AG202='Tabelle Tipi-pesi'!AD$3,'Tabelle Tipi-pesi'!AE$3,"")&amp;IF(AG202='Tabelle Tipi-pesi'!AD$4,'Tabelle Tipi-pesi'!AE$4,"")&amp;IF(AG202='Tabelle Tipi-pesi'!AD$5,'Tabelle Tipi-pesi'!AE$5,"")&amp;IF(AG202='Tabelle Tipi-pesi'!AD$6,'Tabelle Tipi-pesi'!AE$6,"")&amp;IF(AG202='Tabelle Tipi-pesi'!AD$7,'Tabelle Tipi-pesi'!AE$7,"")&amp;IF(AG202='Tabelle Tipi-pesi'!AD$8,'Tabelle Tipi-pesi'!AE$8,"")&amp;IF(AG202='Tabelle Tipi-pesi'!AD$9,'Tabelle Tipi-pesi'!AE$9,"")&amp;IF(AG202='Tabelle Tipi-pesi'!AD$10,'Tabelle Tipi-pesi'!AE$10,"")&amp;IF(AG202='Tabelle Tipi-pesi'!AD$11,'Tabelle Tipi-pesi'!AE$11,"")&amp;IF(AG202='Tabelle Tipi-pesi'!AD$12,'Tabelle Tipi-pesi'!AE$12,"")&amp;IF(AG202='Tabelle Tipi-pesi'!AD$13,'Tabelle Tipi-pesi'!AE$13,"")&amp;IF(AG202='Tabelle Tipi-pesi'!AD$14,'Tabelle Tipi-pesi'!AE$14,"")&amp;IF(AG202='Tabelle Tipi-pesi'!AD$15,'Tabelle Tipi-pesi'!AE$15,"")&amp;IF(AF202='Tabelle Tipi-pesi'!AD$16,'Tabelle Tipi-pesi'!AE$16,"")&amp;IF(AG202='Tabelle Tipi-pesi'!AD$17,'Tabelle Tipi-pesi'!AE$17,"")&amp;IF(AG202='Tabelle Tipi-pesi'!AD$18,'Tabelle Tipi-pesi'!AE$18,"")&amp;IF(AG202='Tabelle Tipi-pesi'!AD$19,'Tabelle Tipi-pesi'!AE$19,"")&amp;IF(AG202='Tabelle Tipi-pesi'!AD$20,'Tabelle Tipi-pesi'!AE$20,"")&amp;IF(AG202='Tabelle Tipi-pesi'!AD$21,'Tabelle Tipi-pesi'!AE$21,"")&amp;IF(AG202='Tabelle Tipi-pesi'!AD$22,'Tabelle Tipi-pesi'!AE$22,"")&amp;IF(AG202='Tabelle Tipi-pesi'!AD$23,'Tabelle Tipi-pesi'!AE$23,"")))</f>
        <v>0</v>
      </c>
      <c r="AJ202" s="26">
        <f t="shared" si="21"/>
        <v>582</v>
      </c>
      <c r="AK202" s="55">
        <v>41.5</v>
      </c>
      <c r="AL202" s="12">
        <v>6808</v>
      </c>
      <c r="AM202" s="18"/>
      <c r="AN202" s="11">
        <f t="shared" si="22"/>
        <v>9</v>
      </c>
      <c r="AO202" s="11" t="str">
        <f t="shared" si="23"/>
        <v>2</v>
      </c>
      <c r="AP202" s="8">
        <v>1400</v>
      </c>
      <c r="AQ202" s="40">
        <f t="shared" si="24"/>
        <v>9.8428915662650596</v>
      </c>
      <c r="AR202" s="15">
        <f t="shared" si="25"/>
        <v>72.837397590361448</v>
      </c>
      <c r="AS202" s="16">
        <f t="shared" si="26"/>
        <v>125.15016768103341</v>
      </c>
      <c r="AT202" s="15">
        <f t="shared" si="27"/>
        <v>7.9904008003302947</v>
      </c>
      <c r="AU202" s="39"/>
    </row>
    <row r="203" spans="1:47" s="8" customFormat="1" ht="11.25" customHeight="1" x14ac:dyDescent="0.2">
      <c r="A203" s="8">
        <v>199</v>
      </c>
      <c r="B203" s="8">
        <v>4</v>
      </c>
      <c r="C203" s="20" t="s">
        <v>16</v>
      </c>
      <c r="D203" s="21">
        <f>IF(C203="",0,VALUE(IF(C203='Tabelle Tipi-pesi'!B$2,'Tabelle Tipi-pesi'!C$2,"")&amp;IF(C203='Tabelle Tipi-pesi'!B$3,'Tabelle Tipi-pesi'!C$3,"")&amp;IF(C203='Tabelle Tipi-pesi'!B$4,'Tabelle Tipi-pesi'!C$4,"")&amp;IF(C203='Tabelle Tipi-pesi'!B$5,'Tabelle Tipi-pesi'!C$5,"")&amp;IF(C203='Tabelle Tipi-pesi'!B$6,'Tabelle Tipi-pesi'!C$6,"")&amp;IF(C203='Tabelle Tipi-pesi'!B$7,'Tabelle Tipi-pesi'!C$7,"")&amp;IF(C203='Tabelle Tipi-pesi'!B$8,'Tabelle Tipi-pesi'!C$8,"")&amp;IF(C203='Tabelle Tipi-pesi'!B$9,'Tabelle Tipi-pesi'!C$9,"")&amp;IF(C203='Tabelle Tipi-pesi'!B$10,'Tabelle Tipi-pesi'!C$10,"")&amp;IF(C203='Tabelle Tipi-pesi'!B$11,'Tabelle Tipi-pesi'!C$11,"")&amp;IF(C203='Tabelle Tipi-pesi'!B$12,'Tabelle Tipi-pesi'!C$12,"")&amp;IF(C203='Tabelle Tipi-pesi'!B$13,'Tabelle Tipi-pesi'!C$13,"")&amp;IF(C203='Tabelle Tipi-pesi'!B$14,'Tabelle Tipi-pesi'!C$14,"")&amp;IF(C203='Tabelle Tipi-pesi'!B$15,'Tabelle Tipi-pesi'!C$15,"")&amp;IF(C203='Tabelle Tipi-pesi'!B$16,'Tabelle Tipi-pesi'!C$16,"")&amp;IF(C203='Tabelle Tipi-pesi'!B$17,'Tabelle Tipi-pesi'!C$17,"")&amp;IF(C203='Tabelle Tipi-pesi'!B$18,'Tabelle Tipi-pesi'!C$18,"")&amp;IF(C203='Tabelle Tipi-pesi'!B$19,'Tabelle Tipi-pesi'!C$19,"")&amp;IF(C203='Tabelle Tipi-pesi'!B$20,'Tabelle Tipi-pesi'!C$20,"")&amp;IF(C203='Tabelle Tipi-pesi'!B$21,'Tabelle Tipi-pesi'!C$21,"")&amp;IF(C203='Tabelle Tipi-pesi'!B$22,'Tabelle Tipi-pesi'!C$22,"")&amp;IF(C203='Tabelle Tipi-pesi'!B$23,'Tabelle Tipi-pesi'!C$23,"")))</f>
        <v>50</v>
      </c>
      <c r="E203" s="8" t="s">
        <v>139</v>
      </c>
      <c r="F203" s="7">
        <f>IF(E203="",0,VALUE(IF(E203='Tabelle Tipi-pesi'!D$2,'Tabelle Tipi-pesi'!E$2,"")&amp;IF(E203='Tabelle Tipi-pesi'!D$3,'Tabelle Tipi-pesi'!E$3,"")&amp;IF(E203='Tabelle Tipi-pesi'!D$4,'Tabelle Tipi-pesi'!E$4,"")&amp;IF(E203='Tabelle Tipi-pesi'!D$5,'Tabelle Tipi-pesi'!E$5,"")&amp;IF(E203='Tabelle Tipi-pesi'!D$6,'Tabelle Tipi-pesi'!E$6,"")&amp;IF(E203='Tabelle Tipi-pesi'!D$7,'Tabelle Tipi-pesi'!E$7,"")&amp;IF(E203='Tabelle Tipi-pesi'!D$8,'Tabelle Tipi-pesi'!E$8,"")&amp;IF(E203='Tabelle Tipi-pesi'!D$9,'Tabelle Tipi-pesi'!E$9,"")&amp;IF(E203='Tabelle Tipi-pesi'!D$10,'Tabelle Tipi-pesi'!E$10,"")&amp;IF(E203='Tabelle Tipi-pesi'!D$11,'Tabelle Tipi-pesi'!E$11,"")&amp;IF(E203='Tabelle Tipi-pesi'!D$12,'Tabelle Tipi-pesi'!E$12,"")&amp;IF(E203='Tabelle Tipi-pesi'!D$13,'Tabelle Tipi-pesi'!E$13,"")&amp;IF(E203='Tabelle Tipi-pesi'!D$14,'Tabelle Tipi-pesi'!E$14,"")&amp;IF(E203='Tabelle Tipi-pesi'!D$15,'Tabelle Tipi-pesi'!E$15,"")&amp;IF(E203='Tabelle Tipi-pesi'!D$16,'Tabelle Tipi-pesi'!E$16,"")&amp;IF(E203='Tabelle Tipi-pesi'!D$17,'Tabelle Tipi-pesi'!E$17,"")&amp;IF(E203='Tabelle Tipi-pesi'!D$18,'Tabelle Tipi-pesi'!E$18,"")&amp;IF(E203='Tabelle Tipi-pesi'!D$19,'Tabelle Tipi-pesi'!E$19,"")&amp;IF(E203='Tabelle Tipi-pesi'!D$20,'Tabelle Tipi-pesi'!E$20,"")&amp;IF(E203='Tabelle Tipi-pesi'!D$21,'Tabelle Tipi-pesi'!E$21,"")&amp;IF(E203='Tabelle Tipi-pesi'!D$22,'Tabelle Tipi-pesi'!E$22,"")&amp;IF(E203='Tabelle Tipi-pesi'!D$23,'Tabelle Tipi-pesi'!E$23,"")))/4*B203</f>
        <v>20</v>
      </c>
      <c r="G203" s="22" t="s">
        <v>40</v>
      </c>
      <c r="H203" s="23">
        <f>$B203*IF(G203="",0,VALUE(IF(G203='Tabelle Tipi-pesi'!F$2,'Tabelle Tipi-pesi'!G$2,"")&amp;IF(G203='Tabelle Tipi-pesi'!F$3,'Tabelle Tipi-pesi'!G$3,"")&amp;IF(G203='Tabelle Tipi-pesi'!F$4,'Tabelle Tipi-pesi'!G$4,"")&amp;IF(G203='Tabelle Tipi-pesi'!F$5,'Tabelle Tipi-pesi'!G$5,"")&amp;IF(G203='Tabelle Tipi-pesi'!F$6,'Tabelle Tipi-pesi'!G$6,"")&amp;IF(G203='Tabelle Tipi-pesi'!F$7,'Tabelle Tipi-pesi'!G$7,"")&amp;IF(G203='Tabelle Tipi-pesi'!F$8,'Tabelle Tipi-pesi'!G$8,"")&amp;IF(G203='Tabelle Tipi-pesi'!F$9,'Tabelle Tipi-pesi'!G$9,"")&amp;IF(G203='Tabelle Tipi-pesi'!F$10,'Tabelle Tipi-pesi'!G$10,"")&amp;IF(G203='Tabelle Tipi-pesi'!F$11,'Tabelle Tipi-pesi'!G$11,"")&amp;IF(G203='Tabelle Tipi-pesi'!F$12,'Tabelle Tipi-pesi'!G$12,"")&amp;IF(G203='Tabelle Tipi-pesi'!F$13,'Tabelle Tipi-pesi'!G$13,"")&amp;IF(G203='Tabelle Tipi-pesi'!F$14,'Tabelle Tipi-pesi'!G$14,"")&amp;IF(G203='Tabelle Tipi-pesi'!F$15,'Tabelle Tipi-pesi'!G$15,"")&amp;IF(G203='Tabelle Tipi-pesi'!F$16,'Tabelle Tipi-pesi'!G$16,"")&amp;IF(G203='Tabelle Tipi-pesi'!F$17,'Tabelle Tipi-pesi'!G$17,"")&amp;IF(G203='Tabelle Tipi-pesi'!F$18,'Tabelle Tipi-pesi'!G$18,"")&amp;IF(G203='Tabelle Tipi-pesi'!F$19,'Tabelle Tipi-pesi'!G$19,"")&amp;IF(G203='Tabelle Tipi-pesi'!F$20,'Tabelle Tipi-pesi'!G$20,"")&amp;IF(G203='Tabelle Tipi-pesi'!F$21,'Tabelle Tipi-pesi'!G$21,"")&amp;IF(G203='Tabelle Tipi-pesi'!F$22,'Tabelle Tipi-pesi'!G$22,"")&amp;IF(G203='Tabelle Tipi-pesi'!F$23,'Tabelle Tipi-pesi'!G$23,"")))</f>
        <v>60</v>
      </c>
      <c r="I203" s="8" t="s">
        <v>45</v>
      </c>
      <c r="J203" s="9">
        <f>IF(I203="",0,VALUE(IF(I203='Tabelle Tipi-pesi'!H$2,'Tabelle Tipi-pesi'!I$2,"")&amp;IF(I203='Tabelle Tipi-pesi'!H$3,'Tabelle Tipi-pesi'!I$3,"")&amp;IF(I203='Tabelle Tipi-pesi'!H$4,'Tabelle Tipi-pesi'!I$4,"")&amp;IF(I203='Tabelle Tipi-pesi'!H$5,'Tabelle Tipi-pesi'!I$5,"")&amp;IF(I203='Tabelle Tipi-pesi'!H$6,'Tabelle Tipi-pesi'!I$6,"")&amp;IF(I203='Tabelle Tipi-pesi'!H$7,'Tabelle Tipi-pesi'!I$7,"")&amp;IF(I203='Tabelle Tipi-pesi'!H$8,'Tabelle Tipi-pesi'!I$8,"")&amp;IF(I203='Tabelle Tipi-pesi'!H$9,'Tabelle Tipi-pesi'!I$9,"")&amp;IF(I203='Tabelle Tipi-pesi'!H$10,'Tabelle Tipi-pesi'!I$10,"")&amp;IF(I203='Tabelle Tipi-pesi'!H$11,'Tabelle Tipi-pesi'!I$11,"")&amp;IF(I203='Tabelle Tipi-pesi'!H$12,'Tabelle Tipi-pesi'!I$12,"")&amp;IF(I203='Tabelle Tipi-pesi'!H$13,'Tabelle Tipi-pesi'!I$13,"")&amp;IF(I203='Tabelle Tipi-pesi'!H$14,'Tabelle Tipi-pesi'!I$14,"")&amp;IF(I203='Tabelle Tipi-pesi'!H$15,'Tabelle Tipi-pesi'!I$15,"")&amp;IF(I203='Tabelle Tipi-pesi'!H$16,'Tabelle Tipi-pesi'!I$16,"")&amp;IF(I203='Tabelle Tipi-pesi'!H$17,'Tabelle Tipi-pesi'!I$17,"")&amp;IF(I203='Tabelle Tipi-pesi'!H$18,'Tabelle Tipi-pesi'!I$18,"")&amp;IF(I203='Tabelle Tipi-pesi'!H$19,'Tabelle Tipi-pesi'!I$19,"")&amp;IF(I203='Tabelle Tipi-pesi'!H$20,'Tabelle Tipi-pesi'!I$20,"")&amp;IF(I203='Tabelle Tipi-pesi'!H$21,'Tabelle Tipi-pesi'!I$21,"")&amp;IF(I203='Tabelle Tipi-pesi'!H$22,'Tabelle Tipi-pesi'!I$22,"")&amp;IF(I203='Tabelle Tipi-pesi'!H$23,'Tabelle Tipi-pesi'!I$23,"")))</f>
        <v>50</v>
      </c>
      <c r="K203" s="24" t="s">
        <v>50</v>
      </c>
      <c r="L203" s="25">
        <f>IF(K203="",0,VALUE(IF(K203='Tabelle Tipi-pesi'!J$2,'Tabelle Tipi-pesi'!K$2,"")&amp;IF(K203='Tabelle Tipi-pesi'!J$3,'Tabelle Tipi-pesi'!K$3,"")&amp;IF(K203='Tabelle Tipi-pesi'!J$4,'Tabelle Tipi-pesi'!K$4,"")&amp;IF(K203='Tabelle Tipi-pesi'!J$5,'Tabelle Tipi-pesi'!K$5,"")&amp;IF(K203='Tabelle Tipi-pesi'!J$6,'Tabelle Tipi-pesi'!K$6,"")&amp;IF(K203='Tabelle Tipi-pesi'!J$7,'Tabelle Tipi-pesi'!K$7,"")&amp;IF(K203='Tabelle Tipi-pesi'!J$8,'Tabelle Tipi-pesi'!K$8,"")&amp;IF(K203='Tabelle Tipi-pesi'!J$9,'Tabelle Tipi-pesi'!K$9,"")&amp;IF(K203='Tabelle Tipi-pesi'!J$10,'Tabelle Tipi-pesi'!K$10,"")&amp;IF(K203='Tabelle Tipi-pesi'!J$11,'Tabelle Tipi-pesi'!K$11,"")&amp;IF(K203='Tabelle Tipi-pesi'!J$12,'Tabelle Tipi-pesi'!K$12,"")&amp;IF(K203='Tabelle Tipi-pesi'!J$13,'Tabelle Tipi-pesi'!K$13,"")&amp;IF(K203='Tabelle Tipi-pesi'!J$14,'Tabelle Tipi-pesi'!K$14,"")&amp;IF(K203='Tabelle Tipi-pesi'!J$15,'Tabelle Tipi-pesi'!K$15,"")&amp;IF(K203='Tabelle Tipi-pesi'!J$16,'Tabelle Tipi-pesi'!K$16,"")&amp;IF(K203='Tabelle Tipi-pesi'!J$17,'Tabelle Tipi-pesi'!K$17,"")&amp;IF(K203='Tabelle Tipi-pesi'!J$18,'Tabelle Tipi-pesi'!K$18,"")&amp;IF(K203='Tabelle Tipi-pesi'!J$19,'Tabelle Tipi-pesi'!K$19,"")&amp;IF(K203='Tabelle Tipi-pesi'!J$20,'Tabelle Tipi-pesi'!K$20,"")&amp;IF(K203='Tabelle Tipi-pesi'!J$21,'Tabelle Tipi-pesi'!K$21,"")&amp;IF(K203='Tabelle Tipi-pesi'!J$22,'Tabelle Tipi-pesi'!K$22,"")&amp;IF(K203='Tabelle Tipi-pesi'!J$23,'Tabelle Tipi-pesi'!K$23,"")))</f>
        <v>7</v>
      </c>
      <c r="M203" s="8" t="s">
        <v>56</v>
      </c>
      <c r="N203" s="9">
        <f>$B203*IF(M203="",0,VALUE(IF(M203='Tabelle Tipi-pesi'!L$2,'Tabelle Tipi-pesi'!M$2,"")&amp;IF(M203='Tabelle Tipi-pesi'!L$3,'Tabelle Tipi-pesi'!M$3,"")&amp;IF(M203='Tabelle Tipi-pesi'!L$4,'Tabelle Tipi-pesi'!M$4,"")&amp;IF(M203='Tabelle Tipi-pesi'!L$5,'Tabelle Tipi-pesi'!M$5,"")&amp;IF(M203='Tabelle Tipi-pesi'!L$6,'Tabelle Tipi-pesi'!M$6,"")&amp;IF(M203='Tabelle Tipi-pesi'!L$7,'Tabelle Tipi-pesi'!M$7,"")&amp;IF(M203='Tabelle Tipi-pesi'!L$8,'Tabelle Tipi-pesi'!M$8,"")&amp;IF(M203='Tabelle Tipi-pesi'!L$9,'Tabelle Tipi-pesi'!M$9,"")&amp;IF(M203='Tabelle Tipi-pesi'!L$10,'Tabelle Tipi-pesi'!M$10,"")&amp;IF(M203='Tabelle Tipi-pesi'!L$11,'Tabelle Tipi-pesi'!M$11,"")&amp;IF(M203='Tabelle Tipi-pesi'!L$12,'Tabelle Tipi-pesi'!M$12,"")&amp;IF(M203='Tabelle Tipi-pesi'!L$13,'Tabelle Tipi-pesi'!M$13,"")&amp;IF(M203='Tabelle Tipi-pesi'!L$14,'Tabelle Tipi-pesi'!M$14,"")&amp;IF(M203='Tabelle Tipi-pesi'!L$15,'Tabelle Tipi-pesi'!M$15,"")&amp;IF(M203='Tabelle Tipi-pesi'!L$16,'Tabelle Tipi-pesi'!M$16,"")&amp;IF(M203='Tabelle Tipi-pesi'!L$17,'Tabelle Tipi-pesi'!M$17,"")&amp;IF(M203='Tabelle Tipi-pesi'!L$18,'Tabelle Tipi-pesi'!M$18,"")&amp;IF(M203='Tabelle Tipi-pesi'!L$19,'Tabelle Tipi-pesi'!M$19,"")&amp;IF(M203='Tabelle Tipi-pesi'!L$20,'Tabelle Tipi-pesi'!M$20,"")&amp;IF(M203='Tabelle Tipi-pesi'!L$21,'Tabelle Tipi-pesi'!M$21,"")&amp;IF(M203='Tabelle Tipi-pesi'!L$22,'Tabelle Tipi-pesi'!M$22,"")&amp;IF(M203='Tabelle Tipi-pesi'!L$23,'Tabelle Tipi-pesi'!M$23,"")))</f>
        <v>80</v>
      </c>
      <c r="O203" s="27" t="s">
        <v>90</v>
      </c>
      <c r="P203" s="28">
        <f>IF(O203="",0,VALUE(IF(O203='Tabelle Tipi-pesi'!N$2,'Tabelle Tipi-pesi'!O$2,"")&amp;IF(O203='Tabelle Tipi-pesi'!N$3,'Tabelle Tipi-pesi'!O$3,"")&amp;IF(O203='Tabelle Tipi-pesi'!N$4,'Tabelle Tipi-pesi'!O$4,"")&amp;IF(O203='Tabelle Tipi-pesi'!N$5,'Tabelle Tipi-pesi'!O$5,"")&amp;IF(O203='Tabelle Tipi-pesi'!N$6,'Tabelle Tipi-pesi'!O$6,"")&amp;IF(O203='Tabelle Tipi-pesi'!N$7,'Tabelle Tipi-pesi'!O$7,"")&amp;IF(O203='Tabelle Tipi-pesi'!N$8,'Tabelle Tipi-pesi'!O$8,"")&amp;IF(O203='Tabelle Tipi-pesi'!N$9,'Tabelle Tipi-pesi'!O$9,"")&amp;IF(O203='Tabelle Tipi-pesi'!N$10,'Tabelle Tipi-pesi'!O$10,"")&amp;IF(O203='Tabelle Tipi-pesi'!N$11,'Tabelle Tipi-pesi'!O$11,"")&amp;IF(O203='Tabelle Tipi-pesi'!N$12,'Tabelle Tipi-pesi'!O$12,"")&amp;IF(O203='Tabelle Tipi-pesi'!N$13,'Tabelle Tipi-pesi'!O$13,"")&amp;IF(O203='Tabelle Tipi-pesi'!N$14,'Tabelle Tipi-pesi'!O$14,"")&amp;IF(O203='Tabelle Tipi-pesi'!N$15,'Tabelle Tipi-pesi'!O$15,"")&amp;IF(O203='Tabelle Tipi-pesi'!N$16,'Tabelle Tipi-pesi'!O$16,"")&amp;IF(O203='Tabelle Tipi-pesi'!N$17,'Tabelle Tipi-pesi'!O$17,"")&amp;IF(O203='Tabelle Tipi-pesi'!N$18,'Tabelle Tipi-pesi'!O$18,"")&amp;IF(O203='Tabelle Tipi-pesi'!N$19,'Tabelle Tipi-pesi'!O$19,"")&amp;IF(O203='Tabelle Tipi-pesi'!N$20,'Tabelle Tipi-pesi'!O$20,"")&amp;IF(O203='Tabelle Tipi-pesi'!N$21,'Tabelle Tipi-pesi'!O$21,"")&amp;IF(O203='Tabelle Tipi-pesi'!N$22,'Tabelle Tipi-pesi'!O$22,"")&amp;IF(O203='Tabelle Tipi-pesi'!N$23,'Tabelle Tipi-pesi'!O$23,"")))</f>
        <v>295</v>
      </c>
      <c r="Q203" s="8" t="s">
        <v>120</v>
      </c>
      <c r="R203" s="9">
        <f>IF(Q203="",0,VALUE(IF(Q203='Tabelle Tipi-pesi'!P$2,'Tabelle Tipi-pesi'!Q$2,"")&amp;IF(Q203='Tabelle Tipi-pesi'!P$3,'Tabelle Tipi-pesi'!Q$3,"")&amp;IF(Q203='Tabelle Tipi-pesi'!P$4,'Tabelle Tipi-pesi'!Q$4,"")&amp;IF(Q203='Tabelle Tipi-pesi'!P$5,'Tabelle Tipi-pesi'!Q$5,"")&amp;IF(Q203='Tabelle Tipi-pesi'!P$6,'Tabelle Tipi-pesi'!Q$6,"")&amp;IF(Q203='Tabelle Tipi-pesi'!P$7,'Tabelle Tipi-pesi'!Q$7,"")&amp;IF(Q203='Tabelle Tipi-pesi'!P$8,'Tabelle Tipi-pesi'!Q$8,"")&amp;IF(Q203='Tabelle Tipi-pesi'!P$9,'Tabelle Tipi-pesi'!Q$9,"")&amp;IF(Q203='Tabelle Tipi-pesi'!P$10,'Tabelle Tipi-pesi'!Q$10,"")&amp;IF(Q203='Tabelle Tipi-pesi'!P$11,'Tabelle Tipi-pesi'!Q$11,"")&amp;IF(Q203='Tabelle Tipi-pesi'!P$12,'Tabelle Tipi-pesi'!Q$12,"")&amp;IF(Q203='Tabelle Tipi-pesi'!P$13,'Tabelle Tipi-pesi'!Q$13,"")&amp;IF(Q203='Tabelle Tipi-pesi'!P$14,'Tabelle Tipi-pesi'!Q$14,"")&amp;IF(Q203='Tabelle Tipi-pesi'!P$15,'Tabelle Tipi-pesi'!Q$15,"")&amp;IF(Q203='Tabelle Tipi-pesi'!P$16,'Tabelle Tipi-pesi'!Q$16,"")&amp;IF(Q203='Tabelle Tipi-pesi'!P$17,'Tabelle Tipi-pesi'!Q$17,"")&amp;IF(Q203='Tabelle Tipi-pesi'!P$18,'Tabelle Tipi-pesi'!Q$18,"")&amp;IF(Q203='Tabelle Tipi-pesi'!P$19,'Tabelle Tipi-pesi'!Q$19,"")&amp;IF(Q203='Tabelle Tipi-pesi'!P$20,'Tabelle Tipi-pesi'!Q$20,"")&amp;IF(Q203='Tabelle Tipi-pesi'!P$21,'Tabelle Tipi-pesi'!Q$21,"")&amp;IF(Q203='Tabelle Tipi-pesi'!P$22,'Tabelle Tipi-pesi'!Q$22,"")&amp;IF(Q203='Tabelle Tipi-pesi'!P$23,'Tabelle Tipi-pesi'!Q$23,"")))</f>
        <v>20</v>
      </c>
      <c r="S203" s="29"/>
      <c r="T203" s="30">
        <f>IF(S203="",0,VALUE(IF(S203='Tabelle Tipi-pesi'!R$2,'Tabelle Tipi-pesi'!S$2,"")&amp;IF(S203='Tabelle Tipi-pesi'!R$3,'Tabelle Tipi-pesi'!S$3,"")&amp;IF(S203='Tabelle Tipi-pesi'!R$4,'Tabelle Tipi-pesi'!S$4,"")&amp;IF(S203='Tabelle Tipi-pesi'!R$5,'Tabelle Tipi-pesi'!S$5,"")&amp;IF(S203='Tabelle Tipi-pesi'!R$6,'Tabelle Tipi-pesi'!S$6,"")&amp;IF(S203='Tabelle Tipi-pesi'!R$7,'Tabelle Tipi-pesi'!S$7,"")&amp;IF(S203='Tabelle Tipi-pesi'!R$8,'Tabelle Tipi-pesi'!S$8,"")&amp;IF(S203='Tabelle Tipi-pesi'!R$9,'Tabelle Tipi-pesi'!S$9,"")&amp;IF(S203='Tabelle Tipi-pesi'!R$10,'Tabelle Tipi-pesi'!S$10,"")&amp;IF(S203='Tabelle Tipi-pesi'!R$11,'Tabelle Tipi-pesi'!S$11,"")&amp;IF(S203='Tabelle Tipi-pesi'!R$12,'Tabelle Tipi-pesi'!S$12,"")&amp;IF(S203='Tabelle Tipi-pesi'!R$13,'Tabelle Tipi-pesi'!S$13,"")&amp;IF(S203='Tabelle Tipi-pesi'!R$14,'Tabelle Tipi-pesi'!S$14,"")&amp;IF(S203='Tabelle Tipi-pesi'!R$15,'Tabelle Tipi-pesi'!S$15,"")&amp;IF(S203='Tabelle Tipi-pesi'!R$16,'Tabelle Tipi-pesi'!S$16,"")&amp;IF(S203='Tabelle Tipi-pesi'!R$17,'Tabelle Tipi-pesi'!S$17,"")&amp;IF(S203='Tabelle Tipi-pesi'!R$18,'Tabelle Tipi-pesi'!S$18,"")&amp;IF(S203='Tabelle Tipi-pesi'!R$19,'Tabelle Tipi-pesi'!S$19,"")&amp;IF(S203='Tabelle Tipi-pesi'!R$20,'Tabelle Tipi-pesi'!S$20,"")&amp;IF(S203='Tabelle Tipi-pesi'!R$21,'Tabelle Tipi-pesi'!S$21,"")&amp;IF(S203='Tabelle Tipi-pesi'!R$22,'Tabelle Tipi-pesi'!S$22,"")&amp;IF(S203='Tabelle Tipi-pesi'!R$23,'Tabelle Tipi-pesi'!S$23,"")))</f>
        <v>0</v>
      </c>
      <c r="V203" s="9">
        <f>IF(U203="",0,VALUE(IF(U203='Tabelle Tipi-pesi'!T$2,'Tabelle Tipi-pesi'!U$2,"")&amp;IF(U203='Tabelle Tipi-pesi'!T$3,'Tabelle Tipi-pesi'!U$3,"")&amp;IF(U203='Tabelle Tipi-pesi'!T$4,'Tabelle Tipi-pesi'!U$4,"")&amp;IF(U203='Tabelle Tipi-pesi'!T$5,'Tabelle Tipi-pesi'!U$5,"")&amp;IF(U203='Tabelle Tipi-pesi'!T$6,'Tabelle Tipi-pesi'!U$6,"")&amp;IF(U203='Tabelle Tipi-pesi'!T$7,'Tabelle Tipi-pesi'!U$7,"")&amp;IF(U203='Tabelle Tipi-pesi'!T$8,'Tabelle Tipi-pesi'!U$8,"")&amp;IF(U203='Tabelle Tipi-pesi'!T$9,'Tabelle Tipi-pesi'!U$9,"")&amp;IF(U203='Tabelle Tipi-pesi'!T$10,'Tabelle Tipi-pesi'!U$10,"")&amp;IF(U203='Tabelle Tipi-pesi'!T$11,'Tabelle Tipi-pesi'!U$11,"")&amp;IF(U203='Tabelle Tipi-pesi'!T$12,'Tabelle Tipi-pesi'!U$12,"")&amp;IF(U203='Tabelle Tipi-pesi'!T$13,'Tabelle Tipi-pesi'!U$13,"")&amp;IF(U203='Tabelle Tipi-pesi'!T$14,'Tabelle Tipi-pesi'!U$14,"")&amp;IF(U203='Tabelle Tipi-pesi'!T$15,'Tabelle Tipi-pesi'!U$15,"")&amp;IF(U203='Tabelle Tipi-pesi'!T$16,'Tabelle Tipi-pesi'!U$16,"")&amp;IF(U203='Tabelle Tipi-pesi'!T$17,'Tabelle Tipi-pesi'!U$17,"")&amp;IF(U203='Tabelle Tipi-pesi'!T$18,'Tabelle Tipi-pesi'!U$18,"")&amp;IF(U203='Tabelle Tipi-pesi'!T$19,'Tabelle Tipi-pesi'!U$19,"")&amp;IF(U203='Tabelle Tipi-pesi'!T$20,'Tabelle Tipi-pesi'!U$20,"")&amp;IF(U203='Tabelle Tipi-pesi'!T$21,'Tabelle Tipi-pesi'!U$21,"")&amp;IF(U203='Tabelle Tipi-pesi'!T$22,'Tabelle Tipi-pesi'!U$22,"")&amp;IF(U203='Tabelle Tipi-pesi'!T$23,'Tabelle Tipi-pesi'!U$23,"")))</f>
        <v>0</v>
      </c>
      <c r="W203" s="31"/>
      <c r="X203" s="32">
        <f>IF(W203="",0,VALUE(IF(W203='Tabelle Tipi-pesi'!V$2,'Tabelle Tipi-pesi'!W$2,"")&amp;IF(W203='Tabelle Tipi-pesi'!V$3,'Tabelle Tipi-pesi'!W$3,"")&amp;IF(W203='Tabelle Tipi-pesi'!V$4,'Tabelle Tipi-pesi'!W$4,"")&amp;IF(W203='Tabelle Tipi-pesi'!V$5,'Tabelle Tipi-pesi'!W$5,"")&amp;IF(W203='Tabelle Tipi-pesi'!V$6,'Tabelle Tipi-pesi'!W$6,"")&amp;IF(W203='Tabelle Tipi-pesi'!V$7,'Tabelle Tipi-pesi'!W$7,"")&amp;IF(W203='Tabelle Tipi-pesi'!V$8,'Tabelle Tipi-pesi'!W$8,"")&amp;IF(W203='Tabelle Tipi-pesi'!V$9,'Tabelle Tipi-pesi'!W$9,"")&amp;IF(W203='Tabelle Tipi-pesi'!V$10,'Tabelle Tipi-pesi'!W$10,"")&amp;IF(W203='Tabelle Tipi-pesi'!V$11,'Tabelle Tipi-pesi'!W$11,"")&amp;IF(W203='Tabelle Tipi-pesi'!V$12,'Tabelle Tipi-pesi'!W$12,"")&amp;IF(W203='Tabelle Tipi-pesi'!V$13,'Tabelle Tipi-pesi'!W$13,"")&amp;IF(W203='Tabelle Tipi-pesi'!V$14,'Tabelle Tipi-pesi'!W$14,"")&amp;IF(W203='Tabelle Tipi-pesi'!V$15,'Tabelle Tipi-pesi'!W$15,"")&amp;IF(W203='Tabelle Tipi-pesi'!V$16,'Tabelle Tipi-pesi'!W$16,"")&amp;IF(W203='Tabelle Tipi-pesi'!V$17,'Tabelle Tipi-pesi'!W$17,"")&amp;IF(W203='Tabelle Tipi-pesi'!V$18,'Tabelle Tipi-pesi'!W$18,"")&amp;IF(W203='Tabelle Tipi-pesi'!V$19,'Tabelle Tipi-pesi'!W$19,"")&amp;IF(W203='Tabelle Tipi-pesi'!V$20,'Tabelle Tipi-pesi'!W$20,"")&amp;IF(W203='Tabelle Tipi-pesi'!V$21,'Tabelle Tipi-pesi'!W$21,"")&amp;IF(W203='Tabelle Tipi-pesi'!V$22,'Tabelle Tipi-pesi'!W$22,"")&amp;IF(W203='Tabelle Tipi-pesi'!V$23,'Tabelle Tipi-pesi'!W$23,"")))</f>
        <v>0</v>
      </c>
      <c r="Z203" s="9">
        <f>IF(Y203="",0,VALUE(IF(Y203='Tabelle Tipi-pesi'!X$2,'Tabelle Tipi-pesi'!Y$2,"")&amp;IF(Y203='Tabelle Tipi-pesi'!X$3,'Tabelle Tipi-pesi'!Y$3,"")&amp;IF(Y203='Tabelle Tipi-pesi'!X$4,'Tabelle Tipi-pesi'!Y$4,"")&amp;IF(Y203='Tabelle Tipi-pesi'!X$5,'Tabelle Tipi-pesi'!Y$5,"")&amp;IF(Y203='Tabelle Tipi-pesi'!X$6,'Tabelle Tipi-pesi'!Y$6,"")&amp;IF(Y203='Tabelle Tipi-pesi'!X$7,'Tabelle Tipi-pesi'!Y$7,"")&amp;IF(Y203='Tabelle Tipi-pesi'!X$8,'Tabelle Tipi-pesi'!Y$8,"")&amp;IF(Y203='Tabelle Tipi-pesi'!X$9,'Tabelle Tipi-pesi'!Y$9,"")&amp;IF(Y203='Tabelle Tipi-pesi'!X$10,'Tabelle Tipi-pesi'!Y$10,"")&amp;IF(Y203='Tabelle Tipi-pesi'!X$11,'Tabelle Tipi-pesi'!Y$11,"")&amp;IF(Y203='Tabelle Tipi-pesi'!X$12,'Tabelle Tipi-pesi'!Y$12,"")&amp;IF(Y203='Tabelle Tipi-pesi'!X$13,'Tabelle Tipi-pesi'!Y$13,"")&amp;IF(Y203='Tabelle Tipi-pesi'!X$14,'Tabelle Tipi-pesi'!Y$14,"")&amp;IF(Y203='Tabelle Tipi-pesi'!X$15,'Tabelle Tipi-pesi'!Y$15,"")&amp;IF(Y203='Tabelle Tipi-pesi'!X$16,'Tabelle Tipi-pesi'!Y$16,"")&amp;IF(Y203='Tabelle Tipi-pesi'!X$17,'Tabelle Tipi-pesi'!Y$17,"")&amp;IF(Y203='Tabelle Tipi-pesi'!X$18,'Tabelle Tipi-pesi'!Y$18,"")&amp;IF(Y203='Tabelle Tipi-pesi'!X$19,'Tabelle Tipi-pesi'!Y$19,"")&amp;IF(Y203='Tabelle Tipi-pesi'!X$20,'Tabelle Tipi-pesi'!Y$20,"")&amp;IF(Y203='Tabelle Tipi-pesi'!X$21,'Tabelle Tipi-pesi'!Y$21,"")&amp;IF(Y203='Tabelle Tipi-pesi'!X$22,'Tabelle Tipi-pesi'!Y$22,"")&amp;IF(Y203='Tabelle Tipi-pesi'!X$23,'Tabelle Tipi-pesi'!Y$23,"")))</f>
        <v>0</v>
      </c>
      <c r="AA203" s="36"/>
      <c r="AB203" s="37">
        <f>IF(AA203="",0,VALUE(IF(AA203='Tabelle Tipi-pesi'!Z$2,'Tabelle Tipi-pesi'!AA$2,"")&amp;IF(AA203='Tabelle Tipi-pesi'!Z$3,'Tabelle Tipi-pesi'!AA$3,"")&amp;IF(AA203='Tabelle Tipi-pesi'!Z$4,'Tabelle Tipi-pesi'!AA$4,"")&amp;IF(AA203='Tabelle Tipi-pesi'!Z$5,'Tabelle Tipi-pesi'!AA$5,"")&amp;IF(AA203='Tabelle Tipi-pesi'!Z$6,'Tabelle Tipi-pesi'!AA$6,"")&amp;IF(AA203='Tabelle Tipi-pesi'!Z$7,'Tabelle Tipi-pesi'!AA$7,"")&amp;IF(AA203='Tabelle Tipi-pesi'!Z$8,'Tabelle Tipi-pesi'!AA$8,"")&amp;IF(AA203='Tabelle Tipi-pesi'!Z$9,'Tabelle Tipi-pesi'!AA$9,"")&amp;IF(AA203='Tabelle Tipi-pesi'!Z$10,'Tabelle Tipi-pesi'!AA$10,"")&amp;IF(AA203='Tabelle Tipi-pesi'!Z$11,'Tabelle Tipi-pesi'!AA$11,"")&amp;IF(AA203='Tabelle Tipi-pesi'!Z$12,'Tabelle Tipi-pesi'!AA$12,"")&amp;IF(AA203='Tabelle Tipi-pesi'!Z$13,'Tabelle Tipi-pesi'!AA$13,"")&amp;IF(AA203='Tabelle Tipi-pesi'!Z$14,'Tabelle Tipi-pesi'!AA$14,"")&amp;IF(AA203='Tabelle Tipi-pesi'!Z$15,'Tabelle Tipi-pesi'!AA$15,"")&amp;IF(AA203='Tabelle Tipi-pesi'!Z$16,'Tabelle Tipi-pesi'!AA$16,"")&amp;IF(AA203='Tabelle Tipi-pesi'!Z$17,'Tabelle Tipi-pesi'!AA$17,"")&amp;IF(AA203='Tabelle Tipi-pesi'!Z$18,'Tabelle Tipi-pesi'!AA$18,"")&amp;IF(AA203='Tabelle Tipi-pesi'!Z$19,'Tabelle Tipi-pesi'!AA$19,"")&amp;IF(AA203='Tabelle Tipi-pesi'!Z$20,'Tabelle Tipi-pesi'!AA$20,"")&amp;IF(AA203='Tabelle Tipi-pesi'!Z$21,'Tabelle Tipi-pesi'!AA$21,"")&amp;IF(AA203='Tabelle Tipi-pesi'!Z$22,'Tabelle Tipi-pesi'!AA$22,"")&amp;IF(AA203='Tabelle Tipi-pesi'!Z$23,'Tabelle Tipi-pesi'!AA$23,"")))</f>
        <v>0</v>
      </c>
      <c r="AD203" s="9">
        <f>IF(AC203="",0,VALUE(IF(AC203='Tabelle Tipi-pesi'!Z$2,'Tabelle Tipi-pesi'!AA$2,"")&amp;IF(AC203='Tabelle Tipi-pesi'!Z$3,'Tabelle Tipi-pesi'!AA$3,"")&amp;IF(AC203='Tabelle Tipi-pesi'!Z$4,'Tabelle Tipi-pesi'!AA$4,"")&amp;IF(AC203='Tabelle Tipi-pesi'!Z$5,'Tabelle Tipi-pesi'!AA$5,"")&amp;IF(AC203='Tabelle Tipi-pesi'!Z$6,'Tabelle Tipi-pesi'!AA$6,"")&amp;IF(AC203='Tabelle Tipi-pesi'!Z$7,'Tabelle Tipi-pesi'!AA$7,"")&amp;IF(AC203='Tabelle Tipi-pesi'!Z$8,'Tabelle Tipi-pesi'!AA$8,"")&amp;IF(AC203='Tabelle Tipi-pesi'!Z$9,'Tabelle Tipi-pesi'!AA$9,"")&amp;IF(AC203='Tabelle Tipi-pesi'!Z$10,'Tabelle Tipi-pesi'!AA$10,"")&amp;IF(AC203='Tabelle Tipi-pesi'!Z$11,'Tabelle Tipi-pesi'!AA$11,"")&amp;IF(AC203='Tabelle Tipi-pesi'!Z$12,'Tabelle Tipi-pesi'!AA$12,"")&amp;IF(AC203='Tabelle Tipi-pesi'!Z$13,'Tabelle Tipi-pesi'!AA$13,"")&amp;IF(AC203='Tabelle Tipi-pesi'!Z$14,'Tabelle Tipi-pesi'!AA$14,"")&amp;IF(AC203='Tabelle Tipi-pesi'!Z$15,'Tabelle Tipi-pesi'!AA$15,"")&amp;IF(AC203='Tabelle Tipi-pesi'!Z$16,'Tabelle Tipi-pesi'!AA$16,"")&amp;IF(AC203='Tabelle Tipi-pesi'!Z$17,'Tabelle Tipi-pesi'!AA$17,"")&amp;IF(AC203='Tabelle Tipi-pesi'!Z$18,'Tabelle Tipi-pesi'!AA$18,"")&amp;IF(AC203='Tabelle Tipi-pesi'!Z$19,'Tabelle Tipi-pesi'!AA$19,"")&amp;IF(AC203='Tabelle Tipi-pesi'!Z$20,'Tabelle Tipi-pesi'!AA$20,"")&amp;IF(AC203='Tabelle Tipi-pesi'!Z$21,'Tabelle Tipi-pesi'!AA$21,"")&amp;IF(AC203='Tabelle Tipi-pesi'!Z$22,'Tabelle Tipi-pesi'!AA$22,"")&amp;IF(AC203='Tabelle Tipi-pesi'!Z$23,'Tabelle Tipi-pesi'!AA$23,"")))</f>
        <v>0</v>
      </c>
      <c r="AE203" s="34"/>
      <c r="AF203" s="35">
        <f>IF(AE203="",0,VALUE(IF(AE203='Tabelle Tipi-pesi'!AB$2,'Tabelle Tipi-pesi'!AC$2,"")&amp;IF(AE203='Tabelle Tipi-pesi'!AB$3,'Tabelle Tipi-pesi'!AC$3,"")&amp;IF(AE203='Tabelle Tipi-pesi'!AB$4,'Tabelle Tipi-pesi'!AC$4,"")&amp;IF(AE203='Tabelle Tipi-pesi'!AB$5,'Tabelle Tipi-pesi'!AC$5,"")&amp;IF(AE203='Tabelle Tipi-pesi'!AB$6,'Tabelle Tipi-pesi'!AC$6,"")&amp;IF(AE203='Tabelle Tipi-pesi'!AB$7,'Tabelle Tipi-pesi'!AC$7,"")&amp;IF(AE203='Tabelle Tipi-pesi'!AB$8,'Tabelle Tipi-pesi'!AC$8,"")&amp;IF(AE203='Tabelle Tipi-pesi'!AB$9,'Tabelle Tipi-pesi'!AC$9,"")&amp;IF(AE203='Tabelle Tipi-pesi'!AB$10,'Tabelle Tipi-pesi'!AC$10,"")&amp;IF(AE203='Tabelle Tipi-pesi'!AB$11,'Tabelle Tipi-pesi'!AC$11,"")&amp;IF(AE203='Tabelle Tipi-pesi'!AB$12,'Tabelle Tipi-pesi'!AC$12,"")&amp;IF(AE203='Tabelle Tipi-pesi'!AB$13,'Tabelle Tipi-pesi'!AC$13,"")&amp;IF(AE203='Tabelle Tipi-pesi'!AB$14,'Tabelle Tipi-pesi'!AC$14,"")&amp;IF(AE203='Tabelle Tipi-pesi'!AB$15,'Tabelle Tipi-pesi'!AC$15,"")&amp;IF(AD203='Tabelle Tipi-pesi'!AB$16,'Tabelle Tipi-pesi'!AC$16,"")&amp;IF(AE203='Tabelle Tipi-pesi'!AB$17,'Tabelle Tipi-pesi'!AC$17,"")&amp;IF(AE203='Tabelle Tipi-pesi'!AB$18,'Tabelle Tipi-pesi'!AC$18,"")&amp;IF(AE203='Tabelle Tipi-pesi'!AB$19,'Tabelle Tipi-pesi'!AC$19,"")&amp;IF(AE203='Tabelle Tipi-pesi'!AB$20,'Tabelle Tipi-pesi'!AC$20,"")&amp;IF(AE203='Tabelle Tipi-pesi'!AB$21,'Tabelle Tipi-pesi'!AC$21,"")&amp;IF(AE203='Tabelle Tipi-pesi'!AB$22,'Tabelle Tipi-pesi'!AC$22,"")&amp;IF(AE203='Tabelle Tipi-pesi'!AB$23,'Tabelle Tipi-pesi'!AC$23,"")))</f>
        <v>0</v>
      </c>
      <c r="AH203" s="9">
        <f>IF(AG203="",0,VALUE(IF(AG203='Tabelle Tipi-pesi'!AD$2,'Tabelle Tipi-pesi'!AE$2,"")&amp;IF(AG203='Tabelle Tipi-pesi'!AD$3,'Tabelle Tipi-pesi'!AE$3,"")&amp;IF(AG203='Tabelle Tipi-pesi'!AD$4,'Tabelle Tipi-pesi'!AE$4,"")&amp;IF(AG203='Tabelle Tipi-pesi'!AD$5,'Tabelle Tipi-pesi'!AE$5,"")&amp;IF(AG203='Tabelle Tipi-pesi'!AD$6,'Tabelle Tipi-pesi'!AE$6,"")&amp;IF(AG203='Tabelle Tipi-pesi'!AD$7,'Tabelle Tipi-pesi'!AE$7,"")&amp;IF(AG203='Tabelle Tipi-pesi'!AD$8,'Tabelle Tipi-pesi'!AE$8,"")&amp;IF(AG203='Tabelle Tipi-pesi'!AD$9,'Tabelle Tipi-pesi'!AE$9,"")&amp;IF(AG203='Tabelle Tipi-pesi'!AD$10,'Tabelle Tipi-pesi'!AE$10,"")&amp;IF(AG203='Tabelle Tipi-pesi'!AD$11,'Tabelle Tipi-pesi'!AE$11,"")&amp;IF(AG203='Tabelle Tipi-pesi'!AD$12,'Tabelle Tipi-pesi'!AE$12,"")&amp;IF(AG203='Tabelle Tipi-pesi'!AD$13,'Tabelle Tipi-pesi'!AE$13,"")&amp;IF(AG203='Tabelle Tipi-pesi'!AD$14,'Tabelle Tipi-pesi'!AE$14,"")&amp;IF(AG203='Tabelle Tipi-pesi'!AD$15,'Tabelle Tipi-pesi'!AE$15,"")&amp;IF(AF203='Tabelle Tipi-pesi'!AD$16,'Tabelle Tipi-pesi'!AE$16,"")&amp;IF(AG203='Tabelle Tipi-pesi'!AD$17,'Tabelle Tipi-pesi'!AE$17,"")&amp;IF(AG203='Tabelle Tipi-pesi'!AD$18,'Tabelle Tipi-pesi'!AE$18,"")&amp;IF(AG203='Tabelle Tipi-pesi'!AD$19,'Tabelle Tipi-pesi'!AE$19,"")&amp;IF(AG203='Tabelle Tipi-pesi'!AD$20,'Tabelle Tipi-pesi'!AE$20,"")&amp;IF(AG203='Tabelle Tipi-pesi'!AD$21,'Tabelle Tipi-pesi'!AE$21,"")&amp;IF(AG203='Tabelle Tipi-pesi'!AD$22,'Tabelle Tipi-pesi'!AE$22,"")&amp;IF(AG203='Tabelle Tipi-pesi'!AD$23,'Tabelle Tipi-pesi'!AE$23,"")))</f>
        <v>0</v>
      </c>
      <c r="AJ203" s="26">
        <f t="shared" si="21"/>
        <v>582</v>
      </c>
      <c r="AK203" s="55">
        <v>31.5</v>
      </c>
      <c r="AL203" s="12">
        <v>4814</v>
      </c>
      <c r="AM203" s="18"/>
      <c r="AN203" s="11">
        <f t="shared" si="22"/>
        <v>9</v>
      </c>
      <c r="AO203" s="11" t="str">
        <f t="shared" si="23"/>
        <v>2</v>
      </c>
      <c r="AP203" s="8">
        <v>1400</v>
      </c>
      <c r="AQ203" s="40">
        <f t="shared" si="24"/>
        <v>9.1695238095238096</v>
      </c>
      <c r="AR203" s="15">
        <f t="shared" si="25"/>
        <v>67.854476190476191</v>
      </c>
      <c r="AS203" s="16">
        <f t="shared" si="26"/>
        <v>116.58844706267386</v>
      </c>
      <c r="AT203" s="15">
        <f t="shared" si="27"/>
        <v>8.5771791733569884</v>
      </c>
      <c r="AU203" s="39"/>
    </row>
    <row r="204" spans="1:47" s="8" customFormat="1" ht="11.25" customHeight="1" x14ac:dyDescent="0.2">
      <c r="A204" s="8">
        <v>200</v>
      </c>
      <c r="B204" s="8">
        <v>4</v>
      </c>
      <c r="C204" s="20" t="s">
        <v>15</v>
      </c>
      <c r="D204" s="21">
        <f>IF(C204="",0,VALUE(IF(C204='Tabelle Tipi-pesi'!B$2,'Tabelle Tipi-pesi'!C$2,"")&amp;IF(C204='Tabelle Tipi-pesi'!B$3,'Tabelle Tipi-pesi'!C$3,"")&amp;IF(C204='Tabelle Tipi-pesi'!B$4,'Tabelle Tipi-pesi'!C$4,"")&amp;IF(C204='Tabelle Tipi-pesi'!B$5,'Tabelle Tipi-pesi'!C$5,"")&amp;IF(C204='Tabelle Tipi-pesi'!B$6,'Tabelle Tipi-pesi'!C$6,"")&amp;IF(C204='Tabelle Tipi-pesi'!B$7,'Tabelle Tipi-pesi'!C$7,"")&amp;IF(C204='Tabelle Tipi-pesi'!B$8,'Tabelle Tipi-pesi'!C$8,"")&amp;IF(C204='Tabelle Tipi-pesi'!B$9,'Tabelle Tipi-pesi'!C$9,"")&amp;IF(C204='Tabelle Tipi-pesi'!B$10,'Tabelle Tipi-pesi'!C$10,"")&amp;IF(C204='Tabelle Tipi-pesi'!B$11,'Tabelle Tipi-pesi'!C$11,"")&amp;IF(C204='Tabelle Tipi-pesi'!B$12,'Tabelle Tipi-pesi'!C$12,"")&amp;IF(C204='Tabelle Tipi-pesi'!B$13,'Tabelle Tipi-pesi'!C$13,"")&amp;IF(C204='Tabelle Tipi-pesi'!B$14,'Tabelle Tipi-pesi'!C$14,"")&amp;IF(C204='Tabelle Tipi-pesi'!B$15,'Tabelle Tipi-pesi'!C$15,"")&amp;IF(C204='Tabelle Tipi-pesi'!B$16,'Tabelle Tipi-pesi'!C$16,"")&amp;IF(C204='Tabelle Tipi-pesi'!B$17,'Tabelle Tipi-pesi'!C$17,"")&amp;IF(C204='Tabelle Tipi-pesi'!B$18,'Tabelle Tipi-pesi'!C$18,"")&amp;IF(C204='Tabelle Tipi-pesi'!B$19,'Tabelle Tipi-pesi'!C$19,"")&amp;IF(C204='Tabelle Tipi-pesi'!B$20,'Tabelle Tipi-pesi'!C$20,"")&amp;IF(C204='Tabelle Tipi-pesi'!B$21,'Tabelle Tipi-pesi'!C$21,"")&amp;IF(C204='Tabelle Tipi-pesi'!B$22,'Tabelle Tipi-pesi'!C$22,"")&amp;IF(C204='Tabelle Tipi-pesi'!B$23,'Tabelle Tipi-pesi'!C$23,"")))</f>
        <v>110</v>
      </c>
      <c r="E204" s="8" t="s">
        <v>29</v>
      </c>
      <c r="F204" s="7">
        <f>IF(E204="",0,VALUE(IF(E204='Tabelle Tipi-pesi'!D$2,'Tabelle Tipi-pesi'!E$2,"")&amp;IF(E204='Tabelle Tipi-pesi'!D$3,'Tabelle Tipi-pesi'!E$3,"")&amp;IF(E204='Tabelle Tipi-pesi'!D$4,'Tabelle Tipi-pesi'!E$4,"")&amp;IF(E204='Tabelle Tipi-pesi'!D$5,'Tabelle Tipi-pesi'!E$5,"")&amp;IF(E204='Tabelle Tipi-pesi'!D$6,'Tabelle Tipi-pesi'!E$6,"")&amp;IF(E204='Tabelle Tipi-pesi'!D$7,'Tabelle Tipi-pesi'!E$7,"")&amp;IF(E204='Tabelle Tipi-pesi'!D$8,'Tabelle Tipi-pesi'!E$8,"")&amp;IF(E204='Tabelle Tipi-pesi'!D$9,'Tabelle Tipi-pesi'!E$9,"")&amp;IF(E204='Tabelle Tipi-pesi'!D$10,'Tabelle Tipi-pesi'!E$10,"")&amp;IF(E204='Tabelle Tipi-pesi'!D$11,'Tabelle Tipi-pesi'!E$11,"")&amp;IF(E204='Tabelle Tipi-pesi'!D$12,'Tabelle Tipi-pesi'!E$12,"")&amp;IF(E204='Tabelle Tipi-pesi'!D$13,'Tabelle Tipi-pesi'!E$13,"")&amp;IF(E204='Tabelle Tipi-pesi'!D$14,'Tabelle Tipi-pesi'!E$14,"")&amp;IF(E204='Tabelle Tipi-pesi'!D$15,'Tabelle Tipi-pesi'!E$15,"")&amp;IF(E204='Tabelle Tipi-pesi'!D$16,'Tabelle Tipi-pesi'!E$16,"")&amp;IF(E204='Tabelle Tipi-pesi'!D$17,'Tabelle Tipi-pesi'!E$17,"")&amp;IF(E204='Tabelle Tipi-pesi'!D$18,'Tabelle Tipi-pesi'!E$18,"")&amp;IF(E204='Tabelle Tipi-pesi'!D$19,'Tabelle Tipi-pesi'!E$19,"")&amp;IF(E204='Tabelle Tipi-pesi'!D$20,'Tabelle Tipi-pesi'!E$20,"")&amp;IF(E204='Tabelle Tipi-pesi'!D$21,'Tabelle Tipi-pesi'!E$21,"")&amp;IF(E204='Tabelle Tipi-pesi'!D$22,'Tabelle Tipi-pesi'!E$22,"")&amp;IF(E204='Tabelle Tipi-pesi'!D$23,'Tabelle Tipi-pesi'!E$23,"")))/4*B204</f>
        <v>80</v>
      </c>
      <c r="G204" s="22" t="s">
        <v>41</v>
      </c>
      <c r="H204" s="23">
        <f>$B204*IF(G204="",0,VALUE(IF(G204='Tabelle Tipi-pesi'!F$2,'Tabelle Tipi-pesi'!G$2,"")&amp;IF(G204='Tabelle Tipi-pesi'!F$3,'Tabelle Tipi-pesi'!G$3,"")&amp;IF(G204='Tabelle Tipi-pesi'!F$4,'Tabelle Tipi-pesi'!G$4,"")&amp;IF(G204='Tabelle Tipi-pesi'!F$5,'Tabelle Tipi-pesi'!G$5,"")&amp;IF(G204='Tabelle Tipi-pesi'!F$6,'Tabelle Tipi-pesi'!G$6,"")&amp;IF(G204='Tabelle Tipi-pesi'!F$7,'Tabelle Tipi-pesi'!G$7,"")&amp;IF(G204='Tabelle Tipi-pesi'!F$8,'Tabelle Tipi-pesi'!G$8,"")&amp;IF(G204='Tabelle Tipi-pesi'!F$9,'Tabelle Tipi-pesi'!G$9,"")&amp;IF(G204='Tabelle Tipi-pesi'!F$10,'Tabelle Tipi-pesi'!G$10,"")&amp;IF(G204='Tabelle Tipi-pesi'!F$11,'Tabelle Tipi-pesi'!G$11,"")&amp;IF(G204='Tabelle Tipi-pesi'!F$12,'Tabelle Tipi-pesi'!G$12,"")&amp;IF(G204='Tabelle Tipi-pesi'!F$13,'Tabelle Tipi-pesi'!G$13,"")&amp;IF(G204='Tabelle Tipi-pesi'!F$14,'Tabelle Tipi-pesi'!G$14,"")&amp;IF(G204='Tabelle Tipi-pesi'!F$15,'Tabelle Tipi-pesi'!G$15,"")&amp;IF(G204='Tabelle Tipi-pesi'!F$16,'Tabelle Tipi-pesi'!G$16,"")&amp;IF(G204='Tabelle Tipi-pesi'!F$17,'Tabelle Tipi-pesi'!G$17,"")&amp;IF(G204='Tabelle Tipi-pesi'!F$18,'Tabelle Tipi-pesi'!G$18,"")&amp;IF(G204='Tabelle Tipi-pesi'!F$19,'Tabelle Tipi-pesi'!G$19,"")&amp;IF(G204='Tabelle Tipi-pesi'!F$20,'Tabelle Tipi-pesi'!G$20,"")&amp;IF(G204='Tabelle Tipi-pesi'!F$21,'Tabelle Tipi-pesi'!G$21,"")&amp;IF(G204='Tabelle Tipi-pesi'!F$22,'Tabelle Tipi-pesi'!G$22,"")&amp;IF(G204='Tabelle Tipi-pesi'!F$23,'Tabelle Tipi-pesi'!G$23,"")))</f>
        <v>60</v>
      </c>
      <c r="I204" s="8" t="s">
        <v>44</v>
      </c>
      <c r="J204" s="9">
        <f>IF(I204="",0,VALUE(IF(I204='Tabelle Tipi-pesi'!H$2,'Tabelle Tipi-pesi'!I$2,"")&amp;IF(I204='Tabelle Tipi-pesi'!H$3,'Tabelle Tipi-pesi'!I$3,"")&amp;IF(I204='Tabelle Tipi-pesi'!H$4,'Tabelle Tipi-pesi'!I$4,"")&amp;IF(I204='Tabelle Tipi-pesi'!H$5,'Tabelle Tipi-pesi'!I$5,"")&amp;IF(I204='Tabelle Tipi-pesi'!H$6,'Tabelle Tipi-pesi'!I$6,"")&amp;IF(I204='Tabelle Tipi-pesi'!H$7,'Tabelle Tipi-pesi'!I$7,"")&amp;IF(I204='Tabelle Tipi-pesi'!H$8,'Tabelle Tipi-pesi'!I$8,"")&amp;IF(I204='Tabelle Tipi-pesi'!H$9,'Tabelle Tipi-pesi'!I$9,"")&amp;IF(I204='Tabelle Tipi-pesi'!H$10,'Tabelle Tipi-pesi'!I$10,"")&amp;IF(I204='Tabelle Tipi-pesi'!H$11,'Tabelle Tipi-pesi'!I$11,"")&amp;IF(I204='Tabelle Tipi-pesi'!H$12,'Tabelle Tipi-pesi'!I$12,"")&amp;IF(I204='Tabelle Tipi-pesi'!H$13,'Tabelle Tipi-pesi'!I$13,"")&amp;IF(I204='Tabelle Tipi-pesi'!H$14,'Tabelle Tipi-pesi'!I$14,"")&amp;IF(I204='Tabelle Tipi-pesi'!H$15,'Tabelle Tipi-pesi'!I$15,"")&amp;IF(I204='Tabelle Tipi-pesi'!H$16,'Tabelle Tipi-pesi'!I$16,"")&amp;IF(I204='Tabelle Tipi-pesi'!H$17,'Tabelle Tipi-pesi'!I$17,"")&amp;IF(I204='Tabelle Tipi-pesi'!H$18,'Tabelle Tipi-pesi'!I$18,"")&amp;IF(I204='Tabelle Tipi-pesi'!H$19,'Tabelle Tipi-pesi'!I$19,"")&amp;IF(I204='Tabelle Tipi-pesi'!H$20,'Tabelle Tipi-pesi'!I$20,"")&amp;IF(I204='Tabelle Tipi-pesi'!H$21,'Tabelle Tipi-pesi'!I$21,"")&amp;IF(I204='Tabelle Tipi-pesi'!H$22,'Tabelle Tipi-pesi'!I$22,"")&amp;IF(I204='Tabelle Tipi-pesi'!H$23,'Tabelle Tipi-pesi'!I$23,"")))</f>
        <v>80</v>
      </c>
      <c r="K204" s="24" t="s">
        <v>50</v>
      </c>
      <c r="L204" s="25">
        <f>IF(K204="",0,VALUE(IF(K204='Tabelle Tipi-pesi'!J$2,'Tabelle Tipi-pesi'!K$2,"")&amp;IF(K204='Tabelle Tipi-pesi'!J$3,'Tabelle Tipi-pesi'!K$3,"")&amp;IF(K204='Tabelle Tipi-pesi'!J$4,'Tabelle Tipi-pesi'!K$4,"")&amp;IF(K204='Tabelle Tipi-pesi'!J$5,'Tabelle Tipi-pesi'!K$5,"")&amp;IF(K204='Tabelle Tipi-pesi'!J$6,'Tabelle Tipi-pesi'!K$6,"")&amp;IF(K204='Tabelle Tipi-pesi'!J$7,'Tabelle Tipi-pesi'!K$7,"")&amp;IF(K204='Tabelle Tipi-pesi'!J$8,'Tabelle Tipi-pesi'!K$8,"")&amp;IF(K204='Tabelle Tipi-pesi'!J$9,'Tabelle Tipi-pesi'!K$9,"")&amp;IF(K204='Tabelle Tipi-pesi'!J$10,'Tabelle Tipi-pesi'!K$10,"")&amp;IF(K204='Tabelle Tipi-pesi'!J$11,'Tabelle Tipi-pesi'!K$11,"")&amp;IF(K204='Tabelle Tipi-pesi'!J$12,'Tabelle Tipi-pesi'!K$12,"")&amp;IF(K204='Tabelle Tipi-pesi'!J$13,'Tabelle Tipi-pesi'!K$13,"")&amp;IF(K204='Tabelle Tipi-pesi'!J$14,'Tabelle Tipi-pesi'!K$14,"")&amp;IF(K204='Tabelle Tipi-pesi'!J$15,'Tabelle Tipi-pesi'!K$15,"")&amp;IF(K204='Tabelle Tipi-pesi'!J$16,'Tabelle Tipi-pesi'!K$16,"")&amp;IF(K204='Tabelle Tipi-pesi'!J$17,'Tabelle Tipi-pesi'!K$17,"")&amp;IF(K204='Tabelle Tipi-pesi'!J$18,'Tabelle Tipi-pesi'!K$18,"")&amp;IF(K204='Tabelle Tipi-pesi'!J$19,'Tabelle Tipi-pesi'!K$19,"")&amp;IF(K204='Tabelle Tipi-pesi'!J$20,'Tabelle Tipi-pesi'!K$20,"")&amp;IF(K204='Tabelle Tipi-pesi'!J$21,'Tabelle Tipi-pesi'!K$21,"")&amp;IF(K204='Tabelle Tipi-pesi'!J$22,'Tabelle Tipi-pesi'!K$22,"")&amp;IF(K204='Tabelle Tipi-pesi'!J$23,'Tabelle Tipi-pesi'!K$23,"")))</f>
        <v>7</v>
      </c>
      <c r="M204" s="8" t="s">
        <v>62</v>
      </c>
      <c r="N204" s="9">
        <f>$B204*IF(M204="",0,VALUE(IF(M204='Tabelle Tipi-pesi'!L$2,'Tabelle Tipi-pesi'!M$2,"")&amp;IF(M204='Tabelle Tipi-pesi'!L$3,'Tabelle Tipi-pesi'!M$3,"")&amp;IF(M204='Tabelle Tipi-pesi'!L$4,'Tabelle Tipi-pesi'!M$4,"")&amp;IF(M204='Tabelle Tipi-pesi'!L$5,'Tabelle Tipi-pesi'!M$5,"")&amp;IF(M204='Tabelle Tipi-pesi'!L$6,'Tabelle Tipi-pesi'!M$6,"")&amp;IF(M204='Tabelle Tipi-pesi'!L$7,'Tabelle Tipi-pesi'!M$7,"")&amp;IF(M204='Tabelle Tipi-pesi'!L$8,'Tabelle Tipi-pesi'!M$8,"")&amp;IF(M204='Tabelle Tipi-pesi'!L$9,'Tabelle Tipi-pesi'!M$9,"")&amp;IF(M204='Tabelle Tipi-pesi'!L$10,'Tabelle Tipi-pesi'!M$10,"")&amp;IF(M204='Tabelle Tipi-pesi'!L$11,'Tabelle Tipi-pesi'!M$11,"")&amp;IF(M204='Tabelle Tipi-pesi'!L$12,'Tabelle Tipi-pesi'!M$12,"")&amp;IF(M204='Tabelle Tipi-pesi'!L$13,'Tabelle Tipi-pesi'!M$13,"")&amp;IF(M204='Tabelle Tipi-pesi'!L$14,'Tabelle Tipi-pesi'!M$14,"")&amp;IF(M204='Tabelle Tipi-pesi'!L$15,'Tabelle Tipi-pesi'!M$15,"")&amp;IF(M204='Tabelle Tipi-pesi'!L$16,'Tabelle Tipi-pesi'!M$16,"")&amp;IF(M204='Tabelle Tipi-pesi'!L$17,'Tabelle Tipi-pesi'!M$17,"")&amp;IF(M204='Tabelle Tipi-pesi'!L$18,'Tabelle Tipi-pesi'!M$18,"")&amp;IF(M204='Tabelle Tipi-pesi'!L$19,'Tabelle Tipi-pesi'!M$19,"")&amp;IF(M204='Tabelle Tipi-pesi'!L$20,'Tabelle Tipi-pesi'!M$20,"")&amp;IF(M204='Tabelle Tipi-pesi'!L$21,'Tabelle Tipi-pesi'!M$21,"")&amp;IF(M204='Tabelle Tipi-pesi'!L$22,'Tabelle Tipi-pesi'!M$22,"")&amp;IF(M204='Tabelle Tipi-pesi'!L$23,'Tabelle Tipi-pesi'!M$23,"")))</f>
        <v>416</v>
      </c>
      <c r="O204" s="27" t="s">
        <v>79</v>
      </c>
      <c r="P204" s="28">
        <f>IF(O204="",0,VALUE(IF(O204='Tabelle Tipi-pesi'!N$2,'Tabelle Tipi-pesi'!O$2,"")&amp;IF(O204='Tabelle Tipi-pesi'!N$3,'Tabelle Tipi-pesi'!O$3,"")&amp;IF(O204='Tabelle Tipi-pesi'!N$4,'Tabelle Tipi-pesi'!O$4,"")&amp;IF(O204='Tabelle Tipi-pesi'!N$5,'Tabelle Tipi-pesi'!O$5,"")&amp;IF(O204='Tabelle Tipi-pesi'!N$6,'Tabelle Tipi-pesi'!O$6,"")&amp;IF(O204='Tabelle Tipi-pesi'!N$7,'Tabelle Tipi-pesi'!O$7,"")&amp;IF(O204='Tabelle Tipi-pesi'!N$8,'Tabelle Tipi-pesi'!O$8,"")&amp;IF(O204='Tabelle Tipi-pesi'!N$9,'Tabelle Tipi-pesi'!O$9,"")&amp;IF(O204='Tabelle Tipi-pesi'!N$10,'Tabelle Tipi-pesi'!O$10,"")&amp;IF(O204='Tabelle Tipi-pesi'!N$11,'Tabelle Tipi-pesi'!O$11,"")&amp;IF(O204='Tabelle Tipi-pesi'!N$12,'Tabelle Tipi-pesi'!O$12,"")&amp;IF(O204='Tabelle Tipi-pesi'!N$13,'Tabelle Tipi-pesi'!O$13,"")&amp;IF(O204='Tabelle Tipi-pesi'!N$14,'Tabelle Tipi-pesi'!O$14,"")&amp;IF(O204='Tabelle Tipi-pesi'!N$15,'Tabelle Tipi-pesi'!O$15,"")&amp;IF(O204='Tabelle Tipi-pesi'!N$16,'Tabelle Tipi-pesi'!O$16,"")&amp;IF(O204='Tabelle Tipi-pesi'!N$17,'Tabelle Tipi-pesi'!O$17,"")&amp;IF(O204='Tabelle Tipi-pesi'!N$18,'Tabelle Tipi-pesi'!O$18,"")&amp;IF(O204='Tabelle Tipi-pesi'!N$19,'Tabelle Tipi-pesi'!O$19,"")&amp;IF(O204='Tabelle Tipi-pesi'!N$20,'Tabelle Tipi-pesi'!O$20,"")&amp;IF(O204='Tabelle Tipi-pesi'!N$21,'Tabelle Tipi-pesi'!O$21,"")&amp;IF(O204='Tabelle Tipi-pesi'!N$22,'Tabelle Tipi-pesi'!O$22,"")&amp;IF(O204='Tabelle Tipi-pesi'!N$23,'Tabelle Tipi-pesi'!O$23,"")))</f>
        <v>780</v>
      </c>
      <c r="Q204" s="8" t="s">
        <v>108</v>
      </c>
      <c r="R204" s="9">
        <f>IF(Q204="",0,VALUE(IF(Q204='Tabelle Tipi-pesi'!P$2,'Tabelle Tipi-pesi'!Q$2,"")&amp;IF(Q204='Tabelle Tipi-pesi'!P$3,'Tabelle Tipi-pesi'!Q$3,"")&amp;IF(Q204='Tabelle Tipi-pesi'!P$4,'Tabelle Tipi-pesi'!Q$4,"")&amp;IF(Q204='Tabelle Tipi-pesi'!P$5,'Tabelle Tipi-pesi'!Q$5,"")&amp;IF(Q204='Tabelle Tipi-pesi'!P$6,'Tabelle Tipi-pesi'!Q$6,"")&amp;IF(Q204='Tabelle Tipi-pesi'!P$7,'Tabelle Tipi-pesi'!Q$7,"")&amp;IF(Q204='Tabelle Tipi-pesi'!P$8,'Tabelle Tipi-pesi'!Q$8,"")&amp;IF(Q204='Tabelle Tipi-pesi'!P$9,'Tabelle Tipi-pesi'!Q$9,"")&amp;IF(Q204='Tabelle Tipi-pesi'!P$10,'Tabelle Tipi-pesi'!Q$10,"")&amp;IF(Q204='Tabelle Tipi-pesi'!P$11,'Tabelle Tipi-pesi'!Q$11,"")&amp;IF(Q204='Tabelle Tipi-pesi'!P$12,'Tabelle Tipi-pesi'!Q$12,"")&amp;IF(Q204='Tabelle Tipi-pesi'!P$13,'Tabelle Tipi-pesi'!Q$13,"")&amp;IF(Q204='Tabelle Tipi-pesi'!P$14,'Tabelle Tipi-pesi'!Q$14,"")&amp;IF(Q204='Tabelle Tipi-pesi'!P$15,'Tabelle Tipi-pesi'!Q$15,"")&amp;IF(Q204='Tabelle Tipi-pesi'!P$16,'Tabelle Tipi-pesi'!Q$16,"")&amp;IF(Q204='Tabelle Tipi-pesi'!P$17,'Tabelle Tipi-pesi'!Q$17,"")&amp;IF(Q204='Tabelle Tipi-pesi'!P$18,'Tabelle Tipi-pesi'!Q$18,"")&amp;IF(Q204='Tabelle Tipi-pesi'!P$19,'Tabelle Tipi-pesi'!Q$19,"")&amp;IF(Q204='Tabelle Tipi-pesi'!P$20,'Tabelle Tipi-pesi'!Q$20,"")&amp;IF(Q204='Tabelle Tipi-pesi'!P$21,'Tabelle Tipi-pesi'!Q$21,"")&amp;IF(Q204='Tabelle Tipi-pesi'!P$22,'Tabelle Tipi-pesi'!Q$22,"")&amp;IF(Q204='Tabelle Tipi-pesi'!P$23,'Tabelle Tipi-pesi'!Q$23,"")))</f>
        <v>30</v>
      </c>
      <c r="S204" s="29" t="s">
        <v>129</v>
      </c>
      <c r="T204" s="30">
        <f>IF(S204="",0,VALUE(IF(S204='Tabelle Tipi-pesi'!R$2,'Tabelle Tipi-pesi'!S$2,"")&amp;IF(S204='Tabelle Tipi-pesi'!R$3,'Tabelle Tipi-pesi'!S$3,"")&amp;IF(S204='Tabelle Tipi-pesi'!R$4,'Tabelle Tipi-pesi'!S$4,"")&amp;IF(S204='Tabelle Tipi-pesi'!R$5,'Tabelle Tipi-pesi'!S$5,"")&amp;IF(S204='Tabelle Tipi-pesi'!R$6,'Tabelle Tipi-pesi'!S$6,"")&amp;IF(S204='Tabelle Tipi-pesi'!R$7,'Tabelle Tipi-pesi'!S$7,"")&amp;IF(S204='Tabelle Tipi-pesi'!R$8,'Tabelle Tipi-pesi'!S$8,"")&amp;IF(S204='Tabelle Tipi-pesi'!R$9,'Tabelle Tipi-pesi'!S$9,"")&amp;IF(S204='Tabelle Tipi-pesi'!R$10,'Tabelle Tipi-pesi'!S$10,"")&amp;IF(S204='Tabelle Tipi-pesi'!R$11,'Tabelle Tipi-pesi'!S$11,"")&amp;IF(S204='Tabelle Tipi-pesi'!R$12,'Tabelle Tipi-pesi'!S$12,"")&amp;IF(S204='Tabelle Tipi-pesi'!R$13,'Tabelle Tipi-pesi'!S$13,"")&amp;IF(S204='Tabelle Tipi-pesi'!R$14,'Tabelle Tipi-pesi'!S$14,"")&amp;IF(S204='Tabelle Tipi-pesi'!R$15,'Tabelle Tipi-pesi'!S$15,"")&amp;IF(S204='Tabelle Tipi-pesi'!R$16,'Tabelle Tipi-pesi'!S$16,"")&amp;IF(S204='Tabelle Tipi-pesi'!R$17,'Tabelle Tipi-pesi'!S$17,"")&amp;IF(S204='Tabelle Tipi-pesi'!R$18,'Tabelle Tipi-pesi'!S$18,"")&amp;IF(S204='Tabelle Tipi-pesi'!R$19,'Tabelle Tipi-pesi'!S$19,"")&amp;IF(S204='Tabelle Tipi-pesi'!R$20,'Tabelle Tipi-pesi'!S$20,"")&amp;IF(S204='Tabelle Tipi-pesi'!R$21,'Tabelle Tipi-pesi'!S$21,"")&amp;IF(S204='Tabelle Tipi-pesi'!R$22,'Tabelle Tipi-pesi'!S$22,"")&amp;IF(S204='Tabelle Tipi-pesi'!R$23,'Tabelle Tipi-pesi'!S$23,"")))</f>
        <v>20</v>
      </c>
      <c r="V204" s="9">
        <f>IF(U204="",0,VALUE(IF(U204='Tabelle Tipi-pesi'!T$2,'Tabelle Tipi-pesi'!U$2,"")&amp;IF(U204='Tabelle Tipi-pesi'!T$3,'Tabelle Tipi-pesi'!U$3,"")&amp;IF(U204='Tabelle Tipi-pesi'!T$4,'Tabelle Tipi-pesi'!U$4,"")&amp;IF(U204='Tabelle Tipi-pesi'!T$5,'Tabelle Tipi-pesi'!U$5,"")&amp;IF(U204='Tabelle Tipi-pesi'!T$6,'Tabelle Tipi-pesi'!U$6,"")&amp;IF(U204='Tabelle Tipi-pesi'!T$7,'Tabelle Tipi-pesi'!U$7,"")&amp;IF(U204='Tabelle Tipi-pesi'!T$8,'Tabelle Tipi-pesi'!U$8,"")&amp;IF(U204='Tabelle Tipi-pesi'!T$9,'Tabelle Tipi-pesi'!U$9,"")&amp;IF(U204='Tabelle Tipi-pesi'!T$10,'Tabelle Tipi-pesi'!U$10,"")&amp;IF(U204='Tabelle Tipi-pesi'!T$11,'Tabelle Tipi-pesi'!U$11,"")&amp;IF(U204='Tabelle Tipi-pesi'!T$12,'Tabelle Tipi-pesi'!U$12,"")&amp;IF(U204='Tabelle Tipi-pesi'!T$13,'Tabelle Tipi-pesi'!U$13,"")&amp;IF(U204='Tabelle Tipi-pesi'!T$14,'Tabelle Tipi-pesi'!U$14,"")&amp;IF(U204='Tabelle Tipi-pesi'!T$15,'Tabelle Tipi-pesi'!U$15,"")&amp;IF(U204='Tabelle Tipi-pesi'!T$16,'Tabelle Tipi-pesi'!U$16,"")&amp;IF(U204='Tabelle Tipi-pesi'!T$17,'Tabelle Tipi-pesi'!U$17,"")&amp;IF(U204='Tabelle Tipi-pesi'!T$18,'Tabelle Tipi-pesi'!U$18,"")&amp;IF(U204='Tabelle Tipi-pesi'!T$19,'Tabelle Tipi-pesi'!U$19,"")&amp;IF(U204='Tabelle Tipi-pesi'!T$20,'Tabelle Tipi-pesi'!U$20,"")&amp;IF(U204='Tabelle Tipi-pesi'!T$21,'Tabelle Tipi-pesi'!U$21,"")&amp;IF(U204='Tabelle Tipi-pesi'!T$22,'Tabelle Tipi-pesi'!U$22,"")&amp;IF(U204='Tabelle Tipi-pesi'!T$23,'Tabelle Tipi-pesi'!U$23,"")))</f>
        <v>0</v>
      </c>
      <c r="W204" s="31"/>
      <c r="X204" s="32">
        <f>IF(W204="",0,VALUE(IF(W204='Tabelle Tipi-pesi'!V$2,'Tabelle Tipi-pesi'!W$2,"")&amp;IF(W204='Tabelle Tipi-pesi'!V$3,'Tabelle Tipi-pesi'!W$3,"")&amp;IF(W204='Tabelle Tipi-pesi'!V$4,'Tabelle Tipi-pesi'!W$4,"")&amp;IF(W204='Tabelle Tipi-pesi'!V$5,'Tabelle Tipi-pesi'!W$5,"")&amp;IF(W204='Tabelle Tipi-pesi'!V$6,'Tabelle Tipi-pesi'!W$6,"")&amp;IF(W204='Tabelle Tipi-pesi'!V$7,'Tabelle Tipi-pesi'!W$7,"")&amp;IF(W204='Tabelle Tipi-pesi'!V$8,'Tabelle Tipi-pesi'!W$8,"")&amp;IF(W204='Tabelle Tipi-pesi'!V$9,'Tabelle Tipi-pesi'!W$9,"")&amp;IF(W204='Tabelle Tipi-pesi'!V$10,'Tabelle Tipi-pesi'!W$10,"")&amp;IF(W204='Tabelle Tipi-pesi'!V$11,'Tabelle Tipi-pesi'!W$11,"")&amp;IF(W204='Tabelle Tipi-pesi'!V$12,'Tabelle Tipi-pesi'!W$12,"")&amp;IF(W204='Tabelle Tipi-pesi'!V$13,'Tabelle Tipi-pesi'!W$13,"")&amp;IF(W204='Tabelle Tipi-pesi'!V$14,'Tabelle Tipi-pesi'!W$14,"")&amp;IF(W204='Tabelle Tipi-pesi'!V$15,'Tabelle Tipi-pesi'!W$15,"")&amp;IF(W204='Tabelle Tipi-pesi'!V$16,'Tabelle Tipi-pesi'!W$16,"")&amp;IF(W204='Tabelle Tipi-pesi'!V$17,'Tabelle Tipi-pesi'!W$17,"")&amp;IF(W204='Tabelle Tipi-pesi'!V$18,'Tabelle Tipi-pesi'!W$18,"")&amp;IF(W204='Tabelle Tipi-pesi'!V$19,'Tabelle Tipi-pesi'!W$19,"")&amp;IF(W204='Tabelle Tipi-pesi'!V$20,'Tabelle Tipi-pesi'!W$20,"")&amp;IF(W204='Tabelle Tipi-pesi'!V$21,'Tabelle Tipi-pesi'!W$21,"")&amp;IF(W204='Tabelle Tipi-pesi'!V$22,'Tabelle Tipi-pesi'!W$22,"")&amp;IF(W204='Tabelle Tipi-pesi'!V$23,'Tabelle Tipi-pesi'!W$23,"")))</f>
        <v>0</v>
      </c>
      <c r="Z204" s="9">
        <f>IF(Y204="",0,VALUE(IF(Y204='Tabelle Tipi-pesi'!X$2,'Tabelle Tipi-pesi'!Y$2,"")&amp;IF(Y204='Tabelle Tipi-pesi'!X$3,'Tabelle Tipi-pesi'!Y$3,"")&amp;IF(Y204='Tabelle Tipi-pesi'!X$4,'Tabelle Tipi-pesi'!Y$4,"")&amp;IF(Y204='Tabelle Tipi-pesi'!X$5,'Tabelle Tipi-pesi'!Y$5,"")&amp;IF(Y204='Tabelle Tipi-pesi'!X$6,'Tabelle Tipi-pesi'!Y$6,"")&amp;IF(Y204='Tabelle Tipi-pesi'!X$7,'Tabelle Tipi-pesi'!Y$7,"")&amp;IF(Y204='Tabelle Tipi-pesi'!X$8,'Tabelle Tipi-pesi'!Y$8,"")&amp;IF(Y204='Tabelle Tipi-pesi'!X$9,'Tabelle Tipi-pesi'!Y$9,"")&amp;IF(Y204='Tabelle Tipi-pesi'!X$10,'Tabelle Tipi-pesi'!Y$10,"")&amp;IF(Y204='Tabelle Tipi-pesi'!X$11,'Tabelle Tipi-pesi'!Y$11,"")&amp;IF(Y204='Tabelle Tipi-pesi'!X$12,'Tabelle Tipi-pesi'!Y$12,"")&amp;IF(Y204='Tabelle Tipi-pesi'!X$13,'Tabelle Tipi-pesi'!Y$13,"")&amp;IF(Y204='Tabelle Tipi-pesi'!X$14,'Tabelle Tipi-pesi'!Y$14,"")&amp;IF(Y204='Tabelle Tipi-pesi'!X$15,'Tabelle Tipi-pesi'!Y$15,"")&amp;IF(Y204='Tabelle Tipi-pesi'!X$16,'Tabelle Tipi-pesi'!Y$16,"")&amp;IF(Y204='Tabelle Tipi-pesi'!X$17,'Tabelle Tipi-pesi'!Y$17,"")&amp;IF(Y204='Tabelle Tipi-pesi'!X$18,'Tabelle Tipi-pesi'!Y$18,"")&amp;IF(Y204='Tabelle Tipi-pesi'!X$19,'Tabelle Tipi-pesi'!Y$19,"")&amp;IF(Y204='Tabelle Tipi-pesi'!X$20,'Tabelle Tipi-pesi'!Y$20,"")&amp;IF(Y204='Tabelle Tipi-pesi'!X$21,'Tabelle Tipi-pesi'!Y$21,"")&amp;IF(Y204='Tabelle Tipi-pesi'!X$22,'Tabelle Tipi-pesi'!Y$22,"")&amp;IF(Y204='Tabelle Tipi-pesi'!X$23,'Tabelle Tipi-pesi'!Y$23,"")))</f>
        <v>0</v>
      </c>
      <c r="AA204" s="36"/>
      <c r="AB204" s="37">
        <f>IF(AA204="",0,VALUE(IF(AA204='Tabelle Tipi-pesi'!Z$2,'Tabelle Tipi-pesi'!AA$2,"")&amp;IF(AA204='Tabelle Tipi-pesi'!Z$3,'Tabelle Tipi-pesi'!AA$3,"")&amp;IF(AA204='Tabelle Tipi-pesi'!Z$4,'Tabelle Tipi-pesi'!AA$4,"")&amp;IF(AA204='Tabelle Tipi-pesi'!Z$5,'Tabelle Tipi-pesi'!AA$5,"")&amp;IF(AA204='Tabelle Tipi-pesi'!Z$6,'Tabelle Tipi-pesi'!AA$6,"")&amp;IF(AA204='Tabelle Tipi-pesi'!Z$7,'Tabelle Tipi-pesi'!AA$7,"")&amp;IF(AA204='Tabelle Tipi-pesi'!Z$8,'Tabelle Tipi-pesi'!AA$8,"")&amp;IF(AA204='Tabelle Tipi-pesi'!Z$9,'Tabelle Tipi-pesi'!AA$9,"")&amp;IF(AA204='Tabelle Tipi-pesi'!Z$10,'Tabelle Tipi-pesi'!AA$10,"")&amp;IF(AA204='Tabelle Tipi-pesi'!Z$11,'Tabelle Tipi-pesi'!AA$11,"")&amp;IF(AA204='Tabelle Tipi-pesi'!Z$12,'Tabelle Tipi-pesi'!AA$12,"")&amp;IF(AA204='Tabelle Tipi-pesi'!Z$13,'Tabelle Tipi-pesi'!AA$13,"")&amp;IF(AA204='Tabelle Tipi-pesi'!Z$14,'Tabelle Tipi-pesi'!AA$14,"")&amp;IF(AA204='Tabelle Tipi-pesi'!Z$15,'Tabelle Tipi-pesi'!AA$15,"")&amp;IF(AA204='Tabelle Tipi-pesi'!Z$16,'Tabelle Tipi-pesi'!AA$16,"")&amp;IF(AA204='Tabelle Tipi-pesi'!Z$17,'Tabelle Tipi-pesi'!AA$17,"")&amp;IF(AA204='Tabelle Tipi-pesi'!Z$18,'Tabelle Tipi-pesi'!AA$18,"")&amp;IF(AA204='Tabelle Tipi-pesi'!Z$19,'Tabelle Tipi-pesi'!AA$19,"")&amp;IF(AA204='Tabelle Tipi-pesi'!Z$20,'Tabelle Tipi-pesi'!AA$20,"")&amp;IF(AA204='Tabelle Tipi-pesi'!Z$21,'Tabelle Tipi-pesi'!AA$21,"")&amp;IF(AA204='Tabelle Tipi-pesi'!Z$22,'Tabelle Tipi-pesi'!AA$22,"")&amp;IF(AA204='Tabelle Tipi-pesi'!Z$23,'Tabelle Tipi-pesi'!AA$23,"")))</f>
        <v>0</v>
      </c>
      <c r="AD204" s="9">
        <f>IF(AC204="",0,VALUE(IF(AC204='Tabelle Tipi-pesi'!Z$2,'Tabelle Tipi-pesi'!AA$2,"")&amp;IF(AC204='Tabelle Tipi-pesi'!Z$3,'Tabelle Tipi-pesi'!AA$3,"")&amp;IF(AC204='Tabelle Tipi-pesi'!Z$4,'Tabelle Tipi-pesi'!AA$4,"")&amp;IF(AC204='Tabelle Tipi-pesi'!Z$5,'Tabelle Tipi-pesi'!AA$5,"")&amp;IF(AC204='Tabelle Tipi-pesi'!Z$6,'Tabelle Tipi-pesi'!AA$6,"")&amp;IF(AC204='Tabelle Tipi-pesi'!Z$7,'Tabelle Tipi-pesi'!AA$7,"")&amp;IF(AC204='Tabelle Tipi-pesi'!Z$8,'Tabelle Tipi-pesi'!AA$8,"")&amp;IF(AC204='Tabelle Tipi-pesi'!Z$9,'Tabelle Tipi-pesi'!AA$9,"")&amp;IF(AC204='Tabelle Tipi-pesi'!Z$10,'Tabelle Tipi-pesi'!AA$10,"")&amp;IF(AC204='Tabelle Tipi-pesi'!Z$11,'Tabelle Tipi-pesi'!AA$11,"")&amp;IF(AC204='Tabelle Tipi-pesi'!Z$12,'Tabelle Tipi-pesi'!AA$12,"")&amp;IF(AC204='Tabelle Tipi-pesi'!Z$13,'Tabelle Tipi-pesi'!AA$13,"")&amp;IF(AC204='Tabelle Tipi-pesi'!Z$14,'Tabelle Tipi-pesi'!AA$14,"")&amp;IF(AC204='Tabelle Tipi-pesi'!Z$15,'Tabelle Tipi-pesi'!AA$15,"")&amp;IF(AC204='Tabelle Tipi-pesi'!Z$16,'Tabelle Tipi-pesi'!AA$16,"")&amp;IF(AC204='Tabelle Tipi-pesi'!Z$17,'Tabelle Tipi-pesi'!AA$17,"")&amp;IF(AC204='Tabelle Tipi-pesi'!Z$18,'Tabelle Tipi-pesi'!AA$18,"")&amp;IF(AC204='Tabelle Tipi-pesi'!Z$19,'Tabelle Tipi-pesi'!AA$19,"")&amp;IF(AC204='Tabelle Tipi-pesi'!Z$20,'Tabelle Tipi-pesi'!AA$20,"")&amp;IF(AC204='Tabelle Tipi-pesi'!Z$21,'Tabelle Tipi-pesi'!AA$21,"")&amp;IF(AC204='Tabelle Tipi-pesi'!Z$22,'Tabelle Tipi-pesi'!AA$22,"")&amp;IF(AC204='Tabelle Tipi-pesi'!Z$23,'Tabelle Tipi-pesi'!AA$23,"")))</f>
        <v>0</v>
      </c>
      <c r="AE204" s="34"/>
      <c r="AF204" s="35">
        <f>IF(AE204="",0,VALUE(IF(AE204='Tabelle Tipi-pesi'!AB$2,'Tabelle Tipi-pesi'!AC$2,"")&amp;IF(AE204='Tabelle Tipi-pesi'!AB$3,'Tabelle Tipi-pesi'!AC$3,"")&amp;IF(AE204='Tabelle Tipi-pesi'!AB$4,'Tabelle Tipi-pesi'!AC$4,"")&amp;IF(AE204='Tabelle Tipi-pesi'!AB$5,'Tabelle Tipi-pesi'!AC$5,"")&amp;IF(AE204='Tabelle Tipi-pesi'!AB$6,'Tabelle Tipi-pesi'!AC$6,"")&amp;IF(AE204='Tabelle Tipi-pesi'!AB$7,'Tabelle Tipi-pesi'!AC$7,"")&amp;IF(AE204='Tabelle Tipi-pesi'!AB$8,'Tabelle Tipi-pesi'!AC$8,"")&amp;IF(AE204='Tabelle Tipi-pesi'!AB$9,'Tabelle Tipi-pesi'!AC$9,"")&amp;IF(AE204='Tabelle Tipi-pesi'!AB$10,'Tabelle Tipi-pesi'!AC$10,"")&amp;IF(AE204='Tabelle Tipi-pesi'!AB$11,'Tabelle Tipi-pesi'!AC$11,"")&amp;IF(AE204='Tabelle Tipi-pesi'!AB$12,'Tabelle Tipi-pesi'!AC$12,"")&amp;IF(AE204='Tabelle Tipi-pesi'!AB$13,'Tabelle Tipi-pesi'!AC$13,"")&amp;IF(AE204='Tabelle Tipi-pesi'!AB$14,'Tabelle Tipi-pesi'!AC$14,"")&amp;IF(AE204='Tabelle Tipi-pesi'!AB$15,'Tabelle Tipi-pesi'!AC$15,"")&amp;IF(AD204='Tabelle Tipi-pesi'!AB$16,'Tabelle Tipi-pesi'!AC$16,"")&amp;IF(AE204='Tabelle Tipi-pesi'!AB$17,'Tabelle Tipi-pesi'!AC$17,"")&amp;IF(AE204='Tabelle Tipi-pesi'!AB$18,'Tabelle Tipi-pesi'!AC$18,"")&amp;IF(AE204='Tabelle Tipi-pesi'!AB$19,'Tabelle Tipi-pesi'!AC$19,"")&amp;IF(AE204='Tabelle Tipi-pesi'!AB$20,'Tabelle Tipi-pesi'!AC$20,"")&amp;IF(AE204='Tabelle Tipi-pesi'!AB$21,'Tabelle Tipi-pesi'!AC$21,"")&amp;IF(AE204='Tabelle Tipi-pesi'!AB$22,'Tabelle Tipi-pesi'!AC$22,"")&amp;IF(AE204='Tabelle Tipi-pesi'!AB$23,'Tabelle Tipi-pesi'!AC$23,"")))</f>
        <v>0</v>
      </c>
      <c r="AH204" s="9">
        <f>IF(AG204="",0,VALUE(IF(AG204='Tabelle Tipi-pesi'!AD$2,'Tabelle Tipi-pesi'!AE$2,"")&amp;IF(AG204='Tabelle Tipi-pesi'!AD$3,'Tabelle Tipi-pesi'!AE$3,"")&amp;IF(AG204='Tabelle Tipi-pesi'!AD$4,'Tabelle Tipi-pesi'!AE$4,"")&amp;IF(AG204='Tabelle Tipi-pesi'!AD$5,'Tabelle Tipi-pesi'!AE$5,"")&amp;IF(AG204='Tabelle Tipi-pesi'!AD$6,'Tabelle Tipi-pesi'!AE$6,"")&amp;IF(AG204='Tabelle Tipi-pesi'!AD$7,'Tabelle Tipi-pesi'!AE$7,"")&amp;IF(AG204='Tabelle Tipi-pesi'!AD$8,'Tabelle Tipi-pesi'!AE$8,"")&amp;IF(AG204='Tabelle Tipi-pesi'!AD$9,'Tabelle Tipi-pesi'!AE$9,"")&amp;IF(AG204='Tabelle Tipi-pesi'!AD$10,'Tabelle Tipi-pesi'!AE$10,"")&amp;IF(AG204='Tabelle Tipi-pesi'!AD$11,'Tabelle Tipi-pesi'!AE$11,"")&amp;IF(AG204='Tabelle Tipi-pesi'!AD$12,'Tabelle Tipi-pesi'!AE$12,"")&amp;IF(AG204='Tabelle Tipi-pesi'!AD$13,'Tabelle Tipi-pesi'!AE$13,"")&amp;IF(AG204='Tabelle Tipi-pesi'!AD$14,'Tabelle Tipi-pesi'!AE$14,"")&amp;IF(AG204='Tabelle Tipi-pesi'!AD$15,'Tabelle Tipi-pesi'!AE$15,"")&amp;IF(AF204='Tabelle Tipi-pesi'!AD$16,'Tabelle Tipi-pesi'!AE$16,"")&amp;IF(AG204='Tabelle Tipi-pesi'!AD$17,'Tabelle Tipi-pesi'!AE$17,"")&amp;IF(AG204='Tabelle Tipi-pesi'!AD$18,'Tabelle Tipi-pesi'!AE$18,"")&amp;IF(AG204='Tabelle Tipi-pesi'!AD$19,'Tabelle Tipi-pesi'!AE$19,"")&amp;IF(AG204='Tabelle Tipi-pesi'!AD$20,'Tabelle Tipi-pesi'!AE$20,"")&amp;IF(AG204='Tabelle Tipi-pesi'!AD$21,'Tabelle Tipi-pesi'!AE$21,"")&amp;IF(AG204='Tabelle Tipi-pesi'!AD$22,'Tabelle Tipi-pesi'!AE$22,"")&amp;IF(AG204='Tabelle Tipi-pesi'!AD$23,'Tabelle Tipi-pesi'!AE$23,"")))</f>
        <v>0</v>
      </c>
      <c r="AJ204" s="26">
        <f t="shared" si="21"/>
        <v>1583</v>
      </c>
      <c r="AK204" s="55">
        <v>11</v>
      </c>
      <c r="AL204" s="12">
        <v>1561</v>
      </c>
      <c r="AM204" s="18"/>
      <c r="AN204" s="11">
        <f t="shared" si="22"/>
        <v>15</v>
      </c>
      <c r="AO204" s="11" t="str">
        <f t="shared" si="23"/>
        <v>4</v>
      </c>
      <c r="AP204" s="8">
        <v>380</v>
      </c>
      <c r="AQ204" s="40">
        <f t="shared" si="24"/>
        <v>8.5145454545454538</v>
      </c>
      <c r="AR204" s="15">
        <f t="shared" si="25"/>
        <v>126.01527272727272</v>
      </c>
      <c r="AS204" s="16">
        <f t="shared" si="26"/>
        <v>79.605352322977083</v>
      </c>
      <c r="AT204" s="15">
        <f t="shared" si="27"/>
        <v>12.561969400534425</v>
      </c>
      <c r="AU204" s="39"/>
    </row>
    <row r="205" spans="1:47" s="8" customFormat="1" ht="11.25" customHeight="1" x14ac:dyDescent="0.2">
      <c r="A205" s="8">
        <v>201</v>
      </c>
      <c r="B205" s="8">
        <v>4</v>
      </c>
      <c r="C205" s="20" t="s">
        <v>15</v>
      </c>
      <c r="D205" s="21">
        <f>IF(C205="",0,VALUE(IF(C205='Tabelle Tipi-pesi'!B$2,'Tabelle Tipi-pesi'!C$2,"")&amp;IF(C205='Tabelle Tipi-pesi'!B$3,'Tabelle Tipi-pesi'!C$3,"")&amp;IF(C205='Tabelle Tipi-pesi'!B$4,'Tabelle Tipi-pesi'!C$4,"")&amp;IF(C205='Tabelle Tipi-pesi'!B$5,'Tabelle Tipi-pesi'!C$5,"")&amp;IF(C205='Tabelle Tipi-pesi'!B$6,'Tabelle Tipi-pesi'!C$6,"")&amp;IF(C205='Tabelle Tipi-pesi'!B$7,'Tabelle Tipi-pesi'!C$7,"")&amp;IF(C205='Tabelle Tipi-pesi'!B$8,'Tabelle Tipi-pesi'!C$8,"")&amp;IF(C205='Tabelle Tipi-pesi'!B$9,'Tabelle Tipi-pesi'!C$9,"")&amp;IF(C205='Tabelle Tipi-pesi'!B$10,'Tabelle Tipi-pesi'!C$10,"")&amp;IF(C205='Tabelle Tipi-pesi'!B$11,'Tabelle Tipi-pesi'!C$11,"")&amp;IF(C205='Tabelle Tipi-pesi'!B$12,'Tabelle Tipi-pesi'!C$12,"")&amp;IF(C205='Tabelle Tipi-pesi'!B$13,'Tabelle Tipi-pesi'!C$13,"")&amp;IF(C205='Tabelle Tipi-pesi'!B$14,'Tabelle Tipi-pesi'!C$14,"")&amp;IF(C205='Tabelle Tipi-pesi'!B$15,'Tabelle Tipi-pesi'!C$15,"")&amp;IF(C205='Tabelle Tipi-pesi'!B$16,'Tabelle Tipi-pesi'!C$16,"")&amp;IF(C205='Tabelle Tipi-pesi'!B$17,'Tabelle Tipi-pesi'!C$17,"")&amp;IF(C205='Tabelle Tipi-pesi'!B$18,'Tabelle Tipi-pesi'!C$18,"")&amp;IF(C205='Tabelle Tipi-pesi'!B$19,'Tabelle Tipi-pesi'!C$19,"")&amp;IF(C205='Tabelle Tipi-pesi'!B$20,'Tabelle Tipi-pesi'!C$20,"")&amp;IF(C205='Tabelle Tipi-pesi'!B$21,'Tabelle Tipi-pesi'!C$21,"")&amp;IF(C205='Tabelle Tipi-pesi'!B$22,'Tabelle Tipi-pesi'!C$22,"")&amp;IF(C205='Tabelle Tipi-pesi'!B$23,'Tabelle Tipi-pesi'!C$23,"")))</f>
        <v>110</v>
      </c>
      <c r="E205" s="8" t="s">
        <v>29</v>
      </c>
      <c r="F205" s="7">
        <f>IF(E205="",0,VALUE(IF(E205='Tabelle Tipi-pesi'!D$2,'Tabelle Tipi-pesi'!E$2,"")&amp;IF(E205='Tabelle Tipi-pesi'!D$3,'Tabelle Tipi-pesi'!E$3,"")&amp;IF(E205='Tabelle Tipi-pesi'!D$4,'Tabelle Tipi-pesi'!E$4,"")&amp;IF(E205='Tabelle Tipi-pesi'!D$5,'Tabelle Tipi-pesi'!E$5,"")&amp;IF(E205='Tabelle Tipi-pesi'!D$6,'Tabelle Tipi-pesi'!E$6,"")&amp;IF(E205='Tabelle Tipi-pesi'!D$7,'Tabelle Tipi-pesi'!E$7,"")&amp;IF(E205='Tabelle Tipi-pesi'!D$8,'Tabelle Tipi-pesi'!E$8,"")&amp;IF(E205='Tabelle Tipi-pesi'!D$9,'Tabelle Tipi-pesi'!E$9,"")&amp;IF(E205='Tabelle Tipi-pesi'!D$10,'Tabelle Tipi-pesi'!E$10,"")&amp;IF(E205='Tabelle Tipi-pesi'!D$11,'Tabelle Tipi-pesi'!E$11,"")&amp;IF(E205='Tabelle Tipi-pesi'!D$12,'Tabelle Tipi-pesi'!E$12,"")&amp;IF(E205='Tabelle Tipi-pesi'!D$13,'Tabelle Tipi-pesi'!E$13,"")&amp;IF(E205='Tabelle Tipi-pesi'!D$14,'Tabelle Tipi-pesi'!E$14,"")&amp;IF(E205='Tabelle Tipi-pesi'!D$15,'Tabelle Tipi-pesi'!E$15,"")&amp;IF(E205='Tabelle Tipi-pesi'!D$16,'Tabelle Tipi-pesi'!E$16,"")&amp;IF(E205='Tabelle Tipi-pesi'!D$17,'Tabelle Tipi-pesi'!E$17,"")&amp;IF(E205='Tabelle Tipi-pesi'!D$18,'Tabelle Tipi-pesi'!E$18,"")&amp;IF(E205='Tabelle Tipi-pesi'!D$19,'Tabelle Tipi-pesi'!E$19,"")&amp;IF(E205='Tabelle Tipi-pesi'!D$20,'Tabelle Tipi-pesi'!E$20,"")&amp;IF(E205='Tabelle Tipi-pesi'!D$21,'Tabelle Tipi-pesi'!E$21,"")&amp;IF(E205='Tabelle Tipi-pesi'!D$22,'Tabelle Tipi-pesi'!E$22,"")&amp;IF(E205='Tabelle Tipi-pesi'!D$23,'Tabelle Tipi-pesi'!E$23,"")))/4*B205</f>
        <v>80</v>
      </c>
      <c r="G205" s="22" t="s">
        <v>41</v>
      </c>
      <c r="H205" s="23">
        <f>$B205*IF(G205="",0,VALUE(IF(G205='Tabelle Tipi-pesi'!F$2,'Tabelle Tipi-pesi'!G$2,"")&amp;IF(G205='Tabelle Tipi-pesi'!F$3,'Tabelle Tipi-pesi'!G$3,"")&amp;IF(G205='Tabelle Tipi-pesi'!F$4,'Tabelle Tipi-pesi'!G$4,"")&amp;IF(G205='Tabelle Tipi-pesi'!F$5,'Tabelle Tipi-pesi'!G$5,"")&amp;IF(G205='Tabelle Tipi-pesi'!F$6,'Tabelle Tipi-pesi'!G$6,"")&amp;IF(G205='Tabelle Tipi-pesi'!F$7,'Tabelle Tipi-pesi'!G$7,"")&amp;IF(G205='Tabelle Tipi-pesi'!F$8,'Tabelle Tipi-pesi'!G$8,"")&amp;IF(G205='Tabelle Tipi-pesi'!F$9,'Tabelle Tipi-pesi'!G$9,"")&amp;IF(G205='Tabelle Tipi-pesi'!F$10,'Tabelle Tipi-pesi'!G$10,"")&amp;IF(G205='Tabelle Tipi-pesi'!F$11,'Tabelle Tipi-pesi'!G$11,"")&amp;IF(G205='Tabelle Tipi-pesi'!F$12,'Tabelle Tipi-pesi'!G$12,"")&amp;IF(G205='Tabelle Tipi-pesi'!F$13,'Tabelle Tipi-pesi'!G$13,"")&amp;IF(G205='Tabelle Tipi-pesi'!F$14,'Tabelle Tipi-pesi'!G$14,"")&amp;IF(G205='Tabelle Tipi-pesi'!F$15,'Tabelle Tipi-pesi'!G$15,"")&amp;IF(G205='Tabelle Tipi-pesi'!F$16,'Tabelle Tipi-pesi'!G$16,"")&amp;IF(G205='Tabelle Tipi-pesi'!F$17,'Tabelle Tipi-pesi'!G$17,"")&amp;IF(G205='Tabelle Tipi-pesi'!F$18,'Tabelle Tipi-pesi'!G$18,"")&amp;IF(G205='Tabelle Tipi-pesi'!F$19,'Tabelle Tipi-pesi'!G$19,"")&amp;IF(G205='Tabelle Tipi-pesi'!F$20,'Tabelle Tipi-pesi'!G$20,"")&amp;IF(G205='Tabelle Tipi-pesi'!F$21,'Tabelle Tipi-pesi'!G$21,"")&amp;IF(G205='Tabelle Tipi-pesi'!F$22,'Tabelle Tipi-pesi'!G$22,"")&amp;IF(G205='Tabelle Tipi-pesi'!F$23,'Tabelle Tipi-pesi'!G$23,"")))</f>
        <v>60</v>
      </c>
      <c r="I205" s="8" t="s">
        <v>44</v>
      </c>
      <c r="J205" s="9">
        <f>IF(I205="",0,VALUE(IF(I205='Tabelle Tipi-pesi'!H$2,'Tabelle Tipi-pesi'!I$2,"")&amp;IF(I205='Tabelle Tipi-pesi'!H$3,'Tabelle Tipi-pesi'!I$3,"")&amp;IF(I205='Tabelle Tipi-pesi'!H$4,'Tabelle Tipi-pesi'!I$4,"")&amp;IF(I205='Tabelle Tipi-pesi'!H$5,'Tabelle Tipi-pesi'!I$5,"")&amp;IF(I205='Tabelle Tipi-pesi'!H$6,'Tabelle Tipi-pesi'!I$6,"")&amp;IF(I205='Tabelle Tipi-pesi'!H$7,'Tabelle Tipi-pesi'!I$7,"")&amp;IF(I205='Tabelle Tipi-pesi'!H$8,'Tabelle Tipi-pesi'!I$8,"")&amp;IF(I205='Tabelle Tipi-pesi'!H$9,'Tabelle Tipi-pesi'!I$9,"")&amp;IF(I205='Tabelle Tipi-pesi'!H$10,'Tabelle Tipi-pesi'!I$10,"")&amp;IF(I205='Tabelle Tipi-pesi'!H$11,'Tabelle Tipi-pesi'!I$11,"")&amp;IF(I205='Tabelle Tipi-pesi'!H$12,'Tabelle Tipi-pesi'!I$12,"")&amp;IF(I205='Tabelle Tipi-pesi'!H$13,'Tabelle Tipi-pesi'!I$13,"")&amp;IF(I205='Tabelle Tipi-pesi'!H$14,'Tabelle Tipi-pesi'!I$14,"")&amp;IF(I205='Tabelle Tipi-pesi'!H$15,'Tabelle Tipi-pesi'!I$15,"")&amp;IF(I205='Tabelle Tipi-pesi'!H$16,'Tabelle Tipi-pesi'!I$16,"")&amp;IF(I205='Tabelle Tipi-pesi'!H$17,'Tabelle Tipi-pesi'!I$17,"")&amp;IF(I205='Tabelle Tipi-pesi'!H$18,'Tabelle Tipi-pesi'!I$18,"")&amp;IF(I205='Tabelle Tipi-pesi'!H$19,'Tabelle Tipi-pesi'!I$19,"")&amp;IF(I205='Tabelle Tipi-pesi'!H$20,'Tabelle Tipi-pesi'!I$20,"")&amp;IF(I205='Tabelle Tipi-pesi'!H$21,'Tabelle Tipi-pesi'!I$21,"")&amp;IF(I205='Tabelle Tipi-pesi'!H$22,'Tabelle Tipi-pesi'!I$22,"")&amp;IF(I205='Tabelle Tipi-pesi'!H$23,'Tabelle Tipi-pesi'!I$23,"")))</f>
        <v>80</v>
      </c>
      <c r="K205" s="24" t="s">
        <v>50</v>
      </c>
      <c r="L205" s="25">
        <f>IF(K205="",0,VALUE(IF(K205='Tabelle Tipi-pesi'!J$2,'Tabelle Tipi-pesi'!K$2,"")&amp;IF(K205='Tabelle Tipi-pesi'!J$3,'Tabelle Tipi-pesi'!K$3,"")&amp;IF(K205='Tabelle Tipi-pesi'!J$4,'Tabelle Tipi-pesi'!K$4,"")&amp;IF(K205='Tabelle Tipi-pesi'!J$5,'Tabelle Tipi-pesi'!K$5,"")&amp;IF(K205='Tabelle Tipi-pesi'!J$6,'Tabelle Tipi-pesi'!K$6,"")&amp;IF(K205='Tabelle Tipi-pesi'!J$7,'Tabelle Tipi-pesi'!K$7,"")&amp;IF(K205='Tabelle Tipi-pesi'!J$8,'Tabelle Tipi-pesi'!K$8,"")&amp;IF(K205='Tabelle Tipi-pesi'!J$9,'Tabelle Tipi-pesi'!K$9,"")&amp;IF(K205='Tabelle Tipi-pesi'!J$10,'Tabelle Tipi-pesi'!K$10,"")&amp;IF(K205='Tabelle Tipi-pesi'!J$11,'Tabelle Tipi-pesi'!K$11,"")&amp;IF(K205='Tabelle Tipi-pesi'!J$12,'Tabelle Tipi-pesi'!K$12,"")&amp;IF(K205='Tabelle Tipi-pesi'!J$13,'Tabelle Tipi-pesi'!K$13,"")&amp;IF(K205='Tabelle Tipi-pesi'!J$14,'Tabelle Tipi-pesi'!K$14,"")&amp;IF(K205='Tabelle Tipi-pesi'!J$15,'Tabelle Tipi-pesi'!K$15,"")&amp;IF(K205='Tabelle Tipi-pesi'!J$16,'Tabelle Tipi-pesi'!K$16,"")&amp;IF(K205='Tabelle Tipi-pesi'!J$17,'Tabelle Tipi-pesi'!K$17,"")&amp;IF(K205='Tabelle Tipi-pesi'!J$18,'Tabelle Tipi-pesi'!K$18,"")&amp;IF(K205='Tabelle Tipi-pesi'!J$19,'Tabelle Tipi-pesi'!K$19,"")&amp;IF(K205='Tabelle Tipi-pesi'!J$20,'Tabelle Tipi-pesi'!K$20,"")&amp;IF(K205='Tabelle Tipi-pesi'!J$21,'Tabelle Tipi-pesi'!K$21,"")&amp;IF(K205='Tabelle Tipi-pesi'!J$22,'Tabelle Tipi-pesi'!K$22,"")&amp;IF(K205='Tabelle Tipi-pesi'!J$23,'Tabelle Tipi-pesi'!K$23,"")))</f>
        <v>7</v>
      </c>
      <c r="M205" s="8" t="s">
        <v>62</v>
      </c>
      <c r="N205" s="9">
        <f>$B205*IF(M205="",0,VALUE(IF(M205='Tabelle Tipi-pesi'!L$2,'Tabelle Tipi-pesi'!M$2,"")&amp;IF(M205='Tabelle Tipi-pesi'!L$3,'Tabelle Tipi-pesi'!M$3,"")&amp;IF(M205='Tabelle Tipi-pesi'!L$4,'Tabelle Tipi-pesi'!M$4,"")&amp;IF(M205='Tabelle Tipi-pesi'!L$5,'Tabelle Tipi-pesi'!M$5,"")&amp;IF(M205='Tabelle Tipi-pesi'!L$6,'Tabelle Tipi-pesi'!M$6,"")&amp;IF(M205='Tabelle Tipi-pesi'!L$7,'Tabelle Tipi-pesi'!M$7,"")&amp;IF(M205='Tabelle Tipi-pesi'!L$8,'Tabelle Tipi-pesi'!M$8,"")&amp;IF(M205='Tabelle Tipi-pesi'!L$9,'Tabelle Tipi-pesi'!M$9,"")&amp;IF(M205='Tabelle Tipi-pesi'!L$10,'Tabelle Tipi-pesi'!M$10,"")&amp;IF(M205='Tabelle Tipi-pesi'!L$11,'Tabelle Tipi-pesi'!M$11,"")&amp;IF(M205='Tabelle Tipi-pesi'!L$12,'Tabelle Tipi-pesi'!M$12,"")&amp;IF(M205='Tabelle Tipi-pesi'!L$13,'Tabelle Tipi-pesi'!M$13,"")&amp;IF(M205='Tabelle Tipi-pesi'!L$14,'Tabelle Tipi-pesi'!M$14,"")&amp;IF(M205='Tabelle Tipi-pesi'!L$15,'Tabelle Tipi-pesi'!M$15,"")&amp;IF(M205='Tabelle Tipi-pesi'!L$16,'Tabelle Tipi-pesi'!M$16,"")&amp;IF(M205='Tabelle Tipi-pesi'!L$17,'Tabelle Tipi-pesi'!M$17,"")&amp;IF(M205='Tabelle Tipi-pesi'!L$18,'Tabelle Tipi-pesi'!M$18,"")&amp;IF(M205='Tabelle Tipi-pesi'!L$19,'Tabelle Tipi-pesi'!M$19,"")&amp;IF(M205='Tabelle Tipi-pesi'!L$20,'Tabelle Tipi-pesi'!M$20,"")&amp;IF(M205='Tabelle Tipi-pesi'!L$21,'Tabelle Tipi-pesi'!M$21,"")&amp;IF(M205='Tabelle Tipi-pesi'!L$22,'Tabelle Tipi-pesi'!M$22,"")&amp;IF(M205='Tabelle Tipi-pesi'!L$23,'Tabelle Tipi-pesi'!M$23,"")))</f>
        <v>416</v>
      </c>
      <c r="O205" s="27" t="s">
        <v>79</v>
      </c>
      <c r="P205" s="28">
        <f>IF(O205="",0,VALUE(IF(O205='Tabelle Tipi-pesi'!N$2,'Tabelle Tipi-pesi'!O$2,"")&amp;IF(O205='Tabelle Tipi-pesi'!N$3,'Tabelle Tipi-pesi'!O$3,"")&amp;IF(O205='Tabelle Tipi-pesi'!N$4,'Tabelle Tipi-pesi'!O$4,"")&amp;IF(O205='Tabelle Tipi-pesi'!N$5,'Tabelle Tipi-pesi'!O$5,"")&amp;IF(O205='Tabelle Tipi-pesi'!N$6,'Tabelle Tipi-pesi'!O$6,"")&amp;IF(O205='Tabelle Tipi-pesi'!N$7,'Tabelle Tipi-pesi'!O$7,"")&amp;IF(O205='Tabelle Tipi-pesi'!N$8,'Tabelle Tipi-pesi'!O$8,"")&amp;IF(O205='Tabelle Tipi-pesi'!N$9,'Tabelle Tipi-pesi'!O$9,"")&amp;IF(O205='Tabelle Tipi-pesi'!N$10,'Tabelle Tipi-pesi'!O$10,"")&amp;IF(O205='Tabelle Tipi-pesi'!N$11,'Tabelle Tipi-pesi'!O$11,"")&amp;IF(O205='Tabelle Tipi-pesi'!N$12,'Tabelle Tipi-pesi'!O$12,"")&amp;IF(O205='Tabelle Tipi-pesi'!N$13,'Tabelle Tipi-pesi'!O$13,"")&amp;IF(O205='Tabelle Tipi-pesi'!N$14,'Tabelle Tipi-pesi'!O$14,"")&amp;IF(O205='Tabelle Tipi-pesi'!N$15,'Tabelle Tipi-pesi'!O$15,"")&amp;IF(O205='Tabelle Tipi-pesi'!N$16,'Tabelle Tipi-pesi'!O$16,"")&amp;IF(O205='Tabelle Tipi-pesi'!N$17,'Tabelle Tipi-pesi'!O$17,"")&amp;IF(O205='Tabelle Tipi-pesi'!N$18,'Tabelle Tipi-pesi'!O$18,"")&amp;IF(O205='Tabelle Tipi-pesi'!N$19,'Tabelle Tipi-pesi'!O$19,"")&amp;IF(O205='Tabelle Tipi-pesi'!N$20,'Tabelle Tipi-pesi'!O$20,"")&amp;IF(O205='Tabelle Tipi-pesi'!N$21,'Tabelle Tipi-pesi'!O$21,"")&amp;IF(O205='Tabelle Tipi-pesi'!N$22,'Tabelle Tipi-pesi'!O$22,"")&amp;IF(O205='Tabelle Tipi-pesi'!N$23,'Tabelle Tipi-pesi'!O$23,"")))</f>
        <v>780</v>
      </c>
      <c r="Q205" s="8" t="s">
        <v>108</v>
      </c>
      <c r="R205" s="9">
        <f>IF(Q205="",0,VALUE(IF(Q205='Tabelle Tipi-pesi'!P$2,'Tabelle Tipi-pesi'!Q$2,"")&amp;IF(Q205='Tabelle Tipi-pesi'!P$3,'Tabelle Tipi-pesi'!Q$3,"")&amp;IF(Q205='Tabelle Tipi-pesi'!P$4,'Tabelle Tipi-pesi'!Q$4,"")&amp;IF(Q205='Tabelle Tipi-pesi'!P$5,'Tabelle Tipi-pesi'!Q$5,"")&amp;IF(Q205='Tabelle Tipi-pesi'!P$6,'Tabelle Tipi-pesi'!Q$6,"")&amp;IF(Q205='Tabelle Tipi-pesi'!P$7,'Tabelle Tipi-pesi'!Q$7,"")&amp;IF(Q205='Tabelle Tipi-pesi'!P$8,'Tabelle Tipi-pesi'!Q$8,"")&amp;IF(Q205='Tabelle Tipi-pesi'!P$9,'Tabelle Tipi-pesi'!Q$9,"")&amp;IF(Q205='Tabelle Tipi-pesi'!P$10,'Tabelle Tipi-pesi'!Q$10,"")&amp;IF(Q205='Tabelle Tipi-pesi'!P$11,'Tabelle Tipi-pesi'!Q$11,"")&amp;IF(Q205='Tabelle Tipi-pesi'!P$12,'Tabelle Tipi-pesi'!Q$12,"")&amp;IF(Q205='Tabelle Tipi-pesi'!P$13,'Tabelle Tipi-pesi'!Q$13,"")&amp;IF(Q205='Tabelle Tipi-pesi'!P$14,'Tabelle Tipi-pesi'!Q$14,"")&amp;IF(Q205='Tabelle Tipi-pesi'!P$15,'Tabelle Tipi-pesi'!Q$15,"")&amp;IF(Q205='Tabelle Tipi-pesi'!P$16,'Tabelle Tipi-pesi'!Q$16,"")&amp;IF(Q205='Tabelle Tipi-pesi'!P$17,'Tabelle Tipi-pesi'!Q$17,"")&amp;IF(Q205='Tabelle Tipi-pesi'!P$18,'Tabelle Tipi-pesi'!Q$18,"")&amp;IF(Q205='Tabelle Tipi-pesi'!P$19,'Tabelle Tipi-pesi'!Q$19,"")&amp;IF(Q205='Tabelle Tipi-pesi'!P$20,'Tabelle Tipi-pesi'!Q$20,"")&amp;IF(Q205='Tabelle Tipi-pesi'!P$21,'Tabelle Tipi-pesi'!Q$21,"")&amp;IF(Q205='Tabelle Tipi-pesi'!P$22,'Tabelle Tipi-pesi'!Q$22,"")&amp;IF(Q205='Tabelle Tipi-pesi'!P$23,'Tabelle Tipi-pesi'!Q$23,"")))</f>
        <v>30</v>
      </c>
      <c r="S205" s="29" t="s">
        <v>129</v>
      </c>
      <c r="T205" s="30">
        <f>IF(S205="",0,VALUE(IF(S205='Tabelle Tipi-pesi'!R$2,'Tabelle Tipi-pesi'!S$2,"")&amp;IF(S205='Tabelle Tipi-pesi'!R$3,'Tabelle Tipi-pesi'!S$3,"")&amp;IF(S205='Tabelle Tipi-pesi'!R$4,'Tabelle Tipi-pesi'!S$4,"")&amp;IF(S205='Tabelle Tipi-pesi'!R$5,'Tabelle Tipi-pesi'!S$5,"")&amp;IF(S205='Tabelle Tipi-pesi'!R$6,'Tabelle Tipi-pesi'!S$6,"")&amp;IF(S205='Tabelle Tipi-pesi'!R$7,'Tabelle Tipi-pesi'!S$7,"")&amp;IF(S205='Tabelle Tipi-pesi'!R$8,'Tabelle Tipi-pesi'!S$8,"")&amp;IF(S205='Tabelle Tipi-pesi'!R$9,'Tabelle Tipi-pesi'!S$9,"")&amp;IF(S205='Tabelle Tipi-pesi'!R$10,'Tabelle Tipi-pesi'!S$10,"")&amp;IF(S205='Tabelle Tipi-pesi'!R$11,'Tabelle Tipi-pesi'!S$11,"")&amp;IF(S205='Tabelle Tipi-pesi'!R$12,'Tabelle Tipi-pesi'!S$12,"")&amp;IF(S205='Tabelle Tipi-pesi'!R$13,'Tabelle Tipi-pesi'!S$13,"")&amp;IF(S205='Tabelle Tipi-pesi'!R$14,'Tabelle Tipi-pesi'!S$14,"")&amp;IF(S205='Tabelle Tipi-pesi'!R$15,'Tabelle Tipi-pesi'!S$15,"")&amp;IF(S205='Tabelle Tipi-pesi'!R$16,'Tabelle Tipi-pesi'!S$16,"")&amp;IF(S205='Tabelle Tipi-pesi'!R$17,'Tabelle Tipi-pesi'!S$17,"")&amp;IF(S205='Tabelle Tipi-pesi'!R$18,'Tabelle Tipi-pesi'!S$18,"")&amp;IF(S205='Tabelle Tipi-pesi'!R$19,'Tabelle Tipi-pesi'!S$19,"")&amp;IF(S205='Tabelle Tipi-pesi'!R$20,'Tabelle Tipi-pesi'!S$20,"")&amp;IF(S205='Tabelle Tipi-pesi'!R$21,'Tabelle Tipi-pesi'!S$21,"")&amp;IF(S205='Tabelle Tipi-pesi'!R$22,'Tabelle Tipi-pesi'!S$22,"")&amp;IF(S205='Tabelle Tipi-pesi'!R$23,'Tabelle Tipi-pesi'!S$23,"")))</f>
        <v>20</v>
      </c>
      <c r="V205" s="9">
        <f>IF(U205="",0,VALUE(IF(U205='Tabelle Tipi-pesi'!T$2,'Tabelle Tipi-pesi'!U$2,"")&amp;IF(U205='Tabelle Tipi-pesi'!T$3,'Tabelle Tipi-pesi'!U$3,"")&amp;IF(U205='Tabelle Tipi-pesi'!T$4,'Tabelle Tipi-pesi'!U$4,"")&amp;IF(U205='Tabelle Tipi-pesi'!T$5,'Tabelle Tipi-pesi'!U$5,"")&amp;IF(U205='Tabelle Tipi-pesi'!T$6,'Tabelle Tipi-pesi'!U$6,"")&amp;IF(U205='Tabelle Tipi-pesi'!T$7,'Tabelle Tipi-pesi'!U$7,"")&amp;IF(U205='Tabelle Tipi-pesi'!T$8,'Tabelle Tipi-pesi'!U$8,"")&amp;IF(U205='Tabelle Tipi-pesi'!T$9,'Tabelle Tipi-pesi'!U$9,"")&amp;IF(U205='Tabelle Tipi-pesi'!T$10,'Tabelle Tipi-pesi'!U$10,"")&amp;IF(U205='Tabelle Tipi-pesi'!T$11,'Tabelle Tipi-pesi'!U$11,"")&amp;IF(U205='Tabelle Tipi-pesi'!T$12,'Tabelle Tipi-pesi'!U$12,"")&amp;IF(U205='Tabelle Tipi-pesi'!T$13,'Tabelle Tipi-pesi'!U$13,"")&amp;IF(U205='Tabelle Tipi-pesi'!T$14,'Tabelle Tipi-pesi'!U$14,"")&amp;IF(U205='Tabelle Tipi-pesi'!T$15,'Tabelle Tipi-pesi'!U$15,"")&amp;IF(U205='Tabelle Tipi-pesi'!T$16,'Tabelle Tipi-pesi'!U$16,"")&amp;IF(U205='Tabelle Tipi-pesi'!T$17,'Tabelle Tipi-pesi'!U$17,"")&amp;IF(U205='Tabelle Tipi-pesi'!T$18,'Tabelle Tipi-pesi'!U$18,"")&amp;IF(U205='Tabelle Tipi-pesi'!T$19,'Tabelle Tipi-pesi'!U$19,"")&amp;IF(U205='Tabelle Tipi-pesi'!T$20,'Tabelle Tipi-pesi'!U$20,"")&amp;IF(U205='Tabelle Tipi-pesi'!T$21,'Tabelle Tipi-pesi'!U$21,"")&amp;IF(U205='Tabelle Tipi-pesi'!T$22,'Tabelle Tipi-pesi'!U$22,"")&amp;IF(U205='Tabelle Tipi-pesi'!T$23,'Tabelle Tipi-pesi'!U$23,"")))</f>
        <v>0</v>
      </c>
      <c r="W205" s="31"/>
      <c r="X205" s="32">
        <f>IF(W205="",0,VALUE(IF(W205='Tabelle Tipi-pesi'!V$2,'Tabelle Tipi-pesi'!W$2,"")&amp;IF(W205='Tabelle Tipi-pesi'!V$3,'Tabelle Tipi-pesi'!W$3,"")&amp;IF(W205='Tabelle Tipi-pesi'!V$4,'Tabelle Tipi-pesi'!W$4,"")&amp;IF(W205='Tabelle Tipi-pesi'!V$5,'Tabelle Tipi-pesi'!W$5,"")&amp;IF(W205='Tabelle Tipi-pesi'!V$6,'Tabelle Tipi-pesi'!W$6,"")&amp;IF(W205='Tabelle Tipi-pesi'!V$7,'Tabelle Tipi-pesi'!W$7,"")&amp;IF(W205='Tabelle Tipi-pesi'!V$8,'Tabelle Tipi-pesi'!W$8,"")&amp;IF(W205='Tabelle Tipi-pesi'!V$9,'Tabelle Tipi-pesi'!W$9,"")&amp;IF(W205='Tabelle Tipi-pesi'!V$10,'Tabelle Tipi-pesi'!W$10,"")&amp;IF(W205='Tabelle Tipi-pesi'!V$11,'Tabelle Tipi-pesi'!W$11,"")&amp;IF(W205='Tabelle Tipi-pesi'!V$12,'Tabelle Tipi-pesi'!W$12,"")&amp;IF(W205='Tabelle Tipi-pesi'!V$13,'Tabelle Tipi-pesi'!W$13,"")&amp;IF(W205='Tabelle Tipi-pesi'!V$14,'Tabelle Tipi-pesi'!W$14,"")&amp;IF(W205='Tabelle Tipi-pesi'!V$15,'Tabelle Tipi-pesi'!W$15,"")&amp;IF(W205='Tabelle Tipi-pesi'!V$16,'Tabelle Tipi-pesi'!W$16,"")&amp;IF(W205='Tabelle Tipi-pesi'!V$17,'Tabelle Tipi-pesi'!W$17,"")&amp;IF(W205='Tabelle Tipi-pesi'!V$18,'Tabelle Tipi-pesi'!W$18,"")&amp;IF(W205='Tabelle Tipi-pesi'!V$19,'Tabelle Tipi-pesi'!W$19,"")&amp;IF(W205='Tabelle Tipi-pesi'!V$20,'Tabelle Tipi-pesi'!W$20,"")&amp;IF(W205='Tabelle Tipi-pesi'!V$21,'Tabelle Tipi-pesi'!W$21,"")&amp;IF(W205='Tabelle Tipi-pesi'!V$22,'Tabelle Tipi-pesi'!W$22,"")&amp;IF(W205='Tabelle Tipi-pesi'!V$23,'Tabelle Tipi-pesi'!W$23,"")))</f>
        <v>0</v>
      </c>
      <c r="Z205" s="9">
        <f>IF(Y205="",0,VALUE(IF(Y205='Tabelle Tipi-pesi'!X$2,'Tabelle Tipi-pesi'!Y$2,"")&amp;IF(Y205='Tabelle Tipi-pesi'!X$3,'Tabelle Tipi-pesi'!Y$3,"")&amp;IF(Y205='Tabelle Tipi-pesi'!X$4,'Tabelle Tipi-pesi'!Y$4,"")&amp;IF(Y205='Tabelle Tipi-pesi'!X$5,'Tabelle Tipi-pesi'!Y$5,"")&amp;IF(Y205='Tabelle Tipi-pesi'!X$6,'Tabelle Tipi-pesi'!Y$6,"")&amp;IF(Y205='Tabelle Tipi-pesi'!X$7,'Tabelle Tipi-pesi'!Y$7,"")&amp;IF(Y205='Tabelle Tipi-pesi'!X$8,'Tabelle Tipi-pesi'!Y$8,"")&amp;IF(Y205='Tabelle Tipi-pesi'!X$9,'Tabelle Tipi-pesi'!Y$9,"")&amp;IF(Y205='Tabelle Tipi-pesi'!X$10,'Tabelle Tipi-pesi'!Y$10,"")&amp;IF(Y205='Tabelle Tipi-pesi'!X$11,'Tabelle Tipi-pesi'!Y$11,"")&amp;IF(Y205='Tabelle Tipi-pesi'!X$12,'Tabelle Tipi-pesi'!Y$12,"")&amp;IF(Y205='Tabelle Tipi-pesi'!X$13,'Tabelle Tipi-pesi'!Y$13,"")&amp;IF(Y205='Tabelle Tipi-pesi'!X$14,'Tabelle Tipi-pesi'!Y$14,"")&amp;IF(Y205='Tabelle Tipi-pesi'!X$15,'Tabelle Tipi-pesi'!Y$15,"")&amp;IF(Y205='Tabelle Tipi-pesi'!X$16,'Tabelle Tipi-pesi'!Y$16,"")&amp;IF(Y205='Tabelle Tipi-pesi'!X$17,'Tabelle Tipi-pesi'!Y$17,"")&amp;IF(Y205='Tabelle Tipi-pesi'!X$18,'Tabelle Tipi-pesi'!Y$18,"")&amp;IF(Y205='Tabelle Tipi-pesi'!X$19,'Tabelle Tipi-pesi'!Y$19,"")&amp;IF(Y205='Tabelle Tipi-pesi'!X$20,'Tabelle Tipi-pesi'!Y$20,"")&amp;IF(Y205='Tabelle Tipi-pesi'!X$21,'Tabelle Tipi-pesi'!Y$21,"")&amp;IF(Y205='Tabelle Tipi-pesi'!X$22,'Tabelle Tipi-pesi'!Y$22,"")&amp;IF(Y205='Tabelle Tipi-pesi'!X$23,'Tabelle Tipi-pesi'!Y$23,"")))</f>
        <v>0</v>
      </c>
      <c r="AA205" s="36"/>
      <c r="AB205" s="37">
        <f>IF(AA205="",0,VALUE(IF(AA205='Tabelle Tipi-pesi'!Z$2,'Tabelle Tipi-pesi'!AA$2,"")&amp;IF(AA205='Tabelle Tipi-pesi'!Z$3,'Tabelle Tipi-pesi'!AA$3,"")&amp;IF(AA205='Tabelle Tipi-pesi'!Z$4,'Tabelle Tipi-pesi'!AA$4,"")&amp;IF(AA205='Tabelle Tipi-pesi'!Z$5,'Tabelle Tipi-pesi'!AA$5,"")&amp;IF(AA205='Tabelle Tipi-pesi'!Z$6,'Tabelle Tipi-pesi'!AA$6,"")&amp;IF(AA205='Tabelle Tipi-pesi'!Z$7,'Tabelle Tipi-pesi'!AA$7,"")&amp;IF(AA205='Tabelle Tipi-pesi'!Z$8,'Tabelle Tipi-pesi'!AA$8,"")&amp;IF(AA205='Tabelle Tipi-pesi'!Z$9,'Tabelle Tipi-pesi'!AA$9,"")&amp;IF(AA205='Tabelle Tipi-pesi'!Z$10,'Tabelle Tipi-pesi'!AA$10,"")&amp;IF(AA205='Tabelle Tipi-pesi'!Z$11,'Tabelle Tipi-pesi'!AA$11,"")&amp;IF(AA205='Tabelle Tipi-pesi'!Z$12,'Tabelle Tipi-pesi'!AA$12,"")&amp;IF(AA205='Tabelle Tipi-pesi'!Z$13,'Tabelle Tipi-pesi'!AA$13,"")&amp;IF(AA205='Tabelle Tipi-pesi'!Z$14,'Tabelle Tipi-pesi'!AA$14,"")&amp;IF(AA205='Tabelle Tipi-pesi'!Z$15,'Tabelle Tipi-pesi'!AA$15,"")&amp;IF(AA205='Tabelle Tipi-pesi'!Z$16,'Tabelle Tipi-pesi'!AA$16,"")&amp;IF(AA205='Tabelle Tipi-pesi'!Z$17,'Tabelle Tipi-pesi'!AA$17,"")&amp;IF(AA205='Tabelle Tipi-pesi'!Z$18,'Tabelle Tipi-pesi'!AA$18,"")&amp;IF(AA205='Tabelle Tipi-pesi'!Z$19,'Tabelle Tipi-pesi'!AA$19,"")&amp;IF(AA205='Tabelle Tipi-pesi'!Z$20,'Tabelle Tipi-pesi'!AA$20,"")&amp;IF(AA205='Tabelle Tipi-pesi'!Z$21,'Tabelle Tipi-pesi'!AA$21,"")&amp;IF(AA205='Tabelle Tipi-pesi'!Z$22,'Tabelle Tipi-pesi'!AA$22,"")&amp;IF(AA205='Tabelle Tipi-pesi'!Z$23,'Tabelle Tipi-pesi'!AA$23,"")))</f>
        <v>0</v>
      </c>
      <c r="AD205" s="9">
        <f>IF(AC205="",0,VALUE(IF(AC205='Tabelle Tipi-pesi'!Z$2,'Tabelle Tipi-pesi'!AA$2,"")&amp;IF(AC205='Tabelle Tipi-pesi'!Z$3,'Tabelle Tipi-pesi'!AA$3,"")&amp;IF(AC205='Tabelle Tipi-pesi'!Z$4,'Tabelle Tipi-pesi'!AA$4,"")&amp;IF(AC205='Tabelle Tipi-pesi'!Z$5,'Tabelle Tipi-pesi'!AA$5,"")&amp;IF(AC205='Tabelle Tipi-pesi'!Z$6,'Tabelle Tipi-pesi'!AA$6,"")&amp;IF(AC205='Tabelle Tipi-pesi'!Z$7,'Tabelle Tipi-pesi'!AA$7,"")&amp;IF(AC205='Tabelle Tipi-pesi'!Z$8,'Tabelle Tipi-pesi'!AA$8,"")&amp;IF(AC205='Tabelle Tipi-pesi'!Z$9,'Tabelle Tipi-pesi'!AA$9,"")&amp;IF(AC205='Tabelle Tipi-pesi'!Z$10,'Tabelle Tipi-pesi'!AA$10,"")&amp;IF(AC205='Tabelle Tipi-pesi'!Z$11,'Tabelle Tipi-pesi'!AA$11,"")&amp;IF(AC205='Tabelle Tipi-pesi'!Z$12,'Tabelle Tipi-pesi'!AA$12,"")&amp;IF(AC205='Tabelle Tipi-pesi'!Z$13,'Tabelle Tipi-pesi'!AA$13,"")&amp;IF(AC205='Tabelle Tipi-pesi'!Z$14,'Tabelle Tipi-pesi'!AA$14,"")&amp;IF(AC205='Tabelle Tipi-pesi'!Z$15,'Tabelle Tipi-pesi'!AA$15,"")&amp;IF(AC205='Tabelle Tipi-pesi'!Z$16,'Tabelle Tipi-pesi'!AA$16,"")&amp;IF(AC205='Tabelle Tipi-pesi'!Z$17,'Tabelle Tipi-pesi'!AA$17,"")&amp;IF(AC205='Tabelle Tipi-pesi'!Z$18,'Tabelle Tipi-pesi'!AA$18,"")&amp;IF(AC205='Tabelle Tipi-pesi'!Z$19,'Tabelle Tipi-pesi'!AA$19,"")&amp;IF(AC205='Tabelle Tipi-pesi'!Z$20,'Tabelle Tipi-pesi'!AA$20,"")&amp;IF(AC205='Tabelle Tipi-pesi'!Z$21,'Tabelle Tipi-pesi'!AA$21,"")&amp;IF(AC205='Tabelle Tipi-pesi'!Z$22,'Tabelle Tipi-pesi'!AA$22,"")&amp;IF(AC205='Tabelle Tipi-pesi'!Z$23,'Tabelle Tipi-pesi'!AA$23,"")))</f>
        <v>0</v>
      </c>
      <c r="AE205" s="34"/>
      <c r="AF205" s="35">
        <f>IF(AE205="",0,VALUE(IF(AE205='Tabelle Tipi-pesi'!AB$2,'Tabelle Tipi-pesi'!AC$2,"")&amp;IF(AE205='Tabelle Tipi-pesi'!AB$3,'Tabelle Tipi-pesi'!AC$3,"")&amp;IF(AE205='Tabelle Tipi-pesi'!AB$4,'Tabelle Tipi-pesi'!AC$4,"")&amp;IF(AE205='Tabelle Tipi-pesi'!AB$5,'Tabelle Tipi-pesi'!AC$5,"")&amp;IF(AE205='Tabelle Tipi-pesi'!AB$6,'Tabelle Tipi-pesi'!AC$6,"")&amp;IF(AE205='Tabelle Tipi-pesi'!AB$7,'Tabelle Tipi-pesi'!AC$7,"")&amp;IF(AE205='Tabelle Tipi-pesi'!AB$8,'Tabelle Tipi-pesi'!AC$8,"")&amp;IF(AE205='Tabelle Tipi-pesi'!AB$9,'Tabelle Tipi-pesi'!AC$9,"")&amp;IF(AE205='Tabelle Tipi-pesi'!AB$10,'Tabelle Tipi-pesi'!AC$10,"")&amp;IF(AE205='Tabelle Tipi-pesi'!AB$11,'Tabelle Tipi-pesi'!AC$11,"")&amp;IF(AE205='Tabelle Tipi-pesi'!AB$12,'Tabelle Tipi-pesi'!AC$12,"")&amp;IF(AE205='Tabelle Tipi-pesi'!AB$13,'Tabelle Tipi-pesi'!AC$13,"")&amp;IF(AE205='Tabelle Tipi-pesi'!AB$14,'Tabelle Tipi-pesi'!AC$14,"")&amp;IF(AE205='Tabelle Tipi-pesi'!AB$15,'Tabelle Tipi-pesi'!AC$15,"")&amp;IF(AD205='Tabelle Tipi-pesi'!AB$16,'Tabelle Tipi-pesi'!AC$16,"")&amp;IF(AE205='Tabelle Tipi-pesi'!AB$17,'Tabelle Tipi-pesi'!AC$17,"")&amp;IF(AE205='Tabelle Tipi-pesi'!AB$18,'Tabelle Tipi-pesi'!AC$18,"")&amp;IF(AE205='Tabelle Tipi-pesi'!AB$19,'Tabelle Tipi-pesi'!AC$19,"")&amp;IF(AE205='Tabelle Tipi-pesi'!AB$20,'Tabelle Tipi-pesi'!AC$20,"")&amp;IF(AE205='Tabelle Tipi-pesi'!AB$21,'Tabelle Tipi-pesi'!AC$21,"")&amp;IF(AE205='Tabelle Tipi-pesi'!AB$22,'Tabelle Tipi-pesi'!AC$22,"")&amp;IF(AE205='Tabelle Tipi-pesi'!AB$23,'Tabelle Tipi-pesi'!AC$23,"")))</f>
        <v>0</v>
      </c>
      <c r="AH205" s="9">
        <f>IF(AG205="",0,VALUE(IF(AG205='Tabelle Tipi-pesi'!AD$2,'Tabelle Tipi-pesi'!AE$2,"")&amp;IF(AG205='Tabelle Tipi-pesi'!AD$3,'Tabelle Tipi-pesi'!AE$3,"")&amp;IF(AG205='Tabelle Tipi-pesi'!AD$4,'Tabelle Tipi-pesi'!AE$4,"")&amp;IF(AG205='Tabelle Tipi-pesi'!AD$5,'Tabelle Tipi-pesi'!AE$5,"")&amp;IF(AG205='Tabelle Tipi-pesi'!AD$6,'Tabelle Tipi-pesi'!AE$6,"")&amp;IF(AG205='Tabelle Tipi-pesi'!AD$7,'Tabelle Tipi-pesi'!AE$7,"")&amp;IF(AG205='Tabelle Tipi-pesi'!AD$8,'Tabelle Tipi-pesi'!AE$8,"")&amp;IF(AG205='Tabelle Tipi-pesi'!AD$9,'Tabelle Tipi-pesi'!AE$9,"")&amp;IF(AG205='Tabelle Tipi-pesi'!AD$10,'Tabelle Tipi-pesi'!AE$10,"")&amp;IF(AG205='Tabelle Tipi-pesi'!AD$11,'Tabelle Tipi-pesi'!AE$11,"")&amp;IF(AG205='Tabelle Tipi-pesi'!AD$12,'Tabelle Tipi-pesi'!AE$12,"")&amp;IF(AG205='Tabelle Tipi-pesi'!AD$13,'Tabelle Tipi-pesi'!AE$13,"")&amp;IF(AG205='Tabelle Tipi-pesi'!AD$14,'Tabelle Tipi-pesi'!AE$14,"")&amp;IF(AG205='Tabelle Tipi-pesi'!AD$15,'Tabelle Tipi-pesi'!AE$15,"")&amp;IF(AF205='Tabelle Tipi-pesi'!AD$16,'Tabelle Tipi-pesi'!AE$16,"")&amp;IF(AG205='Tabelle Tipi-pesi'!AD$17,'Tabelle Tipi-pesi'!AE$17,"")&amp;IF(AG205='Tabelle Tipi-pesi'!AD$18,'Tabelle Tipi-pesi'!AE$18,"")&amp;IF(AG205='Tabelle Tipi-pesi'!AD$19,'Tabelle Tipi-pesi'!AE$19,"")&amp;IF(AG205='Tabelle Tipi-pesi'!AD$20,'Tabelle Tipi-pesi'!AE$20,"")&amp;IF(AG205='Tabelle Tipi-pesi'!AD$21,'Tabelle Tipi-pesi'!AE$21,"")&amp;IF(AG205='Tabelle Tipi-pesi'!AD$22,'Tabelle Tipi-pesi'!AE$22,"")&amp;IF(AG205='Tabelle Tipi-pesi'!AD$23,'Tabelle Tipi-pesi'!AE$23,"")))</f>
        <v>0</v>
      </c>
      <c r="AJ205" s="26">
        <f t="shared" si="21"/>
        <v>1583</v>
      </c>
      <c r="AK205" s="55">
        <v>68</v>
      </c>
      <c r="AL205" s="12">
        <v>9400</v>
      </c>
      <c r="AM205" s="18"/>
      <c r="AN205" s="11">
        <f t="shared" si="22"/>
        <v>15</v>
      </c>
      <c r="AO205" s="11" t="str">
        <f t="shared" si="23"/>
        <v>4</v>
      </c>
      <c r="AP205" s="8">
        <v>380</v>
      </c>
      <c r="AQ205" s="40">
        <f t="shared" si="24"/>
        <v>8.2941176470588243</v>
      </c>
      <c r="AR205" s="15">
        <f t="shared" si="25"/>
        <v>122.7529411764706</v>
      </c>
      <c r="AS205" s="16">
        <f t="shared" si="26"/>
        <v>77.54449853219873</v>
      </c>
      <c r="AT205" s="15">
        <f t="shared" si="27"/>
        <v>12.895821353268161</v>
      </c>
      <c r="AU205" s="39"/>
    </row>
    <row r="206" spans="1:47" s="8" customFormat="1" ht="11.25" customHeight="1" x14ac:dyDescent="0.2">
      <c r="A206" s="8">
        <v>202</v>
      </c>
      <c r="B206" s="8">
        <v>4</v>
      </c>
      <c r="C206" s="20" t="s">
        <v>16</v>
      </c>
      <c r="D206" s="21">
        <f>IF(C206="",0,VALUE(IF(C206='Tabelle Tipi-pesi'!B$2,'Tabelle Tipi-pesi'!C$2,"")&amp;IF(C206='Tabelle Tipi-pesi'!B$3,'Tabelle Tipi-pesi'!C$3,"")&amp;IF(C206='Tabelle Tipi-pesi'!B$4,'Tabelle Tipi-pesi'!C$4,"")&amp;IF(C206='Tabelle Tipi-pesi'!B$5,'Tabelle Tipi-pesi'!C$5,"")&amp;IF(C206='Tabelle Tipi-pesi'!B$6,'Tabelle Tipi-pesi'!C$6,"")&amp;IF(C206='Tabelle Tipi-pesi'!B$7,'Tabelle Tipi-pesi'!C$7,"")&amp;IF(C206='Tabelle Tipi-pesi'!B$8,'Tabelle Tipi-pesi'!C$8,"")&amp;IF(C206='Tabelle Tipi-pesi'!B$9,'Tabelle Tipi-pesi'!C$9,"")&amp;IF(C206='Tabelle Tipi-pesi'!B$10,'Tabelle Tipi-pesi'!C$10,"")&amp;IF(C206='Tabelle Tipi-pesi'!B$11,'Tabelle Tipi-pesi'!C$11,"")&amp;IF(C206='Tabelle Tipi-pesi'!B$12,'Tabelle Tipi-pesi'!C$12,"")&amp;IF(C206='Tabelle Tipi-pesi'!B$13,'Tabelle Tipi-pesi'!C$13,"")&amp;IF(C206='Tabelle Tipi-pesi'!B$14,'Tabelle Tipi-pesi'!C$14,"")&amp;IF(C206='Tabelle Tipi-pesi'!B$15,'Tabelle Tipi-pesi'!C$15,"")&amp;IF(C206='Tabelle Tipi-pesi'!B$16,'Tabelle Tipi-pesi'!C$16,"")&amp;IF(C206='Tabelle Tipi-pesi'!B$17,'Tabelle Tipi-pesi'!C$17,"")&amp;IF(C206='Tabelle Tipi-pesi'!B$18,'Tabelle Tipi-pesi'!C$18,"")&amp;IF(C206='Tabelle Tipi-pesi'!B$19,'Tabelle Tipi-pesi'!C$19,"")&amp;IF(C206='Tabelle Tipi-pesi'!B$20,'Tabelle Tipi-pesi'!C$20,"")&amp;IF(C206='Tabelle Tipi-pesi'!B$21,'Tabelle Tipi-pesi'!C$21,"")&amp;IF(C206='Tabelle Tipi-pesi'!B$22,'Tabelle Tipi-pesi'!C$22,"")&amp;IF(C206='Tabelle Tipi-pesi'!B$23,'Tabelle Tipi-pesi'!C$23,"")))</f>
        <v>50</v>
      </c>
      <c r="E206" s="8" t="s">
        <v>140</v>
      </c>
      <c r="F206" s="7">
        <f>IF(E206="",0,VALUE(IF(E206='Tabelle Tipi-pesi'!D$2,'Tabelle Tipi-pesi'!E$2,"")&amp;IF(E206='Tabelle Tipi-pesi'!D$3,'Tabelle Tipi-pesi'!E$3,"")&amp;IF(E206='Tabelle Tipi-pesi'!D$4,'Tabelle Tipi-pesi'!E$4,"")&amp;IF(E206='Tabelle Tipi-pesi'!D$5,'Tabelle Tipi-pesi'!E$5,"")&amp;IF(E206='Tabelle Tipi-pesi'!D$6,'Tabelle Tipi-pesi'!E$6,"")&amp;IF(E206='Tabelle Tipi-pesi'!D$7,'Tabelle Tipi-pesi'!E$7,"")&amp;IF(E206='Tabelle Tipi-pesi'!D$8,'Tabelle Tipi-pesi'!E$8,"")&amp;IF(E206='Tabelle Tipi-pesi'!D$9,'Tabelle Tipi-pesi'!E$9,"")&amp;IF(E206='Tabelle Tipi-pesi'!D$10,'Tabelle Tipi-pesi'!E$10,"")&amp;IF(E206='Tabelle Tipi-pesi'!D$11,'Tabelle Tipi-pesi'!E$11,"")&amp;IF(E206='Tabelle Tipi-pesi'!D$12,'Tabelle Tipi-pesi'!E$12,"")&amp;IF(E206='Tabelle Tipi-pesi'!D$13,'Tabelle Tipi-pesi'!E$13,"")&amp;IF(E206='Tabelle Tipi-pesi'!D$14,'Tabelle Tipi-pesi'!E$14,"")&amp;IF(E206='Tabelle Tipi-pesi'!D$15,'Tabelle Tipi-pesi'!E$15,"")&amp;IF(E206='Tabelle Tipi-pesi'!D$16,'Tabelle Tipi-pesi'!E$16,"")&amp;IF(E206='Tabelle Tipi-pesi'!D$17,'Tabelle Tipi-pesi'!E$17,"")&amp;IF(E206='Tabelle Tipi-pesi'!D$18,'Tabelle Tipi-pesi'!E$18,"")&amp;IF(E206='Tabelle Tipi-pesi'!D$19,'Tabelle Tipi-pesi'!E$19,"")&amp;IF(E206='Tabelle Tipi-pesi'!D$20,'Tabelle Tipi-pesi'!E$20,"")&amp;IF(E206='Tabelle Tipi-pesi'!D$21,'Tabelle Tipi-pesi'!E$21,"")&amp;IF(E206='Tabelle Tipi-pesi'!D$22,'Tabelle Tipi-pesi'!E$22,"")&amp;IF(E206='Tabelle Tipi-pesi'!D$23,'Tabelle Tipi-pesi'!E$23,"")))/4*B206</f>
        <v>18</v>
      </c>
      <c r="G206" s="22" t="s">
        <v>40</v>
      </c>
      <c r="H206" s="23">
        <f>$B206*IF(G206="",0,VALUE(IF(G206='Tabelle Tipi-pesi'!F$2,'Tabelle Tipi-pesi'!G$2,"")&amp;IF(G206='Tabelle Tipi-pesi'!F$3,'Tabelle Tipi-pesi'!G$3,"")&amp;IF(G206='Tabelle Tipi-pesi'!F$4,'Tabelle Tipi-pesi'!G$4,"")&amp;IF(G206='Tabelle Tipi-pesi'!F$5,'Tabelle Tipi-pesi'!G$5,"")&amp;IF(G206='Tabelle Tipi-pesi'!F$6,'Tabelle Tipi-pesi'!G$6,"")&amp;IF(G206='Tabelle Tipi-pesi'!F$7,'Tabelle Tipi-pesi'!G$7,"")&amp;IF(G206='Tabelle Tipi-pesi'!F$8,'Tabelle Tipi-pesi'!G$8,"")&amp;IF(G206='Tabelle Tipi-pesi'!F$9,'Tabelle Tipi-pesi'!G$9,"")&amp;IF(G206='Tabelle Tipi-pesi'!F$10,'Tabelle Tipi-pesi'!G$10,"")&amp;IF(G206='Tabelle Tipi-pesi'!F$11,'Tabelle Tipi-pesi'!G$11,"")&amp;IF(G206='Tabelle Tipi-pesi'!F$12,'Tabelle Tipi-pesi'!G$12,"")&amp;IF(G206='Tabelle Tipi-pesi'!F$13,'Tabelle Tipi-pesi'!G$13,"")&amp;IF(G206='Tabelle Tipi-pesi'!F$14,'Tabelle Tipi-pesi'!G$14,"")&amp;IF(G206='Tabelle Tipi-pesi'!F$15,'Tabelle Tipi-pesi'!G$15,"")&amp;IF(G206='Tabelle Tipi-pesi'!F$16,'Tabelle Tipi-pesi'!G$16,"")&amp;IF(G206='Tabelle Tipi-pesi'!F$17,'Tabelle Tipi-pesi'!G$17,"")&amp;IF(G206='Tabelle Tipi-pesi'!F$18,'Tabelle Tipi-pesi'!G$18,"")&amp;IF(G206='Tabelle Tipi-pesi'!F$19,'Tabelle Tipi-pesi'!G$19,"")&amp;IF(G206='Tabelle Tipi-pesi'!F$20,'Tabelle Tipi-pesi'!G$20,"")&amp;IF(G206='Tabelle Tipi-pesi'!F$21,'Tabelle Tipi-pesi'!G$21,"")&amp;IF(G206='Tabelle Tipi-pesi'!F$22,'Tabelle Tipi-pesi'!G$22,"")&amp;IF(G206='Tabelle Tipi-pesi'!F$23,'Tabelle Tipi-pesi'!G$23,"")))</f>
        <v>60</v>
      </c>
      <c r="I206" s="8" t="s">
        <v>45</v>
      </c>
      <c r="J206" s="9">
        <f>IF(I206="",0,VALUE(IF(I206='Tabelle Tipi-pesi'!H$2,'Tabelle Tipi-pesi'!I$2,"")&amp;IF(I206='Tabelle Tipi-pesi'!H$3,'Tabelle Tipi-pesi'!I$3,"")&amp;IF(I206='Tabelle Tipi-pesi'!H$4,'Tabelle Tipi-pesi'!I$4,"")&amp;IF(I206='Tabelle Tipi-pesi'!H$5,'Tabelle Tipi-pesi'!I$5,"")&amp;IF(I206='Tabelle Tipi-pesi'!H$6,'Tabelle Tipi-pesi'!I$6,"")&amp;IF(I206='Tabelle Tipi-pesi'!H$7,'Tabelle Tipi-pesi'!I$7,"")&amp;IF(I206='Tabelle Tipi-pesi'!H$8,'Tabelle Tipi-pesi'!I$8,"")&amp;IF(I206='Tabelle Tipi-pesi'!H$9,'Tabelle Tipi-pesi'!I$9,"")&amp;IF(I206='Tabelle Tipi-pesi'!H$10,'Tabelle Tipi-pesi'!I$10,"")&amp;IF(I206='Tabelle Tipi-pesi'!H$11,'Tabelle Tipi-pesi'!I$11,"")&amp;IF(I206='Tabelle Tipi-pesi'!H$12,'Tabelle Tipi-pesi'!I$12,"")&amp;IF(I206='Tabelle Tipi-pesi'!H$13,'Tabelle Tipi-pesi'!I$13,"")&amp;IF(I206='Tabelle Tipi-pesi'!H$14,'Tabelle Tipi-pesi'!I$14,"")&amp;IF(I206='Tabelle Tipi-pesi'!H$15,'Tabelle Tipi-pesi'!I$15,"")&amp;IF(I206='Tabelle Tipi-pesi'!H$16,'Tabelle Tipi-pesi'!I$16,"")&amp;IF(I206='Tabelle Tipi-pesi'!H$17,'Tabelle Tipi-pesi'!I$17,"")&amp;IF(I206='Tabelle Tipi-pesi'!H$18,'Tabelle Tipi-pesi'!I$18,"")&amp;IF(I206='Tabelle Tipi-pesi'!H$19,'Tabelle Tipi-pesi'!I$19,"")&amp;IF(I206='Tabelle Tipi-pesi'!H$20,'Tabelle Tipi-pesi'!I$20,"")&amp;IF(I206='Tabelle Tipi-pesi'!H$21,'Tabelle Tipi-pesi'!I$21,"")&amp;IF(I206='Tabelle Tipi-pesi'!H$22,'Tabelle Tipi-pesi'!I$22,"")&amp;IF(I206='Tabelle Tipi-pesi'!H$23,'Tabelle Tipi-pesi'!I$23,"")))</f>
        <v>50</v>
      </c>
      <c r="K206" s="24" t="s">
        <v>50</v>
      </c>
      <c r="L206" s="25">
        <f>IF(K206="",0,VALUE(IF(K206='Tabelle Tipi-pesi'!J$2,'Tabelle Tipi-pesi'!K$2,"")&amp;IF(K206='Tabelle Tipi-pesi'!J$3,'Tabelle Tipi-pesi'!K$3,"")&amp;IF(K206='Tabelle Tipi-pesi'!J$4,'Tabelle Tipi-pesi'!K$4,"")&amp;IF(K206='Tabelle Tipi-pesi'!J$5,'Tabelle Tipi-pesi'!K$5,"")&amp;IF(K206='Tabelle Tipi-pesi'!J$6,'Tabelle Tipi-pesi'!K$6,"")&amp;IF(K206='Tabelle Tipi-pesi'!J$7,'Tabelle Tipi-pesi'!K$7,"")&amp;IF(K206='Tabelle Tipi-pesi'!J$8,'Tabelle Tipi-pesi'!K$8,"")&amp;IF(K206='Tabelle Tipi-pesi'!J$9,'Tabelle Tipi-pesi'!K$9,"")&amp;IF(K206='Tabelle Tipi-pesi'!J$10,'Tabelle Tipi-pesi'!K$10,"")&amp;IF(K206='Tabelle Tipi-pesi'!J$11,'Tabelle Tipi-pesi'!K$11,"")&amp;IF(K206='Tabelle Tipi-pesi'!J$12,'Tabelle Tipi-pesi'!K$12,"")&amp;IF(K206='Tabelle Tipi-pesi'!J$13,'Tabelle Tipi-pesi'!K$13,"")&amp;IF(K206='Tabelle Tipi-pesi'!J$14,'Tabelle Tipi-pesi'!K$14,"")&amp;IF(K206='Tabelle Tipi-pesi'!J$15,'Tabelle Tipi-pesi'!K$15,"")&amp;IF(K206='Tabelle Tipi-pesi'!J$16,'Tabelle Tipi-pesi'!K$16,"")&amp;IF(K206='Tabelle Tipi-pesi'!J$17,'Tabelle Tipi-pesi'!K$17,"")&amp;IF(K206='Tabelle Tipi-pesi'!J$18,'Tabelle Tipi-pesi'!K$18,"")&amp;IF(K206='Tabelle Tipi-pesi'!J$19,'Tabelle Tipi-pesi'!K$19,"")&amp;IF(K206='Tabelle Tipi-pesi'!J$20,'Tabelle Tipi-pesi'!K$20,"")&amp;IF(K206='Tabelle Tipi-pesi'!J$21,'Tabelle Tipi-pesi'!K$21,"")&amp;IF(K206='Tabelle Tipi-pesi'!J$22,'Tabelle Tipi-pesi'!K$22,"")&amp;IF(K206='Tabelle Tipi-pesi'!J$23,'Tabelle Tipi-pesi'!K$23,"")))</f>
        <v>7</v>
      </c>
      <c r="M206" s="8" t="s">
        <v>56</v>
      </c>
      <c r="N206" s="9">
        <f>$B206*IF(M206="",0,VALUE(IF(M206='Tabelle Tipi-pesi'!L$2,'Tabelle Tipi-pesi'!M$2,"")&amp;IF(M206='Tabelle Tipi-pesi'!L$3,'Tabelle Tipi-pesi'!M$3,"")&amp;IF(M206='Tabelle Tipi-pesi'!L$4,'Tabelle Tipi-pesi'!M$4,"")&amp;IF(M206='Tabelle Tipi-pesi'!L$5,'Tabelle Tipi-pesi'!M$5,"")&amp;IF(M206='Tabelle Tipi-pesi'!L$6,'Tabelle Tipi-pesi'!M$6,"")&amp;IF(M206='Tabelle Tipi-pesi'!L$7,'Tabelle Tipi-pesi'!M$7,"")&amp;IF(M206='Tabelle Tipi-pesi'!L$8,'Tabelle Tipi-pesi'!M$8,"")&amp;IF(M206='Tabelle Tipi-pesi'!L$9,'Tabelle Tipi-pesi'!M$9,"")&amp;IF(M206='Tabelle Tipi-pesi'!L$10,'Tabelle Tipi-pesi'!M$10,"")&amp;IF(M206='Tabelle Tipi-pesi'!L$11,'Tabelle Tipi-pesi'!M$11,"")&amp;IF(M206='Tabelle Tipi-pesi'!L$12,'Tabelle Tipi-pesi'!M$12,"")&amp;IF(M206='Tabelle Tipi-pesi'!L$13,'Tabelle Tipi-pesi'!M$13,"")&amp;IF(M206='Tabelle Tipi-pesi'!L$14,'Tabelle Tipi-pesi'!M$14,"")&amp;IF(M206='Tabelle Tipi-pesi'!L$15,'Tabelle Tipi-pesi'!M$15,"")&amp;IF(M206='Tabelle Tipi-pesi'!L$16,'Tabelle Tipi-pesi'!M$16,"")&amp;IF(M206='Tabelle Tipi-pesi'!L$17,'Tabelle Tipi-pesi'!M$17,"")&amp;IF(M206='Tabelle Tipi-pesi'!L$18,'Tabelle Tipi-pesi'!M$18,"")&amp;IF(M206='Tabelle Tipi-pesi'!L$19,'Tabelle Tipi-pesi'!M$19,"")&amp;IF(M206='Tabelle Tipi-pesi'!L$20,'Tabelle Tipi-pesi'!M$20,"")&amp;IF(M206='Tabelle Tipi-pesi'!L$21,'Tabelle Tipi-pesi'!M$21,"")&amp;IF(M206='Tabelle Tipi-pesi'!L$22,'Tabelle Tipi-pesi'!M$22,"")&amp;IF(M206='Tabelle Tipi-pesi'!L$23,'Tabelle Tipi-pesi'!M$23,"")))</f>
        <v>80</v>
      </c>
      <c r="O206" s="27" t="s">
        <v>71</v>
      </c>
      <c r="P206" s="28">
        <f>IF(O206="",0,VALUE(IF(O206='Tabelle Tipi-pesi'!N$2,'Tabelle Tipi-pesi'!O$2,"")&amp;IF(O206='Tabelle Tipi-pesi'!N$3,'Tabelle Tipi-pesi'!O$3,"")&amp;IF(O206='Tabelle Tipi-pesi'!N$4,'Tabelle Tipi-pesi'!O$4,"")&amp;IF(O206='Tabelle Tipi-pesi'!N$5,'Tabelle Tipi-pesi'!O$5,"")&amp;IF(O206='Tabelle Tipi-pesi'!N$6,'Tabelle Tipi-pesi'!O$6,"")&amp;IF(O206='Tabelle Tipi-pesi'!N$7,'Tabelle Tipi-pesi'!O$7,"")&amp;IF(O206='Tabelle Tipi-pesi'!N$8,'Tabelle Tipi-pesi'!O$8,"")&amp;IF(O206='Tabelle Tipi-pesi'!N$9,'Tabelle Tipi-pesi'!O$9,"")&amp;IF(O206='Tabelle Tipi-pesi'!N$10,'Tabelle Tipi-pesi'!O$10,"")&amp;IF(O206='Tabelle Tipi-pesi'!N$11,'Tabelle Tipi-pesi'!O$11,"")&amp;IF(O206='Tabelle Tipi-pesi'!N$12,'Tabelle Tipi-pesi'!O$12,"")&amp;IF(O206='Tabelle Tipi-pesi'!N$13,'Tabelle Tipi-pesi'!O$13,"")&amp;IF(O206='Tabelle Tipi-pesi'!N$14,'Tabelle Tipi-pesi'!O$14,"")&amp;IF(O206='Tabelle Tipi-pesi'!N$15,'Tabelle Tipi-pesi'!O$15,"")&amp;IF(O206='Tabelle Tipi-pesi'!N$16,'Tabelle Tipi-pesi'!O$16,"")&amp;IF(O206='Tabelle Tipi-pesi'!N$17,'Tabelle Tipi-pesi'!O$17,"")&amp;IF(O206='Tabelle Tipi-pesi'!N$18,'Tabelle Tipi-pesi'!O$18,"")&amp;IF(O206='Tabelle Tipi-pesi'!N$19,'Tabelle Tipi-pesi'!O$19,"")&amp;IF(O206='Tabelle Tipi-pesi'!N$20,'Tabelle Tipi-pesi'!O$20,"")&amp;IF(O206='Tabelle Tipi-pesi'!N$21,'Tabelle Tipi-pesi'!O$21,"")&amp;IF(O206='Tabelle Tipi-pesi'!N$22,'Tabelle Tipi-pesi'!O$22,"")&amp;IF(O206='Tabelle Tipi-pesi'!N$23,'Tabelle Tipi-pesi'!O$23,"")))</f>
        <v>122</v>
      </c>
      <c r="R206" s="9">
        <f>IF(Q206="",0,VALUE(IF(Q206='Tabelle Tipi-pesi'!P$2,'Tabelle Tipi-pesi'!Q$2,"")&amp;IF(Q206='Tabelle Tipi-pesi'!P$3,'Tabelle Tipi-pesi'!Q$3,"")&amp;IF(Q206='Tabelle Tipi-pesi'!P$4,'Tabelle Tipi-pesi'!Q$4,"")&amp;IF(Q206='Tabelle Tipi-pesi'!P$5,'Tabelle Tipi-pesi'!Q$5,"")&amp;IF(Q206='Tabelle Tipi-pesi'!P$6,'Tabelle Tipi-pesi'!Q$6,"")&amp;IF(Q206='Tabelle Tipi-pesi'!P$7,'Tabelle Tipi-pesi'!Q$7,"")&amp;IF(Q206='Tabelle Tipi-pesi'!P$8,'Tabelle Tipi-pesi'!Q$8,"")&amp;IF(Q206='Tabelle Tipi-pesi'!P$9,'Tabelle Tipi-pesi'!Q$9,"")&amp;IF(Q206='Tabelle Tipi-pesi'!P$10,'Tabelle Tipi-pesi'!Q$10,"")&amp;IF(Q206='Tabelle Tipi-pesi'!P$11,'Tabelle Tipi-pesi'!Q$11,"")&amp;IF(Q206='Tabelle Tipi-pesi'!P$12,'Tabelle Tipi-pesi'!Q$12,"")&amp;IF(Q206='Tabelle Tipi-pesi'!P$13,'Tabelle Tipi-pesi'!Q$13,"")&amp;IF(Q206='Tabelle Tipi-pesi'!P$14,'Tabelle Tipi-pesi'!Q$14,"")&amp;IF(Q206='Tabelle Tipi-pesi'!P$15,'Tabelle Tipi-pesi'!Q$15,"")&amp;IF(Q206='Tabelle Tipi-pesi'!P$16,'Tabelle Tipi-pesi'!Q$16,"")&amp;IF(Q206='Tabelle Tipi-pesi'!P$17,'Tabelle Tipi-pesi'!Q$17,"")&amp;IF(Q206='Tabelle Tipi-pesi'!P$18,'Tabelle Tipi-pesi'!Q$18,"")&amp;IF(Q206='Tabelle Tipi-pesi'!P$19,'Tabelle Tipi-pesi'!Q$19,"")&amp;IF(Q206='Tabelle Tipi-pesi'!P$20,'Tabelle Tipi-pesi'!Q$20,"")&amp;IF(Q206='Tabelle Tipi-pesi'!P$21,'Tabelle Tipi-pesi'!Q$21,"")&amp;IF(Q206='Tabelle Tipi-pesi'!P$22,'Tabelle Tipi-pesi'!Q$22,"")&amp;IF(Q206='Tabelle Tipi-pesi'!P$23,'Tabelle Tipi-pesi'!Q$23,"")))</f>
        <v>0</v>
      </c>
      <c r="S206" s="29" t="s">
        <v>130</v>
      </c>
      <c r="T206" s="30">
        <f>IF(S206="",0,VALUE(IF(S206='Tabelle Tipi-pesi'!R$2,'Tabelle Tipi-pesi'!S$2,"")&amp;IF(S206='Tabelle Tipi-pesi'!R$3,'Tabelle Tipi-pesi'!S$3,"")&amp;IF(S206='Tabelle Tipi-pesi'!R$4,'Tabelle Tipi-pesi'!S$4,"")&amp;IF(S206='Tabelle Tipi-pesi'!R$5,'Tabelle Tipi-pesi'!S$5,"")&amp;IF(S206='Tabelle Tipi-pesi'!R$6,'Tabelle Tipi-pesi'!S$6,"")&amp;IF(S206='Tabelle Tipi-pesi'!R$7,'Tabelle Tipi-pesi'!S$7,"")&amp;IF(S206='Tabelle Tipi-pesi'!R$8,'Tabelle Tipi-pesi'!S$8,"")&amp;IF(S206='Tabelle Tipi-pesi'!R$9,'Tabelle Tipi-pesi'!S$9,"")&amp;IF(S206='Tabelle Tipi-pesi'!R$10,'Tabelle Tipi-pesi'!S$10,"")&amp;IF(S206='Tabelle Tipi-pesi'!R$11,'Tabelle Tipi-pesi'!S$11,"")&amp;IF(S206='Tabelle Tipi-pesi'!R$12,'Tabelle Tipi-pesi'!S$12,"")&amp;IF(S206='Tabelle Tipi-pesi'!R$13,'Tabelle Tipi-pesi'!S$13,"")&amp;IF(S206='Tabelle Tipi-pesi'!R$14,'Tabelle Tipi-pesi'!S$14,"")&amp;IF(S206='Tabelle Tipi-pesi'!R$15,'Tabelle Tipi-pesi'!S$15,"")&amp;IF(S206='Tabelle Tipi-pesi'!R$16,'Tabelle Tipi-pesi'!S$16,"")&amp;IF(S206='Tabelle Tipi-pesi'!R$17,'Tabelle Tipi-pesi'!S$17,"")&amp;IF(S206='Tabelle Tipi-pesi'!R$18,'Tabelle Tipi-pesi'!S$18,"")&amp;IF(S206='Tabelle Tipi-pesi'!R$19,'Tabelle Tipi-pesi'!S$19,"")&amp;IF(S206='Tabelle Tipi-pesi'!R$20,'Tabelle Tipi-pesi'!S$20,"")&amp;IF(S206='Tabelle Tipi-pesi'!R$21,'Tabelle Tipi-pesi'!S$21,"")&amp;IF(S206='Tabelle Tipi-pesi'!R$22,'Tabelle Tipi-pesi'!S$22,"")&amp;IF(S206='Tabelle Tipi-pesi'!R$23,'Tabelle Tipi-pesi'!S$23,"")))</f>
        <v>15</v>
      </c>
      <c r="V206" s="9">
        <f>IF(U206="",0,VALUE(IF(U206='Tabelle Tipi-pesi'!T$2,'Tabelle Tipi-pesi'!U$2,"")&amp;IF(U206='Tabelle Tipi-pesi'!T$3,'Tabelle Tipi-pesi'!U$3,"")&amp;IF(U206='Tabelle Tipi-pesi'!T$4,'Tabelle Tipi-pesi'!U$4,"")&amp;IF(U206='Tabelle Tipi-pesi'!T$5,'Tabelle Tipi-pesi'!U$5,"")&amp;IF(U206='Tabelle Tipi-pesi'!T$6,'Tabelle Tipi-pesi'!U$6,"")&amp;IF(U206='Tabelle Tipi-pesi'!T$7,'Tabelle Tipi-pesi'!U$7,"")&amp;IF(U206='Tabelle Tipi-pesi'!T$8,'Tabelle Tipi-pesi'!U$8,"")&amp;IF(U206='Tabelle Tipi-pesi'!T$9,'Tabelle Tipi-pesi'!U$9,"")&amp;IF(U206='Tabelle Tipi-pesi'!T$10,'Tabelle Tipi-pesi'!U$10,"")&amp;IF(U206='Tabelle Tipi-pesi'!T$11,'Tabelle Tipi-pesi'!U$11,"")&amp;IF(U206='Tabelle Tipi-pesi'!T$12,'Tabelle Tipi-pesi'!U$12,"")&amp;IF(U206='Tabelle Tipi-pesi'!T$13,'Tabelle Tipi-pesi'!U$13,"")&amp;IF(U206='Tabelle Tipi-pesi'!T$14,'Tabelle Tipi-pesi'!U$14,"")&amp;IF(U206='Tabelle Tipi-pesi'!T$15,'Tabelle Tipi-pesi'!U$15,"")&amp;IF(U206='Tabelle Tipi-pesi'!T$16,'Tabelle Tipi-pesi'!U$16,"")&amp;IF(U206='Tabelle Tipi-pesi'!T$17,'Tabelle Tipi-pesi'!U$17,"")&amp;IF(U206='Tabelle Tipi-pesi'!T$18,'Tabelle Tipi-pesi'!U$18,"")&amp;IF(U206='Tabelle Tipi-pesi'!T$19,'Tabelle Tipi-pesi'!U$19,"")&amp;IF(U206='Tabelle Tipi-pesi'!T$20,'Tabelle Tipi-pesi'!U$20,"")&amp;IF(U206='Tabelle Tipi-pesi'!T$21,'Tabelle Tipi-pesi'!U$21,"")&amp;IF(U206='Tabelle Tipi-pesi'!T$22,'Tabelle Tipi-pesi'!U$22,"")&amp;IF(U206='Tabelle Tipi-pesi'!T$23,'Tabelle Tipi-pesi'!U$23,"")))</f>
        <v>0</v>
      </c>
      <c r="W206" s="31"/>
      <c r="X206" s="32">
        <f>IF(W206="",0,VALUE(IF(W206='Tabelle Tipi-pesi'!V$2,'Tabelle Tipi-pesi'!W$2,"")&amp;IF(W206='Tabelle Tipi-pesi'!V$3,'Tabelle Tipi-pesi'!W$3,"")&amp;IF(W206='Tabelle Tipi-pesi'!V$4,'Tabelle Tipi-pesi'!W$4,"")&amp;IF(W206='Tabelle Tipi-pesi'!V$5,'Tabelle Tipi-pesi'!W$5,"")&amp;IF(W206='Tabelle Tipi-pesi'!V$6,'Tabelle Tipi-pesi'!W$6,"")&amp;IF(W206='Tabelle Tipi-pesi'!V$7,'Tabelle Tipi-pesi'!W$7,"")&amp;IF(W206='Tabelle Tipi-pesi'!V$8,'Tabelle Tipi-pesi'!W$8,"")&amp;IF(W206='Tabelle Tipi-pesi'!V$9,'Tabelle Tipi-pesi'!W$9,"")&amp;IF(W206='Tabelle Tipi-pesi'!V$10,'Tabelle Tipi-pesi'!W$10,"")&amp;IF(W206='Tabelle Tipi-pesi'!V$11,'Tabelle Tipi-pesi'!W$11,"")&amp;IF(W206='Tabelle Tipi-pesi'!V$12,'Tabelle Tipi-pesi'!W$12,"")&amp;IF(W206='Tabelle Tipi-pesi'!V$13,'Tabelle Tipi-pesi'!W$13,"")&amp;IF(W206='Tabelle Tipi-pesi'!V$14,'Tabelle Tipi-pesi'!W$14,"")&amp;IF(W206='Tabelle Tipi-pesi'!V$15,'Tabelle Tipi-pesi'!W$15,"")&amp;IF(W206='Tabelle Tipi-pesi'!V$16,'Tabelle Tipi-pesi'!W$16,"")&amp;IF(W206='Tabelle Tipi-pesi'!V$17,'Tabelle Tipi-pesi'!W$17,"")&amp;IF(W206='Tabelle Tipi-pesi'!V$18,'Tabelle Tipi-pesi'!W$18,"")&amp;IF(W206='Tabelle Tipi-pesi'!V$19,'Tabelle Tipi-pesi'!W$19,"")&amp;IF(W206='Tabelle Tipi-pesi'!V$20,'Tabelle Tipi-pesi'!W$20,"")&amp;IF(W206='Tabelle Tipi-pesi'!V$21,'Tabelle Tipi-pesi'!W$21,"")&amp;IF(W206='Tabelle Tipi-pesi'!V$22,'Tabelle Tipi-pesi'!W$22,"")&amp;IF(W206='Tabelle Tipi-pesi'!V$23,'Tabelle Tipi-pesi'!W$23,"")))</f>
        <v>0</v>
      </c>
      <c r="Z206" s="9">
        <f>IF(Y206="",0,VALUE(IF(Y206='Tabelle Tipi-pesi'!X$2,'Tabelle Tipi-pesi'!Y$2,"")&amp;IF(Y206='Tabelle Tipi-pesi'!X$3,'Tabelle Tipi-pesi'!Y$3,"")&amp;IF(Y206='Tabelle Tipi-pesi'!X$4,'Tabelle Tipi-pesi'!Y$4,"")&amp;IF(Y206='Tabelle Tipi-pesi'!X$5,'Tabelle Tipi-pesi'!Y$5,"")&amp;IF(Y206='Tabelle Tipi-pesi'!X$6,'Tabelle Tipi-pesi'!Y$6,"")&amp;IF(Y206='Tabelle Tipi-pesi'!X$7,'Tabelle Tipi-pesi'!Y$7,"")&amp;IF(Y206='Tabelle Tipi-pesi'!X$8,'Tabelle Tipi-pesi'!Y$8,"")&amp;IF(Y206='Tabelle Tipi-pesi'!X$9,'Tabelle Tipi-pesi'!Y$9,"")&amp;IF(Y206='Tabelle Tipi-pesi'!X$10,'Tabelle Tipi-pesi'!Y$10,"")&amp;IF(Y206='Tabelle Tipi-pesi'!X$11,'Tabelle Tipi-pesi'!Y$11,"")&amp;IF(Y206='Tabelle Tipi-pesi'!X$12,'Tabelle Tipi-pesi'!Y$12,"")&amp;IF(Y206='Tabelle Tipi-pesi'!X$13,'Tabelle Tipi-pesi'!Y$13,"")&amp;IF(Y206='Tabelle Tipi-pesi'!X$14,'Tabelle Tipi-pesi'!Y$14,"")&amp;IF(Y206='Tabelle Tipi-pesi'!X$15,'Tabelle Tipi-pesi'!Y$15,"")&amp;IF(Y206='Tabelle Tipi-pesi'!X$16,'Tabelle Tipi-pesi'!Y$16,"")&amp;IF(Y206='Tabelle Tipi-pesi'!X$17,'Tabelle Tipi-pesi'!Y$17,"")&amp;IF(Y206='Tabelle Tipi-pesi'!X$18,'Tabelle Tipi-pesi'!Y$18,"")&amp;IF(Y206='Tabelle Tipi-pesi'!X$19,'Tabelle Tipi-pesi'!Y$19,"")&amp;IF(Y206='Tabelle Tipi-pesi'!X$20,'Tabelle Tipi-pesi'!Y$20,"")&amp;IF(Y206='Tabelle Tipi-pesi'!X$21,'Tabelle Tipi-pesi'!Y$21,"")&amp;IF(Y206='Tabelle Tipi-pesi'!X$22,'Tabelle Tipi-pesi'!Y$22,"")&amp;IF(Y206='Tabelle Tipi-pesi'!X$23,'Tabelle Tipi-pesi'!Y$23,"")))</f>
        <v>0</v>
      </c>
      <c r="AA206" s="36"/>
      <c r="AB206" s="37">
        <f>IF(AA206="",0,VALUE(IF(AA206='Tabelle Tipi-pesi'!Z$2,'Tabelle Tipi-pesi'!AA$2,"")&amp;IF(AA206='Tabelle Tipi-pesi'!Z$3,'Tabelle Tipi-pesi'!AA$3,"")&amp;IF(AA206='Tabelle Tipi-pesi'!Z$4,'Tabelle Tipi-pesi'!AA$4,"")&amp;IF(AA206='Tabelle Tipi-pesi'!Z$5,'Tabelle Tipi-pesi'!AA$5,"")&amp;IF(AA206='Tabelle Tipi-pesi'!Z$6,'Tabelle Tipi-pesi'!AA$6,"")&amp;IF(AA206='Tabelle Tipi-pesi'!Z$7,'Tabelle Tipi-pesi'!AA$7,"")&amp;IF(AA206='Tabelle Tipi-pesi'!Z$8,'Tabelle Tipi-pesi'!AA$8,"")&amp;IF(AA206='Tabelle Tipi-pesi'!Z$9,'Tabelle Tipi-pesi'!AA$9,"")&amp;IF(AA206='Tabelle Tipi-pesi'!Z$10,'Tabelle Tipi-pesi'!AA$10,"")&amp;IF(AA206='Tabelle Tipi-pesi'!Z$11,'Tabelle Tipi-pesi'!AA$11,"")&amp;IF(AA206='Tabelle Tipi-pesi'!Z$12,'Tabelle Tipi-pesi'!AA$12,"")&amp;IF(AA206='Tabelle Tipi-pesi'!Z$13,'Tabelle Tipi-pesi'!AA$13,"")&amp;IF(AA206='Tabelle Tipi-pesi'!Z$14,'Tabelle Tipi-pesi'!AA$14,"")&amp;IF(AA206='Tabelle Tipi-pesi'!Z$15,'Tabelle Tipi-pesi'!AA$15,"")&amp;IF(AA206='Tabelle Tipi-pesi'!Z$16,'Tabelle Tipi-pesi'!AA$16,"")&amp;IF(AA206='Tabelle Tipi-pesi'!Z$17,'Tabelle Tipi-pesi'!AA$17,"")&amp;IF(AA206='Tabelle Tipi-pesi'!Z$18,'Tabelle Tipi-pesi'!AA$18,"")&amp;IF(AA206='Tabelle Tipi-pesi'!Z$19,'Tabelle Tipi-pesi'!AA$19,"")&amp;IF(AA206='Tabelle Tipi-pesi'!Z$20,'Tabelle Tipi-pesi'!AA$20,"")&amp;IF(AA206='Tabelle Tipi-pesi'!Z$21,'Tabelle Tipi-pesi'!AA$21,"")&amp;IF(AA206='Tabelle Tipi-pesi'!Z$22,'Tabelle Tipi-pesi'!AA$22,"")&amp;IF(AA206='Tabelle Tipi-pesi'!Z$23,'Tabelle Tipi-pesi'!AA$23,"")))</f>
        <v>0</v>
      </c>
      <c r="AD206" s="9">
        <f>IF(AC206="",0,VALUE(IF(AC206='Tabelle Tipi-pesi'!Z$2,'Tabelle Tipi-pesi'!AA$2,"")&amp;IF(AC206='Tabelle Tipi-pesi'!Z$3,'Tabelle Tipi-pesi'!AA$3,"")&amp;IF(AC206='Tabelle Tipi-pesi'!Z$4,'Tabelle Tipi-pesi'!AA$4,"")&amp;IF(AC206='Tabelle Tipi-pesi'!Z$5,'Tabelle Tipi-pesi'!AA$5,"")&amp;IF(AC206='Tabelle Tipi-pesi'!Z$6,'Tabelle Tipi-pesi'!AA$6,"")&amp;IF(AC206='Tabelle Tipi-pesi'!Z$7,'Tabelle Tipi-pesi'!AA$7,"")&amp;IF(AC206='Tabelle Tipi-pesi'!Z$8,'Tabelle Tipi-pesi'!AA$8,"")&amp;IF(AC206='Tabelle Tipi-pesi'!Z$9,'Tabelle Tipi-pesi'!AA$9,"")&amp;IF(AC206='Tabelle Tipi-pesi'!Z$10,'Tabelle Tipi-pesi'!AA$10,"")&amp;IF(AC206='Tabelle Tipi-pesi'!Z$11,'Tabelle Tipi-pesi'!AA$11,"")&amp;IF(AC206='Tabelle Tipi-pesi'!Z$12,'Tabelle Tipi-pesi'!AA$12,"")&amp;IF(AC206='Tabelle Tipi-pesi'!Z$13,'Tabelle Tipi-pesi'!AA$13,"")&amp;IF(AC206='Tabelle Tipi-pesi'!Z$14,'Tabelle Tipi-pesi'!AA$14,"")&amp;IF(AC206='Tabelle Tipi-pesi'!Z$15,'Tabelle Tipi-pesi'!AA$15,"")&amp;IF(AC206='Tabelle Tipi-pesi'!Z$16,'Tabelle Tipi-pesi'!AA$16,"")&amp;IF(AC206='Tabelle Tipi-pesi'!Z$17,'Tabelle Tipi-pesi'!AA$17,"")&amp;IF(AC206='Tabelle Tipi-pesi'!Z$18,'Tabelle Tipi-pesi'!AA$18,"")&amp;IF(AC206='Tabelle Tipi-pesi'!Z$19,'Tabelle Tipi-pesi'!AA$19,"")&amp;IF(AC206='Tabelle Tipi-pesi'!Z$20,'Tabelle Tipi-pesi'!AA$20,"")&amp;IF(AC206='Tabelle Tipi-pesi'!Z$21,'Tabelle Tipi-pesi'!AA$21,"")&amp;IF(AC206='Tabelle Tipi-pesi'!Z$22,'Tabelle Tipi-pesi'!AA$22,"")&amp;IF(AC206='Tabelle Tipi-pesi'!Z$23,'Tabelle Tipi-pesi'!AA$23,"")))</f>
        <v>0</v>
      </c>
      <c r="AE206" s="34"/>
      <c r="AF206" s="35">
        <f>IF(AE206="",0,VALUE(IF(AE206='Tabelle Tipi-pesi'!AB$2,'Tabelle Tipi-pesi'!AC$2,"")&amp;IF(AE206='Tabelle Tipi-pesi'!AB$3,'Tabelle Tipi-pesi'!AC$3,"")&amp;IF(AE206='Tabelle Tipi-pesi'!AB$4,'Tabelle Tipi-pesi'!AC$4,"")&amp;IF(AE206='Tabelle Tipi-pesi'!AB$5,'Tabelle Tipi-pesi'!AC$5,"")&amp;IF(AE206='Tabelle Tipi-pesi'!AB$6,'Tabelle Tipi-pesi'!AC$6,"")&amp;IF(AE206='Tabelle Tipi-pesi'!AB$7,'Tabelle Tipi-pesi'!AC$7,"")&amp;IF(AE206='Tabelle Tipi-pesi'!AB$8,'Tabelle Tipi-pesi'!AC$8,"")&amp;IF(AE206='Tabelle Tipi-pesi'!AB$9,'Tabelle Tipi-pesi'!AC$9,"")&amp;IF(AE206='Tabelle Tipi-pesi'!AB$10,'Tabelle Tipi-pesi'!AC$10,"")&amp;IF(AE206='Tabelle Tipi-pesi'!AB$11,'Tabelle Tipi-pesi'!AC$11,"")&amp;IF(AE206='Tabelle Tipi-pesi'!AB$12,'Tabelle Tipi-pesi'!AC$12,"")&amp;IF(AE206='Tabelle Tipi-pesi'!AB$13,'Tabelle Tipi-pesi'!AC$13,"")&amp;IF(AE206='Tabelle Tipi-pesi'!AB$14,'Tabelle Tipi-pesi'!AC$14,"")&amp;IF(AE206='Tabelle Tipi-pesi'!AB$15,'Tabelle Tipi-pesi'!AC$15,"")&amp;IF(AD206='Tabelle Tipi-pesi'!AB$16,'Tabelle Tipi-pesi'!AC$16,"")&amp;IF(AE206='Tabelle Tipi-pesi'!AB$17,'Tabelle Tipi-pesi'!AC$17,"")&amp;IF(AE206='Tabelle Tipi-pesi'!AB$18,'Tabelle Tipi-pesi'!AC$18,"")&amp;IF(AE206='Tabelle Tipi-pesi'!AB$19,'Tabelle Tipi-pesi'!AC$19,"")&amp;IF(AE206='Tabelle Tipi-pesi'!AB$20,'Tabelle Tipi-pesi'!AC$20,"")&amp;IF(AE206='Tabelle Tipi-pesi'!AB$21,'Tabelle Tipi-pesi'!AC$21,"")&amp;IF(AE206='Tabelle Tipi-pesi'!AB$22,'Tabelle Tipi-pesi'!AC$22,"")&amp;IF(AE206='Tabelle Tipi-pesi'!AB$23,'Tabelle Tipi-pesi'!AC$23,"")))</f>
        <v>0</v>
      </c>
      <c r="AH206" s="9">
        <f>IF(AG206="",0,VALUE(IF(AG206='Tabelle Tipi-pesi'!AD$2,'Tabelle Tipi-pesi'!AE$2,"")&amp;IF(AG206='Tabelle Tipi-pesi'!AD$3,'Tabelle Tipi-pesi'!AE$3,"")&amp;IF(AG206='Tabelle Tipi-pesi'!AD$4,'Tabelle Tipi-pesi'!AE$4,"")&amp;IF(AG206='Tabelle Tipi-pesi'!AD$5,'Tabelle Tipi-pesi'!AE$5,"")&amp;IF(AG206='Tabelle Tipi-pesi'!AD$6,'Tabelle Tipi-pesi'!AE$6,"")&amp;IF(AG206='Tabelle Tipi-pesi'!AD$7,'Tabelle Tipi-pesi'!AE$7,"")&amp;IF(AG206='Tabelle Tipi-pesi'!AD$8,'Tabelle Tipi-pesi'!AE$8,"")&amp;IF(AG206='Tabelle Tipi-pesi'!AD$9,'Tabelle Tipi-pesi'!AE$9,"")&amp;IF(AG206='Tabelle Tipi-pesi'!AD$10,'Tabelle Tipi-pesi'!AE$10,"")&amp;IF(AG206='Tabelle Tipi-pesi'!AD$11,'Tabelle Tipi-pesi'!AE$11,"")&amp;IF(AG206='Tabelle Tipi-pesi'!AD$12,'Tabelle Tipi-pesi'!AE$12,"")&amp;IF(AG206='Tabelle Tipi-pesi'!AD$13,'Tabelle Tipi-pesi'!AE$13,"")&amp;IF(AG206='Tabelle Tipi-pesi'!AD$14,'Tabelle Tipi-pesi'!AE$14,"")&amp;IF(AG206='Tabelle Tipi-pesi'!AD$15,'Tabelle Tipi-pesi'!AE$15,"")&amp;IF(AF206='Tabelle Tipi-pesi'!AD$16,'Tabelle Tipi-pesi'!AE$16,"")&amp;IF(AG206='Tabelle Tipi-pesi'!AD$17,'Tabelle Tipi-pesi'!AE$17,"")&amp;IF(AG206='Tabelle Tipi-pesi'!AD$18,'Tabelle Tipi-pesi'!AE$18,"")&amp;IF(AG206='Tabelle Tipi-pesi'!AD$19,'Tabelle Tipi-pesi'!AE$19,"")&amp;IF(AG206='Tabelle Tipi-pesi'!AD$20,'Tabelle Tipi-pesi'!AE$20,"")&amp;IF(AG206='Tabelle Tipi-pesi'!AD$21,'Tabelle Tipi-pesi'!AE$21,"")&amp;IF(AG206='Tabelle Tipi-pesi'!AD$22,'Tabelle Tipi-pesi'!AE$22,"")&amp;IF(AG206='Tabelle Tipi-pesi'!AD$23,'Tabelle Tipi-pesi'!AE$23,"")))</f>
        <v>0</v>
      </c>
      <c r="AJ206" s="26">
        <f t="shared" si="21"/>
        <v>402</v>
      </c>
      <c r="AK206" s="55">
        <v>22</v>
      </c>
      <c r="AL206" s="12">
        <v>2093</v>
      </c>
      <c r="AM206" s="18"/>
      <c r="AN206" s="11">
        <f t="shared" si="22"/>
        <v>8</v>
      </c>
      <c r="AO206" s="11" t="str">
        <f t="shared" si="23"/>
        <v>2</v>
      </c>
      <c r="AP206" s="8">
        <v>1400</v>
      </c>
      <c r="AQ206" s="40">
        <f t="shared" si="24"/>
        <v>5.708181818181818</v>
      </c>
      <c r="AR206" s="15">
        <f t="shared" si="25"/>
        <v>42.240545454545455</v>
      </c>
      <c r="AS206" s="16">
        <f t="shared" si="26"/>
        <v>105.07598371777476</v>
      </c>
      <c r="AT206" s="15">
        <f t="shared" si="27"/>
        <v>9.5169225604008219</v>
      </c>
      <c r="AU206" s="39"/>
    </row>
    <row r="207" spans="1:47" s="8" customFormat="1" ht="11.25" customHeight="1" x14ac:dyDescent="0.2">
      <c r="A207" s="8">
        <v>203</v>
      </c>
      <c r="B207" s="8">
        <v>4</v>
      </c>
      <c r="C207" s="20" t="s">
        <v>15</v>
      </c>
      <c r="D207" s="21">
        <f>IF(C207="",0,VALUE(IF(C207='Tabelle Tipi-pesi'!B$2,'Tabelle Tipi-pesi'!C$2,"")&amp;IF(C207='Tabelle Tipi-pesi'!B$3,'Tabelle Tipi-pesi'!C$3,"")&amp;IF(C207='Tabelle Tipi-pesi'!B$4,'Tabelle Tipi-pesi'!C$4,"")&amp;IF(C207='Tabelle Tipi-pesi'!B$5,'Tabelle Tipi-pesi'!C$5,"")&amp;IF(C207='Tabelle Tipi-pesi'!B$6,'Tabelle Tipi-pesi'!C$6,"")&amp;IF(C207='Tabelle Tipi-pesi'!B$7,'Tabelle Tipi-pesi'!C$7,"")&amp;IF(C207='Tabelle Tipi-pesi'!B$8,'Tabelle Tipi-pesi'!C$8,"")&amp;IF(C207='Tabelle Tipi-pesi'!B$9,'Tabelle Tipi-pesi'!C$9,"")&amp;IF(C207='Tabelle Tipi-pesi'!B$10,'Tabelle Tipi-pesi'!C$10,"")&amp;IF(C207='Tabelle Tipi-pesi'!B$11,'Tabelle Tipi-pesi'!C$11,"")&amp;IF(C207='Tabelle Tipi-pesi'!B$12,'Tabelle Tipi-pesi'!C$12,"")&amp;IF(C207='Tabelle Tipi-pesi'!B$13,'Tabelle Tipi-pesi'!C$13,"")&amp;IF(C207='Tabelle Tipi-pesi'!B$14,'Tabelle Tipi-pesi'!C$14,"")&amp;IF(C207='Tabelle Tipi-pesi'!B$15,'Tabelle Tipi-pesi'!C$15,"")&amp;IF(C207='Tabelle Tipi-pesi'!B$16,'Tabelle Tipi-pesi'!C$16,"")&amp;IF(C207='Tabelle Tipi-pesi'!B$17,'Tabelle Tipi-pesi'!C$17,"")&amp;IF(C207='Tabelle Tipi-pesi'!B$18,'Tabelle Tipi-pesi'!C$18,"")&amp;IF(C207='Tabelle Tipi-pesi'!B$19,'Tabelle Tipi-pesi'!C$19,"")&amp;IF(C207='Tabelle Tipi-pesi'!B$20,'Tabelle Tipi-pesi'!C$20,"")&amp;IF(C207='Tabelle Tipi-pesi'!B$21,'Tabelle Tipi-pesi'!C$21,"")&amp;IF(C207='Tabelle Tipi-pesi'!B$22,'Tabelle Tipi-pesi'!C$22,"")&amp;IF(C207='Tabelle Tipi-pesi'!B$23,'Tabelle Tipi-pesi'!C$23,"")))</f>
        <v>110</v>
      </c>
      <c r="E207" s="8" t="s">
        <v>32</v>
      </c>
      <c r="F207" s="7">
        <f>IF(E207="",0,VALUE(IF(E207='Tabelle Tipi-pesi'!D$2,'Tabelle Tipi-pesi'!E$2,"")&amp;IF(E207='Tabelle Tipi-pesi'!D$3,'Tabelle Tipi-pesi'!E$3,"")&amp;IF(E207='Tabelle Tipi-pesi'!D$4,'Tabelle Tipi-pesi'!E$4,"")&amp;IF(E207='Tabelle Tipi-pesi'!D$5,'Tabelle Tipi-pesi'!E$5,"")&amp;IF(E207='Tabelle Tipi-pesi'!D$6,'Tabelle Tipi-pesi'!E$6,"")&amp;IF(E207='Tabelle Tipi-pesi'!D$7,'Tabelle Tipi-pesi'!E$7,"")&amp;IF(E207='Tabelle Tipi-pesi'!D$8,'Tabelle Tipi-pesi'!E$8,"")&amp;IF(E207='Tabelle Tipi-pesi'!D$9,'Tabelle Tipi-pesi'!E$9,"")&amp;IF(E207='Tabelle Tipi-pesi'!D$10,'Tabelle Tipi-pesi'!E$10,"")&amp;IF(E207='Tabelle Tipi-pesi'!D$11,'Tabelle Tipi-pesi'!E$11,"")&amp;IF(E207='Tabelle Tipi-pesi'!D$12,'Tabelle Tipi-pesi'!E$12,"")&amp;IF(E207='Tabelle Tipi-pesi'!D$13,'Tabelle Tipi-pesi'!E$13,"")&amp;IF(E207='Tabelle Tipi-pesi'!D$14,'Tabelle Tipi-pesi'!E$14,"")&amp;IF(E207='Tabelle Tipi-pesi'!D$15,'Tabelle Tipi-pesi'!E$15,"")&amp;IF(E207='Tabelle Tipi-pesi'!D$16,'Tabelle Tipi-pesi'!E$16,"")&amp;IF(E207='Tabelle Tipi-pesi'!D$17,'Tabelle Tipi-pesi'!E$17,"")&amp;IF(E207='Tabelle Tipi-pesi'!D$18,'Tabelle Tipi-pesi'!E$18,"")&amp;IF(E207='Tabelle Tipi-pesi'!D$19,'Tabelle Tipi-pesi'!E$19,"")&amp;IF(E207='Tabelle Tipi-pesi'!D$20,'Tabelle Tipi-pesi'!E$20,"")&amp;IF(E207='Tabelle Tipi-pesi'!D$21,'Tabelle Tipi-pesi'!E$21,"")&amp;IF(E207='Tabelle Tipi-pesi'!D$22,'Tabelle Tipi-pesi'!E$22,"")&amp;IF(E207='Tabelle Tipi-pesi'!D$23,'Tabelle Tipi-pesi'!E$23,"")))/4*B207</f>
        <v>100</v>
      </c>
      <c r="G207" s="22" t="s">
        <v>41</v>
      </c>
      <c r="H207" s="23">
        <f>$B207*IF(G207="",0,VALUE(IF(G207='Tabelle Tipi-pesi'!F$2,'Tabelle Tipi-pesi'!G$2,"")&amp;IF(G207='Tabelle Tipi-pesi'!F$3,'Tabelle Tipi-pesi'!G$3,"")&amp;IF(G207='Tabelle Tipi-pesi'!F$4,'Tabelle Tipi-pesi'!G$4,"")&amp;IF(G207='Tabelle Tipi-pesi'!F$5,'Tabelle Tipi-pesi'!G$5,"")&amp;IF(G207='Tabelle Tipi-pesi'!F$6,'Tabelle Tipi-pesi'!G$6,"")&amp;IF(G207='Tabelle Tipi-pesi'!F$7,'Tabelle Tipi-pesi'!G$7,"")&amp;IF(G207='Tabelle Tipi-pesi'!F$8,'Tabelle Tipi-pesi'!G$8,"")&amp;IF(G207='Tabelle Tipi-pesi'!F$9,'Tabelle Tipi-pesi'!G$9,"")&amp;IF(G207='Tabelle Tipi-pesi'!F$10,'Tabelle Tipi-pesi'!G$10,"")&amp;IF(G207='Tabelle Tipi-pesi'!F$11,'Tabelle Tipi-pesi'!G$11,"")&amp;IF(G207='Tabelle Tipi-pesi'!F$12,'Tabelle Tipi-pesi'!G$12,"")&amp;IF(G207='Tabelle Tipi-pesi'!F$13,'Tabelle Tipi-pesi'!G$13,"")&amp;IF(G207='Tabelle Tipi-pesi'!F$14,'Tabelle Tipi-pesi'!G$14,"")&amp;IF(G207='Tabelle Tipi-pesi'!F$15,'Tabelle Tipi-pesi'!G$15,"")&amp;IF(G207='Tabelle Tipi-pesi'!F$16,'Tabelle Tipi-pesi'!G$16,"")&amp;IF(G207='Tabelle Tipi-pesi'!F$17,'Tabelle Tipi-pesi'!G$17,"")&amp;IF(G207='Tabelle Tipi-pesi'!F$18,'Tabelle Tipi-pesi'!G$18,"")&amp;IF(G207='Tabelle Tipi-pesi'!F$19,'Tabelle Tipi-pesi'!G$19,"")&amp;IF(G207='Tabelle Tipi-pesi'!F$20,'Tabelle Tipi-pesi'!G$20,"")&amp;IF(G207='Tabelle Tipi-pesi'!F$21,'Tabelle Tipi-pesi'!G$21,"")&amp;IF(G207='Tabelle Tipi-pesi'!F$22,'Tabelle Tipi-pesi'!G$22,"")&amp;IF(G207='Tabelle Tipi-pesi'!F$23,'Tabelle Tipi-pesi'!G$23,"")))</f>
        <v>60</v>
      </c>
      <c r="I207" s="8" t="s">
        <v>44</v>
      </c>
      <c r="J207" s="9">
        <f>IF(I207="",0,VALUE(IF(I207='Tabelle Tipi-pesi'!H$2,'Tabelle Tipi-pesi'!I$2,"")&amp;IF(I207='Tabelle Tipi-pesi'!H$3,'Tabelle Tipi-pesi'!I$3,"")&amp;IF(I207='Tabelle Tipi-pesi'!H$4,'Tabelle Tipi-pesi'!I$4,"")&amp;IF(I207='Tabelle Tipi-pesi'!H$5,'Tabelle Tipi-pesi'!I$5,"")&amp;IF(I207='Tabelle Tipi-pesi'!H$6,'Tabelle Tipi-pesi'!I$6,"")&amp;IF(I207='Tabelle Tipi-pesi'!H$7,'Tabelle Tipi-pesi'!I$7,"")&amp;IF(I207='Tabelle Tipi-pesi'!H$8,'Tabelle Tipi-pesi'!I$8,"")&amp;IF(I207='Tabelle Tipi-pesi'!H$9,'Tabelle Tipi-pesi'!I$9,"")&amp;IF(I207='Tabelle Tipi-pesi'!H$10,'Tabelle Tipi-pesi'!I$10,"")&amp;IF(I207='Tabelle Tipi-pesi'!H$11,'Tabelle Tipi-pesi'!I$11,"")&amp;IF(I207='Tabelle Tipi-pesi'!H$12,'Tabelle Tipi-pesi'!I$12,"")&amp;IF(I207='Tabelle Tipi-pesi'!H$13,'Tabelle Tipi-pesi'!I$13,"")&amp;IF(I207='Tabelle Tipi-pesi'!H$14,'Tabelle Tipi-pesi'!I$14,"")&amp;IF(I207='Tabelle Tipi-pesi'!H$15,'Tabelle Tipi-pesi'!I$15,"")&amp;IF(I207='Tabelle Tipi-pesi'!H$16,'Tabelle Tipi-pesi'!I$16,"")&amp;IF(I207='Tabelle Tipi-pesi'!H$17,'Tabelle Tipi-pesi'!I$17,"")&amp;IF(I207='Tabelle Tipi-pesi'!H$18,'Tabelle Tipi-pesi'!I$18,"")&amp;IF(I207='Tabelle Tipi-pesi'!H$19,'Tabelle Tipi-pesi'!I$19,"")&amp;IF(I207='Tabelle Tipi-pesi'!H$20,'Tabelle Tipi-pesi'!I$20,"")&amp;IF(I207='Tabelle Tipi-pesi'!H$21,'Tabelle Tipi-pesi'!I$21,"")&amp;IF(I207='Tabelle Tipi-pesi'!H$22,'Tabelle Tipi-pesi'!I$22,"")&amp;IF(I207='Tabelle Tipi-pesi'!H$23,'Tabelle Tipi-pesi'!I$23,"")))</f>
        <v>80</v>
      </c>
      <c r="K207" s="24" t="s">
        <v>50</v>
      </c>
      <c r="L207" s="25">
        <f>IF(K207="",0,VALUE(IF(K207='Tabelle Tipi-pesi'!J$2,'Tabelle Tipi-pesi'!K$2,"")&amp;IF(K207='Tabelle Tipi-pesi'!J$3,'Tabelle Tipi-pesi'!K$3,"")&amp;IF(K207='Tabelle Tipi-pesi'!J$4,'Tabelle Tipi-pesi'!K$4,"")&amp;IF(K207='Tabelle Tipi-pesi'!J$5,'Tabelle Tipi-pesi'!K$5,"")&amp;IF(K207='Tabelle Tipi-pesi'!J$6,'Tabelle Tipi-pesi'!K$6,"")&amp;IF(K207='Tabelle Tipi-pesi'!J$7,'Tabelle Tipi-pesi'!K$7,"")&amp;IF(K207='Tabelle Tipi-pesi'!J$8,'Tabelle Tipi-pesi'!K$8,"")&amp;IF(K207='Tabelle Tipi-pesi'!J$9,'Tabelle Tipi-pesi'!K$9,"")&amp;IF(K207='Tabelle Tipi-pesi'!J$10,'Tabelle Tipi-pesi'!K$10,"")&amp;IF(K207='Tabelle Tipi-pesi'!J$11,'Tabelle Tipi-pesi'!K$11,"")&amp;IF(K207='Tabelle Tipi-pesi'!J$12,'Tabelle Tipi-pesi'!K$12,"")&amp;IF(K207='Tabelle Tipi-pesi'!J$13,'Tabelle Tipi-pesi'!K$13,"")&amp;IF(K207='Tabelle Tipi-pesi'!J$14,'Tabelle Tipi-pesi'!K$14,"")&amp;IF(K207='Tabelle Tipi-pesi'!J$15,'Tabelle Tipi-pesi'!K$15,"")&amp;IF(K207='Tabelle Tipi-pesi'!J$16,'Tabelle Tipi-pesi'!K$16,"")&amp;IF(K207='Tabelle Tipi-pesi'!J$17,'Tabelle Tipi-pesi'!K$17,"")&amp;IF(K207='Tabelle Tipi-pesi'!J$18,'Tabelle Tipi-pesi'!K$18,"")&amp;IF(K207='Tabelle Tipi-pesi'!J$19,'Tabelle Tipi-pesi'!K$19,"")&amp;IF(K207='Tabelle Tipi-pesi'!J$20,'Tabelle Tipi-pesi'!K$20,"")&amp;IF(K207='Tabelle Tipi-pesi'!J$21,'Tabelle Tipi-pesi'!K$21,"")&amp;IF(K207='Tabelle Tipi-pesi'!J$22,'Tabelle Tipi-pesi'!K$22,"")&amp;IF(K207='Tabelle Tipi-pesi'!J$23,'Tabelle Tipi-pesi'!K$23,"")))</f>
        <v>7</v>
      </c>
      <c r="M207" s="8" t="s">
        <v>62</v>
      </c>
      <c r="N207" s="9">
        <f>$B207*IF(M207="",0,VALUE(IF(M207='Tabelle Tipi-pesi'!L$2,'Tabelle Tipi-pesi'!M$2,"")&amp;IF(M207='Tabelle Tipi-pesi'!L$3,'Tabelle Tipi-pesi'!M$3,"")&amp;IF(M207='Tabelle Tipi-pesi'!L$4,'Tabelle Tipi-pesi'!M$4,"")&amp;IF(M207='Tabelle Tipi-pesi'!L$5,'Tabelle Tipi-pesi'!M$5,"")&amp;IF(M207='Tabelle Tipi-pesi'!L$6,'Tabelle Tipi-pesi'!M$6,"")&amp;IF(M207='Tabelle Tipi-pesi'!L$7,'Tabelle Tipi-pesi'!M$7,"")&amp;IF(M207='Tabelle Tipi-pesi'!L$8,'Tabelle Tipi-pesi'!M$8,"")&amp;IF(M207='Tabelle Tipi-pesi'!L$9,'Tabelle Tipi-pesi'!M$9,"")&amp;IF(M207='Tabelle Tipi-pesi'!L$10,'Tabelle Tipi-pesi'!M$10,"")&amp;IF(M207='Tabelle Tipi-pesi'!L$11,'Tabelle Tipi-pesi'!M$11,"")&amp;IF(M207='Tabelle Tipi-pesi'!L$12,'Tabelle Tipi-pesi'!M$12,"")&amp;IF(M207='Tabelle Tipi-pesi'!L$13,'Tabelle Tipi-pesi'!M$13,"")&amp;IF(M207='Tabelle Tipi-pesi'!L$14,'Tabelle Tipi-pesi'!M$14,"")&amp;IF(M207='Tabelle Tipi-pesi'!L$15,'Tabelle Tipi-pesi'!M$15,"")&amp;IF(M207='Tabelle Tipi-pesi'!L$16,'Tabelle Tipi-pesi'!M$16,"")&amp;IF(M207='Tabelle Tipi-pesi'!L$17,'Tabelle Tipi-pesi'!M$17,"")&amp;IF(M207='Tabelle Tipi-pesi'!L$18,'Tabelle Tipi-pesi'!M$18,"")&amp;IF(M207='Tabelle Tipi-pesi'!L$19,'Tabelle Tipi-pesi'!M$19,"")&amp;IF(M207='Tabelle Tipi-pesi'!L$20,'Tabelle Tipi-pesi'!M$20,"")&amp;IF(M207='Tabelle Tipi-pesi'!L$21,'Tabelle Tipi-pesi'!M$21,"")&amp;IF(M207='Tabelle Tipi-pesi'!L$22,'Tabelle Tipi-pesi'!M$22,"")&amp;IF(M207='Tabelle Tipi-pesi'!L$23,'Tabelle Tipi-pesi'!M$23,"")))</f>
        <v>416</v>
      </c>
      <c r="O207" s="27" t="s">
        <v>79</v>
      </c>
      <c r="P207" s="28">
        <f>IF(O207="",0,VALUE(IF(O207='Tabelle Tipi-pesi'!N$2,'Tabelle Tipi-pesi'!O$2,"")&amp;IF(O207='Tabelle Tipi-pesi'!N$3,'Tabelle Tipi-pesi'!O$3,"")&amp;IF(O207='Tabelle Tipi-pesi'!N$4,'Tabelle Tipi-pesi'!O$4,"")&amp;IF(O207='Tabelle Tipi-pesi'!N$5,'Tabelle Tipi-pesi'!O$5,"")&amp;IF(O207='Tabelle Tipi-pesi'!N$6,'Tabelle Tipi-pesi'!O$6,"")&amp;IF(O207='Tabelle Tipi-pesi'!N$7,'Tabelle Tipi-pesi'!O$7,"")&amp;IF(O207='Tabelle Tipi-pesi'!N$8,'Tabelle Tipi-pesi'!O$8,"")&amp;IF(O207='Tabelle Tipi-pesi'!N$9,'Tabelle Tipi-pesi'!O$9,"")&amp;IF(O207='Tabelle Tipi-pesi'!N$10,'Tabelle Tipi-pesi'!O$10,"")&amp;IF(O207='Tabelle Tipi-pesi'!N$11,'Tabelle Tipi-pesi'!O$11,"")&amp;IF(O207='Tabelle Tipi-pesi'!N$12,'Tabelle Tipi-pesi'!O$12,"")&amp;IF(O207='Tabelle Tipi-pesi'!N$13,'Tabelle Tipi-pesi'!O$13,"")&amp;IF(O207='Tabelle Tipi-pesi'!N$14,'Tabelle Tipi-pesi'!O$14,"")&amp;IF(O207='Tabelle Tipi-pesi'!N$15,'Tabelle Tipi-pesi'!O$15,"")&amp;IF(O207='Tabelle Tipi-pesi'!N$16,'Tabelle Tipi-pesi'!O$16,"")&amp;IF(O207='Tabelle Tipi-pesi'!N$17,'Tabelle Tipi-pesi'!O$17,"")&amp;IF(O207='Tabelle Tipi-pesi'!N$18,'Tabelle Tipi-pesi'!O$18,"")&amp;IF(O207='Tabelle Tipi-pesi'!N$19,'Tabelle Tipi-pesi'!O$19,"")&amp;IF(O207='Tabelle Tipi-pesi'!N$20,'Tabelle Tipi-pesi'!O$20,"")&amp;IF(O207='Tabelle Tipi-pesi'!N$21,'Tabelle Tipi-pesi'!O$21,"")&amp;IF(O207='Tabelle Tipi-pesi'!N$22,'Tabelle Tipi-pesi'!O$22,"")&amp;IF(O207='Tabelle Tipi-pesi'!N$23,'Tabelle Tipi-pesi'!O$23,"")))</f>
        <v>780</v>
      </c>
      <c r="Q207" s="8" t="s">
        <v>108</v>
      </c>
      <c r="R207" s="9">
        <f>IF(Q207="",0,VALUE(IF(Q207='Tabelle Tipi-pesi'!P$2,'Tabelle Tipi-pesi'!Q$2,"")&amp;IF(Q207='Tabelle Tipi-pesi'!P$3,'Tabelle Tipi-pesi'!Q$3,"")&amp;IF(Q207='Tabelle Tipi-pesi'!P$4,'Tabelle Tipi-pesi'!Q$4,"")&amp;IF(Q207='Tabelle Tipi-pesi'!P$5,'Tabelle Tipi-pesi'!Q$5,"")&amp;IF(Q207='Tabelle Tipi-pesi'!P$6,'Tabelle Tipi-pesi'!Q$6,"")&amp;IF(Q207='Tabelle Tipi-pesi'!P$7,'Tabelle Tipi-pesi'!Q$7,"")&amp;IF(Q207='Tabelle Tipi-pesi'!P$8,'Tabelle Tipi-pesi'!Q$8,"")&amp;IF(Q207='Tabelle Tipi-pesi'!P$9,'Tabelle Tipi-pesi'!Q$9,"")&amp;IF(Q207='Tabelle Tipi-pesi'!P$10,'Tabelle Tipi-pesi'!Q$10,"")&amp;IF(Q207='Tabelle Tipi-pesi'!P$11,'Tabelle Tipi-pesi'!Q$11,"")&amp;IF(Q207='Tabelle Tipi-pesi'!P$12,'Tabelle Tipi-pesi'!Q$12,"")&amp;IF(Q207='Tabelle Tipi-pesi'!P$13,'Tabelle Tipi-pesi'!Q$13,"")&amp;IF(Q207='Tabelle Tipi-pesi'!P$14,'Tabelle Tipi-pesi'!Q$14,"")&amp;IF(Q207='Tabelle Tipi-pesi'!P$15,'Tabelle Tipi-pesi'!Q$15,"")&amp;IF(Q207='Tabelle Tipi-pesi'!P$16,'Tabelle Tipi-pesi'!Q$16,"")&amp;IF(Q207='Tabelle Tipi-pesi'!P$17,'Tabelle Tipi-pesi'!Q$17,"")&amp;IF(Q207='Tabelle Tipi-pesi'!P$18,'Tabelle Tipi-pesi'!Q$18,"")&amp;IF(Q207='Tabelle Tipi-pesi'!P$19,'Tabelle Tipi-pesi'!Q$19,"")&amp;IF(Q207='Tabelle Tipi-pesi'!P$20,'Tabelle Tipi-pesi'!Q$20,"")&amp;IF(Q207='Tabelle Tipi-pesi'!P$21,'Tabelle Tipi-pesi'!Q$21,"")&amp;IF(Q207='Tabelle Tipi-pesi'!P$22,'Tabelle Tipi-pesi'!Q$22,"")&amp;IF(Q207='Tabelle Tipi-pesi'!P$23,'Tabelle Tipi-pesi'!Q$23,"")))</f>
        <v>30</v>
      </c>
      <c r="S207" s="29" t="s">
        <v>129</v>
      </c>
      <c r="T207" s="30">
        <f>IF(S207="",0,VALUE(IF(S207='Tabelle Tipi-pesi'!R$2,'Tabelle Tipi-pesi'!S$2,"")&amp;IF(S207='Tabelle Tipi-pesi'!R$3,'Tabelle Tipi-pesi'!S$3,"")&amp;IF(S207='Tabelle Tipi-pesi'!R$4,'Tabelle Tipi-pesi'!S$4,"")&amp;IF(S207='Tabelle Tipi-pesi'!R$5,'Tabelle Tipi-pesi'!S$5,"")&amp;IF(S207='Tabelle Tipi-pesi'!R$6,'Tabelle Tipi-pesi'!S$6,"")&amp;IF(S207='Tabelle Tipi-pesi'!R$7,'Tabelle Tipi-pesi'!S$7,"")&amp;IF(S207='Tabelle Tipi-pesi'!R$8,'Tabelle Tipi-pesi'!S$8,"")&amp;IF(S207='Tabelle Tipi-pesi'!R$9,'Tabelle Tipi-pesi'!S$9,"")&amp;IF(S207='Tabelle Tipi-pesi'!R$10,'Tabelle Tipi-pesi'!S$10,"")&amp;IF(S207='Tabelle Tipi-pesi'!R$11,'Tabelle Tipi-pesi'!S$11,"")&amp;IF(S207='Tabelle Tipi-pesi'!R$12,'Tabelle Tipi-pesi'!S$12,"")&amp;IF(S207='Tabelle Tipi-pesi'!R$13,'Tabelle Tipi-pesi'!S$13,"")&amp;IF(S207='Tabelle Tipi-pesi'!R$14,'Tabelle Tipi-pesi'!S$14,"")&amp;IF(S207='Tabelle Tipi-pesi'!R$15,'Tabelle Tipi-pesi'!S$15,"")&amp;IF(S207='Tabelle Tipi-pesi'!R$16,'Tabelle Tipi-pesi'!S$16,"")&amp;IF(S207='Tabelle Tipi-pesi'!R$17,'Tabelle Tipi-pesi'!S$17,"")&amp;IF(S207='Tabelle Tipi-pesi'!R$18,'Tabelle Tipi-pesi'!S$18,"")&amp;IF(S207='Tabelle Tipi-pesi'!R$19,'Tabelle Tipi-pesi'!S$19,"")&amp;IF(S207='Tabelle Tipi-pesi'!R$20,'Tabelle Tipi-pesi'!S$20,"")&amp;IF(S207='Tabelle Tipi-pesi'!R$21,'Tabelle Tipi-pesi'!S$21,"")&amp;IF(S207='Tabelle Tipi-pesi'!R$22,'Tabelle Tipi-pesi'!S$22,"")&amp;IF(S207='Tabelle Tipi-pesi'!R$23,'Tabelle Tipi-pesi'!S$23,"")))</f>
        <v>20</v>
      </c>
      <c r="V207" s="9">
        <f>IF(U207="",0,VALUE(IF(U207='Tabelle Tipi-pesi'!T$2,'Tabelle Tipi-pesi'!U$2,"")&amp;IF(U207='Tabelle Tipi-pesi'!T$3,'Tabelle Tipi-pesi'!U$3,"")&amp;IF(U207='Tabelle Tipi-pesi'!T$4,'Tabelle Tipi-pesi'!U$4,"")&amp;IF(U207='Tabelle Tipi-pesi'!T$5,'Tabelle Tipi-pesi'!U$5,"")&amp;IF(U207='Tabelle Tipi-pesi'!T$6,'Tabelle Tipi-pesi'!U$6,"")&amp;IF(U207='Tabelle Tipi-pesi'!T$7,'Tabelle Tipi-pesi'!U$7,"")&amp;IF(U207='Tabelle Tipi-pesi'!T$8,'Tabelle Tipi-pesi'!U$8,"")&amp;IF(U207='Tabelle Tipi-pesi'!T$9,'Tabelle Tipi-pesi'!U$9,"")&amp;IF(U207='Tabelle Tipi-pesi'!T$10,'Tabelle Tipi-pesi'!U$10,"")&amp;IF(U207='Tabelle Tipi-pesi'!T$11,'Tabelle Tipi-pesi'!U$11,"")&amp;IF(U207='Tabelle Tipi-pesi'!T$12,'Tabelle Tipi-pesi'!U$12,"")&amp;IF(U207='Tabelle Tipi-pesi'!T$13,'Tabelle Tipi-pesi'!U$13,"")&amp;IF(U207='Tabelle Tipi-pesi'!T$14,'Tabelle Tipi-pesi'!U$14,"")&amp;IF(U207='Tabelle Tipi-pesi'!T$15,'Tabelle Tipi-pesi'!U$15,"")&amp;IF(U207='Tabelle Tipi-pesi'!T$16,'Tabelle Tipi-pesi'!U$16,"")&amp;IF(U207='Tabelle Tipi-pesi'!T$17,'Tabelle Tipi-pesi'!U$17,"")&amp;IF(U207='Tabelle Tipi-pesi'!T$18,'Tabelle Tipi-pesi'!U$18,"")&amp;IF(U207='Tabelle Tipi-pesi'!T$19,'Tabelle Tipi-pesi'!U$19,"")&amp;IF(U207='Tabelle Tipi-pesi'!T$20,'Tabelle Tipi-pesi'!U$20,"")&amp;IF(U207='Tabelle Tipi-pesi'!T$21,'Tabelle Tipi-pesi'!U$21,"")&amp;IF(U207='Tabelle Tipi-pesi'!T$22,'Tabelle Tipi-pesi'!U$22,"")&amp;IF(U207='Tabelle Tipi-pesi'!T$23,'Tabelle Tipi-pesi'!U$23,"")))</f>
        <v>0</v>
      </c>
      <c r="W207" s="31"/>
      <c r="X207" s="32">
        <f>IF(W207="",0,VALUE(IF(W207='Tabelle Tipi-pesi'!V$2,'Tabelle Tipi-pesi'!W$2,"")&amp;IF(W207='Tabelle Tipi-pesi'!V$3,'Tabelle Tipi-pesi'!W$3,"")&amp;IF(W207='Tabelle Tipi-pesi'!V$4,'Tabelle Tipi-pesi'!W$4,"")&amp;IF(W207='Tabelle Tipi-pesi'!V$5,'Tabelle Tipi-pesi'!W$5,"")&amp;IF(W207='Tabelle Tipi-pesi'!V$6,'Tabelle Tipi-pesi'!W$6,"")&amp;IF(W207='Tabelle Tipi-pesi'!V$7,'Tabelle Tipi-pesi'!W$7,"")&amp;IF(W207='Tabelle Tipi-pesi'!V$8,'Tabelle Tipi-pesi'!W$8,"")&amp;IF(W207='Tabelle Tipi-pesi'!V$9,'Tabelle Tipi-pesi'!W$9,"")&amp;IF(W207='Tabelle Tipi-pesi'!V$10,'Tabelle Tipi-pesi'!W$10,"")&amp;IF(W207='Tabelle Tipi-pesi'!V$11,'Tabelle Tipi-pesi'!W$11,"")&amp;IF(W207='Tabelle Tipi-pesi'!V$12,'Tabelle Tipi-pesi'!W$12,"")&amp;IF(W207='Tabelle Tipi-pesi'!V$13,'Tabelle Tipi-pesi'!W$13,"")&amp;IF(W207='Tabelle Tipi-pesi'!V$14,'Tabelle Tipi-pesi'!W$14,"")&amp;IF(W207='Tabelle Tipi-pesi'!V$15,'Tabelle Tipi-pesi'!W$15,"")&amp;IF(W207='Tabelle Tipi-pesi'!V$16,'Tabelle Tipi-pesi'!W$16,"")&amp;IF(W207='Tabelle Tipi-pesi'!V$17,'Tabelle Tipi-pesi'!W$17,"")&amp;IF(W207='Tabelle Tipi-pesi'!V$18,'Tabelle Tipi-pesi'!W$18,"")&amp;IF(W207='Tabelle Tipi-pesi'!V$19,'Tabelle Tipi-pesi'!W$19,"")&amp;IF(W207='Tabelle Tipi-pesi'!V$20,'Tabelle Tipi-pesi'!W$20,"")&amp;IF(W207='Tabelle Tipi-pesi'!V$21,'Tabelle Tipi-pesi'!W$21,"")&amp;IF(W207='Tabelle Tipi-pesi'!V$22,'Tabelle Tipi-pesi'!W$22,"")&amp;IF(W207='Tabelle Tipi-pesi'!V$23,'Tabelle Tipi-pesi'!W$23,"")))</f>
        <v>0</v>
      </c>
      <c r="Z207" s="9">
        <f>IF(Y207="",0,VALUE(IF(Y207='Tabelle Tipi-pesi'!X$2,'Tabelle Tipi-pesi'!Y$2,"")&amp;IF(Y207='Tabelle Tipi-pesi'!X$3,'Tabelle Tipi-pesi'!Y$3,"")&amp;IF(Y207='Tabelle Tipi-pesi'!X$4,'Tabelle Tipi-pesi'!Y$4,"")&amp;IF(Y207='Tabelle Tipi-pesi'!X$5,'Tabelle Tipi-pesi'!Y$5,"")&amp;IF(Y207='Tabelle Tipi-pesi'!X$6,'Tabelle Tipi-pesi'!Y$6,"")&amp;IF(Y207='Tabelle Tipi-pesi'!X$7,'Tabelle Tipi-pesi'!Y$7,"")&amp;IF(Y207='Tabelle Tipi-pesi'!X$8,'Tabelle Tipi-pesi'!Y$8,"")&amp;IF(Y207='Tabelle Tipi-pesi'!X$9,'Tabelle Tipi-pesi'!Y$9,"")&amp;IF(Y207='Tabelle Tipi-pesi'!X$10,'Tabelle Tipi-pesi'!Y$10,"")&amp;IF(Y207='Tabelle Tipi-pesi'!X$11,'Tabelle Tipi-pesi'!Y$11,"")&amp;IF(Y207='Tabelle Tipi-pesi'!X$12,'Tabelle Tipi-pesi'!Y$12,"")&amp;IF(Y207='Tabelle Tipi-pesi'!X$13,'Tabelle Tipi-pesi'!Y$13,"")&amp;IF(Y207='Tabelle Tipi-pesi'!X$14,'Tabelle Tipi-pesi'!Y$14,"")&amp;IF(Y207='Tabelle Tipi-pesi'!X$15,'Tabelle Tipi-pesi'!Y$15,"")&amp;IF(Y207='Tabelle Tipi-pesi'!X$16,'Tabelle Tipi-pesi'!Y$16,"")&amp;IF(Y207='Tabelle Tipi-pesi'!X$17,'Tabelle Tipi-pesi'!Y$17,"")&amp;IF(Y207='Tabelle Tipi-pesi'!X$18,'Tabelle Tipi-pesi'!Y$18,"")&amp;IF(Y207='Tabelle Tipi-pesi'!X$19,'Tabelle Tipi-pesi'!Y$19,"")&amp;IF(Y207='Tabelle Tipi-pesi'!X$20,'Tabelle Tipi-pesi'!Y$20,"")&amp;IF(Y207='Tabelle Tipi-pesi'!X$21,'Tabelle Tipi-pesi'!Y$21,"")&amp;IF(Y207='Tabelle Tipi-pesi'!X$22,'Tabelle Tipi-pesi'!Y$22,"")&amp;IF(Y207='Tabelle Tipi-pesi'!X$23,'Tabelle Tipi-pesi'!Y$23,"")))</f>
        <v>0</v>
      </c>
      <c r="AA207" s="36"/>
      <c r="AB207" s="37">
        <f>IF(AA207="",0,VALUE(IF(AA207='Tabelle Tipi-pesi'!Z$2,'Tabelle Tipi-pesi'!AA$2,"")&amp;IF(AA207='Tabelle Tipi-pesi'!Z$3,'Tabelle Tipi-pesi'!AA$3,"")&amp;IF(AA207='Tabelle Tipi-pesi'!Z$4,'Tabelle Tipi-pesi'!AA$4,"")&amp;IF(AA207='Tabelle Tipi-pesi'!Z$5,'Tabelle Tipi-pesi'!AA$5,"")&amp;IF(AA207='Tabelle Tipi-pesi'!Z$6,'Tabelle Tipi-pesi'!AA$6,"")&amp;IF(AA207='Tabelle Tipi-pesi'!Z$7,'Tabelle Tipi-pesi'!AA$7,"")&amp;IF(AA207='Tabelle Tipi-pesi'!Z$8,'Tabelle Tipi-pesi'!AA$8,"")&amp;IF(AA207='Tabelle Tipi-pesi'!Z$9,'Tabelle Tipi-pesi'!AA$9,"")&amp;IF(AA207='Tabelle Tipi-pesi'!Z$10,'Tabelle Tipi-pesi'!AA$10,"")&amp;IF(AA207='Tabelle Tipi-pesi'!Z$11,'Tabelle Tipi-pesi'!AA$11,"")&amp;IF(AA207='Tabelle Tipi-pesi'!Z$12,'Tabelle Tipi-pesi'!AA$12,"")&amp;IF(AA207='Tabelle Tipi-pesi'!Z$13,'Tabelle Tipi-pesi'!AA$13,"")&amp;IF(AA207='Tabelle Tipi-pesi'!Z$14,'Tabelle Tipi-pesi'!AA$14,"")&amp;IF(AA207='Tabelle Tipi-pesi'!Z$15,'Tabelle Tipi-pesi'!AA$15,"")&amp;IF(AA207='Tabelle Tipi-pesi'!Z$16,'Tabelle Tipi-pesi'!AA$16,"")&amp;IF(AA207='Tabelle Tipi-pesi'!Z$17,'Tabelle Tipi-pesi'!AA$17,"")&amp;IF(AA207='Tabelle Tipi-pesi'!Z$18,'Tabelle Tipi-pesi'!AA$18,"")&amp;IF(AA207='Tabelle Tipi-pesi'!Z$19,'Tabelle Tipi-pesi'!AA$19,"")&amp;IF(AA207='Tabelle Tipi-pesi'!Z$20,'Tabelle Tipi-pesi'!AA$20,"")&amp;IF(AA207='Tabelle Tipi-pesi'!Z$21,'Tabelle Tipi-pesi'!AA$21,"")&amp;IF(AA207='Tabelle Tipi-pesi'!Z$22,'Tabelle Tipi-pesi'!AA$22,"")&amp;IF(AA207='Tabelle Tipi-pesi'!Z$23,'Tabelle Tipi-pesi'!AA$23,"")))</f>
        <v>0</v>
      </c>
      <c r="AD207" s="9">
        <f>IF(AC207="",0,VALUE(IF(AC207='Tabelle Tipi-pesi'!Z$2,'Tabelle Tipi-pesi'!AA$2,"")&amp;IF(AC207='Tabelle Tipi-pesi'!Z$3,'Tabelle Tipi-pesi'!AA$3,"")&amp;IF(AC207='Tabelle Tipi-pesi'!Z$4,'Tabelle Tipi-pesi'!AA$4,"")&amp;IF(AC207='Tabelle Tipi-pesi'!Z$5,'Tabelle Tipi-pesi'!AA$5,"")&amp;IF(AC207='Tabelle Tipi-pesi'!Z$6,'Tabelle Tipi-pesi'!AA$6,"")&amp;IF(AC207='Tabelle Tipi-pesi'!Z$7,'Tabelle Tipi-pesi'!AA$7,"")&amp;IF(AC207='Tabelle Tipi-pesi'!Z$8,'Tabelle Tipi-pesi'!AA$8,"")&amp;IF(AC207='Tabelle Tipi-pesi'!Z$9,'Tabelle Tipi-pesi'!AA$9,"")&amp;IF(AC207='Tabelle Tipi-pesi'!Z$10,'Tabelle Tipi-pesi'!AA$10,"")&amp;IF(AC207='Tabelle Tipi-pesi'!Z$11,'Tabelle Tipi-pesi'!AA$11,"")&amp;IF(AC207='Tabelle Tipi-pesi'!Z$12,'Tabelle Tipi-pesi'!AA$12,"")&amp;IF(AC207='Tabelle Tipi-pesi'!Z$13,'Tabelle Tipi-pesi'!AA$13,"")&amp;IF(AC207='Tabelle Tipi-pesi'!Z$14,'Tabelle Tipi-pesi'!AA$14,"")&amp;IF(AC207='Tabelle Tipi-pesi'!Z$15,'Tabelle Tipi-pesi'!AA$15,"")&amp;IF(AC207='Tabelle Tipi-pesi'!Z$16,'Tabelle Tipi-pesi'!AA$16,"")&amp;IF(AC207='Tabelle Tipi-pesi'!Z$17,'Tabelle Tipi-pesi'!AA$17,"")&amp;IF(AC207='Tabelle Tipi-pesi'!Z$18,'Tabelle Tipi-pesi'!AA$18,"")&amp;IF(AC207='Tabelle Tipi-pesi'!Z$19,'Tabelle Tipi-pesi'!AA$19,"")&amp;IF(AC207='Tabelle Tipi-pesi'!Z$20,'Tabelle Tipi-pesi'!AA$20,"")&amp;IF(AC207='Tabelle Tipi-pesi'!Z$21,'Tabelle Tipi-pesi'!AA$21,"")&amp;IF(AC207='Tabelle Tipi-pesi'!Z$22,'Tabelle Tipi-pesi'!AA$22,"")&amp;IF(AC207='Tabelle Tipi-pesi'!Z$23,'Tabelle Tipi-pesi'!AA$23,"")))</f>
        <v>0</v>
      </c>
      <c r="AE207" s="34"/>
      <c r="AF207" s="35">
        <f>IF(AE207="",0,VALUE(IF(AE207='Tabelle Tipi-pesi'!AB$2,'Tabelle Tipi-pesi'!AC$2,"")&amp;IF(AE207='Tabelle Tipi-pesi'!AB$3,'Tabelle Tipi-pesi'!AC$3,"")&amp;IF(AE207='Tabelle Tipi-pesi'!AB$4,'Tabelle Tipi-pesi'!AC$4,"")&amp;IF(AE207='Tabelle Tipi-pesi'!AB$5,'Tabelle Tipi-pesi'!AC$5,"")&amp;IF(AE207='Tabelle Tipi-pesi'!AB$6,'Tabelle Tipi-pesi'!AC$6,"")&amp;IF(AE207='Tabelle Tipi-pesi'!AB$7,'Tabelle Tipi-pesi'!AC$7,"")&amp;IF(AE207='Tabelle Tipi-pesi'!AB$8,'Tabelle Tipi-pesi'!AC$8,"")&amp;IF(AE207='Tabelle Tipi-pesi'!AB$9,'Tabelle Tipi-pesi'!AC$9,"")&amp;IF(AE207='Tabelle Tipi-pesi'!AB$10,'Tabelle Tipi-pesi'!AC$10,"")&amp;IF(AE207='Tabelle Tipi-pesi'!AB$11,'Tabelle Tipi-pesi'!AC$11,"")&amp;IF(AE207='Tabelle Tipi-pesi'!AB$12,'Tabelle Tipi-pesi'!AC$12,"")&amp;IF(AE207='Tabelle Tipi-pesi'!AB$13,'Tabelle Tipi-pesi'!AC$13,"")&amp;IF(AE207='Tabelle Tipi-pesi'!AB$14,'Tabelle Tipi-pesi'!AC$14,"")&amp;IF(AE207='Tabelle Tipi-pesi'!AB$15,'Tabelle Tipi-pesi'!AC$15,"")&amp;IF(AD207='Tabelle Tipi-pesi'!AB$16,'Tabelle Tipi-pesi'!AC$16,"")&amp;IF(AE207='Tabelle Tipi-pesi'!AB$17,'Tabelle Tipi-pesi'!AC$17,"")&amp;IF(AE207='Tabelle Tipi-pesi'!AB$18,'Tabelle Tipi-pesi'!AC$18,"")&amp;IF(AE207='Tabelle Tipi-pesi'!AB$19,'Tabelle Tipi-pesi'!AC$19,"")&amp;IF(AE207='Tabelle Tipi-pesi'!AB$20,'Tabelle Tipi-pesi'!AC$20,"")&amp;IF(AE207='Tabelle Tipi-pesi'!AB$21,'Tabelle Tipi-pesi'!AC$21,"")&amp;IF(AE207='Tabelle Tipi-pesi'!AB$22,'Tabelle Tipi-pesi'!AC$22,"")&amp;IF(AE207='Tabelle Tipi-pesi'!AB$23,'Tabelle Tipi-pesi'!AC$23,"")))</f>
        <v>0</v>
      </c>
      <c r="AH207" s="9">
        <f>IF(AG207="",0,VALUE(IF(AG207='Tabelle Tipi-pesi'!AD$2,'Tabelle Tipi-pesi'!AE$2,"")&amp;IF(AG207='Tabelle Tipi-pesi'!AD$3,'Tabelle Tipi-pesi'!AE$3,"")&amp;IF(AG207='Tabelle Tipi-pesi'!AD$4,'Tabelle Tipi-pesi'!AE$4,"")&amp;IF(AG207='Tabelle Tipi-pesi'!AD$5,'Tabelle Tipi-pesi'!AE$5,"")&amp;IF(AG207='Tabelle Tipi-pesi'!AD$6,'Tabelle Tipi-pesi'!AE$6,"")&amp;IF(AG207='Tabelle Tipi-pesi'!AD$7,'Tabelle Tipi-pesi'!AE$7,"")&amp;IF(AG207='Tabelle Tipi-pesi'!AD$8,'Tabelle Tipi-pesi'!AE$8,"")&amp;IF(AG207='Tabelle Tipi-pesi'!AD$9,'Tabelle Tipi-pesi'!AE$9,"")&amp;IF(AG207='Tabelle Tipi-pesi'!AD$10,'Tabelle Tipi-pesi'!AE$10,"")&amp;IF(AG207='Tabelle Tipi-pesi'!AD$11,'Tabelle Tipi-pesi'!AE$11,"")&amp;IF(AG207='Tabelle Tipi-pesi'!AD$12,'Tabelle Tipi-pesi'!AE$12,"")&amp;IF(AG207='Tabelle Tipi-pesi'!AD$13,'Tabelle Tipi-pesi'!AE$13,"")&amp;IF(AG207='Tabelle Tipi-pesi'!AD$14,'Tabelle Tipi-pesi'!AE$14,"")&amp;IF(AG207='Tabelle Tipi-pesi'!AD$15,'Tabelle Tipi-pesi'!AE$15,"")&amp;IF(AF207='Tabelle Tipi-pesi'!AD$16,'Tabelle Tipi-pesi'!AE$16,"")&amp;IF(AG207='Tabelle Tipi-pesi'!AD$17,'Tabelle Tipi-pesi'!AE$17,"")&amp;IF(AG207='Tabelle Tipi-pesi'!AD$18,'Tabelle Tipi-pesi'!AE$18,"")&amp;IF(AG207='Tabelle Tipi-pesi'!AD$19,'Tabelle Tipi-pesi'!AE$19,"")&amp;IF(AG207='Tabelle Tipi-pesi'!AD$20,'Tabelle Tipi-pesi'!AE$20,"")&amp;IF(AG207='Tabelle Tipi-pesi'!AD$21,'Tabelle Tipi-pesi'!AE$21,"")&amp;IF(AG207='Tabelle Tipi-pesi'!AD$22,'Tabelle Tipi-pesi'!AE$22,"")&amp;IF(AG207='Tabelle Tipi-pesi'!AD$23,'Tabelle Tipi-pesi'!AE$23,"")))</f>
        <v>0</v>
      </c>
      <c r="AJ207" s="26">
        <f t="shared" si="21"/>
        <v>1603</v>
      </c>
      <c r="AK207" s="55">
        <v>64</v>
      </c>
      <c r="AL207" s="12">
        <v>9453</v>
      </c>
      <c r="AM207" s="18"/>
      <c r="AN207" s="11">
        <f t="shared" si="22"/>
        <v>17</v>
      </c>
      <c r="AO207" s="11" t="str">
        <f t="shared" si="23"/>
        <v>4</v>
      </c>
      <c r="AP207" s="8">
        <v>380</v>
      </c>
      <c r="AQ207" s="40">
        <f t="shared" si="24"/>
        <v>8.8621874999999992</v>
      </c>
      <c r="AR207" s="15">
        <f t="shared" si="25"/>
        <v>131.16037499999999</v>
      </c>
      <c r="AS207" s="16">
        <f t="shared" si="26"/>
        <v>81.821818465377405</v>
      </c>
      <c r="AT207" s="15">
        <f t="shared" si="27"/>
        <v>12.221678994132185</v>
      </c>
      <c r="AU207" s="39"/>
    </row>
    <row r="208" spans="1:47" s="8" customFormat="1" ht="11.25" customHeight="1" x14ac:dyDescent="0.2">
      <c r="A208" s="8">
        <v>204</v>
      </c>
      <c r="B208" s="8">
        <v>4</v>
      </c>
      <c r="C208" s="20" t="s">
        <v>16</v>
      </c>
      <c r="D208" s="21">
        <f>IF(C208="",0,VALUE(IF(C208='Tabelle Tipi-pesi'!B$2,'Tabelle Tipi-pesi'!C$2,"")&amp;IF(C208='Tabelle Tipi-pesi'!B$3,'Tabelle Tipi-pesi'!C$3,"")&amp;IF(C208='Tabelle Tipi-pesi'!B$4,'Tabelle Tipi-pesi'!C$4,"")&amp;IF(C208='Tabelle Tipi-pesi'!B$5,'Tabelle Tipi-pesi'!C$5,"")&amp;IF(C208='Tabelle Tipi-pesi'!B$6,'Tabelle Tipi-pesi'!C$6,"")&amp;IF(C208='Tabelle Tipi-pesi'!B$7,'Tabelle Tipi-pesi'!C$7,"")&amp;IF(C208='Tabelle Tipi-pesi'!B$8,'Tabelle Tipi-pesi'!C$8,"")&amp;IF(C208='Tabelle Tipi-pesi'!B$9,'Tabelle Tipi-pesi'!C$9,"")&amp;IF(C208='Tabelle Tipi-pesi'!B$10,'Tabelle Tipi-pesi'!C$10,"")&amp;IF(C208='Tabelle Tipi-pesi'!B$11,'Tabelle Tipi-pesi'!C$11,"")&amp;IF(C208='Tabelle Tipi-pesi'!B$12,'Tabelle Tipi-pesi'!C$12,"")&amp;IF(C208='Tabelle Tipi-pesi'!B$13,'Tabelle Tipi-pesi'!C$13,"")&amp;IF(C208='Tabelle Tipi-pesi'!B$14,'Tabelle Tipi-pesi'!C$14,"")&amp;IF(C208='Tabelle Tipi-pesi'!B$15,'Tabelle Tipi-pesi'!C$15,"")&amp;IF(C208='Tabelle Tipi-pesi'!B$16,'Tabelle Tipi-pesi'!C$16,"")&amp;IF(C208='Tabelle Tipi-pesi'!B$17,'Tabelle Tipi-pesi'!C$17,"")&amp;IF(C208='Tabelle Tipi-pesi'!B$18,'Tabelle Tipi-pesi'!C$18,"")&amp;IF(C208='Tabelle Tipi-pesi'!B$19,'Tabelle Tipi-pesi'!C$19,"")&amp;IF(C208='Tabelle Tipi-pesi'!B$20,'Tabelle Tipi-pesi'!C$20,"")&amp;IF(C208='Tabelle Tipi-pesi'!B$21,'Tabelle Tipi-pesi'!C$21,"")&amp;IF(C208='Tabelle Tipi-pesi'!B$22,'Tabelle Tipi-pesi'!C$22,"")&amp;IF(C208='Tabelle Tipi-pesi'!B$23,'Tabelle Tipi-pesi'!C$23,"")))</f>
        <v>50</v>
      </c>
      <c r="E208" s="8" t="s">
        <v>140</v>
      </c>
      <c r="F208" s="7">
        <f>IF(E208="",0,VALUE(IF(E208='Tabelle Tipi-pesi'!D$2,'Tabelle Tipi-pesi'!E$2,"")&amp;IF(E208='Tabelle Tipi-pesi'!D$3,'Tabelle Tipi-pesi'!E$3,"")&amp;IF(E208='Tabelle Tipi-pesi'!D$4,'Tabelle Tipi-pesi'!E$4,"")&amp;IF(E208='Tabelle Tipi-pesi'!D$5,'Tabelle Tipi-pesi'!E$5,"")&amp;IF(E208='Tabelle Tipi-pesi'!D$6,'Tabelle Tipi-pesi'!E$6,"")&amp;IF(E208='Tabelle Tipi-pesi'!D$7,'Tabelle Tipi-pesi'!E$7,"")&amp;IF(E208='Tabelle Tipi-pesi'!D$8,'Tabelle Tipi-pesi'!E$8,"")&amp;IF(E208='Tabelle Tipi-pesi'!D$9,'Tabelle Tipi-pesi'!E$9,"")&amp;IF(E208='Tabelle Tipi-pesi'!D$10,'Tabelle Tipi-pesi'!E$10,"")&amp;IF(E208='Tabelle Tipi-pesi'!D$11,'Tabelle Tipi-pesi'!E$11,"")&amp;IF(E208='Tabelle Tipi-pesi'!D$12,'Tabelle Tipi-pesi'!E$12,"")&amp;IF(E208='Tabelle Tipi-pesi'!D$13,'Tabelle Tipi-pesi'!E$13,"")&amp;IF(E208='Tabelle Tipi-pesi'!D$14,'Tabelle Tipi-pesi'!E$14,"")&amp;IF(E208='Tabelle Tipi-pesi'!D$15,'Tabelle Tipi-pesi'!E$15,"")&amp;IF(E208='Tabelle Tipi-pesi'!D$16,'Tabelle Tipi-pesi'!E$16,"")&amp;IF(E208='Tabelle Tipi-pesi'!D$17,'Tabelle Tipi-pesi'!E$17,"")&amp;IF(E208='Tabelle Tipi-pesi'!D$18,'Tabelle Tipi-pesi'!E$18,"")&amp;IF(E208='Tabelle Tipi-pesi'!D$19,'Tabelle Tipi-pesi'!E$19,"")&amp;IF(E208='Tabelle Tipi-pesi'!D$20,'Tabelle Tipi-pesi'!E$20,"")&amp;IF(E208='Tabelle Tipi-pesi'!D$21,'Tabelle Tipi-pesi'!E$21,"")&amp;IF(E208='Tabelle Tipi-pesi'!D$22,'Tabelle Tipi-pesi'!E$22,"")&amp;IF(E208='Tabelle Tipi-pesi'!D$23,'Tabelle Tipi-pesi'!E$23,"")))/4*B208</f>
        <v>18</v>
      </c>
      <c r="G208" s="22" t="s">
        <v>40</v>
      </c>
      <c r="H208" s="23">
        <f>$B208*IF(G208="",0,VALUE(IF(G208='Tabelle Tipi-pesi'!F$2,'Tabelle Tipi-pesi'!G$2,"")&amp;IF(G208='Tabelle Tipi-pesi'!F$3,'Tabelle Tipi-pesi'!G$3,"")&amp;IF(G208='Tabelle Tipi-pesi'!F$4,'Tabelle Tipi-pesi'!G$4,"")&amp;IF(G208='Tabelle Tipi-pesi'!F$5,'Tabelle Tipi-pesi'!G$5,"")&amp;IF(G208='Tabelle Tipi-pesi'!F$6,'Tabelle Tipi-pesi'!G$6,"")&amp;IF(G208='Tabelle Tipi-pesi'!F$7,'Tabelle Tipi-pesi'!G$7,"")&amp;IF(G208='Tabelle Tipi-pesi'!F$8,'Tabelle Tipi-pesi'!G$8,"")&amp;IF(G208='Tabelle Tipi-pesi'!F$9,'Tabelle Tipi-pesi'!G$9,"")&amp;IF(G208='Tabelle Tipi-pesi'!F$10,'Tabelle Tipi-pesi'!G$10,"")&amp;IF(G208='Tabelle Tipi-pesi'!F$11,'Tabelle Tipi-pesi'!G$11,"")&amp;IF(G208='Tabelle Tipi-pesi'!F$12,'Tabelle Tipi-pesi'!G$12,"")&amp;IF(G208='Tabelle Tipi-pesi'!F$13,'Tabelle Tipi-pesi'!G$13,"")&amp;IF(G208='Tabelle Tipi-pesi'!F$14,'Tabelle Tipi-pesi'!G$14,"")&amp;IF(G208='Tabelle Tipi-pesi'!F$15,'Tabelle Tipi-pesi'!G$15,"")&amp;IF(G208='Tabelle Tipi-pesi'!F$16,'Tabelle Tipi-pesi'!G$16,"")&amp;IF(G208='Tabelle Tipi-pesi'!F$17,'Tabelle Tipi-pesi'!G$17,"")&amp;IF(G208='Tabelle Tipi-pesi'!F$18,'Tabelle Tipi-pesi'!G$18,"")&amp;IF(G208='Tabelle Tipi-pesi'!F$19,'Tabelle Tipi-pesi'!G$19,"")&amp;IF(G208='Tabelle Tipi-pesi'!F$20,'Tabelle Tipi-pesi'!G$20,"")&amp;IF(G208='Tabelle Tipi-pesi'!F$21,'Tabelle Tipi-pesi'!G$21,"")&amp;IF(G208='Tabelle Tipi-pesi'!F$22,'Tabelle Tipi-pesi'!G$22,"")&amp;IF(G208='Tabelle Tipi-pesi'!F$23,'Tabelle Tipi-pesi'!G$23,"")))</f>
        <v>60</v>
      </c>
      <c r="I208" s="8" t="s">
        <v>45</v>
      </c>
      <c r="J208" s="9">
        <f>IF(I208="",0,VALUE(IF(I208='Tabelle Tipi-pesi'!H$2,'Tabelle Tipi-pesi'!I$2,"")&amp;IF(I208='Tabelle Tipi-pesi'!H$3,'Tabelle Tipi-pesi'!I$3,"")&amp;IF(I208='Tabelle Tipi-pesi'!H$4,'Tabelle Tipi-pesi'!I$4,"")&amp;IF(I208='Tabelle Tipi-pesi'!H$5,'Tabelle Tipi-pesi'!I$5,"")&amp;IF(I208='Tabelle Tipi-pesi'!H$6,'Tabelle Tipi-pesi'!I$6,"")&amp;IF(I208='Tabelle Tipi-pesi'!H$7,'Tabelle Tipi-pesi'!I$7,"")&amp;IF(I208='Tabelle Tipi-pesi'!H$8,'Tabelle Tipi-pesi'!I$8,"")&amp;IF(I208='Tabelle Tipi-pesi'!H$9,'Tabelle Tipi-pesi'!I$9,"")&amp;IF(I208='Tabelle Tipi-pesi'!H$10,'Tabelle Tipi-pesi'!I$10,"")&amp;IF(I208='Tabelle Tipi-pesi'!H$11,'Tabelle Tipi-pesi'!I$11,"")&amp;IF(I208='Tabelle Tipi-pesi'!H$12,'Tabelle Tipi-pesi'!I$12,"")&amp;IF(I208='Tabelle Tipi-pesi'!H$13,'Tabelle Tipi-pesi'!I$13,"")&amp;IF(I208='Tabelle Tipi-pesi'!H$14,'Tabelle Tipi-pesi'!I$14,"")&amp;IF(I208='Tabelle Tipi-pesi'!H$15,'Tabelle Tipi-pesi'!I$15,"")&amp;IF(I208='Tabelle Tipi-pesi'!H$16,'Tabelle Tipi-pesi'!I$16,"")&amp;IF(I208='Tabelle Tipi-pesi'!H$17,'Tabelle Tipi-pesi'!I$17,"")&amp;IF(I208='Tabelle Tipi-pesi'!H$18,'Tabelle Tipi-pesi'!I$18,"")&amp;IF(I208='Tabelle Tipi-pesi'!H$19,'Tabelle Tipi-pesi'!I$19,"")&amp;IF(I208='Tabelle Tipi-pesi'!H$20,'Tabelle Tipi-pesi'!I$20,"")&amp;IF(I208='Tabelle Tipi-pesi'!H$21,'Tabelle Tipi-pesi'!I$21,"")&amp;IF(I208='Tabelle Tipi-pesi'!H$22,'Tabelle Tipi-pesi'!I$22,"")&amp;IF(I208='Tabelle Tipi-pesi'!H$23,'Tabelle Tipi-pesi'!I$23,"")))</f>
        <v>50</v>
      </c>
      <c r="K208" s="24" t="s">
        <v>50</v>
      </c>
      <c r="L208" s="25">
        <f>IF(K208="",0,VALUE(IF(K208='Tabelle Tipi-pesi'!J$2,'Tabelle Tipi-pesi'!K$2,"")&amp;IF(K208='Tabelle Tipi-pesi'!J$3,'Tabelle Tipi-pesi'!K$3,"")&amp;IF(K208='Tabelle Tipi-pesi'!J$4,'Tabelle Tipi-pesi'!K$4,"")&amp;IF(K208='Tabelle Tipi-pesi'!J$5,'Tabelle Tipi-pesi'!K$5,"")&amp;IF(K208='Tabelle Tipi-pesi'!J$6,'Tabelle Tipi-pesi'!K$6,"")&amp;IF(K208='Tabelle Tipi-pesi'!J$7,'Tabelle Tipi-pesi'!K$7,"")&amp;IF(K208='Tabelle Tipi-pesi'!J$8,'Tabelle Tipi-pesi'!K$8,"")&amp;IF(K208='Tabelle Tipi-pesi'!J$9,'Tabelle Tipi-pesi'!K$9,"")&amp;IF(K208='Tabelle Tipi-pesi'!J$10,'Tabelle Tipi-pesi'!K$10,"")&amp;IF(K208='Tabelle Tipi-pesi'!J$11,'Tabelle Tipi-pesi'!K$11,"")&amp;IF(K208='Tabelle Tipi-pesi'!J$12,'Tabelle Tipi-pesi'!K$12,"")&amp;IF(K208='Tabelle Tipi-pesi'!J$13,'Tabelle Tipi-pesi'!K$13,"")&amp;IF(K208='Tabelle Tipi-pesi'!J$14,'Tabelle Tipi-pesi'!K$14,"")&amp;IF(K208='Tabelle Tipi-pesi'!J$15,'Tabelle Tipi-pesi'!K$15,"")&amp;IF(K208='Tabelle Tipi-pesi'!J$16,'Tabelle Tipi-pesi'!K$16,"")&amp;IF(K208='Tabelle Tipi-pesi'!J$17,'Tabelle Tipi-pesi'!K$17,"")&amp;IF(K208='Tabelle Tipi-pesi'!J$18,'Tabelle Tipi-pesi'!K$18,"")&amp;IF(K208='Tabelle Tipi-pesi'!J$19,'Tabelle Tipi-pesi'!K$19,"")&amp;IF(K208='Tabelle Tipi-pesi'!J$20,'Tabelle Tipi-pesi'!K$20,"")&amp;IF(K208='Tabelle Tipi-pesi'!J$21,'Tabelle Tipi-pesi'!K$21,"")&amp;IF(K208='Tabelle Tipi-pesi'!J$22,'Tabelle Tipi-pesi'!K$22,"")&amp;IF(K208='Tabelle Tipi-pesi'!J$23,'Tabelle Tipi-pesi'!K$23,"")))</f>
        <v>7</v>
      </c>
      <c r="M208" s="8" t="s">
        <v>56</v>
      </c>
      <c r="N208" s="9">
        <f>$B208*IF(M208="",0,VALUE(IF(M208='Tabelle Tipi-pesi'!L$2,'Tabelle Tipi-pesi'!M$2,"")&amp;IF(M208='Tabelle Tipi-pesi'!L$3,'Tabelle Tipi-pesi'!M$3,"")&amp;IF(M208='Tabelle Tipi-pesi'!L$4,'Tabelle Tipi-pesi'!M$4,"")&amp;IF(M208='Tabelle Tipi-pesi'!L$5,'Tabelle Tipi-pesi'!M$5,"")&amp;IF(M208='Tabelle Tipi-pesi'!L$6,'Tabelle Tipi-pesi'!M$6,"")&amp;IF(M208='Tabelle Tipi-pesi'!L$7,'Tabelle Tipi-pesi'!M$7,"")&amp;IF(M208='Tabelle Tipi-pesi'!L$8,'Tabelle Tipi-pesi'!M$8,"")&amp;IF(M208='Tabelle Tipi-pesi'!L$9,'Tabelle Tipi-pesi'!M$9,"")&amp;IF(M208='Tabelle Tipi-pesi'!L$10,'Tabelle Tipi-pesi'!M$10,"")&amp;IF(M208='Tabelle Tipi-pesi'!L$11,'Tabelle Tipi-pesi'!M$11,"")&amp;IF(M208='Tabelle Tipi-pesi'!L$12,'Tabelle Tipi-pesi'!M$12,"")&amp;IF(M208='Tabelle Tipi-pesi'!L$13,'Tabelle Tipi-pesi'!M$13,"")&amp;IF(M208='Tabelle Tipi-pesi'!L$14,'Tabelle Tipi-pesi'!M$14,"")&amp;IF(M208='Tabelle Tipi-pesi'!L$15,'Tabelle Tipi-pesi'!M$15,"")&amp;IF(M208='Tabelle Tipi-pesi'!L$16,'Tabelle Tipi-pesi'!M$16,"")&amp;IF(M208='Tabelle Tipi-pesi'!L$17,'Tabelle Tipi-pesi'!M$17,"")&amp;IF(M208='Tabelle Tipi-pesi'!L$18,'Tabelle Tipi-pesi'!M$18,"")&amp;IF(M208='Tabelle Tipi-pesi'!L$19,'Tabelle Tipi-pesi'!M$19,"")&amp;IF(M208='Tabelle Tipi-pesi'!L$20,'Tabelle Tipi-pesi'!M$20,"")&amp;IF(M208='Tabelle Tipi-pesi'!L$21,'Tabelle Tipi-pesi'!M$21,"")&amp;IF(M208='Tabelle Tipi-pesi'!L$22,'Tabelle Tipi-pesi'!M$22,"")&amp;IF(M208='Tabelle Tipi-pesi'!L$23,'Tabelle Tipi-pesi'!M$23,"")))</f>
        <v>80</v>
      </c>
      <c r="O208" s="27" t="s">
        <v>90</v>
      </c>
      <c r="P208" s="28">
        <f>IF(O208="",0,VALUE(IF(O208='Tabelle Tipi-pesi'!N$2,'Tabelle Tipi-pesi'!O$2,"")&amp;IF(O208='Tabelle Tipi-pesi'!N$3,'Tabelle Tipi-pesi'!O$3,"")&amp;IF(O208='Tabelle Tipi-pesi'!N$4,'Tabelle Tipi-pesi'!O$4,"")&amp;IF(O208='Tabelle Tipi-pesi'!N$5,'Tabelle Tipi-pesi'!O$5,"")&amp;IF(O208='Tabelle Tipi-pesi'!N$6,'Tabelle Tipi-pesi'!O$6,"")&amp;IF(O208='Tabelle Tipi-pesi'!N$7,'Tabelle Tipi-pesi'!O$7,"")&amp;IF(O208='Tabelle Tipi-pesi'!N$8,'Tabelle Tipi-pesi'!O$8,"")&amp;IF(O208='Tabelle Tipi-pesi'!N$9,'Tabelle Tipi-pesi'!O$9,"")&amp;IF(O208='Tabelle Tipi-pesi'!N$10,'Tabelle Tipi-pesi'!O$10,"")&amp;IF(O208='Tabelle Tipi-pesi'!N$11,'Tabelle Tipi-pesi'!O$11,"")&amp;IF(O208='Tabelle Tipi-pesi'!N$12,'Tabelle Tipi-pesi'!O$12,"")&amp;IF(O208='Tabelle Tipi-pesi'!N$13,'Tabelle Tipi-pesi'!O$13,"")&amp;IF(O208='Tabelle Tipi-pesi'!N$14,'Tabelle Tipi-pesi'!O$14,"")&amp;IF(O208='Tabelle Tipi-pesi'!N$15,'Tabelle Tipi-pesi'!O$15,"")&amp;IF(O208='Tabelle Tipi-pesi'!N$16,'Tabelle Tipi-pesi'!O$16,"")&amp;IF(O208='Tabelle Tipi-pesi'!N$17,'Tabelle Tipi-pesi'!O$17,"")&amp;IF(O208='Tabelle Tipi-pesi'!N$18,'Tabelle Tipi-pesi'!O$18,"")&amp;IF(O208='Tabelle Tipi-pesi'!N$19,'Tabelle Tipi-pesi'!O$19,"")&amp;IF(O208='Tabelle Tipi-pesi'!N$20,'Tabelle Tipi-pesi'!O$20,"")&amp;IF(O208='Tabelle Tipi-pesi'!N$21,'Tabelle Tipi-pesi'!O$21,"")&amp;IF(O208='Tabelle Tipi-pesi'!N$22,'Tabelle Tipi-pesi'!O$22,"")&amp;IF(O208='Tabelle Tipi-pesi'!N$23,'Tabelle Tipi-pesi'!O$23,"")))</f>
        <v>295</v>
      </c>
      <c r="R208" s="9">
        <f>IF(Q208="",0,VALUE(IF(Q208='Tabelle Tipi-pesi'!P$2,'Tabelle Tipi-pesi'!Q$2,"")&amp;IF(Q208='Tabelle Tipi-pesi'!P$3,'Tabelle Tipi-pesi'!Q$3,"")&amp;IF(Q208='Tabelle Tipi-pesi'!P$4,'Tabelle Tipi-pesi'!Q$4,"")&amp;IF(Q208='Tabelle Tipi-pesi'!P$5,'Tabelle Tipi-pesi'!Q$5,"")&amp;IF(Q208='Tabelle Tipi-pesi'!P$6,'Tabelle Tipi-pesi'!Q$6,"")&amp;IF(Q208='Tabelle Tipi-pesi'!P$7,'Tabelle Tipi-pesi'!Q$7,"")&amp;IF(Q208='Tabelle Tipi-pesi'!P$8,'Tabelle Tipi-pesi'!Q$8,"")&amp;IF(Q208='Tabelle Tipi-pesi'!P$9,'Tabelle Tipi-pesi'!Q$9,"")&amp;IF(Q208='Tabelle Tipi-pesi'!P$10,'Tabelle Tipi-pesi'!Q$10,"")&amp;IF(Q208='Tabelle Tipi-pesi'!P$11,'Tabelle Tipi-pesi'!Q$11,"")&amp;IF(Q208='Tabelle Tipi-pesi'!P$12,'Tabelle Tipi-pesi'!Q$12,"")&amp;IF(Q208='Tabelle Tipi-pesi'!P$13,'Tabelle Tipi-pesi'!Q$13,"")&amp;IF(Q208='Tabelle Tipi-pesi'!P$14,'Tabelle Tipi-pesi'!Q$14,"")&amp;IF(Q208='Tabelle Tipi-pesi'!P$15,'Tabelle Tipi-pesi'!Q$15,"")&amp;IF(Q208='Tabelle Tipi-pesi'!P$16,'Tabelle Tipi-pesi'!Q$16,"")&amp;IF(Q208='Tabelle Tipi-pesi'!P$17,'Tabelle Tipi-pesi'!Q$17,"")&amp;IF(Q208='Tabelle Tipi-pesi'!P$18,'Tabelle Tipi-pesi'!Q$18,"")&amp;IF(Q208='Tabelle Tipi-pesi'!P$19,'Tabelle Tipi-pesi'!Q$19,"")&amp;IF(Q208='Tabelle Tipi-pesi'!P$20,'Tabelle Tipi-pesi'!Q$20,"")&amp;IF(Q208='Tabelle Tipi-pesi'!P$21,'Tabelle Tipi-pesi'!Q$21,"")&amp;IF(Q208='Tabelle Tipi-pesi'!P$22,'Tabelle Tipi-pesi'!Q$22,"")&amp;IF(Q208='Tabelle Tipi-pesi'!P$23,'Tabelle Tipi-pesi'!Q$23,"")))</f>
        <v>0</v>
      </c>
      <c r="S208" s="29" t="s">
        <v>131</v>
      </c>
      <c r="T208" s="30">
        <f>IF(S208="",0,VALUE(IF(S208='Tabelle Tipi-pesi'!R$2,'Tabelle Tipi-pesi'!S$2,"")&amp;IF(S208='Tabelle Tipi-pesi'!R$3,'Tabelle Tipi-pesi'!S$3,"")&amp;IF(S208='Tabelle Tipi-pesi'!R$4,'Tabelle Tipi-pesi'!S$4,"")&amp;IF(S208='Tabelle Tipi-pesi'!R$5,'Tabelle Tipi-pesi'!S$5,"")&amp;IF(S208='Tabelle Tipi-pesi'!R$6,'Tabelle Tipi-pesi'!S$6,"")&amp;IF(S208='Tabelle Tipi-pesi'!R$7,'Tabelle Tipi-pesi'!S$7,"")&amp;IF(S208='Tabelle Tipi-pesi'!R$8,'Tabelle Tipi-pesi'!S$8,"")&amp;IF(S208='Tabelle Tipi-pesi'!R$9,'Tabelle Tipi-pesi'!S$9,"")&amp;IF(S208='Tabelle Tipi-pesi'!R$10,'Tabelle Tipi-pesi'!S$10,"")&amp;IF(S208='Tabelle Tipi-pesi'!R$11,'Tabelle Tipi-pesi'!S$11,"")&amp;IF(S208='Tabelle Tipi-pesi'!R$12,'Tabelle Tipi-pesi'!S$12,"")&amp;IF(S208='Tabelle Tipi-pesi'!R$13,'Tabelle Tipi-pesi'!S$13,"")&amp;IF(S208='Tabelle Tipi-pesi'!R$14,'Tabelle Tipi-pesi'!S$14,"")&amp;IF(S208='Tabelle Tipi-pesi'!R$15,'Tabelle Tipi-pesi'!S$15,"")&amp;IF(S208='Tabelle Tipi-pesi'!R$16,'Tabelle Tipi-pesi'!S$16,"")&amp;IF(S208='Tabelle Tipi-pesi'!R$17,'Tabelle Tipi-pesi'!S$17,"")&amp;IF(S208='Tabelle Tipi-pesi'!R$18,'Tabelle Tipi-pesi'!S$18,"")&amp;IF(S208='Tabelle Tipi-pesi'!R$19,'Tabelle Tipi-pesi'!S$19,"")&amp;IF(S208='Tabelle Tipi-pesi'!R$20,'Tabelle Tipi-pesi'!S$20,"")&amp;IF(S208='Tabelle Tipi-pesi'!R$21,'Tabelle Tipi-pesi'!S$21,"")&amp;IF(S208='Tabelle Tipi-pesi'!R$22,'Tabelle Tipi-pesi'!S$22,"")&amp;IF(S208='Tabelle Tipi-pesi'!R$23,'Tabelle Tipi-pesi'!S$23,"")))</f>
        <v>10</v>
      </c>
      <c r="V208" s="9">
        <f>IF(U208="",0,VALUE(IF(U208='Tabelle Tipi-pesi'!T$2,'Tabelle Tipi-pesi'!U$2,"")&amp;IF(U208='Tabelle Tipi-pesi'!T$3,'Tabelle Tipi-pesi'!U$3,"")&amp;IF(U208='Tabelle Tipi-pesi'!T$4,'Tabelle Tipi-pesi'!U$4,"")&amp;IF(U208='Tabelle Tipi-pesi'!T$5,'Tabelle Tipi-pesi'!U$5,"")&amp;IF(U208='Tabelle Tipi-pesi'!T$6,'Tabelle Tipi-pesi'!U$6,"")&amp;IF(U208='Tabelle Tipi-pesi'!T$7,'Tabelle Tipi-pesi'!U$7,"")&amp;IF(U208='Tabelle Tipi-pesi'!T$8,'Tabelle Tipi-pesi'!U$8,"")&amp;IF(U208='Tabelle Tipi-pesi'!T$9,'Tabelle Tipi-pesi'!U$9,"")&amp;IF(U208='Tabelle Tipi-pesi'!T$10,'Tabelle Tipi-pesi'!U$10,"")&amp;IF(U208='Tabelle Tipi-pesi'!T$11,'Tabelle Tipi-pesi'!U$11,"")&amp;IF(U208='Tabelle Tipi-pesi'!T$12,'Tabelle Tipi-pesi'!U$12,"")&amp;IF(U208='Tabelle Tipi-pesi'!T$13,'Tabelle Tipi-pesi'!U$13,"")&amp;IF(U208='Tabelle Tipi-pesi'!T$14,'Tabelle Tipi-pesi'!U$14,"")&amp;IF(U208='Tabelle Tipi-pesi'!T$15,'Tabelle Tipi-pesi'!U$15,"")&amp;IF(U208='Tabelle Tipi-pesi'!T$16,'Tabelle Tipi-pesi'!U$16,"")&amp;IF(U208='Tabelle Tipi-pesi'!T$17,'Tabelle Tipi-pesi'!U$17,"")&amp;IF(U208='Tabelle Tipi-pesi'!T$18,'Tabelle Tipi-pesi'!U$18,"")&amp;IF(U208='Tabelle Tipi-pesi'!T$19,'Tabelle Tipi-pesi'!U$19,"")&amp;IF(U208='Tabelle Tipi-pesi'!T$20,'Tabelle Tipi-pesi'!U$20,"")&amp;IF(U208='Tabelle Tipi-pesi'!T$21,'Tabelle Tipi-pesi'!U$21,"")&amp;IF(U208='Tabelle Tipi-pesi'!T$22,'Tabelle Tipi-pesi'!U$22,"")&amp;IF(U208='Tabelle Tipi-pesi'!T$23,'Tabelle Tipi-pesi'!U$23,"")))</f>
        <v>0</v>
      </c>
      <c r="W208" s="31"/>
      <c r="X208" s="32">
        <f>IF(W208="",0,VALUE(IF(W208='Tabelle Tipi-pesi'!V$2,'Tabelle Tipi-pesi'!W$2,"")&amp;IF(W208='Tabelle Tipi-pesi'!V$3,'Tabelle Tipi-pesi'!W$3,"")&amp;IF(W208='Tabelle Tipi-pesi'!V$4,'Tabelle Tipi-pesi'!W$4,"")&amp;IF(W208='Tabelle Tipi-pesi'!V$5,'Tabelle Tipi-pesi'!W$5,"")&amp;IF(W208='Tabelle Tipi-pesi'!V$6,'Tabelle Tipi-pesi'!W$6,"")&amp;IF(W208='Tabelle Tipi-pesi'!V$7,'Tabelle Tipi-pesi'!W$7,"")&amp;IF(W208='Tabelle Tipi-pesi'!V$8,'Tabelle Tipi-pesi'!W$8,"")&amp;IF(W208='Tabelle Tipi-pesi'!V$9,'Tabelle Tipi-pesi'!W$9,"")&amp;IF(W208='Tabelle Tipi-pesi'!V$10,'Tabelle Tipi-pesi'!W$10,"")&amp;IF(W208='Tabelle Tipi-pesi'!V$11,'Tabelle Tipi-pesi'!W$11,"")&amp;IF(W208='Tabelle Tipi-pesi'!V$12,'Tabelle Tipi-pesi'!W$12,"")&amp;IF(W208='Tabelle Tipi-pesi'!V$13,'Tabelle Tipi-pesi'!W$13,"")&amp;IF(W208='Tabelle Tipi-pesi'!V$14,'Tabelle Tipi-pesi'!W$14,"")&amp;IF(W208='Tabelle Tipi-pesi'!V$15,'Tabelle Tipi-pesi'!W$15,"")&amp;IF(W208='Tabelle Tipi-pesi'!V$16,'Tabelle Tipi-pesi'!W$16,"")&amp;IF(W208='Tabelle Tipi-pesi'!V$17,'Tabelle Tipi-pesi'!W$17,"")&amp;IF(W208='Tabelle Tipi-pesi'!V$18,'Tabelle Tipi-pesi'!W$18,"")&amp;IF(W208='Tabelle Tipi-pesi'!V$19,'Tabelle Tipi-pesi'!W$19,"")&amp;IF(W208='Tabelle Tipi-pesi'!V$20,'Tabelle Tipi-pesi'!W$20,"")&amp;IF(W208='Tabelle Tipi-pesi'!V$21,'Tabelle Tipi-pesi'!W$21,"")&amp;IF(W208='Tabelle Tipi-pesi'!V$22,'Tabelle Tipi-pesi'!W$22,"")&amp;IF(W208='Tabelle Tipi-pesi'!V$23,'Tabelle Tipi-pesi'!W$23,"")))</f>
        <v>0</v>
      </c>
      <c r="Z208" s="9">
        <f>IF(Y208="",0,VALUE(IF(Y208='Tabelle Tipi-pesi'!X$2,'Tabelle Tipi-pesi'!Y$2,"")&amp;IF(Y208='Tabelle Tipi-pesi'!X$3,'Tabelle Tipi-pesi'!Y$3,"")&amp;IF(Y208='Tabelle Tipi-pesi'!X$4,'Tabelle Tipi-pesi'!Y$4,"")&amp;IF(Y208='Tabelle Tipi-pesi'!X$5,'Tabelle Tipi-pesi'!Y$5,"")&amp;IF(Y208='Tabelle Tipi-pesi'!X$6,'Tabelle Tipi-pesi'!Y$6,"")&amp;IF(Y208='Tabelle Tipi-pesi'!X$7,'Tabelle Tipi-pesi'!Y$7,"")&amp;IF(Y208='Tabelle Tipi-pesi'!X$8,'Tabelle Tipi-pesi'!Y$8,"")&amp;IF(Y208='Tabelle Tipi-pesi'!X$9,'Tabelle Tipi-pesi'!Y$9,"")&amp;IF(Y208='Tabelle Tipi-pesi'!X$10,'Tabelle Tipi-pesi'!Y$10,"")&amp;IF(Y208='Tabelle Tipi-pesi'!X$11,'Tabelle Tipi-pesi'!Y$11,"")&amp;IF(Y208='Tabelle Tipi-pesi'!X$12,'Tabelle Tipi-pesi'!Y$12,"")&amp;IF(Y208='Tabelle Tipi-pesi'!X$13,'Tabelle Tipi-pesi'!Y$13,"")&amp;IF(Y208='Tabelle Tipi-pesi'!X$14,'Tabelle Tipi-pesi'!Y$14,"")&amp;IF(Y208='Tabelle Tipi-pesi'!X$15,'Tabelle Tipi-pesi'!Y$15,"")&amp;IF(Y208='Tabelle Tipi-pesi'!X$16,'Tabelle Tipi-pesi'!Y$16,"")&amp;IF(Y208='Tabelle Tipi-pesi'!X$17,'Tabelle Tipi-pesi'!Y$17,"")&amp;IF(Y208='Tabelle Tipi-pesi'!X$18,'Tabelle Tipi-pesi'!Y$18,"")&amp;IF(Y208='Tabelle Tipi-pesi'!X$19,'Tabelle Tipi-pesi'!Y$19,"")&amp;IF(Y208='Tabelle Tipi-pesi'!X$20,'Tabelle Tipi-pesi'!Y$20,"")&amp;IF(Y208='Tabelle Tipi-pesi'!X$21,'Tabelle Tipi-pesi'!Y$21,"")&amp;IF(Y208='Tabelle Tipi-pesi'!X$22,'Tabelle Tipi-pesi'!Y$22,"")&amp;IF(Y208='Tabelle Tipi-pesi'!X$23,'Tabelle Tipi-pesi'!Y$23,"")))</f>
        <v>0</v>
      </c>
      <c r="AA208" s="36"/>
      <c r="AB208" s="37">
        <f>IF(AA208="",0,VALUE(IF(AA208='Tabelle Tipi-pesi'!Z$2,'Tabelle Tipi-pesi'!AA$2,"")&amp;IF(AA208='Tabelle Tipi-pesi'!Z$3,'Tabelle Tipi-pesi'!AA$3,"")&amp;IF(AA208='Tabelle Tipi-pesi'!Z$4,'Tabelle Tipi-pesi'!AA$4,"")&amp;IF(AA208='Tabelle Tipi-pesi'!Z$5,'Tabelle Tipi-pesi'!AA$5,"")&amp;IF(AA208='Tabelle Tipi-pesi'!Z$6,'Tabelle Tipi-pesi'!AA$6,"")&amp;IF(AA208='Tabelle Tipi-pesi'!Z$7,'Tabelle Tipi-pesi'!AA$7,"")&amp;IF(AA208='Tabelle Tipi-pesi'!Z$8,'Tabelle Tipi-pesi'!AA$8,"")&amp;IF(AA208='Tabelle Tipi-pesi'!Z$9,'Tabelle Tipi-pesi'!AA$9,"")&amp;IF(AA208='Tabelle Tipi-pesi'!Z$10,'Tabelle Tipi-pesi'!AA$10,"")&amp;IF(AA208='Tabelle Tipi-pesi'!Z$11,'Tabelle Tipi-pesi'!AA$11,"")&amp;IF(AA208='Tabelle Tipi-pesi'!Z$12,'Tabelle Tipi-pesi'!AA$12,"")&amp;IF(AA208='Tabelle Tipi-pesi'!Z$13,'Tabelle Tipi-pesi'!AA$13,"")&amp;IF(AA208='Tabelle Tipi-pesi'!Z$14,'Tabelle Tipi-pesi'!AA$14,"")&amp;IF(AA208='Tabelle Tipi-pesi'!Z$15,'Tabelle Tipi-pesi'!AA$15,"")&amp;IF(AA208='Tabelle Tipi-pesi'!Z$16,'Tabelle Tipi-pesi'!AA$16,"")&amp;IF(AA208='Tabelle Tipi-pesi'!Z$17,'Tabelle Tipi-pesi'!AA$17,"")&amp;IF(AA208='Tabelle Tipi-pesi'!Z$18,'Tabelle Tipi-pesi'!AA$18,"")&amp;IF(AA208='Tabelle Tipi-pesi'!Z$19,'Tabelle Tipi-pesi'!AA$19,"")&amp;IF(AA208='Tabelle Tipi-pesi'!Z$20,'Tabelle Tipi-pesi'!AA$20,"")&amp;IF(AA208='Tabelle Tipi-pesi'!Z$21,'Tabelle Tipi-pesi'!AA$21,"")&amp;IF(AA208='Tabelle Tipi-pesi'!Z$22,'Tabelle Tipi-pesi'!AA$22,"")&amp;IF(AA208='Tabelle Tipi-pesi'!Z$23,'Tabelle Tipi-pesi'!AA$23,"")))</f>
        <v>0</v>
      </c>
      <c r="AD208" s="9">
        <f>IF(AC208="",0,VALUE(IF(AC208='Tabelle Tipi-pesi'!Z$2,'Tabelle Tipi-pesi'!AA$2,"")&amp;IF(AC208='Tabelle Tipi-pesi'!Z$3,'Tabelle Tipi-pesi'!AA$3,"")&amp;IF(AC208='Tabelle Tipi-pesi'!Z$4,'Tabelle Tipi-pesi'!AA$4,"")&amp;IF(AC208='Tabelle Tipi-pesi'!Z$5,'Tabelle Tipi-pesi'!AA$5,"")&amp;IF(AC208='Tabelle Tipi-pesi'!Z$6,'Tabelle Tipi-pesi'!AA$6,"")&amp;IF(AC208='Tabelle Tipi-pesi'!Z$7,'Tabelle Tipi-pesi'!AA$7,"")&amp;IF(AC208='Tabelle Tipi-pesi'!Z$8,'Tabelle Tipi-pesi'!AA$8,"")&amp;IF(AC208='Tabelle Tipi-pesi'!Z$9,'Tabelle Tipi-pesi'!AA$9,"")&amp;IF(AC208='Tabelle Tipi-pesi'!Z$10,'Tabelle Tipi-pesi'!AA$10,"")&amp;IF(AC208='Tabelle Tipi-pesi'!Z$11,'Tabelle Tipi-pesi'!AA$11,"")&amp;IF(AC208='Tabelle Tipi-pesi'!Z$12,'Tabelle Tipi-pesi'!AA$12,"")&amp;IF(AC208='Tabelle Tipi-pesi'!Z$13,'Tabelle Tipi-pesi'!AA$13,"")&amp;IF(AC208='Tabelle Tipi-pesi'!Z$14,'Tabelle Tipi-pesi'!AA$14,"")&amp;IF(AC208='Tabelle Tipi-pesi'!Z$15,'Tabelle Tipi-pesi'!AA$15,"")&amp;IF(AC208='Tabelle Tipi-pesi'!Z$16,'Tabelle Tipi-pesi'!AA$16,"")&amp;IF(AC208='Tabelle Tipi-pesi'!Z$17,'Tabelle Tipi-pesi'!AA$17,"")&amp;IF(AC208='Tabelle Tipi-pesi'!Z$18,'Tabelle Tipi-pesi'!AA$18,"")&amp;IF(AC208='Tabelle Tipi-pesi'!Z$19,'Tabelle Tipi-pesi'!AA$19,"")&amp;IF(AC208='Tabelle Tipi-pesi'!Z$20,'Tabelle Tipi-pesi'!AA$20,"")&amp;IF(AC208='Tabelle Tipi-pesi'!Z$21,'Tabelle Tipi-pesi'!AA$21,"")&amp;IF(AC208='Tabelle Tipi-pesi'!Z$22,'Tabelle Tipi-pesi'!AA$22,"")&amp;IF(AC208='Tabelle Tipi-pesi'!Z$23,'Tabelle Tipi-pesi'!AA$23,"")))</f>
        <v>0</v>
      </c>
      <c r="AE208" s="34"/>
      <c r="AF208" s="35">
        <f>IF(AE208="",0,VALUE(IF(AE208='Tabelle Tipi-pesi'!AB$2,'Tabelle Tipi-pesi'!AC$2,"")&amp;IF(AE208='Tabelle Tipi-pesi'!AB$3,'Tabelle Tipi-pesi'!AC$3,"")&amp;IF(AE208='Tabelle Tipi-pesi'!AB$4,'Tabelle Tipi-pesi'!AC$4,"")&amp;IF(AE208='Tabelle Tipi-pesi'!AB$5,'Tabelle Tipi-pesi'!AC$5,"")&amp;IF(AE208='Tabelle Tipi-pesi'!AB$6,'Tabelle Tipi-pesi'!AC$6,"")&amp;IF(AE208='Tabelle Tipi-pesi'!AB$7,'Tabelle Tipi-pesi'!AC$7,"")&amp;IF(AE208='Tabelle Tipi-pesi'!AB$8,'Tabelle Tipi-pesi'!AC$8,"")&amp;IF(AE208='Tabelle Tipi-pesi'!AB$9,'Tabelle Tipi-pesi'!AC$9,"")&amp;IF(AE208='Tabelle Tipi-pesi'!AB$10,'Tabelle Tipi-pesi'!AC$10,"")&amp;IF(AE208='Tabelle Tipi-pesi'!AB$11,'Tabelle Tipi-pesi'!AC$11,"")&amp;IF(AE208='Tabelle Tipi-pesi'!AB$12,'Tabelle Tipi-pesi'!AC$12,"")&amp;IF(AE208='Tabelle Tipi-pesi'!AB$13,'Tabelle Tipi-pesi'!AC$13,"")&amp;IF(AE208='Tabelle Tipi-pesi'!AB$14,'Tabelle Tipi-pesi'!AC$14,"")&amp;IF(AE208='Tabelle Tipi-pesi'!AB$15,'Tabelle Tipi-pesi'!AC$15,"")&amp;IF(AD208='Tabelle Tipi-pesi'!AB$16,'Tabelle Tipi-pesi'!AC$16,"")&amp;IF(AE208='Tabelle Tipi-pesi'!AB$17,'Tabelle Tipi-pesi'!AC$17,"")&amp;IF(AE208='Tabelle Tipi-pesi'!AB$18,'Tabelle Tipi-pesi'!AC$18,"")&amp;IF(AE208='Tabelle Tipi-pesi'!AB$19,'Tabelle Tipi-pesi'!AC$19,"")&amp;IF(AE208='Tabelle Tipi-pesi'!AB$20,'Tabelle Tipi-pesi'!AC$20,"")&amp;IF(AE208='Tabelle Tipi-pesi'!AB$21,'Tabelle Tipi-pesi'!AC$21,"")&amp;IF(AE208='Tabelle Tipi-pesi'!AB$22,'Tabelle Tipi-pesi'!AC$22,"")&amp;IF(AE208='Tabelle Tipi-pesi'!AB$23,'Tabelle Tipi-pesi'!AC$23,"")))</f>
        <v>0</v>
      </c>
      <c r="AH208" s="9">
        <f>IF(AG208="",0,VALUE(IF(AG208='Tabelle Tipi-pesi'!AD$2,'Tabelle Tipi-pesi'!AE$2,"")&amp;IF(AG208='Tabelle Tipi-pesi'!AD$3,'Tabelle Tipi-pesi'!AE$3,"")&amp;IF(AG208='Tabelle Tipi-pesi'!AD$4,'Tabelle Tipi-pesi'!AE$4,"")&amp;IF(AG208='Tabelle Tipi-pesi'!AD$5,'Tabelle Tipi-pesi'!AE$5,"")&amp;IF(AG208='Tabelle Tipi-pesi'!AD$6,'Tabelle Tipi-pesi'!AE$6,"")&amp;IF(AG208='Tabelle Tipi-pesi'!AD$7,'Tabelle Tipi-pesi'!AE$7,"")&amp;IF(AG208='Tabelle Tipi-pesi'!AD$8,'Tabelle Tipi-pesi'!AE$8,"")&amp;IF(AG208='Tabelle Tipi-pesi'!AD$9,'Tabelle Tipi-pesi'!AE$9,"")&amp;IF(AG208='Tabelle Tipi-pesi'!AD$10,'Tabelle Tipi-pesi'!AE$10,"")&amp;IF(AG208='Tabelle Tipi-pesi'!AD$11,'Tabelle Tipi-pesi'!AE$11,"")&amp;IF(AG208='Tabelle Tipi-pesi'!AD$12,'Tabelle Tipi-pesi'!AE$12,"")&amp;IF(AG208='Tabelle Tipi-pesi'!AD$13,'Tabelle Tipi-pesi'!AE$13,"")&amp;IF(AG208='Tabelle Tipi-pesi'!AD$14,'Tabelle Tipi-pesi'!AE$14,"")&amp;IF(AG208='Tabelle Tipi-pesi'!AD$15,'Tabelle Tipi-pesi'!AE$15,"")&amp;IF(AF208='Tabelle Tipi-pesi'!AD$16,'Tabelle Tipi-pesi'!AE$16,"")&amp;IF(AG208='Tabelle Tipi-pesi'!AD$17,'Tabelle Tipi-pesi'!AE$17,"")&amp;IF(AG208='Tabelle Tipi-pesi'!AD$18,'Tabelle Tipi-pesi'!AE$18,"")&amp;IF(AG208='Tabelle Tipi-pesi'!AD$19,'Tabelle Tipi-pesi'!AE$19,"")&amp;IF(AG208='Tabelle Tipi-pesi'!AD$20,'Tabelle Tipi-pesi'!AE$20,"")&amp;IF(AG208='Tabelle Tipi-pesi'!AD$21,'Tabelle Tipi-pesi'!AE$21,"")&amp;IF(AG208='Tabelle Tipi-pesi'!AD$22,'Tabelle Tipi-pesi'!AE$22,"")&amp;IF(AG208='Tabelle Tipi-pesi'!AD$23,'Tabelle Tipi-pesi'!AE$23,"")))</f>
        <v>0</v>
      </c>
      <c r="AJ208" s="26">
        <f t="shared" si="21"/>
        <v>570</v>
      </c>
      <c r="AK208" s="55">
        <v>34</v>
      </c>
      <c r="AL208" s="12">
        <v>4934</v>
      </c>
      <c r="AM208" s="18"/>
      <c r="AN208" s="11">
        <f t="shared" si="22"/>
        <v>8</v>
      </c>
      <c r="AO208" s="11" t="str">
        <f t="shared" si="23"/>
        <v>2</v>
      </c>
      <c r="AP208" s="8">
        <v>1400</v>
      </c>
      <c r="AQ208" s="40">
        <f t="shared" si="24"/>
        <v>8.7070588235294117</v>
      </c>
      <c r="AR208" s="15">
        <f t="shared" si="25"/>
        <v>64.432235294117646</v>
      </c>
      <c r="AS208" s="16">
        <f t="shared" si="26"/>
        <v>113.03900928792569</v>
      </c>
      <c r="AT208" s="15">
        <f t="shared" si="27"/>
        <v>8.846503576945409</v>
      </c>
      <c r="AU208" s="39"/>
    </row>
    <row r="209" spans="1:47" s="8" customFormat="1" ht="11.25" customHeight="1" x14ac:dyDescent="0.2">
      <c r="A209" s="8">
        <v>205</v>
      </c>
      <c r="B209" s="8">
        <v>4</v>
      </c>
      <c r="C209" s="20" t="s">
        <v>15</v>
      </c>
      <c r="D209" s="21">
        <f>IF(C209="",0,VALUE(IF(C209='Tabelle Tipi-pesi'!B$2,'Tabelle Tipi-pesi'!C$2,"")&amp;IF(C209='Tabelle Tipi-pesi'!B$3,'Tabelle Tipi-pesi'!C$3,"")&amp;IF(C209='Tabelle Tipi-pesi'!B$4,'Tabelle Tipi-pesi'!C$4,"")&amp;IF(C209='Tabelle Tipi-pesi'!B$5,'Tabelle Tipi-pesi'!C$5,"")&amp;IF(C209='Tabelle Tipi-pesi'!B$6,'Tabelle Tipi-pesi'!C$6,"")&amp;IF(C209='Tabelle Tipi-pesi'!B$7,'Tabelle Tipi-pesi'!C$7,"")&amp;IF(C209='Tabelle Tipi-pesi'!B$8,'Tabelle Tipi-pesi'!C$8,"")&amp;IF(C209='Tabelle Tipi-pesi'!B$9,'Tabelle Tipi-pesi'!C$9,"")&amp;IF(C209='Tabelle Tipi-pesi'!B$10,'Tabelle Tipi-pesi'!C$10,"")&amp;IF(C209='Tabelle Tipi-pesi'!B$11,'Tabelle Tipi-pesi'!C$11,"")&amp;IF(C209='Tabelle Tipi-pesi'!B$12,'Tabelle Tipi-pesi'!C$12,"")&amp;IF(C209='Tabelle Tipi-pesi'!B$13,'Tabelle Tipi-pesi'!C$13,"")&amp;IF(C209='Tabelle Tipi-pesi'!B$14,'Tabelle Tipi-pesi'!C$14,"")&amp;IF(C209='Tabelle Tipi-pesi'!B$15,'Tabelle Tipi-pesi'!C$15,"")&amp;IF(C209='Tabelle Tipi-pesi'!B$16,'Tabelle Tipi-pesi'!C$16,"")&amp;IF(C209='Tabelle Tipi-pesi'!B$17,'Tabelle Tipi-pesi'!C$17,"")&amp;IF(C209='Tabelle Tipi-pesi'!B$18,'Tabelle Tipi-pesi'!C$18,"")&amp;IF(C209='Tabelle Tipi-pesi'!B$19,'Tabelle Tipi-pesi'!C$19,"")&amp;IF(C209='Tabelle Tipi-pesi'!B$20,'Tabelle Tipi-pesi'!C$20,"")&amp;IF(C209='Tabelle Tipi-pesi'!B$21,'Tabelle Tipi-pesi'!C$21,"")&amp;IF(C209='Tabelle Tipi-pesi'!B$22,'Tabelle Tipi-pesi'!C$22,"")&amp;IF(C209='Tabelle Tipi-pesi'!B$23,'Tabelle Tipi-pesi'!C$23,"")))</f>
        <v>110</v>
      </c>
      <c r="E209" s="8" t="s">
        <v>132</v>
      </c>
      <c r="F209" s="7">
        <f>IF(E209="",0,VALUE(IF(E209='Tabelle Tipi-pesi'!D$2,'Tabelle Tipi-pesi'!E$2,"")&amp;IF(E209='Tabelle Tipi-pesi'!D$3,'Tabelle Tipi-pesi'!E$3,"")&amp;IF(E209='Tabelle Tipi-pesi'!D$4,'Tabelle Tipi-pesi'!E$4,"")&amp;IF(E209='Tabelle Tipi-pesi'!D$5,'Tabelle Tipi-pesi'!E$5,"")&amp;IF(E209='Tabelle Tipi-pesi'!D$6,'Tabelle Tipi-pesi'!E$6,"")&amp;IF(E209='Tabelle Tipi-pesi'!D$7,'Tabelle Tipi-pesi'!E$7,"")&amp;IF(E209='Tabelle Tipi-pesi'!D$8,'Tabelle Tipi-pesi'!E$8,"")&amp;IF(E209='Tabelle Tipi-pesi'!D$9,'Tabelle Tipi-pesi'!E$9,"")&amp;IF(E209='Tabelle Tipi-pesi'!D$10,'Tabelle Tipi-pesi'!E$10,"")&amp;IF(E209='Tabelle Tipi-pesi'!D$11,'Tabelle Tipi-pesi'!E$11,"")&amp;IF(E209='Tabelle Tipi-pesi'!D$12,'Tabelle Tipi-pesi'!E$12,"")&amp;IF(E209='Tabelle Tipi-pesi'!D$13,'Tabelle Tipi-pesi'!E$13,"")&amp;IF(E209='Tabelle Tipi-pesi'!D$14,'Tabelle Tipi-pesi'!E$14,"")&amp;IF(E209='Tabelle Tipi-pesi'!D$15,'Tabelle Tipi-pesi'!E$15,"")&amp;IF(E209='Tabelle Tipi-pesi'!D$16,'Tabelle Tipi-pesi'!E$16,"")&amp;IF(E209='Tabelle Tipi-pesi'!D$17,'Tabelle Tipi-pesi'!E$17,"")&amp;IF(E209='Tabelle Tipi-pesi'!D$18,'Tabelle Tipi-pesi'!E$18,"")&amp;IF(E209='Tabelle Tipi-pesi'!D$19,'Tabelle Tipi-pesi'!E$19,"")&amp;IF(E209='Tabelle Tipi-pesi'!D$20,'Tabelle Tipi-pesi'!E$20,"")&amp;IF(E209='Tabelle Tipi-pesi'!D$21,'Tabelle Tipi-pesi'!E$21,"")&amp;IF(E209='Tabelle Tipi-pesi'!D$22,'Tabelle Tipi-pesi'!E$22,"")&amp;IF(E209='Tabelle Tipi-pesi'!D$23,'Tabelle Tipi-pesi'!E$23,"")))/4*B209</f>
        <v>100</v>
      </c>
      <c r="G209" s="22" t="s">
        <v>41</v>
      </c>
      <c r="H209" s="23">
        <f>$B209*IF(G209="",0,VALUE(IF(G209='Tabelle Tipi-pesi'!F$2,'Tabelle Tipi-pesi'!G$2,"")&amp;IF(G209='Tabelle Tipi-pesi'!F$3,'Tabelle Tipi-pesi'!G$3,"")&amp;IF(G209='Tabelle Tipi-pesi'!F$4,'Tabelle Tipi-pesi'!G$4,"")&amp;IF(G209='Tabelle Tipi-pesi'!F$5,'Tabelle Tipi-pesi'!G$5,"")&amp;IF(G209='Tabelle Tipi-pesi'!F$6,'Tabelle Tipi-pesi'!G$6,"")&amp;IF(G209='Tabelle Tipi-pesi'!F$7,'Tabelle Tipi-pesi'!G$7,"")&amp;IF(G209='Tabelle Tipi-pesi'!F$8,'Tabelle Tipi-pesi'!G$8,"")&amp;IF(G209='Tabelle Tipi-pesi'!F$9,'Tabelle Tipi-pesi'!G$9,"")&amp;IF(G209='Tabelle Tipi-pesi'!F$10,'Tabelle Tipi-pesi'!G$10,"")&amp;IF(G209='Tabelle Tipi-pesi'!F$11,'Tabelle Tipi-pesi'!G$11,"")&amp;IF(G209='Tabelle Tipi-pesi'!F$12,'Tabelle Tipi-pesi'!G$12,"")&amp;IF(G209='Tabelle Tipi-pesi'!F$13,'Tabelle Tipi-pesi'!G$13,"")&amp;IF(G209='Tabelle Tipi-pesi'!F$14,'Tabelle Tipi-pesi'!G$14,"")&amp;IF(G209='Tabelle Tipi-pesi'!F$15,'Tabelle Tipi-pesi'!G$15,"")&amp;IF(G209='Tabelle Tipi-pesi'!F$16,'Tabelle Tipi-pesi'!G$16,"")&amp;IF(G209='Tabelle Tipi-pesi'!F$17,'Tabelle Tipi-pesi'!G$17,"")&amp;IF(G209='Tabelle Tipi-pesi'!F$18,'Tabelle Tipi-pesi'!G$18,"")&amp;IF(G209='Tabelle Tipi-pesi'!F$19,'Tabelle Tipi-pesi'!G$19,"")&amp;IF(G209='Tabelle Tipi-pesi'!F$20,'Tabelle Tipi-pesi'!G$20,"")&amp;IF(G209='Tabelle Tipi-pesi'!F$21,'Tabelle Tipi-pesi'!G$21,"")&amp;IF(G209='Tabelle Tipi-pesi'!F$22,'Tabelle Tipi-pesi'!G$22,"")&amp;IF(G209='Tabelle Tipi-pesi'!F$23,'Tabelle Tipi-pesi'!G$23,"")))</f>
        <v>60</v>
      </c>
      <c r="I209" s="8" t="s">
        <v>44</v>
      </c>
      <c r="J209" s="9">
        <f>IF(I209="",0,VALUE(IF(I209='Tabelle Tipi-pesi'!H$2,'Tabelle Tipi-pesi'!I$2,"")&amp;IF(I209='Tabelle Tipi-pesi'!H$3,'Tabelle Tipi-pesi'!I$3,"")&amp;IF(I209='Tabelle Tipi-pesi'!H$4,'Tabelle Tipi-pesi'!I$4,"")&amp;IF(I209='Tabelle Tipi-pesi'!H$5,'Tabelle Tipi-pesi'!I$5,"")&amp;IF(I209='Tabelle Tipi-pesi'!H$6,'Tabelle Tipi-pesi'!I$6,"")&amp;IF(I209='Tabelle Tipi-pesi'!H$7,'Tabelle Tipi-pesi'!I$7,"")&amp;IF(I209='Tabelle Tipi-pesi'!H$8,'Tabelle Tipi-pesi'!I$8,"")&amp;IF(I209='Tabelle Tipi-pesi'!H$9,'Tabelle Tipi-pesi'!I$9,"")&amp;IF(I209='Tabelle Tipi-pesi'!H$10,'Tabelle Tipi-pesi'!I$10,"")&amp;IF(I209='Tabelle Tipi-pesi'!H$11,'Tabelle Tipi-pesi'!I$11,"")&amp;IF(I209='Tabelle Tipi-pesi'!H$12,'Tabelle Tipi-pesi'!I$12,"")&amp;IF(I209='Tabelle Tipi-pesi'!H$13,'Tabelle Tipi-pesi'!I$13,"")&amp;IF(I209='Tabelle Tipi-pesi'!H$14,'Tabelle Tipi-pesi'!I$14,"")&amp;IF(I209='Tabelle Tipi-pesi'!H$15,'Tabelle Tipi-pesi'!I$15,"")&amp;IF(I209='Tabelle Tipi-pesi'!H$16,'Tabelle Tipi-pesi'!I$16,"")&amp;IF(I209='Tabelle Tipi-pesi'!H$17,'Tabelle Tipi-pesi'!I$17,"")&amp;IF(I209='Tabelle Tipi-pesi'!H$18,'Tabelle Tipi-pesi'!I$18,"")&amp;IF(I209='Tabelle Tipi-pesi'!H$19,'Tabelle Tipi-pesi'!I$19,"")&amp;IF(I209='Tabelle Tipi-pesi'!H$20,'Tabelle Tipi-pesi'!I$20,"")&amp;IF(I209='Tabelle Tipi-pesi'!H$21,'Tabelle Tipi-pesi'!I$21,"")&amp;IF(I209='Tabelle Tipi-pesi'!H$22,'Tabelle Tipi-pesi'!I$22,"")&amp;IF(I209='Tabelle Tipi-pesi'!H$23,'Tabelle Tipi-pesi'!I$23,"")))</f>
        <v>80</v>
      </c>
      <c r="K209" s="24" t="s">
        <v>50</v>
      </c>
      <c r="L209" s="25">
        <f>IF(K209="",0,VALUE(IF(K209='Tabelle Tipi-pesi'!J$2,'Tabelle Tipi-pesi'!K$2,"")&amp;IF(K209='Tabelle Tipi-pesi'!J$3,'Tabelle Tipi-pesi'!K$3,"")&amp;IF(K209='Tabelle Tipi-pesi'!J$4,'Tabelle Tipi-pesi'!K$4,"")&amp;IF(K209='Tabelle Tipi-pesi'!J$5,'Tabelle Tipi-pesi'!K$5,"")&amp;IF(K209='Tabelle Tipi-pesi'!J$6,'Tabelle Tipi-pesi'!K$6,"")&amp;IF(K209='Tabelle Tipi-pesi'!J$7,'Tabelle Tipi-pesi'!K$7,"")&amp;IF(K209='Tabelle Tipi-pesi'!J$8,'Tabelle Tipi-pesi'!K$8,"")&amp;IF(K209='Tabelle Tipi-pesi'!J$9,'Tabelle Tipi-pesi'!K$9,"")&amp;IF(K209='Tabelle Tipi-pesi'!J$10,'Tabelle Tipi-pesi'!K$10,"")&amp;IF(K209='Tabelle Tipi-pesi'!J$11,'Tabelle Tipi-pesi'!K$11,"")&amp;IF(K209='Tabelle Tipi-pesi'!J$12,'Tabelle Tipi-pesi'!K$12,"")&amp;IF(K209='Tabelle Tipi-pesi'!J$13,'Tabelle Tipi-pesi'!K$13,"")&amp;IF(K209='Tabelle Tipi-pesi'!J$14,'Tabelle Tipi-pesi'!K$14,"")&amp;IF(K209='Tabelle Tipi-pesi'!J$15,'Tabelle Tipi-pesi'!K$15,"")&amp;IF(K209='Tabelle Tipi-pesi'!J$16,'Tabelle Tipi-pesi'!K$16,"")&amp;IF(K209='Tabelle Tipi-pesi'!J$17,'Tabelle Tipi-pesi'!K$17,"")&amp;IF(K209='Tabelle Tipi-pesi'!J$18,'Tabelle Tipi-pesi'!K$18,"")&amp;IF(K209='Tabelle Tipi-pesi'!J$19,'Tabelle Tipi-pesi'!K$19,"")&amp;IF(K209='Tabelle Tipi-pesi'!J$20,'Tabelle Tipi-pesi'!K$20,"")&amp;IF(K209='Tabelle Tipi-pesi'!J$21,'Tabelle Tipi-pesi'!K$21,"")&amp;IF(K209='Tabelle Tipi-pesi'!J$22,'Tabelle Tipi-pesi'!K$22,"")&amp;IF(K209='Tabelle Tipi-pesi'!J$23,'Tabelle Tipi-pesi'!K$23,"")))</f>
        <v>7</v>
      </c>
      <c r="M209" s="8" t="s">
        <v>62</v>
      </c>
      <c r="N209" s="9">
        <f>$B209*IF(M209="",0,VALUE(IF(M209='Tabelle Tipi-pesi'!L$2,'Tabelle Tipi-pesi'!M$2,"")&amp;IF(M209='Tabelle Tipi-pesi'!L$3,'Tabelle Tipi-pesi'!M$3,"")&amp;IF(M209='Tabelle Tipi-pesi'!L$4,'Tabelle Tipi-pesi'!M$4,"")&amp;IF(M209='Tabelle Tipi-pesi'!L$5,'Tabelle Tipi-pesi'!M$5,"")&amp;IF(M209='Tabelle Tipi-pesi'!L$6,'Tabelle Tipi-pesi'!M$6,"")&amp;IF(M209='Tabelle Tipi-pesi'!L$7,'Tabelle Tipi-pesi'!M$7,"")&amp;IF(M209='Tabelle Tipi-pesi'!L$8,'Tabelle Tipi-pesi'!M$8,"")&amp;IF(M209='Tabelle Tipi-pesi'!L$9,'Tabelle Tipi-pesi'!M$9,"")&amp;IF(M209='Tabelle Tipi-pesi'!L$10,'Tabelle Tipi-pesi'!M$10,"")&amp;IF(M209='Tabelle Tipi-pesi'!L$11,'Tabelle Tipi-pesi'!M$11,"")&amp;IF(M209='Tabelle Tipi-pesi'!L$12,'Tabelle Tipi-pesi'!M$12,"")&amp;IF(M209='Tabelle Tipi-pesi'!L$13,'Tabelle Tipi-pesi'!M$13,"")&amp;IF(M209='Tabelle Tipi-pesi'!L$14,'Tabelle Tipi-pesi'!M$14,"")&amp;IF(M209='Tabelle Tipi-pesi'!L$15,'Tabelle Tipi-pesi'!M$15,"")&amp;IF(M209='Tabelle Tipi-pesi'!L$16,'Tabelle Tipi-pesi'!M$16,"")&amp;IF(M209='Tabelle Tipi-pesi'!L$17,'Tabelle Tipi-pesi'!M$17,"")&amp;IF(M209='Tabelle Tipi-pesi'!L$18,'Tabelle Tipi-pesi'!M$18,"")&amp;IF(M209='Tabelle Tipi-pesi'!L$19,'Tabelle Tipi-pesi'!M$19,"")&amp;IF(M209='Tabelle Tipi-pesi'!L$20,'Tabelle Tipi-pesi'!M$20,"")&amp;IF(M209='Tabelle Tipi-pesi'!L$21,'Tabelle Tipi-pesi'!M$21,"")&amp;IF(M209='Tabelle Tipi-pesi'!L$22,'Tabelle Tipi-pesi'!M$22,"")&amp;IF(M209='Tabelle Tipi-pesi'!L$23,'Tabelle Tipi-pesi'!M$23,"")))</f>
        <v>416</v>
      </c>
      <c r="O209" s="27" t="s">
        <v>79</v>
      </c>
      <c r="P209" s="28">
        <f>IF(O209="",0,VALUE(IF(O209='Tabelle Tipi-pesi'!N$2,'Tabelle Tipi-pesi'!O$2,"")&amp;IF(O209='Tabelle Tipi-pesi'!N$3,'Tabelle Tipi-pesi'!O$3,"")&amp;IF(O209='Tabelle Tipi-pesi'!N$4,'Tabelle Tipi-pesi'!O$4,"")&amp;IF(O209='Tabelle Tipi-pesi'!N$5,'Tabelle Tipi-pesi'!O$5,"")&amp;IF(O209='Tabelle Tipi-pesi'!N$6,'Tabelle Tipi-pesi'!O$6,"")&amp;IF(O209='Tabelle Tipi-pesi'!N$7,'Tabelle Tipi-pesi'!O$7,"")&amp;IF(O209='Tabelle Tipi-pesi'!N$8,'Tabelle Tipi-pesi'!O$8,"")&amp;IF(O209='Tabelle Tipi-pesi'!N$9,'Tabelle Tipi-pesi'!O$9,"")&amp;IF(O209='Tabelle Tipi-pesi'!N$10,'Tabelle Tipi-pesi'!O$10,"")&amp;IF(O209='Tabelle Tipi-pesi'!N$11,'Tabelle Tipi-pesi'!O$11,"")&amp;IF(O209='Tabelle Tipi-pesi'!N$12,'Tabelle Tipi-pesi'!O$12,"")&amp;IF(O209='Tabelle Tipi-pesi'!N$13,'Tabelle Tipi-pesi'!O$13,"")&amp;IF(O209='Tabelle Tipi-pesi'!N$14,'Tabelle Tipi-pesi'!O$14,"")&amp;IF(O209='Tabelle Tipi-pesi'!N$15,'Tabelle Tipi-pesi'!O$15,"")&amp;IF(O209='Tabelle Tipi-pesi'!N$16,'Tabelle Tipi-pesi'!O$16,"")&amp;IF(O209='Tabelle Tipi-pesi'!N$17,'Tabelle Tipi-pesi'!O$17,"")&amp;IF(O209='Tabelle Tipi-pesi'!N$18,'Tabelle Tipi-pesi'!O$18,"")&amp;IF(O209='Tabelle Tipi-pesi'!N$19,'Tabelle Tipi-pesi'!O$19,"")&amp;IF(O209='Tabelle Tipi-pesi'!N$20,'Tabelle Tipi-pesi'!O$20,"")&amp;IF(O209='Tabelle Tipi-pesi'!N$21,'Tabelle Tipi-pesi'!O$21,"")&amp;IF(O209='Tabelle Tipi-pesi'!N$22,'Tabelle Tipi-pesi'!O$22,"")&amp;IF(O209='Tabelle Tipi-pesi'!N$23,'Tabelle Tipi-pesi'!O$23,"")))</f>
        <v>780</v>
      </c>
      <c r="Q209" s="8" t="s">
        <v>108</v>
      </c>
      <c r="R209" s="9">
        <f>IF(Q209="",0,VALUE(IF(Q209='Tabelle Tipi-pesi'!P$2,'Tabelle Tipi-pesi'!Q$2,"")&amp;IF(Q209='Tabelle Tipi-pesi'!P$3,'Tabelle Tipi-pesi'!Q$3,"")&amp;IF(Q209='Tabelle Tipi-pesi'!P$4,'Tabelle Tipi-pesi'!Q$4,"")&amp;IF(Q209='Tabelle Tipi-pesi'!P$5,'Tabelle Tipi-pesi'!Q$5,"")&amp;IF(Q209='Tabelle Tipi-pesi'!P$6,'Tabelle Tipi-pesi'!Q$6,"")&amp;IF(Q209='Tabelle Tipi-pesi'!P$7,'Tabelle Tipi-pesi'!Q$7,"")&amp;IF(Q209='Tabelle Tipi-pesi'!P$8,'Tabelle Tipi-pesi'!Q$8,"")&amp;IF(Q209='Tabelle Tipi-pesi'!P$9,'Tabelle Tipi-pesi'!Q$9,"")&amp;IF(Q209='Tabelle Tipi-pesi'!P$10,'Tabelle Tipi-pesi'!Q$10,"")&amp;IF(Q209='Tabelle Tipi-pesi'!P$11,'Tabelle Tipi-pesi'!Q$11,"")&amp;IF(Q209='Tabelle Tipi-pesi'!P$12,'Tabelle Tipi-pesi'!Q$12,"")&amp;IF(Q209='Tabelle Tipi-pesi'!P$13,'Tabelle Tipi-pesi'!Q$13,"")&amp;IF(Q209='Tabelle Tipi-pesi'!P$14,'Tabelle Tipi-pesi'!Q$14,"")&amp;IF(Q209='Tabelle Tipi-pesi'!P$15,'Tabelle Tipi-pesi'!Q$15,"")&amp;IF(Q209='Tabelle Tipi-pesi'!P$16,'Tabelle Tipi-pesi'!Q$16,"")&amp;IF(Q209='Tabelle Tipi-pesi'!P$17,'Tabelle Tipi-pesi'!Q$17,"")&amp;IF(Q209='Tabelle Tipi-pesi'!P$18,'Tabelle Tipi-pesi'!Q$18,"")&amp;IF(Q209='Tabelle Tipi-pesi'!P$19,'Tabelle Tipi-pesi'!Q$19,"")&amp;IF(Q209='Tabelle Tipi-pesi'!P$20,'Tabelle Tipi-pesi'!Q$20,"")&amp;IF(Q209='Tabelle Tipi-pesi'!P$21,'Tabelle Tipi-pesi'!Q$21,"")&amp;IF(Q209='Tabelle Tipi-pesi'!P$22,'Tabelle Tipi-pesi'!Q$22,"")&amp;IF(Q209='Tabelle Tipi-pesi'!P$23,'Tabelle Tipi-pesi'!Q$23,"")))</f>
        <v>30</v>
      </c>
      <c r="S209" s="29"/>
      <c r="T209" s="30">
        <f>IF(S209="",0,VALUE(IF(S209='Tabelle Tipi-pesi'!R$2,'Tabelle Tipi-pesi'!S$2,"")&amp;IF(S209='Tabelle Tipi-pesi'!R$3,'Tabelle Tipi-pesi'!S$3,"")&amp;IF(S209='Tabelle Tipi-pesi'!R$4,'Tabelle Tipi-pesi'!S$4,"")&amp;IF(S209='Tabelle Tipi-pesi'!R$5,'Tabelle Tipi-pesi'!S$5,"")&amp;IF(S209='Tabelle Tipi-pesi'!R$6,'Tabelle Tipi-pesi'!S$6,"")&amp;IF(S209='Tabelle Tipi-pesi'!R$7,'Tabelle Tipi-pesi'!S$7,"")&amp;IF(S209='Tabelle Tipi-pesi'!R$8,'Tabelle Tipi-pesi'!S$8,"")&amp;IF(S209='Tabelle Tipi-pesi'!R$9,'Tabelle Tipi-pesi'!S$9,"")&amp;IF(S209='Tabelle Tipi-pesi'!R$10,'Tabelle Tipi-pesi'!S$10,"")&amp;IF(S209='Tabelle Tipi-pesi'!R$11,'Tabelle Tipi-pesi'!S$11,"")&amp;IF(S209='Tabelle Tipi-pesi'!R$12,'Tabelle Tipi-pesi'!S$12,"")&amp;IF(S209='Tabelle Tipi-pesi'!R$13,'Tabelle Tipi-pesi'!S$13,"")&amp;IF(S209='Tabelle Tipi-pesi'!R$14,'Tabelle Tipi-pesi'!S$14,"")&amp;IF(S209='Tabelle Tipi-pesi'!R$15,'Tabelle Tipi-pesi'!S$15,"")&amp;IF(S209='Tabelle Tipi-pesi'!R$16,'Tabelle Tipi-pesi'!S$16,"")&amp;IF(S209='Tabelle Tipi-pesi'!R$17,'Tabelle Tipi-pesi'!S$17,"")&amp;IF(S209='Tabelle Tipi-pesi'!R$18,'Tabelle Tipi-pesi'!S$18,"")&amp;IF(S209='Tabelle Tipi-pesi'!R$19,'Tabelle Tipi-pesi'!S$19,"")&amp;IF(S209='Tabelle Tipi-pesi'!R$20,'Tabelle Tipi-pesi'!S$20,"")&amp;IF(S209='Tabelle Tipi-pesi'!R$21,'Tabelle Tipi-pesi'!S$21,"")&amp;IF(S209='Tabelle Tipi-pesi'!R$22,'Tabelle Tipi-pesi'!S$22,"")&amp;IF(S209='Tabelle Tipi-pesi'!R$23,'Tabelle Tipi-pesi'!S$23,"")))</f>
        <v>0</v>
      </c>
      <c r="V209" s="9">
        <f>IF(U209="",0,VALUE(IF(U209='Tabelle Tipi-pesi'!T$2,'Tabelle Tipi-pesi'!U$2,"")&amp;IF(U209='Tabelle Tipi-pesi'!T$3,'Tabelle Tipi-pesi'!U$3,"")&amp;IF(U209='Tabelle Tipi-pesi'!T$4,'Tabelle Tipi-pesi'!U$4,"")&amp;IF(U209='Tabelle Tipi-pesi'!T$5,'Tabelle Tipi-pesi'!U$5,"")&amp;IF(U209='Tabelle Tipi-pesi'!T$6,'Tabelle Tipi-pesi'!U$6,"")&amp;IF(U209='Tabelle Tipi-pesi'!T$7,'Tabelle Tipi-pesi'!U$7,"")&amp;IF(U209='Tabelle Tipi-pesi'!T$8,'Tabelle Tipi-pesi'!U$8,"")&amp;IF(U209='Tabelle Tipi-pesi'!T$9,'Tabelle Tipi-pesi'!U$9,"")&amp;IF(U209='Tabelle Tipi-pesi'!T$10,'Tabelle Tipi-pesi'!U$10,"")&amp;IF(U209='Tabelle Tipi-pesi'!T$11,'Tabelle Tipi-pesi'!U$11,"")&amp;IF(U209='Tabelle Tipi-pesi'!T$12,'Tabelle Tipi-pesi'!U$12,"")&amp;IF(U209='Tabelle Tipi-pesi'!T$13,'Tabelle Tipi-pesi'!U$13,"")&amp;IF(U209='Tabelle Tipi-pesi'!T$14,'Tabelle Tipi-pesi'!U$14,"")&amp;IF(U209='Tabelle Tipi-pesi'!T$15,'Tabelle Tipi-pesi'!U$15,"")&amp;IF(U209='Tabelle Tipi-pesi'!T$16,'Tabelle Tipi-pesi'!U$16,"")&amp;IF(U209='Tabelle Tipi-pesi'!T$17,'Tabelle Tipi-pesi'!U$17,"")&amp;IF(U209='Tabelle Tipi-pesi'!T$18,'Tabelle Tipi-pesi'!U$18,"")&amp;IF(U209='Tabelle Tipi-pesi'!T$19,'Tabelle Tipi-pesi'!U$19,"")&amp;IF(U209='Tabelle Tipi-pesi'!T$20,'Tabelle Tipi-pesi'!U$20,"")&amp;IF(U209='Tabelle Tipi-pesi'!T$21,'Tabelle Tipi-pesi'!U$21,"")&amp;IF(U209='Tabelle Tipi-pesi'!T$22,'Tabelle Tipi-pesi'!U$22,"")&amp;IF(U209='Tabelle Tipi-pesi'!T$23,'Tabelle Tipi-pesi'!U$23,"")))</f>
        <v>0</v>
      </c>
      <c r="W209" s="31"/>
      <c r="X209" s="32">
        <f>IF(W209="",0,VALUE(IF(W209='Tabelle Tipi-pesi'!V$2,'Tabelle Tipi-pesi'!W$2,"")&amp;IF(W209='Tabelle Tipi-pesi'!V$3,'Tabelle Tipi-pesi'!W$3,"")&amp;IF(W209='Tabelle Tipi-pesi'!V$4,'Tabelle Tipi-pesi'!W$4,"")&amp;IF(W209='Tabelle Tipi-pesi'!V$5,'Tabelle Tipi-pesi'!W$5,"")&amp;IF(W209='Tabelle Tipi-pesi'!V$6,'Tabelle Tipi-pesi'!W$6,"")&amp;IF(W209='Tabelle Tipi-pesi'!V$7,'Tabelle Tipi-pesi'!W$7,"")&amp;IF(W209='Tabelle Tipi-pesi'!V$8,'Tabelle Tipi-pesi'!W$8,"")&amp;IF(W209='Tabelle Tipi-pesi'!V$9,'Tabelle Tipi-pesi'!W$9,"")&amp;IF(W209='Tabelle Tipi-pesi'!V$10,'Tabelle Tipi-pesi'!W$10,"")&amp;IF(W209='Tabelle Tipi-pesi'!V$11,'Tabelle Tipi-pesi'!W$11,"")&amp;IF(W209='Tabelle Tipi-pesi'!V$12,'Tabelle Tipi-pesi'!W$12,"")&amp;IF(W209='Tabelle Tipi-pesi'!V$13,'Tabelle Tipi-pesi'!W$13,"")&amp;IF(W209='Tabelle Tipi-pesi'!V$14,'Tabelle Tipi-pesi'!W$14,"")&amp;IF(W209='Tabelle Tipi-pesi'!V$15,'Tabelle Tipi-pesi'!W$15,"")&amp;IF(W209='Tabelle Tipi-pesi'!V$16,'Tabelle Tipi-pesi'!W$16,"")&amp;IF(W209='Tabelle Tipi-pesi'!V$17,'Tabelle Tipi-pesi'!W$17,"")&amp;IF(W209='Tabelle Tipi-pesi'!V$18,'Tabelle Tipi-pesi'!W$18,"")&amp;IF(W209='Tabelle Tipi-pesi'!V$19,'Tabelle Tipi-pesi'!W$19,"")&amp;IF(W209='Tabelle Tipi-pesi'!V$20,'Tabelle Tipi-pesi'!W$20,"")&amp;IF(W209='Tabelle Tipi-pesi'!V$21,'Tabelle Tipi-pesi'!W$21,"")&amp;IF(W209='Tabelle Tipi-pesi'!V$22,'Tabelle Tipi-pesi'!W$22,"")&amp;IF(W209='Tabelle Tipi-pesi'!V$23,'Tabelle Tipi-pesi'!W$23,"")))</f>
        <v>0</v>
      </c>
      <c r="Z209" s="9">
        <f>IF(Y209="",0,VALUE(IF(Y209='Tabelle Tipi-pesi'!X$2,'Tabelle Tipi-pesi'!Y$2,"")&amp;IF(Y209='Tabelle Tipi-pesi'!X$3,'Tabelle Tipi-pesi'!Y$3,"")&amp;IF(Y209='Tabelle Tipi-pesi'!X$4,'Tabelle Tipi-pesi'!Y$4,"")&amp;IF(Y209='Tabelle Tipi-pesi'!X$5,'Tabelle Tipi-pesi'!Y$5,"")&amp;IF(Y209='Tabelle Tipi-pesi'!X$6,'Tabelle Tipi-pesi'!Y$6,"")&amp;IF(Y209='Tabelle Tipi-pesi'!X$7,'Tabelle Tipi-pesi'!Y$7,"")&amp;IF(Y209='Tabelle Tipi-pesi'!X$8,'Tabelle Tipi-pesi'!Y$8,"")&amp;IF(Y209='Tabelle Tipi-pesi'!X$9,'Tabelle Tipi-pesi'!Y$9,"")&amp;IF(Y209='Tabelle Tipi-pesi'!X$10,'Tabelle Tipi-pesi'!Y$10,"")&amp;IF(Y209='Tabelle Tipi-pesi'!X$11,'Tabelle Tipi-pesi'!Y$11,"")&amp;IF(Y209='Tabelle Tipi-pesi'!X$12,'Tabelle Tipi-pesi'!Y$12,"")&amp;IF(Y209='Tabelle Tipi-pesi'!X$13,'Tabelle Tipi-pesi'!Y$13,"")&amp;IF(Y209='Tabelle Tipi-pesi'!X$14,'Tabelle Tipi-pesi'!Y$14,"")&amp;IF(Y209='Tabelle Tipi-pesi'!X$15,'Tabelle Tipi-pesi'!Y$15,"")&amp;IF(Y209='Tabelle Tipi-pesi'!X$16,'Tabelle Tipi-pesi'!Y$16,"")&amp;IF(Y209='Tabelle Tipi-pesi'!X$17,'Tabelle Tipi-pesi'!Y$17,"")&amp;IF(Y209='Tabelle Tipi-pesi'!X$18,'Tabelle Tipi-pesi'!Y$18,"")&amp;IF(Y209='Tabelle Tipi-pesi'!X$19,'Tabelle Tipi-pesi'!Y$19,"")&amp;IF(Y209='Tabelle Tipi-pesi'!X$20,'Tabelle Tipi-pesi'!Y$20,"")&amp;IF(Y209='Tabelle Tipi-pesi'!X$21,'Tabelle Tipi-pesi'!Y$21,"")&amp;IF(Y209='Tabelle Tipi-pesi'!X$22,'Tabelle Tipi-pesi'!Y$22,"")&amp;IF(Y209='Tabelle Tipi-pesi'!X$23,'Tabelle Tipi-pesi'!Y$23,"")))</f>
        <v>0</v>
      </c>
      <c r="AA209" s="36"/>
      <c r="AB209" s="37">
        <f>IF(AA209="",0,VALUE(IF(AA209='Tabelle Tipi-pesi'!Z$2,'Tabelle Tipi-pesi'!AA$2,"")&amp;IF(AA209='Tabelle Tipi-pesi'!Z$3,'Tabelle Tipi-pesi'!AA$3,"")&amp;IF(AA209='Tabelle Tipi-pesi'!Z$4,'Tabelle Tipi-pesi'!AA$4,"")&amp;IF(AA209='Tabelle Tipi-pesi'!Z$5,'Tabelle Tipi-pesi'!AA$5,"")&amp;IF(AA209='Tabelle Tipi-pesi'!Z$6,'Tabelle Tipi-pesi'!AA$6,"")&amp;IF(AA209='Tabelle Tipi-pesi'!Z$7,'Tabelle Tipi-pesi'!AA$7,"")&amp;IF(AA209='Tabelle Tipi-pesi'!Z$8,'Tabelle Tipi-pesi'!AA$8,"")&amp;IF(AA209='Tabelle Tipi-pesi'!Z$9,'Tabelle Tipi-pesi'!AA$9,"")&amp;IF(AA209='Tabelle Tipi-pesi'!Z$10,'Tabelle Tipi-pesi'!AA$10,"")&amp;IF(AA209='Tabelle Tipi-pesi'!Z$11,'Tabelle Tipi-pesi'!AA$11,"")&amp;IF(AA209='Tabelle Tipi-pesi'!Z$12,'Tabelle Tipi-pesi'!AA$12,"")&amp;IF(AA209='Tabelle Tipi-pesi'!Z$13,'Tabelle Tipi-pesi'!AA$13,"")&amp;IF(AA209='Tabelle Tipi-pesi'!Z$14,'Tabelle Tipi-pesi'!AA$14,"")&amp;IF(AA209='Tabelle Tipi-pesi'!Z$15,'Tabelle Tipi-pesi'!AA$15,"")&amp;IF(AA209='Tabelle Tipi-pesi'!Z$16,'Tabelle Tipi-pesi'!AA$16,"")&amp;IF(AA209='Tabelle Tipi-pesi'!Z$17,'Tabelle Tipi-pesi'!AA$17,"")&amp;IF(AA209='Tabelle Tipi-pesi'!Z$18,'Tabelle Tipi-pesi'!AA$18,"")&amp;IF(AA209='Tabelle Tipi-pesi'!Z$19,'Tabelle Tipi-pesi'!AA$19,"")&amp;IF(AA209='Tabelle Tipi-pesi'!Z$20,'Tabelle Tipi-pesi'!AA$20,"")&amp;IF(AA209='Tabelle Tipi-pesi'!Z$21,'Tabelle Tipi-pesi'!AA$21,"")&amp;IF(AA209='Tabelle Tipi-pesi'!Z$22,'Tabelle Tipi-pesi'!AA$22,"")&amp;IF(AA209='Tabelle Tipi-pesi'!Z$23,'Tabelle Tipi-pesi'!AA$23,"")))</f>
        <v>0</v>
      </c>
      <c r="AD209" s="9">
        <f>IF(AC209="",0,VALUE(IF(AC209='Tabelle Tipi-pesi'!Z$2,'Tabelle Tipi-pesi'!AA$2,"")&amp;IF(AC209='Tabelle Tipi-pesi'!Z$3,'Tabelle Tipi-pesi'!AA$3,"")&amp;IF(AC209='Tabelle Tipi-pesi'!Z$4,'Tabelle Tipi-pesi'!AA$4,"")&amp;IF(AC209='Tabelle Tipi-pesi'!Z$5,'Tabelle Tipi-pesi'!AA$5,"")&amp;IF(AC209='Tabelle Tipi-pesi'!Z$6,'Tabelle Tipi-pesi'!AA$6,"")&amp;IF(AC209='Tabelle Tipi-pesi'!Z$7,'Tabelle Tipi-pesi'!AA$7,"")&amp;IF(AC209='Tabelle Tipi-pesi'!Z$8,'Tabelle Tipi-pesi'!AA$8,"")&amp;IF(AC209='Tabelle Tipi-pesi'!Z$9,'Tabelle Tipi-pesi'!AA$9,"")&amp;IF(AC209='Tabelle Tipi-pesi'!Z$10,'Tabelle Tipi-pesi'!AA$10,"")&amp;IF(AC209='Tabelle Tipi-pesi'!Z$11,'Tabelle Tipi-pesi'!AA$11,"")&amp;IF(AC209='Tabelle Tipi-pesi'!Z$12,'Tabelle Tipi-pesi'!AA$12,"")&amp;IF(AC209='Tabelle Tipi-pesi'!Z$13,'Tabelle Tipi-pesi'!AA$13,"")&amp;IF(AC209='Tabelle Tipi-pesi'!Z$14,'Tabelle Tipi-pesi'!AA$14,"")&amp;IF(AC209='Tabelle Tipi-pesi'!Z$15,'Tabelle Tipi-pesi'!AA$15,"")&amp;IF(AC209='Tabelle Tipi-pesi'!Z$16,'Tabelle Tipi-pesi'!AA$16,"")&amp;IF(AC209='Tabelle Tipi-pesi'!Z$17,'Tabelle Tipi-pesi'!AA$17,"")&amp;IF(AC209='Tabelle Tipi-pesi'!Z$18,'Tabelle Tipi-pesi'!AA$18,"")&amp;IF(AC209='Tabelle Tipi-pesi'!Z$19,'Tabelle Tipi-pesi'!AA$19,"")&amp;IF(AC209='Tabelle Tipi-pesi'!Z$20,'Tabelle Tipi-pesi'!AA$20,"")&amp;IF(AC209='Tabelle Tipi-pesi'!Z$21,'Tabelle Tipi-pesi'!AA$21,"")&amp;IF(AC209='Tabelle Tipi-pesi'!Z$22,'Tabelle Tipi-pesi'!AA$22,"")&amp;IF(AC209='Tabelle Tipi-pesi'!Z$23,'Tabelle Tipi-pesi'!AA$23,"")))</f>
        <v>0</v>
      </c>
      <c r="AE209" s="34"/>
      <c r="AF209" s="35">
        <f>IF(AE209="",0,VALUE(IF(AE209='Tabelle Tipi-pesi'!AB$2,'Tabelle Tipi-pesi'!AC$2,"")&amp;IF(AE209='Tabelle Tipi-pesi'!AB$3,'Tabelle Tipi-pesi'!AC$3,"")&amp;IF(AE209='Tabelle Tipi-pesi'!AB$4,'Tabelle Tipi-pesi'!AC$4,"")&amp;IF(AE209='Tabelle Tipi-pesi'!AB$5,'Tabelle Tipi-pesi'!AC$5,"")&amp;IF(AE209='Tabelle Tipi-pesi'!AB$6,'Tabelle Tipi-pesi'!AC$6,"")&amp;IF(AE209='Tabelle Tipi-pesi'!AB$7,'Tabelle Tipi-pesi'!AC$7,"")&amp;IF(AE209='Tabelle Tipi-pesi'!AB$8,'Tabelle Tipi-pesi'!AC$8,"")&amp;IF(AE209='Tabelle Tipi-pesi'!AB$9,'Tabelle Tipi-pesi'!AC$9,"")&amp;IF(AE209='Tabelle Tipi-pesi'!AB$10,'Tabelle Tipi-pesi'!AC$10,"")&amp;IF(AE209='Tabelle Tipi-pesi'!AB$11,'Tabelle Tipi-pesi'!AC$11,"")&amp;IF(AE209='Tabelle Tipi-pesi'!AB$12,'Tabelle Tipi-pesi'!AC$12,"")&amp;IF(AE209='Tabelle Tipi-pesi'!AB$13,'Tabelle Tipi-pesi'!AC$13,"")&amp;IF(AE209='Tabelle Tipi-pesi'!AB$14,'Tabelle Tipi-pesi'!AC$14,"")&amp;IF(AE209='Tabelle Tipi-pesi'!AB$15,'Tabelle Tipi-pesi'!AC$15,"")&amp;IF(AD209='Tabelle Tipi-pesi'!AB$16,'Tabelle Tipi-pesi'!AC$16,"")&amp;IF(AE209='Tabelle Tipi-pesi'!AB$17,'Tabelle Tipi-pesi'!AC$17,"")&amp;IF(AE209='Tabelle Tipi-pesi'!AB$18,'Tabelle Tipi-pesi'!AC$18,"")&amp;IF(AE209='Tabelle Tipi-pesi'!AB$19,'Tabelle Tipi-pesi'!AC$19,"")&amp;IF(AE209='Tabelle Tipi-pesi'!AB$20,'Tabelle Tipi-pesi'!AC$20,"")&amp;IF(AE209='Tabelle Tipi-pesi'!AB$21,'Tabelle Tipi-pesi'!AC$21,"")&amp;IF(AE209='Tabelle Tipi-pesi'!AB$22,'Tabelle Tipi-pesi'!AC$22,"")&amp;IF(AE209='Tabelle Tipi-pesi'!AB$23,'Tabelle Tipi-pesi'!AC$23,"")))</f>
        <v>0</v>
      </c>
      <c r="AH209" s="9">
        <f>IF(AG209="",0,VALUE(IF(AG209='Tabelle Tipi-pesi'!AD$2,'Tabelle Tipi-pesi'!AE$2,"")&amp;IF(AG209='Tabelle Tipi-pesi'!AD$3,'Tabelle Tipi-pesi'!AE$3,"")&amp;IF(AG209='Tabelle Tipi-pesi'!AD$4,'Tabelle Tipi-pesi'!AE$4,"")&amp;IF(AG209='Tabelle Tipi-pesi'!AD$5,'Tabelle Tipi-pesi'!AE$5,"")&amp;IF(AG209='Tabelle Tipi-pesi'!AD$6,'Tabelle Tipi-pesi'!AE$6,"")&amp;IF(AG209='Tabelle Tipi-pesi'!AD$7,'Tabelle Tipi-pesi'!AE$7,"")&amp;IF(AG209='Tabelle Tipi-pesi'!AD$8,'Tabelle Tipi-pesi'!AE$8,"")&amp;IF(AG209='Tabelle Tipi-pesi'!AD$9,'Tabelle Tipi-pesi'!AE$9,"")&amp;IF(AG209='Tabelle Tipi-pesi'!AD$10,'Tabelle Tipi-pesi'!AE$10,"")&amp;IF(AG209='Tabelle Tipi-pesi'!AD$11,'Tabelle Tipi-pesi'!AE$11,"")&amp;IF(AG209='Tabelle Tipi-pesi'!AD$12,'Tabelle Tipi-pesi'!AE$12,"")&amp;IF(AG209='Tabelle Tipi-pesi'!AD$13,'Tabelle Tipi-pesi'!AE$13,"")&amp;IF(AG209='Tabelle Tipi-pesi'!AD$14,'Tabelle Tipi-pesi'!AE$14,"")&amp;IF(AG209='Tabelle Tipi-pesi'!AD$15,'Tabelle Tipi-pesi'!AE$15,"")&amp;IF(AF209='Tabelle Tipi-pesi'!AD$16,'Tabelle Tipi-pesi'!AE$16,"")&amp;IF(AG209='Tabelle Tipi-pesi'!AD$17,'Tabelle Tipi-pesi'!AE$17,"")&amp;IF(AG209='Tabelle Tipi-pesi'!AD$18,'Tabelle Tipi-pesi'!AE$18,"")&amp;IF(AG209='Tabelle Tipi-pesi'!AD$19,'Tabelle Tipi-pesi'!AE$19,"")&amp;IF(AG209='Tabelle Tipi-pesi'!AD$20,'Tabelle Tipi-pesi'!AE$20,"")&amp;IF(AG209='Tabelle Tipi-pesi'!AD$21,'Tabelle Tipi-pesi'!AE$21,"")&amp;IF(AG209='Tabelle Tipi-pesi'!AD$22,'Tabelle Tipi-pesi'!AE$22,"")&amp;IF(AG209='Tabelle Tipi-pesi'!AD$23,'Tabelle Tipi-pesi'!AE$23,"")))</f>
        <v>0</v>
      </c>
      <c r="AJ209" s="26">
        <f t="shared" si="21"/>
        <v>1583</v>
      </c>
      <c r="AK209" s="55">
        <v>59</v>
      </c>
      <c r="AL209" s="12">
        <v>9643</v>
      </c>
      <c r="AM209" s="18"/>
      <c r="AN209" s="11">
        <f t="shared" si="22"/>
        <v>15</v>
      </c>
      <c r="AO209" s="11" t="str">
        <f t="shared" si="23"/>
        <v>4</v>
      </c>
      <c r="AP209" s="8">
        <v>380</v>
      </c>
      <c r="AQ209" s="40">
        <f t="shared" si="24"/>
        <v>9.8064406779661013</v>
      </c>
      <c r="AR209" s="15">
        <f t="shared" si="25"/>
        <v>145.13532203389832</v>
      </c>
      <c r="AS209" s="16">
        <f t="shared" si="26"/>
        <v>91.683715751041277</v>
      </c>
      <c r="AT209" s="15">
        <f t="shared" si="27"/>
        <v>10.907062304449008</v>
      </c>
      <c r="AU209" s="39"/>
    </row>
    <row r="210" spans="1:47" s="8" customFormat="1" ht="11.25" customHeight="1" x14ac:dyDescent="0.2">
      <c r="A210" s="8">
        <v>206</v>
      </c>
      <c r="B210" s="8">
        <v>4</v>
      </c>
      <c r="C210" s="20" t="s">
        <v>16</v>
      </c>
      <c r="D210" s="21">
        <f>IF(C210="",0,VALUE(IF(C210='Tabelle Tipi-pesi'!B$2,'Tabelle Tipi-pesi'!C$2,"")&amp;IF(C210='Tabelle Tipi-pesi'!B$3,'Tabelle Tipi-pesi'!C$3,"")&amp;IF(C210='Tabelle Tipi-pesi'!B$4,'Tabelle Tipi-pesi'!C$4,"")&amp;IF(C210='Tabelle Tipi-pesi'!B$5,'Tabelle Tipi-pesi'!C$5,"")&amp;IF(C210='Tabelle Tipi-pesi'!B$6,'Tabelle Tipi-pesi'!C$6,"")&amp;IF(C210='Tabelle Tipi-pesi'!B$7,'Tabelle Tipi-pesi'!C$7,"")&amp;IF(C210='Tabelle Tipi-pesi'!B$8,'Tabelle Tipi-pesi'!C$8,"")&amp;IF(C210='Tabelle Tipi-pesi'!B$9,'Tabelle Tipi-pesi'!C$9,"")&amp;IF(C210='Tabelle Tipi-pesi'!B$10,'Tabelle Tipi-pesi'!C$10,"")&amp;IF(C210='Tabelle Tipi-pesi'!B$11,'Tabelle Tipi-pesi'!C$11,"")&amp;IF(C210='Tabelle Tipi-pesi'!B$12,'Tabelle Tipi-pesi'!C$12,"")&amp;IF(C210='Tabelle Tipi-pesi'!B$13,'Tabelle Tipi-pesi'!C$13,"")&amp;IF(C210='Tabelle Tipi-pesi'!B$14,'Tabelle Tipi-pesi'!C$14,"")&amp;IF(C210='Tabelle Tipi-pesi'!B$15,'Tabelle Tipi-pesi'!C$15,"")&amp;IF(C210='Tabelle Tipi-pesi'!B$16,'Tabelle Tipi-pesi'!C$16,"")&amp;IF(C210='Tabelle Tipi-pesi'!B$17,'Tabelle Tipi-pesi'!C$17,"")&amp;IF(C210='Tabelle Tipi-pesi'!B$18,'Tabelle Tipi-pesi'!C$18,"")&amp;IF(C210='Tabelle Tipi-pesi'!B$19,'Tabelle Tipi-pesi'!C$19,"")&amp;IF(C210='Tabelle Tipi-pesi'!B$20,'Tabelle Tipi-pesi'!C$20,"")&amp;IF(C210='Tabelle Tipi-pesi'!B$21,'Tabelle Tipi-pesi'!C$21,"")&amp;IF(C210='Tabelle Tipi-pesi'!B$22,'Tabelle Tipi-pesi'!C$22,"")&amp;IF(C210='Tabelle Tipi-pesi'!B$23,'Tabelle Tipi-pesi'!C$23,"")))</f>
        <v>50</v>
      </c>
      <c r="E210" s="8" t="s">
        <v>140</v>
      </c>
      <c r="F210" s="7">
        <f>IF(E210="",0,VALUE(IF(E210='Tabelle Tipi-pesi'!D$2,'Tabelle Tipi-pesi'!E$2,"")&amp;IF(E210='Tabelle Tipi-pesi'!D$3,'Tabelle Tipi-pesi'!E$3,"")&amp;IF(E210='Tabelle Tipi-pesi'!D$4,'Tabelle Tipi-pesi'!E$4,"")&amp;IF(E210='Tabelle Tipi-pesi'!D$5,'Tabelle Tipi-pesi'!E$5,"")&amp;IF(E210='Tabelle Tipi-pesi'!D$6,'Tabelle Tipi-pesi'!E$6,"")&amp;IF(E210='Tabelle Tipi-pesi'!D$7,'Tabelle Tipi-pesi'!E$7,"")&amp;IF(E210='Tabelle Tipi-pesi'!D$8,'Tabelle Tipi-pesi'!E$8,"")&amp;IF(E210='Tabelle Tipi-pesi'!D$9,'Tabelle Tipi-pesi'!E$9,"")&amp;IF(E210='Tabelle Tipi-pesi'!D$10,'Tabelle Tipi-pesi'!E$10,"")&amp;IF(E210='Tabelle Tipi-pesi'!D$11,'Tabelle Tipi-pesi'!E$11,"")&amp;IF(E210='Tabelle Tipi-pesi'!D$12,'Tabelle Tipi-pesi'!E$12,"")&amp;IF(E210='Tabelle Tipi-pesi'!D$13,'Tabelle Tipi-pesi'!E$13,"")&amp;IF(E210='Tabelle Tipi-pesi'!D$14,'Tabelle Tipi-pesi'!E$14,"")&amp;IF(E210='Tabelle Tipi-pesi'!D$15,'Tabelle Tipi-pesi'!E$15,"")&amp;IF(E210='Tabelle Tipi-pesi'!D$16,'Tabelle Tipi-pesi'!E$16,"")&amp;IF(E210='Tabelle Tipi-pesi'!D$17,'Tabelle Tipi-pesi'!E$17,"")&amp;IF(E210='Tabelle Tipi-pesi'!D$18,'Tabelle Tipi-pesi'!E$18,"")&amp;IF(E210='Tabelle Tipi-pesi'!D$19,'Tabelle Tipi-pesi'!E$19,"")&amp;IF(E210='Tabelle Tipi-pesi'!D$20,'Tabelle Tipi-pesi'!E$20,"")&amp;IF(E210='Tabelle Tipi-pesi'!D$21,'Tabelle Tipi-pesi'!E$21,"")&amp;IF(E210='Tabelle Tipi-pesi'!D$22,'Tabelle Tipi-pesi'!E$22,"")&amp;IF(E210='Tabelle Tipi-pesi'!D$23,'Tabelle Tipi-pesi'!E$23,"")))/4*B210</f>
        <v>18</v>
      </c>
      <c r="G210" s="22" t="s">
        <v>40</v>
      </c>
      <c r="H210" s="23">
        <f>$B210*IF(G210="",0,VALUE(IF(G210='Tabelle Tipi-pesi'!F$2,'Tabelle Tipi-pesi'!G$2,"")&amp;IF(G210='Tabelle Tipi-pesi'!F$3,'Tabelle Tipi-pesi'!G$3,"")&amp;IF(G210='Tabelle Tipi-pesi'!F$4,'Tabelle Tipi-pesi'!G$4,"")&amp;IF(G210='Tabelle Tipi-pesi'!F$5,'Tabelle Tipi-pesi'!G$5,"")&amp;IF(G210='Tabelle Tipi-pesi'!F$6,'Tabelle Tipi-pesi'!G$6,"")&amp;IF(G210='Tabelle Tipi-pesi'!F$7,'Tabelle Tipi-pesi'!G$7,"")&amp;IF(G210='Tabelle Tipi-pesi'!F$8,'Tabelle Tipi-pesi'!G$8,"")&amp;IF(G210='Tabelle Tipi-pesi'!F$9,'Tabelle Tipi-pesi'!G$9,"")&amp;IF(G210='Tabelle Tipi-pesi'!F$10,'Tabelle Tipi-pesi'!G$10,"")&amp;IF(G210='Tabelle Tipi-pesi'!F$11,'Tabelle Tipi-pesi'!G$11,"")&amp;IF(G210='Tabelle Tipi-pesi'!F$12,'Tabelle Tipi-pesi'!G$12,"")&amp;IF(G210='Tabelle Tipi-pesi'!F$13,'Tabelle Tipi-pesi'!G$13,"")&amp;IF(G210='Tabelle Tipi-pesi'!F$14,'Tabelle Tipi-pesi'!G$14,"")&amp;IF(G210='Tabelle Tipi-pesi'!F$15,'Tabelle Tipi-pesi'!G$15,"")&amp;IF(G210='Tabelle Tipi-pesi'!F$16,'Tabelle Tipi-pesi'!G$16,"")&amp;IF(G210='Tabelle Tipi-pesi'!F$17,'Tabelle Tipi-pesi'!G$17,"")&amp;IF(G210='Tabelle Tipi-pesi'!F$18,'Tabelle Tipi-pesi'!G$18,"")&amp;IF(G210='Tabelle Tipi-pesi'!F$19,'Tabelle Tipi-pesi'!G$19,"")&amp;IF(G210='Tabelle Tipi-pesi'!F$20,'Tabelle Tipi-pesi'!G$20,"")&amp;IF(G210='Tabelle Tipi-pesi'!F$21,'Tabelle Tipi-pesi'!G$21,"")&amp;IF(G210='Tabelle Tipi-pesi'!F$22,'Tabelle Tipi-pesi'!G$22,"")&amp;IF(G210='Tabelle Tipi-pesi'!F$23,'Tabelle Tipi-pesi'!G$23,"")))</f>
        <v>60</v>
      </c>
      <c r="I210" s="8" t="s">
        <v>45</v>
      </c>
      <c r="J210" s="9">
        <f>IF(I210="",0,VALUE(IF(I210='Tabelle Tipi-pesi'!H$2,'Tabelle Tipi-pesi'!I$2,"")&amp;IF(I210='Tabelle Tipi-pesi'!H$3,'Tabelle Tipi-pesi'!I$3,"")&amp;IF(I210='Tabelle Tipi-pesi'!H$4,'Tabelle Tipi-pesi'!I$4,"")&amp;IF(I210='Tabelle Tipi-pesi'!H$5,'Tabelle Tipi-pesi'!I$5,"")&amp;IF(I210='Tabelle Tipi-pesi'!H$6,'Tabelle Tipi-pesi'!I$6,"")&amp;IF(I210='Tabelle Tipi-pesi'!H$7,'Tabelle Tipi-pesi'!I$7,"")&amp;IF(I210='Tabelle Tipi-pesi'!H$8,'Tabelle Tipi-pesi'!I$8,"")&amp;IF(I210='Tabelle Tipi-pesi'!H$9,'Tabelle Tipi-pesi'!I$9,"")&amp;IF(I210='Tabelle Tipi-pesi'!H$10,'Tabelle Tipi-pesi'!I$10,"")&amp;IF(I210='Tabelle Tipi-pesi'!H$11,'Tabelle Tipi-pesi'!I$11,"")&amp;IF(I210='Tabelle Tipi-pesi'!H$12,'Tabelle Tipi-pesi'!I$12,"")&amp;IF(I210='Tabelle Tipi-pesi'!H$13,'Tabelle Tipi-pesi'!I$13,"")&amp;IF(I210='Tabelle Tipi-pesi'!H$14,'Tabelle Tipi-pesi'!I$14,"")&amp;IF(I210='Tabelle Tipi-pesi'!H$15,'Tabelle Tipi-pesi'!I$15,"")&amp;IF(I210='Tabelle Tipi-pesi'!H$16,'Tabelle Tipi-pesi'!I$16,"")&amp;IF(I210='Tabelle Tipi-pesi'!H$17,'Tabelle Tipi-pesi'!I$17,"")&amp;IF(I210='Tabelle Tipi-pesi'!H$18,'Tabelle Tipi-pesi'!I$18,"")&amp;IF(I210='Tabelle Tipi-pesi'!H$19,'Tabelle Tipi-pesi'!I$19,"")&amp;IF(I210='Tabelle Tipi-pesi'!H$20,'Tabelle Tipi-pesi'!I$20,"")&amp;IF(I210='Tabelle Tipi-pesi'!H$21,'Tabelle Tipi-pesi'!I$21,"")&amp;IF(I210='Tabelle Tipi-pesi'!H$22,'Tabelle Tipi-pesi'!I$22,"")&amp;IF(I210='Tabelle Tipi-pesi'!H$23,'Tabelle Tipi-pesi'!I$23,"")))</f>
        <v>50</v>
      </c>
      <c r="K210" s="24" t="s">
        <v>50</v>
      </c>
      <c r="L210" s="25">
        <f>IF(K210="",0,VALUE(IF(K210='Tabelle Tipi-pesi'!J$2,'Tabelle Tipi-pesi'!K$2,"")&amp;IF(K210='Tabelle Tipi-pesi'!J$3,'Tabelle Tipi-pesi'!K$3,"")&amp;IF(K210='Tabelle Tipi-pesi'!J$4,'Tabelle Tipi-pesi'!K$4,"")&amp;IF(K210='Tabelle Tipi-pesi'!J$5,'Tabelle Tipi-pesi'!K$5,"")&amp;IF(K210='Tabelle Tipi-pesi'!J$6,'Tabelle Tipi-pesi'!K$6,"")&amp;IF(K210='Tabelle Tipi-pesi'!J$7,'Tabelle Tipi-pesi'!K$7,"")&amp;IF(K210='Tabelle Tipi-pesi'!J$8,'Tabelle Tipi-pesi'!K$8,"")&amp;IF(K210='Tabelle Tipi-pesi'!J$9,'Tabelle Tipi-pesi'!K$9,"")&amp;IF(K210='Tabelle Tipi-pesi'!J$10,'Tabelle Tipi-pesi'!K$10,"")&amp;IF(K210='Tabelle Tipi-pesi'!J$11,'Tabelle Tipi-pesi'!K$11,"")&amp;IF(K210='Tabelle Tipi-pesi'!J$12,'Tabelle Tipi-pesi'!K$12,"")&amp;IF(K210='Tabelle Tipi-pesi'!J$13,'Tabelle Tipi-pesi'!K$13,"")&amp;IF(K210='Tabelle Tipi-pesi'!J$14,'Tabelle Tipi-pesi'!K$14,"")&amp;IF(K210='Tabelle Tipi-pesi'!J$15,'Tabelle Tipi-pesi'!K$15,"")&amp;IF(K210='Tabelle Tipi-pesi'!J$16,'Tabelle Tipi-pesi'!K$16,"")&amp;IF(K210='Tabelle Tipi-pesi'!J$17,'Tabelle Tipi-pesi'!K$17,"")&amp;IF(K210='Tabelle Tipi-pesi'!J$18,'Tabelle Tipi-pesi'!K$18,"")&amp;IF(K210='Tabelle Tipi-pesi'!J$19,'Tabelle Tipi-pesi'!K$19,"")&amp;IF(K210='Tabelle Tipi-pesi'!J$20,'Tabelle Tipi-pesi'!K$20,"")&amp;IF(K210='Tabelle Tipi-pesi'!J$21,'Tabelle Tipi-pesi'!K$21,"")&amp;IF(K210='Tabelle Tipi-pesi'!J$22,'Tabelle Tipi-pesi'!K$22,"")&amp;IF(K210='Tabelle Tipi-pesi'!J$23,'Tabelle Tipi-pesi'!K$23,"")))</f>
        <v>7</v>
      </c>
      <c r="M210" s="8" t="s">
        <v>56</v>
      </c>
      <c r="N210" s="9">
        <f>$B210*IF(M210="",0,VALUE(IF(M210='Tabelle Tipi-pesi'!L$2,'Tabelle Tipi-pesi'!M$2,"")&amp;IF(M210='Tabelle Tipi-pesi'!L$3,'Tabelle Tipi-pesi'!M$3,"")&amp;IF(M210='Tabelle Tipi-pesi'!L$4,'Tabelle Tipi-pesi'!M$4,"")&amp;IF(M210='Tabelle Tipi-pesi'!L$5,'Tabelle Tipi-pesi'!M$5,"")&amp;IF(M210='Tabelle Tipi-pesi'!L$6,'Tabelle Tipi-pesi'!M$6,"")&amp;IF(M210='Tabelle Tipi-pesi'!L$7,'Tabelle Tipi-pesi'!M$7,"")&amp;IF(M210='Tabelle Tipi-pesi'!L$8,'Tabelle Tipi-pesi'!M$8,"")&amp;IF(M210='Tabelle Tipi-pesi'!L$9,'Tabelle Tipi-pesi'!M$9,"")&amp;IF(M210='Tabelle Tipi-pesi'!L$10,'Tabelle Tipi-pesi'!M$10,"")&amp;IF(M210='Tabelle Tipi-pesi'!L$11,'Tabelle Tipi-pesi'!M$11,"")&amp;IF(M210='Tabelle Tipi-pesi'!L$12,'Tabelle Tipi-pesi'!M$12,"")&amp;IF(M210='Tabelle Tipi-pesi'!L$13,'Tabelle Tipi-pesi'!M$13,"")&amp;IF(M210='Tabelle Tipi-pesi'!L$14,'Tabelle Tipi-pesi'!M$14,"")&amp;IF(M210='Tabelle Tipi-pesi'!L$15,'Tabelle Tipi-pesi'!M$15,"")&amp;IF(M210='Tabelle Tipi-pesi'!L$16,'Tabelle Tipi-pesi'!M$16,"")&amp;IF(M210='Tabelle Tipi-pesi'!L$17,'Tabelle Tipi-pesi'!M$17,"")&amp;IF(M210='Tabelle Tipi-pesi'!L$18,'Tabelle Tipi-pesi'!M$18,"")&amp;IF(M210='Tabelle Tipi-pesi'!L$19,'Tabelle Tipi-pesi'!M$19,"")&amp;IF(M210='Tabelle Tipi-pesi'!L$20,'Tabelle Tipi-pesi'!M$20,"")&amp;IF(M210='Tabelle Tipi-pesi'!L$21,'Tabelle Tipi-pesi'!M$21,"")&amp;IF(M210='Tabelle Tipi-pesi'!L$22,'Tabelle Tipi-pesi'!M$22,"")&amp;IF(M210='Tabelle Tipi-pesi'!L$23,'Tabelle Tipi-pesi'!M$23,"")))</f>
        <v>80</v>
      </c>
      <c r="O210" s="27" t="s">
        <v>71</v>
      </c>
      <c r="P210" s="28">
        <f>IF(O210="",0,VALUE(IF(O210='Tabelle Tipi-pesi'!N$2,'Tabelle Tipi-pesi'!O$2,"")&amp;IF(O210='Tabelle Tipi-pesi'!N$3,'Tabelle Tipi-pesi'!O$3,"")&amp;IF(O210='Tabelle Tipi-pesi'!N$4,'Tabelle Tipi-pesi'!O$4,"")&amp;IF(O210='Tabelle Tipi-pesi'!N$5,'Tabelle Tipi-pesi'!O$5,"")&amp;IF(O210='Tabelle Tipi-pesi'!N$6,'Tabelle Tipi-pesi'!O$6,"")&amp;IF(O210='Tabelle Tipi-pesi'!N$7,'Tabelle Tipi-pesi'!O$7,"")&amp;IF(O210='Tabelle Tipi-pesi'!N$8,'Tabelle Tipi-pesi'!O$8,"")&amp;IF(O210='Tabelle Tipi-pesi'!N$9,'Tabelle Tipi-pesi'!O$9,"")&amp;IF(O210='Tabelle Tipi-pesi'!N$10,'Tabelle Tipi-pesi'!O$10,"")&amp;IF(O210='Tabelle Tipi-pesi'!N$11,'Tabelle Tipi-pesi'!O$11,"")&amp;IF(O210='Tabelle Tipi-pesi'!N$12,'Tabelle Tipi-pesi'!O$12,"")&amp;IF(O210='Tabelle Tipi-pesi'!N$13,'Tabelle Tipi-pesi'!O$13,"")&amp;IF(O210='Tabelle Tipi-pesi'!N$14,'Tabelle Tipi-pesi'!O$14,"")&amp;IF(O210='Tabelle Tipi-pesi'!N$15,'Tabelle Tipi-pesi'!O$15,"")&amp;IF(O210='Tabelle Tipi-pesi'!N$16,'Tabelle Tipi-pesi'!O$16,"")&amp;IF(O210='Tabelle Tipi-pesi'!N$17,'Tabelle Tipi-pesi'!O$17,"")&amp;IF(O210='Tabelle Tipi-pesi'!N$18,'Tabelle Tipi-pesi'!O$18,"")&amp;IF(O210='Tabelle Tipi-pesi'!N$19,'Tabelle Tipi-pesi'!O$19,"")&amp;IF(O210='Tabelle Tipi-pesi'!N$20,'Tabelle Tipi-pesi'!O$20,"")&amp;IF(O210='Tabelle Tipi-pesi'!N$21,'Tabelle Tipi-pesi'!O$21,"")&amp;IF(O210='Tabelle Tipi-pesi'!N$22,'Tabelle Tipi-pesi'!O$22,"")&amp;IF(O210='Tabelle Tipi-pesi'!N$23,'Tabelle Tipi-pesi'!O$23,"")))</f>
        <v>122</v>
      </c>
      <c r="R210" s="9">
        <f>IF(Q210="",0,VALUE(IF(Q210='Tabelle Tipi-pesi'!P$2,'Tabelle Tipi-pesi'!Q$2,"")&amp;IF(Q210='Tabelle Tipi-pesi'!P$3,'Tabelle Tipi-pesi'!Q$3,"")&amp;IF(Q210='Tabelle Tipi-pesi'!P$4,'Tabelle Tipi-pesi'!Q$4,"")&amp;IF(Q210='Tabelle Tipi-pesi'!P$5,'Tabelle Tipi-pesi'!Q$5,"")&amp;IF(Q210='Tabelle Tipi-pesi'!P$6,'Tabelle Tipi-pesi'!Q$6,"")&amp;IF(Q210='Tabelle Tipi-pesi'!P$7,'Tabelle Tipi-pesi'!Q$7,"")&amp;IF(Q210='Tabelle Tipi-pesi'!P$8,'Tabelle Tipi-pesi'!Q$8,"")&amp;IF(Q210='Tabelle Tipi-pesi'!P$9,'Tabelle Tipi-pesi'!Q$9,"")&amp;IF(Q210='Tabelle Tipi-pesi'!P$10,'Tabelle Tipi-pesi'!Q$10,"")&amp;IF(Q210='Tabelle Tipi-pesi'!P$11,'Tabelle Tipi-pesi'!Q$11,"")&amp;IF(Q210='Tabelle Tipi-pesi'!P$12,'Tabelle Tipi-pesi'!Q$12,"")&amp;IF(Q210='Tabelle Tipi-pesi'!P$13,'Tabelle Tipi-pesi'!Q$13,"")&amp;IF(Q210='Tabelle Tipi-pesi'!P$14,'Tabelle Tipi-pesi'!Q$14,"")&amp;IF(Q210='Tabelle Tipi-pesi'!P$15,'Tabelle Tipi-pesi'!Q$15,"")&amp;IF(Q210='Tabelle Tipi-pesi'!P$16,'Tabelle Tipi-pesi'!Q$16,"")&amp;IF(Q210='Tabelle Tipi-pesi'!P$17,'Tabelle Tipi-pesi'!Q$17,"")&amp;IF(Q210='Tabelle Tipi-pesi'!P$18,'Tabelle Tipi-pesi'!Q$18,"")&amp;IF(Q210='Tabelle Tipi-pesi'!P$19,'Tabelle Tipi-pesi'!Q$19,"")&amp;IF(Q210='Tabelle Tipi-pesi'!P$20,'Tabelle Tipi-pesi'!Q$20,"")&amp;IF(Q210='Tabelle Tipi-pesi'!P$21,'Tabelle Tipi-pesi'!Q$21,"")&amp;IF(Q210='Tabelle Tipi-pesi'!P$22,'Tabelle Tipi-pesi'!Q$22,"")&amp;IF(Q210='Tabelle Tipi-pesi'!P$23,'Tabelle Tipi-pesi'!Q$23,"")))</f>
        <v>0</v>
      </c>
      <c r="S210" s="29"/>
      <c r="T210" s="30">
        <f>IF(S210="",0,VALUE(IF(S210='Tabelle Tipi-pesi'!R$2,'Tabelle Tipi-pesi'!S$2,"")&amp;IF(S210='Tabelle Tipi-pesi'!R$3,'Tabelle Tipi-pesi'!S$3,"")&amp;IF(S210='Tabelle Tipi-pesi'!R$4,'Tabelle Tipi-pesi'!S$4,"")&amp;IF(S210='Tabelle Tipi-pesi'!R$5,'Tabelle Tipi-pesi'!S$5,"")&amp;IF(S210='Tabelle Tipi-pesi'!R$6,'Tabelle Tipi-pesi'!S$6,"")&amp;IF(S210='Tabelle Tipi-pesi'!R$7,'Tabelle Tipi-pesi'!S$7,"")&amp;IF(S210='Tabelle Tipi-pesi'!R$8,'Tabelle Tipi-pesi'!S$8,"")&amp;IF(S210='Tabelle Tipi-pesi'!R$9,'Tabelle Tipi-pesi'!S$9,"")&amp;IF(S210='Tabelle Tipi-pesi'!R$10,'Tabelle Tipi-pesi'!S$10,"")&amp;IF(S210='Tabelle Tipi-pesi'!R$11,'Tabelle Tipi-pesi'!S$11,"")&amp;IF(S210='Tabelle Tipi-pesi'!R$12,'Tabelle Tipi-pesi'!S$12,"")&amp;IF(S210='Tabelle Tipi-pesi'!R$13,'Tabelle Tipi-pesi'!S$13,"")&amp;IF(S210='Tabelle Tipi-pesi'!R$14,'Tabelle Tipi-pesi'!S$14,"")&amp;IF(S210='Tabelle Tipi-pesi'!R$15,'Tabelle Tipi-pesi'!S$15,"")&amp;IF(S210='Tabelle Tipi-pesi'!R$16,'Tabelle Tipi-pesi'!S$16,"")&amp;IF(S210='Tabelle Tipi-pesi'!R$17,'Tabelle Tipi-pesi'!S$17,"")&amp;IF(S210='Tabelle Tipi-pesi'!R$18,'Tabelle Tipi-pesi'!S$18,"")&amp;IF(S210='Tabelle Tipi-pesi'!R$19,'Tabelle Tipi-pesi'!S$19,"")&amp;IF(S210='Tabelle Tipi-pesi'!R$20,'Tabelle Tipi-pesi'!S$20,"")&amp;IF(S210='Tabelle Tipi-pesi'!R$21,'Tabelle Tipi-pesi'!S$21,"")&amp;IF(S210='Tabelle Tipi-pesi'!R$22,'Tabelle Tipi-pesi'!S$22,"")&amp;IF(S210='Tabelle Tipi-pesi'!R$23,'Tabelle Tipi-pesi'!S$23,"")))</f>
        <v>0</v>
      </c>
      <c r="V210" s="9">
        <f>IF(U210="",0,VALUE(IF(U210='Tabelle Tipi-pesi'!T$2,'Tabelle Tipi-pesi'!U$2,"")&amp;IF(U210='Tabelle Tipi-pesi'!T$3,'Tabelle Tipi-pesi'!U$3,"")&amp;IF(U210='Tabelle Tipi-pesi'!T$4,'Tabelle Tipi-pesi'!U$4,"")&amp;IF(U210='Tabelle Tipi-pesi'!T$5,'Tabelle Tipi-pesi'!U$5,"")&amp;IF(U210='Tabelle Tipi-pesi'!T$6,'Tabelle Tipi-pesi'!U$6,"")&amp;IF(U210='Tabelle Tipi-pesi'!T$7,'Tabelle Tipi-pesi'!U$7,"")&amp;IF(U210='Tabelle Tipi-pesi'!T$8,'Tabelle Tipi-pesi'!U$8,"")&amp;IF(U210='Tabelle Tipi-pesi'!T$9,'Tabelle Tipi-pesi'!U$9,"")&amp;IF(U210='Tabelle Tipi-pesi'!T$10,'Tabelle Tipi-pesi'!U$10,"")&amp;IF(U210='Tabelle Tipi-pesi'!T$11,'Tabelle Tipi-pesi'!U$11,"")&amp;IF(U210='Tabelle Tipi-pesi'!T$12,'Tabelle Tipi-pesi'!U$12,"")&amp;IF(U210='Tabelle Tipi-pesi'!T$13,'Tabelle Tipi-pesi'!U$13,"")&amp;IF(U210='Tabelle Tipi-pesi'!T$14,'Tabelle Tipi-pesi'!U$14,"")&amp;IF(U210='Tabelle Tipi-pesi'!T$15,'Tabelle Tipi-pesi'!U$15,"")&amp;IF(U210='Tabelle Tipi-pesi'!T$16,'Tabelle Tipi-pesi'!U$16,"")&amp;IF(U210='Tabelle Tipi-pesi'!T$17,'Tabelle Tipi-pesi'!U$17,"")&amp;IF(U210='Tabelle Tipi-pesi'!T$18,'Tabelle Tipi-pesi'!U$18,"")&amp;IF(U210='Tabelle Tipi-pesi'!T$19,'Tabelle Tipi-pesi'!U$19,"")&amp;IF(U210='Tabelle Tipi-pesi'!T$20,'Tabelle Tipi-pesi'!U$20,"")&amp;IF(U210='Tabelle Tipi-pesi'!T$21,'Tabelle Tipi-pesi'!U$21,"")&amp;IF(U210='Tabelle Tipi-pesi'!T$22,'Tabelle Tipi-pesi'!U$22,"")&amp;IF(U210='Tabelle Tipi-pesi'!T$23,'Tabelle Tipi-pesi'!U$23,"")))</f>
        <v>0</v>
      </c>
      <c r="W210" s="31"/>
      <c r="X210" s="32">
        <f>IF(W210="",0,VALUE(IF(W210='Tabelle Tipi-pesi'!V$2,'Tabelle Tipi-pesi'!W$2,"")&amp;IF(W210='Tabelle Tipi-pesi'!V$3,'Tabelle Tipi-pesi'!W$3,"")&amp;IF(W210='Tabelle Tipi-pesi'!V$4,'Tabelle Tipi-pesi'!W$4,"")&amp;IF(W210='Tabelle Tipi-pesi'!V$5,'Tabelle Tipi-pesi'!W$5,"")&amp;IF(W210='Tabelle Tipi-pesi'!V$6,'Tabelle Tipi-pesi'!W$6,"")&amp;IF(W210='Tabelle Tipi-pesi'!V$7,'Tabelle Tipi-pesi'!W$7,"")&amp;IF(W210='Tabelle Tipi-pesi'!V$8,'Tabelle Tipi-pesi'!W$8,"")&amp;IF(W210='Tabelle Tipi-pesi'!V$9,'Tabelle Tipi-pesi'!W$9,"")&amp;IF(W210='Tabelle Tipi-pesi'!V$10,'Tabelle Tipi-pesi'!W$10,"")&amp;IF(W210='Tabelle Tipi-pesi'!V$11,'Tabelle Tipi-pesi'!W$11,"")&amp;IF(W210='Tabelle Tipi-pesi'!V$12,'Tabelle Tipi-pesi'!W$12,"")&amp;IF(W210='Tabelle Tipi-pesi'!V$13,'Tabelle Tipi-pesi'!W$13,"")&amp;IF(W210='Tabelle Tipi-pesi'!V$14,'Tabelle Tipi-pesi'!W$14,"")&amp;IF(W210='Tabelle Tipi-pesi'!V$15,'Tabelle Tipi-pesi'!W$15,"")&amp;IF(W210='Tabelle Tipi-pesi'!V$16,'Tabelle Tipi-pesi'!W$16,"")&amp;IF(W210='Tabelle Tipi-pesi'!V$17,'Tabelle Tipi-pesi'!W$17,"")&amp;IF(W210='Tabelle Tipi-pesi'!V$18,'Tabelle Tipi-pesi'!W$18,"")&amp;IF(W210='Tabelle Tipi-pesi'!V$19,'Tabelle Tipi-pesi'!W$19,"")&amp;IF(W210='Tabelle Tipi-pesi'!V$20,'Tabelle Tipi-pesi'!W$20,"")&amp;IF(W210='Tabelle Tipi-pesi'!V$21,'Tabelle Tipi-pesi'!W$21,"")&amp;IF(W210='Tabelle Tipi-pesi'!V$22,'Tabelle Tipi-pesi'!W$22,"")&amp;IF(W210='Tabelle Tipi-pesi'!V$23,'Tabelle Tipi-pesi'!W$23,"")))</f>
        <v>0</v>
      </c>
      <c r="Z210" s="9">
        <f>IF(Y210="",0,VALUE(IF(Y210='Tabelle Tipi-pesi'!X$2,'Tabelle Tipi-pesi'!Y$2,"")&amp;IF(Y210='Tabelle Tipi-pesi'!X$3,'Tabelle Tipi-pesi'!Y$3,"")&amp;IF(Y210='Tabelle Tipi-pesi'!X$4,'Tabelle Tipi-pesi'!Y$4,"")&amp;IF(Y210='Tabelle Tipi-pesi'!X$5,'Tabelle Tipi-pesi'!Y$5,"")&amp;IF(Y210='Tabelle Tipi-pesi'!X$6,'Tabelle Tipi-pesi'!Y$6,"")&amp;IF(Y210='Tabelle Tipi-pesi'!X$7,'Tabelle Tipi-pesi'!Y$7,"")&amp;IF(Y210='Tabelle Tipi-pesi'!X$8,'Tabelle Tipi-pesi'!Y$8,"")&amp;IF(Y210='Tabelle Tipi-pesi'!X$9,'Tabelle Tipi-pesi'!Y$9,"")&amp;IF(Y210='Tabelle Tipi-pesi'!X$10,'Tabelle Tipi-pesi'!Y$10,"")&amp;IF(Y210='Tabelle Tipi-pesi'!X$11,'Tabelle Tipi-pesi'!Y$11,"")&amp;IF(Y210='Tabelle Tipi-pesi'!X$12,'Tabelle Tipi-pesi'!Y$12,"")&amp;IF(Y210='Tabelle Tipi-pesi'!X$13,'Tabelle Tipi-pesi'!Y$13,"")&amp;IF(Y210='Tabelle Tipi-pesi'!X$14,'Tabelle Tipi-pesi'!Y$14,"")&amp;IF(Y210='Tabelle Tipi-pesi'!X$15,'Tabelle Tipi-pesi'!Y$15,"")&amp;IF(Y210='Tabelle Tipi-pesi'!X$16,'Tabelle Tipi-pesi'!Y$16,"")&amp;IF(Y210='Tabelle Tipi-pesi'!X$17,'Tabelle Tipi-pesi'!Y$17,"")&amp;IF(Y210='Tabelle Tipi-pesi'!X$18,'Tabelle Tipi-pesi'!Y$18,"")&amp;IF(Y210='Tabelle Tipi-pesi'!X$19,'Tabelle Tipi-pesi'!Y$19,"")&amp;IF(Y210='Tabelle Tipi-pesi'!X$20,'Tabelle Tipi-pesi'!Y$20,"")&amp;IF(Y210='Tabelle Tipi-pesi'!X$21,'Tabelle Tipi-pesi'!Y$21,"")&amp;IF(Y210='Tabelle Tipi-pesi'!X$22,'Tabelle Tipi-pesi'!Y$22,"")&amp;IF(Y210='Tabelle Tipi-pesi'!X$23,'Tabelle Tipi-pesi'!Y$23,"")))</f>
        <v>0</v>
      </c>
      <c r="AA210" s="36"/>
      <c r="AB210" s="37">
        <f>IF(AA210="",0,VALUE(IF(AA210='Tabelle Tipi-pesi'!Z$2,'Tabelle Tipi-pesi'!AA$2,"")&amp;IF(AA210='Tabelle Tipi-pesi'!Z$3,'Tabelle Tipi-pesi'!AA$3,"")&amp;IF(AA210='Tabelle Tipi-pesi'!Z$4,'Tabelle Tipi-pesi'!AA$4,"")&amp;IF(AA210='Tabelle Tipi-pesi'!Z$5,'Tabelle Tipi-pesi'!AA$5,"")&amp;IF(AA210='Tabelle Tipi-pesi'!Z$6,'Tabelle Tipi-pesi'!AA$6,"")&amp;IF(AA210='Tabelle Tipi-pesi'!Z$7,'Tabelle Tipi-pesi'!AA$7,"")&amp;IF(AA210='Tabelle Tipi-pesi'!Z$8,'Tabelle Tipi-pesi'!AA$8,"")&amp;IF(AA210='Tabelle Tipi-pesi'!Z$9,'Tabelle Tipi-pesi'!AA$9,"")&amp;IF(AA210='Tabelle Tipi-pesi'!Z$10,'Tabelle Tipi-pesi'!AA$10,"")&amp;IF(AA210='Tabelle Tipi-pesi'!Z$11,'Tabelle Tipi-pesi'!AA$11,"")&amp;IF(AA210='Tabelle Tipi-pesi'!Z$12,'Tabelle Tipi-pesi'!AA$12,"")&amp;IF(AA210='Tabelle Tipi-pesi'!Z$13,'Tabelle Tipi-pesi'!AA$13,"")&amp;IF(AA210='Tabelle Tipi-pesi'!Z$14,'Tabelle Tipi-pesi'!AA$14,"")&amp;IF(AA210='Tabelle Tipi-pesi'!Z$15,'Tabelle Tipi-pesi'!AA$15,"")&amp;IF(AA210='Tabelle Tipi-pesi'!Z$16,'Tabelle Tipi-pesi'!AA$16,"")&amp;IF(AA210='Tabelle Tipi-pesi'!Z$17,'Tabelle Tipi-pesi'!AA$17,"")&amp;IF(AA210='Tabelle Tipi-pesi'!Z$18,'Tabelle Tipi-pesi'!AA$18,"")&amp;IF(AA210='Tabelle Tipi-pesi'!Z$19,'Tabelle Tipi-pesi'!AA$19,"")&amp;IF(AA210='Tabelle Tipi-pesi'!Z$20,'Tabelle Tipi-pesi'!AA$20,"")&amp;IF(AA210='Tabelle Tipi-pesi'!Z$21,'Tabelle Tipi-pesi'!AA$21,"")&amp;IF(AA210='Tabelle Tipi-pesi'!Z$22,'Tabelle Tipi-pesi'!AA$22,"")&amp;IF(AA210='Tabelle Tipi-pesi'!Z$23,'Tabelle Tipi-pesi'!AA$23,"")))</f>
        <v>0</v>
      </c>
      <c r="AD210" s="9">
        <f>IF(AC210="",0,VALUE(IF(AC210='Tabelle Tipi-pesi'!Z$2,'Tabelle Tipi-pesi'!AA$2,"")&amp;IF(AC210='Tabelle Tipi-pesi'!Z$3,'Tabelle Tipi-pesi'!AA$3,"")&amp;IF(AC210='Tabelle Tipi-pesi'!Z$4,'Tabelle Tipi-pesi'!AA$4,"")&amp;IF(AC210='Tabelle Tipi-pesi'!Z$5,'Tabelle Tipi-pesi'!AA$5,"")&amp;IF(AC210='Tabelle Tipi-pesi'!Z$6,'Tabelle Tipi-pesi'!AA$6,"")&amp;IF(AC210='Tabelle Tipi-pesi'!Z$7,'Tabelle Tipi-pesi'!AA$7,"")&amp;IF(AC210='Tabelle Tipi-pesi'!Z$8,'Tabelle Tipi-pesi'!AA$8,"")&amp;IF(AC210='Tabelle Tipi-pesi'!Z$9,'Tabelle Tipi-pesi'!AA$9,"")&amp;IF(AC210='Tabelle Tipi-pesi'!Z$10,'Tabelle Tipi-pesi'!AA$10,"")&amp;IF(AC210='Tabelle Tipi-pesi'!Z$11,'Tabelle Tipi-pesi'!AA$11,"")&amp;IF(AC210='Tabelle Tipi-pesi'!Z$12,'Tabelle Tipi-pesi'!AA$12,"")&amp;IF(AC210='Tabelle Tipi-pesi'!Z$13,'Tabelle Tipi-pesi'!AA$13,"")&amp;IF(AC210='Tabelle Tipi-pesi'!Z$14,'Tabelle Tipi-pesi'!AA$14,"")&amp;IF(AC210='Tabelle Tipi-pesi'!Z$15,'Tabelle Tipi-pesi'!AA$15,"")&amp;IF(AC210='Tabelle Tipi-pesi'!Z$16,'Tabelle Tipi-pesi'!AA$16,"")&amp;IF(AC210='Tabelle Tipi-pesi'!Z$17,'Tabelle Tipi-pesi'!AA$17,"")&amp;IF(AC210='Tabelle Tipi-pesi'!Z$18,'Tabelle Tipi-pesi'!AA$18,"")&amp;IF(AC210='Tabelle Tipi-pesi'!Z$19,'Tabelle Tipi-pesi'!AA$19,"")&amp;IF(AC210='Tabelle Tipi-pesi'!Z$20,'Tabelle Tipi-pesi'!AA$20,"")&amp;IF(AC210='Tabelle Tipi-pesi'!Z$21,'Tabelle Tipi-pesi'!AA$21,"")&amp;IF(AC210='Tabelle Tipi-pesi'!Z$22,'Tabelle Tipi-pesi'!AA$22,"")&amp;IF(AC210='Tabelle Tipi-pesi'!Z$23,'Tabelle Tipi-pesi'!AA$23,"")))</f>
        <v>0</v>
      </c>
      <c r="AE210" s="34"/>
      <c r="AF210" s="35">
        <f>IF(AE210="",0,VALUE(IF(AE210='Tabelle Tipi-pesi'!AB$2,'Tabelle Tipi-pesi'!AC$2,"")&amp;IF(AE210='Tabelle Tipi-pesi'!AB$3,'Tabelle Tipi-pesi'!AC$3,"")&amp;IF(AE210='Tabelle Tipi-pesi'!AB$4,'Tabelle Tipi-pesi'!AC$4,"")&amp;IF(AE210='Tabelle Tipi-pesi'!AB$5,'Tabelle Tipi-pesi'!AC$5,"")&amp;IF(AE210='Tabelle Tipi-pesi'!AB$6,'Tabelle Tipi-pesi'!AC$6,"")&amp;IF(AE210='Tabelle Tipi-pesi'!AB$7,'Tabelle Tipi-pesi'!AC$7,"")&amp;IF(AE210='Tabelle Tipi-pesi'!AB$8,'Tabelle Tipi-pesi'!AC$8,"")&amp;IF(AE210='Tabelle Tipi-pesi'!AB$9,'Tabelle Tipi-pesi'!AC$9,"")&amp;IF(AE210='Tabelle Tipi-pesi'!AB$10,'Tabelle Tipi-pesi'!AC$10,"")&amp;IF(AE210='Tabelle Tipi-pesi'!AB$11,'Tabelle Tipi-pesi'!AC$11,"")&amp;IF(AE210='Tabelle Tipi-pesi'!AB$12,'Tabelle Tipi-pesi'!AC$12,"")&amp;IF(AE210='Tabelle Tipi-pesi'!AB$13,'Tabelle Tipi-pesi'!AC$13,"")&amp;IF(AE210='Tabelle Tipi-pesi'!AB$14,'Tabelle Tipi-pesi'!AC$14,"")&amp;IF(AE210='Tabelle Tipi-pesi'!AB$15,'Tabelle Tipi-pesi'!AC$15,"")&amp;IF(AD210='Tabelle Tipi-pesi'!AB$16,'Tabelle Tipi-pesi'!AC$16,"")&amp;IF(AE210='Tabelle Tipi-pesi'!AB$17,'Tabelle Tipi-pesi'!AC$17,"")&amp;IF(AE210='Tabelle Tipi-pesi'!AB$18,'Tabelle Tipi-pesi'!AC$18,"")&amp;IF(AE210='Tabelle Tipi-pesi'!AB$19,'Tabelle Tipi-pesi'!AC$19,"")&amp;IF(AE210='Tabelle Tipi-pesi'!AB$20,'Tabelle Tipi-pesi'!AC$20,"")&amp;IF(AE210='Tabelle Tipi-pesi'!AB$21,'Tabelle Tipi-pesi'!AC$21,"")&amp;IF(AE210='Tabelle Tipi-pesi'!AB$22,'Tabelle Tipi-pesi'!AC$22,"")&amp;IF(AE210='Tabelle Tipi-pesi'!AB$23,'Tabelle Tipi-pesi'!AC$23,"")))</f>
        <v>0</v>
      </c>
      <c r="AH210" s="9">
        <f>IF(AG210="",0,VALUE(IF(AG210='Tabelle Tipi-pesi'!AD$2,'Tabelle Tipi-pesi'!AE$2,"")&amp;IF(AG210='Tabelle Tipi-pesi'!AD$3,'Tabelle Tipi-pesi'!AE$3,"")&amp;IF(AG210='Tabelle Tipi-pesi'!AD$4,'Tabelle Tipi-pesi'!AE$4,"")&amp;IF(AG210='Tabelle Tipi-pesi'!AD$5,'Tabelle Tipi-pesi'!AE$5,"")&amp;IF(AG210='Tabelle Tipi-pesi'!AD$6,'Tabelle Tipi-pesi'!AE$6,"")&amp;IF(AG210='Tabelle Tipi-pesi'!AD$7,'Tabelle Tipi-pesi'!AE$7,"")&amp;IF(AG210='Tabelle Tipi-pesi'!AD$8,'Tabelle Tipi-pesi'!AE$8,"")&amp;IF(AG210='Tabelle Tipi-pesi'!AD$9,'Tabelle Tipi-pesi'!AE$9,"")&amp;IF(AG210='Tabelle Tipi-pesi'!AD$10,'Tabelle Tipi-pesi'!AE$10,"")&amp;IF(AG210='Tabelle Tipi-pesi'!AD$11,'Tabelle Tipi-pesi'!AE$11,"")&amp;IF(AG210='Tabelle Tipi-pesi'!AD$12,'Tabelle Tipi-pesi'!AE$12,"")&amp;IF(AG210='Tabelle Tipi-pesi'!AD$13,'Tabelle Tipi-pesi'!AE$13,"")&amp;IF(AG210='Tabelle Tipi-pesi'!AD$14,'Tabelle Tipi-pesi'!AE$14,"")&amp;IF(AG210='Tabelle Tipi-pesi'!AD$15,'Tabelle Tipi-pesi'!AE$15,"")&amp;IF(AF210='Tabelle Tipi-pesi'!AD$16,'Tabelle Tipi-pesi'!AE$16,"")&amp;IF(AG210='Tabelle Tipi-pesi'!AD$17,'Tabelle Tipi-pesi'!AE$17,"")&amp;IF(AG210='Tabelle Tipi-pesi'!AD$18,'Tabelle Tipi-pesi'!AE$18,"")&amp;IF(AG210='Tabelle Tipi-pesi'!AD$19,'Tabelle Tipi-pesi'!AE$19,"")&amp;IF(AG210='Tabelle Tipi-pesi'!AD$20,'Tabelle Tipi-pesi'!AE$20,"")&amp;IF(AG210='Tabelle Tipi-pesi'!AD$21,'Tabelle Tipi-pesi'!AE$21,"")&amp;IF(AG210='Tabelle Tipi-pesi'!AD$22,'Tabelle Tipi-pesi'!AE$22,"")&amp;IF(AG210='Tabelle Tipi-pesi'!AD$23,'Tabelle Tipi-pesi'!AE$23,"")))</f>
        <v>0</v>
      </c>
      <c r="AJ210" s="26">
        <f t="shared" si="21"/>
        <v>387</v>
      </c>
      <c r="AK210" s="55">
        <v>24.7</v>
      </c>
      <c r="AL210" s="12">
        <v>2077</v>
      </c>
      <c r="AM210" s="18"/>
      <c r="AN210" s="11">
        <f t="shared" si="22"/>
        <v>8</v>
      </c>
      <c r="AO210" s="11" t="str">
        <f t="shared" si="23"/>
        <v>2</v>
      </c>
      <c r="AP210" s="8">
        <v>1400</v>
      </c>
      <c r="AQ210" s="40">
        <f t="shared" si="24"/>
        <v>5.0453441295546559</v>
      </c>
      <c r="AR210" s="15">
        <f t="shared" si="25"/>
        <v>37.335546558704458</v>
      </c>
      <c r="AS210" s="16">
        <f t="shared" si="26"/>
        <v>96.474280513448207</v>
      </c>
      <c r="AT210" s="15">
        <f t="shared" si="27"/>
        <v>10.365456935028432</v>
      </c>
      <c r="AU210" s="39"/>
    </row>
    <row r="211" spans="1:47" s="8" customFormat="1" ht="11.25" customHeight="1" x14ac:dyDescent="0.2">
      <c r="A211" s="8">
        <v>207</v>
      </c>
      <c r="B211" s="8">
        <v>4</v>
      </c>
      <c r="C211" s="20" t="s">
        <v>16</v>
      </c>
      <c r="D211" s="21">
        <f>IF(C211="",0,VALUE(IF(C211='Tabelle Tipi-pesi'!B$2,'Tabelle Tipi-pesi'!C$2,"")&amp;IF(C211='Tabelle Tipi-pesi'!B$3,'Tabelle Tipi-pesi'!C$3,"")&amp;IF(C211='Tabelle Tipi-pesi'!B$4,'Tabelle Tipi-pesi'!C$4,"")&amp;IF(C211='Tabelle Tipi-pesi'!B$5,'Tabelle Tipi-pesi'!C$5,"")&amp;IF(C211='Tabelle Tipi-pesi'!B$6,'Tabelle Tipi-pesi'!C$6,"")&amp;IF(C211='Tabelle Tipi-pesi'!B$7,'Tabelle Tipi-pesi'!C$7,"")&amp;IF(C211='Tabelle Tipi-pesi'!B$8,'Tabelle Tipi-pesi'!C$8,"")&amp;IF(C211='Tabelle Tipi-pesi'!B$9,'Tabelle Tipi-pesi'!C$9,"")&amp;IF(C211='Tabelle Tipi-pesi'!B$10,'Tabelle Tipi-pesi'!C$10,"")&amp;IF(C211='Tabelle Tipi-pesi'!B$11,'Tabelle Tipi-pesi'!C$11,"")&amp;IF(C211='Tabelle Tipi-pesi'!B$12,'Tabelle Tipi-pesi'!C$12,"")&amp;IF(C211='Tabelle Tipi-pesi'!B$13,'Tabelle Tipi-pesi'!C$13,"")&amp;IF(C211='Tabelle Tipi-pesi'!B$14,'Tabelle Tipi-pesi'!C$14,"")&amp;IF(C211='Tabelle Tipi-pesi'!B$15,'Tabelle Tipi-pesi'!C$15,"")&amp;IF(C211='Tabelle Tipi-pesi'!B$16,'Tabelle Tipi-pesi'!C$16,"")&amp;IF(C211='Tabelle Tipi-pesi'!B$17,'Tabelle Tipi-pesi'!C$17,"")&amp;IF(C211='Tabelle Tipi-pesi'!B$18,'Tabelle Tipi-pesi'!C$18,"")&amp;IF(C211='Tabelle Tipi-pesi'!B$19,'Tabelle Tipi-pesi'!C$19,"")&amp;IF(C211='Tabelle Tipi-pesi'!B$20,'Tabelle Tipi-pesi'!C$20,"")&amp;IF(C211='Tabelle Tipi-pesi'!B$21,'Tabelle Tipi-pesi'!C$21,"")&amp;IF(C211='Tabelle Tipi-pesi'!B$22,'Tabelle Tipi-pesi'!C$22,"")&amp;IF(C211='Tabelle Tipi-pesi'!B$23,'Tabelle Tipi-pesi'!C$23,"")))</f>
        <v>50</v>
      </c>
      <c r="E211" s="8" t="s">
        <v>140</v>
      </c>
      <c r="F211" s="7">
        <f>IF(E211="",0,VALUE(IF(E211='Tabelle Tipi-pesi'!D$2,'Tabelle Tipi-pesi'!E$2,"")&amp;IF(E211='Tabelle Tipi-pesi'!D$3,'Tabelle Tipi-pesi'!E$3,"")&amp;IF(E211='Tabelle Tipi-pesi'!D$4,'Tabelle Tipi-pesi'!E$4,"")&amp;IF(E211='Tabelle Tipi-pesi'!D$5,'Tabelle Tipi-pesi'!E$5,"")&amp;IF(E211='Tabelle Tipi-pesi'!D$6,'Tabelle Tipi-pesi'!E$6,"")&amp;IF(E211='Tabelle Tipi-pesi'!D$7,'Tabelle Tipi-pesi'!E$7,"")&amp;IF(E211='Tabelle Tipi-pesi'!D$8,'Tabelle Tipi-pesi'!E$8,"")&amp;IF(E211='Tabelle Tipi-pesi'!D$9,'Tabelle Tipi-pesi'!E$9,"")&amp;IF(E211='Tabelle Tipi-pesi'!D$10,'Tabelle Tipi-pesi'!E$10,"")&amp;IF(E211='Tabelle Tipi-pesi'!D$11,'Tabelle Tipi-pesi'!E$11,"")&amp;IF(E211='Tabelle Tipi-pesi'!D$12,'Tabelle Tipi-pesi'!E$12,"")&amp;IF(E211='Tabelle Tipi-pesi'!D$13,'Tabelle Tipi-pesi'!E$13,"")&amp;IF(E211='Tabelle Tipi-pesi'!D$14,'Tabelle Tipi-pesi'!E$14,"")&amp;IF(E211='Tabelle Tipi-pesi'!D$15,'Tabelle Tipi-pesi'!E$15,"")&amp;IF(E211='Tabelle Tipi-pesi'!D$16,'Tabelle Tipi-pesi'!E$16,"")&amp;IF(E211='Tabelle Tipi-pesi'!D$17,'Tabelle Tipi-pesi'!E$17,"")&amp;IF(E211='Tabelle Tipi-pesi'!D$18,'Tabelle Tipi-pesi'!E$18,"")&amp;IF(E211='Tabelle Tipi-pesi'!D$19,'Tabelle Tipi-pesi'!E$19,"")&amp;IF(E211='Tabelle Tipi-pesi'!D$20,'Tabelle Tipi-pesi'!E$20,"")&amp;IF(E211='Tabelle Tipi-pesi'!D$21,'Tabelle Tipi-pesi'!E$21,"")&amp;IF(E211='Tabelle Tipi-pesi'!D$22,'Tabelle Tipi-pesi'!E$22,"")&amp;IF(E211='Tabelle Tipi-pesi'!D$23,'Tabelle Tipi-pesi'!E$23,"")))/4*B211</f>
        <v>18</v>
      </c>
      <c r="G211" s="22" t="s">
        <v>40</v>
      </c>
      <c r="H211" s="23">
        <f>$B211*IF(G211="",0,VALUE(IF(G211='Tabelle Tipi-pesi'!F$2,'Tabelle Tipi-pesi'!G$2,"")&amp;IF(G211='Tabelle Tipi-pesi'!F$3,'Tabelle Tipi-pesi'!G$3,"")&amp;IF(G211='Tabelle Tipi-pesi'!F$4,'Tabelle Tipi-pesi'!G$4,"")&amp;IF(G211='Tabelle Tipi-pesi'!F$5,'Tabelle Tipi-pesi'!G$5,"")&amp;IF(G211='Tabelle Tipi-pesi'!F$6,'Tabelle Tipi-pesi'!G$6,"")&amp;IF(G211='Tabelle Tipi-pesi'!F$7,'Tabelle Tipi-pesi'!G$7,"")&amp;IF(G211='Tabelle Tipi-pesi'!F$8,'Tabelle Tipi-pesi'!G$8,"")&amp;IF(G211='Tabelle Tipi-pesi'!F$9,'Tabelle Tipi-pesi'!G$9,"")&amp;IF(G211='Tabelle Tipi-pesi'!F$10,'Tabelle Tipi-pesi'!G$10,"")&amp;IF(G211='Tabelle Tipi-pesi'!F$11,'Tabelle Tipi-pesi'!G$11,"")&amp;IF(G211='Tabelle Tipi-pesi'!F$12,'Tabelle Tipi-pesi'!G$12,"")&amp;IF(G211='Tabelle Tipi-pesi'!F$13,'Tabelle Tipi-pesi'!G$13,"")&amp;IF(G211='Tabelle Tipi-pesi'!F$14,'Tabelle Tipi-pesi'!G$14,"")&amp;IF(G211='Tabelle Tipi-pesi'!F$15,'Tabelle Tipi-pesi'!G$15,"")&amp;IF(G211='Tabelle Tipi-pesi'!F$16,'Tabelle Tipi-pesi'!G$16,"")&amp;IF(G211='Tabelle Tipi-pesi'!F$17,'Tabelle Tipi-pesi'!G$17,"")&amp;IF(G211='Tabelle Tipi-pesi'!F$18,'Tabelle Tipi-pesi'!G$18,"")&amp;IF(G211='Tabelle Tipi-pesi'!F$19,'Tabelle Tipi-pesi'!G$19,"")&amp;IF(G211='Tabelle Tipi-pesi'!F$20,'Tabelle Tipi-pesi'!G$20,"")&amp;IF(G211='Tabelle Tipi-pesi'!F$21,'Tabelle Tipi-pesi'!G$21,"")&amp;IF(G211='Tabelle Tipi-pesi'!F$22,'Tabelle Tipi-pesi'!G$22,"")&amp;IF(G211='Tabelle Tipi-pesi'!F$23,'Tabelle Tipi-pesi'!G$23,"")))</f>
        <v>60</v>
      </c>
      <c r="I211" s="8" t="s">
        <v>45</v>
      </c>
      <c r="J211" s="9">
        <f>IF(I211="",0,VALUE(IF(I211='Tabelle Tipi-pesi'!H$2,'Tabelle Tipi-pesi'!I$2,"")&amp;IF(I211='Tabelle Tipi-pesi'!H$3,'Tabelle Tipi-pesi'!I$3,"")&amp;IF(I211='Tabelle Tipi-pesi'!H$4,'Tabelle Tipi-pesi'!I$4,"")&amp;IF(I211='Tabelle Tipi-pesi'!H$5,'Tabelle Tipi-pesi'!I$5,"")&amp;IF(I211='Tabelle Tipi-pesi'!H$6,'Tabelle Tipi-pesi'!I$6,"")&amp;IF(I211='Tabelle Tipi-pesi'!H$7,'Tabelle Tipi-pesi'!I$7,"")&amp;IF(I211='Tabelle Tipi-pesi'!H$8,'Tabelle Tipi-pesi'!I$8,"")&amp;IF(I211='Tabelle Tipi-pesi'!H$9,'Tabelle Tipi-pesi'!I$9,"")&amp;IF(I211='Tabelle Tipi-pesi'!H$10,'Tabelle Tipi-pesi'!I$10,"")&amp;IF(I211='Tabelle Tipi-pesi'!H$11,'Tabelle Tipi-pesi'!I$11,"")&amp;IF(I211='Tabelle Tipi-pesi'!H$12,'Tabelle Tipi-pesi'!I$12,"")&amp;IF(I211='Tabelle Tipi-pesi'!H$13,'Tabelle Tipi-pesi'!I$13,"")&amp;IF(I211='Tabelle Tipi-pesi'!H$14,'Tabelle Tipi-pesi'!I$14,"")&amp;IF(I211='Tabelle Tipi-pesi'!H$15,'Tabelle Tipi-pesi'!I$15,"")&amp;IF(I211='Tabelle Tipi-pesi'!H$16,'Tabelle Tipi-pesi'!I$16,"")&amp;IF(I211='Tabelle Tipi-pesi'!H$17,'Tabelle Tipi-pesi'!I$17,"")&amp;IF(I211='Tabelle Tipi-pesi'!H$18,'Tabelle Tipi-pesi'!I$18,"")&amp;IF(I211='Tabelle Tipi-pesi'!H$19,'Tabelle Tipi-pesi'!I$19,"")&amp;IF(I211='Tabelle Tipi-pesi'!H$20,'Tabelle Tipi-pesi'!I$20,"")&amp;IF(I211='Tabelle Tipi-pesi'!H$21,'Tabelle Tipi-pesi'!I$21,"")&amp;IF(I211='Tabelle Tipi-pesi'!H$22,'Tabelle Tipi-pesi'!I$22,"")&amp;IF(I211='Tabelle Tipi-pesi'!H$23,'Tabelle Tipi-pesi'!I$23,"")))</f>
        <v>50</v>
      </c>
      <c r="K211" s="24" t="s">
        <v>50</v>
      </c>
      <c r="L211" s="25">
        <f>IF(K211="",0,VALUE(IF(K211='Tabelle Tipi-pesi'!J$2,'Tabelle Tipi-pesi'!K$2,"")&amp;IF(K211='Tabelle Tipi-pesi'!J$3,'Tabelle Tipi-pesi'!K$3,"")&amp;IF(K211='Tabelle Tipi-pesi'!J$4,'Tabelle Tipi-pesi'!K$4,"")&amp;IF(K211='Tabelle Tipi-pesi'!J$5,'Tabelle Tipi-pesi'!K$5,"")&amp;IF(K211='Tabelle Tipi-pesi'!J$6,'Tabelle Tipi-pesi'!K$6,"")&amp;IF(K211='Tabelle Tipi-pesi'!J$7,'Tabelle Tipi-pesi'!K$7,"")&amp;IF(K211='Tabelle Tipi-pesi'!J$8,'Tabelle Tipi-pesi'!K$8,"")&amp;IF(K211='Tabelle Tipi-pesi'!J$9,'Tabelle Tipi-pesi'!K$9,"")&amp;IF(K211='Tabelle Tipi-pesi'!J$10,'Tabelle Tipi-pesi'!K$10,"")&amp;IF(K211='Tabelle Tipi-pesi'!J$11,'Tabelle Tipi-pesi'!K$11,"")&amp;IF(K211='Tabelle Tipi-pesi'!J$12,'Tabelle Tipi-pesi'!K$12,"")&amp;IF(K211='Tabelle Tipi-pesi'!J$13,'Tabelle Tipi-pesi'!K$13,"")&amp;IF(K211='Tabelle Tipi-pesi'!J$14,'Tabelle Tipi-pesi'!K$14,"")&amp;IF(K211='Tabelle Tipi-pesi'!J$15,'Tabelle Tipi-pesi'!K$15,"")&amp;IF(K211='Tabelle Tipi-pesi'!J$16,'Tabelle Tipi-pesi'!K$16,"")&amp;IF(K211='Tabelle Tipi-pesi'!J$17,'Tabelle Tipi-pesi'!K$17,"")&amp;IF(K211='Tabelle Tipi-pesi'!J$18,'Tabelle Tipi-pesi'!K$18,"")&amp;IF(K211='Tabelle Tipi-pesi'!J$19,'Tabelle Tipi-pesi'!K$19,"")&amp;IF(K211='Tabelle Tipi-pesi'!J$20,'Tabelle Tipi-pesi'!K$20,"")&amp;IF(K211='Tabelle Tipi-pesi'!J$21,'Tabelle Tipi-pesi'!K$21,"")&amp;IF(K211='Tabelle Tipi-pesi'!J$22,'Tabelle Tipi-pesi'!K$22,"")&amp;IF(K211='Tabelle Tipi-pesi'!J$23,'Tabelle Tipi-pesi'!K$23,"")))</f>
        <v>7</v>
      </c>
      <c r="M211" s="8" t="s">
        <v>56</v>
      </c>
      <c r="N211" s="9">
        <f>$B211*IF(M211="",0,VALUE(IF(M211='Tabelle Tipi-pesi'!L$2,'Tabelle Tipi-pesi'!M$2,"")&amp;IF(M211='Tabelle Tipi-pesi'!L$3,'Tabelle Tipi-pesi'!M$3,"")&amp;IF(M211='Tabelle Tipi-pesi'!L$4,'Tabelle Tipi-pesi'!M$4,"")&amp;IF(M211='Tabelle Tipi-pesi'!L$5,'Tabelle Tipi-pesi'!M$5,"")&amp;IF(M211='Tabelle Tipi-pesi'!L$6,'Tabelle Tipi-pesi'!M$6,"")&amp;IF(M211='Tabelle Tipi-pesi'!L$7,'Tabelle Tipi-pesi'!M$7,"")&amp;IF(M211='Tabelle Tipi-pesi'!L$8,'Tabelle Tipi-pesi'!M$8,"")&amp;IF(M211='Tabelle Tipi-pesi'!L$9,'Tabelle Tipi-pesi'!M$9,"")&amp;IF(M211='Tabelle Tipi-pesi'!L$10,'Tabelle Tipi-pesi'!M$10,"")&amp;IF(M211='Tabelle Tipi-pesi'!L$11,'Tabelle Tipi-pesi'!M$11,"")&amp;IF(M211='Tabelle Tipi-pesi'!L$12,'Tabelle Tipi-pesi'!M$12,"")&amp;IF(M211='Tabelle Tipi-pesi'!L$13,'Tabelle Tipi-pesi'!M$13,"")&amp;IF(M211='Tabelle Tipi-pesi'!L$14,'Tabelle Tipi-pesi'!M$14,"")&amp;IF(M211='Tabelle Tipi-pesi'!L$15,'Tabelle Tipi-pesi'!M$15,"")&amp;IF(M211='Tabelle Tipi-pesi'!L$16,'Tabelle Tipi-pesi'!M$16,"")&amp;IF(M211='Tabelle Tipi-pesi'!L$17,'Tabelle Tipi-pesi'!M$17,"")&amp;IF(M211='Tabelle Tipi-pesi'!L$18,'Tabelle Tipi-pesi'!M$18,"")&amp;IF(M211='Tabelle Tipi-pesi'!L$19,'Tabelle Tipi-pesi'!M$19,"")&amp;IF(M211='Tabelle Tipi-pesi'!L$20,'Tabelle Tipi-pesi'!M$20,"")&amp;IF(M211='Tabelle Tipi-pesi'!L$21,'Tabelle Tipi-pesi'!M$21,"")&amp;IF(M211='Tabelle Tipi-pesi'!L$22,'Tabelle Tipi-pesi'!M$22,"")&amp;IF(M211='Tabelle Tipi-pesi'!L$23,'Tabelle Tipi-pesi'!M$23,"")))</f>
        <v>80</v>
      </c>
      <c r="O211" s="27" t="s">
        <v>81</v>
      </c>
      <c r="P211" s="28">
        <f>IF(O211="",0,VALUE(IF(O211='Tabelle Tipi-pesi'!N$2,'Tabelle Tipi-pesi'!O$2,"")&amp;IF(O211='Tabelle Tipi-pesi'!N$3,'Tabelle Tipi-pesi'!O$3,"")&amp;IF(O211='Tabelle Tipi-pesi'!N$4,'Tabelle Tipi-pesi'!O$4,"")&amp;IF(O211='Tabelle Tipi-pesi'!N$5,'Tabelle Tipi-pesi'!O$5,"")&amp;IF(O211='Tabelle Tipi-pesi'!N$6,'Tabelle Tipi-pesi'!O$6,"")&amp;IF(O211='Tabelle Tipi-pesi'!N$7,'Tabelle Tipi-pesi'!O$7,"")&amp;IF(O211='Tabelle Tipi-pesi'!N$8,'Tabelle Tipi-pesi'!O$8,"")&amp;IF(O211='Tabelle Tipi-pesi'!N$9,'Tabelle Tipi-pesi'!O$9,"")&amp;IF(O211='Tabelle Tipi-pesi'!N$10,'Tabelle Tipi-pesi'!O$10,"")&amp;IF(O211='Tabelle Tipi-pesi'!N$11,'Tabelle Tipi-pesi'!O$11,"")&amp;IF(O211='Tabelle Tipi-pesi'!N$12,'Tabelle Tipi-pesi'!O$12,"")&amp;IF(O211='Tabelle Tipi-pesi'!N$13,'Tabelle Tipi-pesi'!O$13,"")&amp;IF(O211='Tabelle Tipi-pesi'!N$14,'Tabelle Tipi-pesi'!O$14,"")&amp;IF(O211='Tabelle Tipi-pesi'!N$15,'Tabelle Tipi-pesi'!O$15,"")&amp;IF(O211='Tabelle Tipi-pesi'!N$16,'Tabelle Tipi-pesi'!O$16,"")&amp;IF(O211='Tabelle Tipi-pesi'!N$17,'Tabelle Tipi-pesi'!O$17,"")&amp;IF(O211='Tabelle Tipi-pesi'!N$18,'Tabelle Tipi-pesi'!O$18,"")&amp;IF(O211='Tabelle Tipi-pesi'!N$19,'Tabelle Tipi-pesi'!O$19,"")&amp;IF(O211='Tabelle Tipi-pesi'!N$20,'Tabelle Tipi-pesi'!O$20,"")&amp;IF(O211='Tabelle Tipi-pesi'!N$21,'Tabelle Tipi-pesi'!O$21,"")&amp;IF(O211='Tabelle Tipi-pesi'!N$22,'Tabelle Tipi-pesi'!O$22,"")&amp;IF(O211='Tabelle Tipi-pesi'!N$23,'Tabelle Tipi-pesi'!O$23,"")))</f>
        <v>285</v>
      </c>
      <c r="R211" s="9">
        <f>IF(Q211="",0,VALUE(IF(Q211='Tabelle Tipi-pesi'!P$2,'Tabelle Tipi-pesi'!Q$2,"")&amp;IF(Q211='Tabelle Tipi-pesi'!P$3,'Tabelle Tipi-pesi'!Q$3,"")&amp;IF(Q211='Tabelle Tipi-pesi'!P$4,'Tabelle Tipi-pesi'!Q$4,"")&amp;IF(Q211='Tabelle Tipi-pesi'!P$5,'Tabelle Tipi-pesi'!Q$5,"")&amp;IF(Q211='Tabelle Tipi-pesi'!P$6,'Tabelle Tipi-pesi'!Q$6,"")&amp;IF(Q211='Tabelle Tipi-pesi'!P$7,'Tabelle Tipi-pesi'!Q$7,"")&amp;IF(Q211='Tabelle Tipi-pesi'!P$8,'Tabelle Tipi-pesi'!Q$8,"")&amp;IF(Q211='Tabelle Tipi-pesi'!P$9,'Tabelle Tipi-pesi'!Q$9,"")&amp;IF(Q211='Tabelle Tipi-pesi'!P$10,'Tabelle Tipi-pesi'!Q$10,"")&amp;IF(Q211='Tabelle Tipi-pesi'!P$11,'Tabelle Tipi-pesi'!Q$11,"")&amp;IF(Q211='Tabelle Tipi-pesi'!P$12,'Tabelle Tipi-pesi'!Q$12,"")&amp;IF(Q211='Tabelle Tipi-pesi'!P$13,'Tabelle Tipi-pesi'!Q$13,"")&amp;IF(Q211='Tabelle Tipi-pesi'!P$14,'Tabelle Tipi-pesi'!Q$14,"")&amp;IF(Q211='Tabelle Tipi-pesi'!P$15,'Tabelle Tipi-pesi'!Q$15,"")&amp;IF(Q211='Tabelle Tipi-pesi'!P$16,'Tabelle Tipi-pesi'!Q$16,"")&amp;IF(Q211='Tabelle Tipi-pesi'!P$17,'Tabelle Tipi-pesi'!Q$17,"")&amp;IF(Q211='Tabelle Tipi-pesi'!P$18,'Tabelle Tipi-pesi'!Q$18,"")&amp;IF(Q211='Tabelle Tipi-pesi'!P$19,'Tabelle Tipi-pesi'!Q$19,"")&amp;IF(Q211='Tabelle Tipi-pesi'!P$20,'Tabelle Tipi-pesi'!Q$20,"")&amp;IF(Q211='Tabelle Tipi-pesi'!P$21,'Tabelle Tipi-pesi'!Q$21,"")&amp;IF(Q211='Tabelle Tipi-pesi'!P$22,'Tabelle Tipi-pesi'!Q$22,"")&amp;IF(Q211='Tabelle Tipi-pesi'!P$23,'Tabelle Tipi-pesi'!Q$23,"")))</f>
        <v>0</v>
      </c>
      <c r="S211" s="29"/>
      <c r="T211" s="30">
        <f>IF(S211="",0,VALUE(IF(S211='Tabelle Tipi-pesi'!R$2,'Tabelle Tipi-pesi'!S$2,"")&amp;IF(S211='Tabelle Tipi-pesi'!R$3,'Tabelle Tipi-pesi'!S$3,"")&amp;IF(S211='Tabelle Tipi-pesi'!R$4,'Tabelle Tipi-pesi'!S$4,"")&amp;IF(S211='Tabelle Tipi-pesi'!R$5,'Tabelle Tipi-pesi'!S$5,"")&amp;IF(S211='Tabelle Tipi-pesi'!R$6,'Tabelle Tipi-pesi'!S$6,"")&amp;IF(S211='Tabelle Tipi-pesi'!R$7,'Tabelle Tipi-pesi'!S$7,"")&amp;IF(S211='Tabelle Tipi-pesi'!R$8,'Tabelle Tipi-pesi'!S$8,"")&amp;IF(S211='Tabelle Tipi-pesi'!R$9,'Tabelle Tipi-pesi'!S$9,"")&amp;IF(S211='Tabelle Tipi-pesi'!R$10,'Tabelle Tipi-pesi'!S$10,"")&amp;IF(S211='Tabelle Tipi-pesi'!R$11,'Tabelle Tipi-pesi'!S$11,"")&amp;IF(S211='Tabelle Tipi-pesi'!R$12,'Tabelle Tipi-pesi'!S$12,"")&amp;IF(S211='Tabelle Tipi-pesi'!R$13,'Tabelle Tipi-pesi'!S$13,"")&amp;IF(S211='Tabelle Tipi-pesi'!R$14,'Tabelle Tipi-pesi'!S$14,"")&amp;IF(S211='Tabelle Tipi-pesi'!R$15,'Tabelle Tipi-pesi'!S$15,"")&amp;IF(S211='Tabelle Tipi-pesi'!R$16,'Tabelle Tipi-pesi'!S$16,"")&amp;IF(S211='Tabelle Tipi-pesi'!R$17,'Tabelle Tipi-pesi'!S$17,"")&amp;IF(S211='Tabelle Tipi-pesi'!R$18,'Tabelle Tipi-pesi'!S$18,"")&amp;IF(S211='Tabelle Tipi-pesi'!R$19,'Tabelle Tipi-pesi'!S$19,"")&amp;IF(S211='Tabelle Tipi-pesi'!R$20,'Tabelle Tipi-pesi'!S$20,"")&amp;IF(S211='Tabelle Tipi-pesi'!R$21,'Tabelle Tipi-pesi'!S$21,"")&amp;IF(S211='Tabelle Tipi-pesi'!R$22,'Tabelle Tipi-pesi'!S$22,"")&amp;IF(S211='Tabelle Tipi-pesi'!R$23,'Tabelle Tipi-pesi'!S$23,"")))</f>
        <v>0</v>
      </c>
      <c r="V211" s="9">
        <f>IF(U211="",0,VALUE(IF(U211='Tabelle Tipi-pesi'!T$2,'Tabelle Tipi-pesi'!U$2,"")&amp;IF(U211='Tabelle Tipi-pesi'!T$3,'Tabelle Tipi-pesi'!U$3,"")&amp;IF(U211='Tabelle Tipi-pesi'!T$4,'Tabelle Tipi-pesi'!U$4,"")&amp;IF(U211='Tabelle Tipi-pesi'!T$5,'Tabelle Tipi-pesi'!U$5,"")&amp;IF(U211='Tabelle Tipi-pesi'!T$6,'Tabelle Tipi-pesi'!U$6,"")&amp;IF(U211='Tabelle Tipi-pesi'!T$7,'Tabelle Tipi-pesi'!U$7,"")&amp;IF(U211='Tabelle Tipi-pesi'!T$8,'Tabelle Tipi-pesi'!U$8,"")&amp;IF(U211='Tabelle Tipi-pesi'!T$9,'Tabelle Tipi-pesi'!U$9,"")&amp;IF(U211='Tabelle Tipi-pesi'!T$10,'Tabelle Tipi-pesi'!U$10,"")&amp;IF(U211='Tabelle Tipi-pesi'!T$11,'Tabelle Tipi-pesi'!U$11,"")&amp;IF(U211='Tabelle Tipi-pesi'!T$12,'Tabelle Tipi-pesi'!U$12,"")&amp;IF(U211='Tabelle Tipi-pesi'!T$13,'Tabelle Tipi-pesi'!U$13,"")&amp;IF(U211='Tabelle Tipi-pesi'!T$14,'Tabelle Tipi-pesi'!U$14,"")&amp;IF(U211='Tabelle Tipi-pesi'!T$15,'Tabelle Tipi-pesi'!U$15,"")&amp;IF(U211='Tabelle Tipi-pesi'!T$16,'Tabelle Tipi-pesi'!U$16,"")&amp;IF(U211='Tabelle Tipi-pesi'!T$17,'Tabelle Tipi-pesi'!U$17,"")&amp;IF(U211='Tabelle Tipi-pesi'!T$18,'Tabelle Tipi-pesi'!U$18,"")&amp;IF(U211='Tabelle Tipi-pesi'!T$19,'Tabelle Tipi-pesi'!U$19,"")&amp;IF(U211='Tabelle Tipi-pesi'!T$20,'Tabelle Tipi-pesi'!U$20,"")&amp;IF(U211='Tabelle Tipi-pesi'!T$21,'Tabelle Tipi-pesi'!U$21,"")&amp;IF(U211='Tabelle Tipi-pesi'!T$22,'Tabelle Tipi-pesi'!U$22,"")&amp;IF(U211='Tabelle Tipi-pesi'!T$23,'Tabelle Tipi-pesi'!U$23,"")))</f>
        <v>0</v>
      </c>
      <c r="W211" s="31"/>
      <c r="X211" s="32">
        <f>IF(W211="",0,VALUE(IF(W211='Tabelle Tipi-pesi'!V$2,'Tabelle Tipi-pesi'!W$2,"")&amp;IF(W211='Tabelle Tipi-pesi'!V$3,'Tabelle Tipi-pesi'!W$3,"")&amp;IF(W211='Tabelle Tipi-pesi'!V$4,'Tabelle Tipi-pesi'!W$4,"")&amp;IF(W211='Tabelle Tipi-pesi'!V$5,'Tabelle Tipi-pesi'!W$5,"")&amp;IF(W211='Tabelle Tipi-pesi'!V$6,'Tabelle Tipi-pesi'!W$6,"")&amp;IF(W211='Tabelle Tipi-pesi'!V$7,'Tabelle Tipi-pesi'!W$7,"")&amp;IF(W211='Tabelle Tipi-pesi'!V$8,'Tabelle Tipi-pesi'!W$8,"")&amp;IF(W211='Tabelle Tipi-pesi'!V$9,'Tabelle Tipi-pesi'!W$9,"")&amp;IF(W211='Tabelle Tipi-pesi'!V$10,'Tabelle Tipi-pesi'!W$10,"")&amp;IF(W211='Tabelle Tipi-pesi'!V$11,'Tabelle Tipi-pesi'!W$11,"")&amp;IF(W211='Tabelle Tipi-pesi'!V$12,'Tabelle Tipi-pesi'!W$12,"")&amp;IF(W211='Tabelle Tipi-pesi'!V$13,'Tabelle Tipi-pesi'!W$13,"")&amp;IF(W211='Tabelle Tipi-pesi'!V$14,'Tabelle Tipi-pesi'!W$14,"")&amp;IF(W211='Tabelle Tipi-pesi'!V$15,'Tabelle Tipi-pesi'!W$15,"")&amp;IF(W211='Tabelle Tipi-pesi'!V$16,'Tabelle Tipi-pesi'!W$16,"")&amp;IF(W211='Tabelle Tipi-pesi'!V$17,'Tabelle Tipi-pesi'!W$17,"")&amp;IF(W211='Tabelle Tipi-pesi'!V$18,'Tabelle Tipi-pesi'!W$18,"")&amp;IF(W211='Tabelle Tipi-pesi'!V$19,'Tabelle Tipi-pesi'!W$19,"")&amp;IF(W211='Tabelle Tipi-pesi'!V$20,'Tabelle Tipi-pesi'!W$20,"")&amp;IF(W211='Tabelle Tipi-pesi'!V$21,'Tabelle Tipi-pesi'!W$21,"")&amp;IF(W211='Tabelle Tipi-pesi'!V$22,'Tabelle Tipi-pesi'!W$22,"")&amp;IF(W211='Tabelle Tipi-pesi'!V$23,'Tabelle Tipi-pesi'!W$23,"")))</f>
        <v>0</v>
      </c>
      <c r="Z211" s="9">
        <f>IF(Y211="",0,VALUE(IF(Y211='Tabelle Tipi-pesi'!X$2,'Tabelle Tipi-pesi'!Y$2,"")&amp;IF(Y211='Tabelle Tipi-pesi'!X$3,'Tabelle Tipi-pesi'!Y$3,"")&amp;IF(Y211='Tabelle Tipi-pesi'!X$4,'Tabelle Tipi-pesi'!Y$4,"")&amp;IF(Y211='Tabelle Tipi-pesi'!X$5,'Tabelle Tipi-pesi'!Y$5,"")&amp;IF(Y211='Tabelle Tipi-pesi'!X$6,'Tabelle Tipi-pesi'!Y$6,"")&amp;IF(Y211='Tabelle Tipi-pesi'!X$7,'Tabelle Tipi-pesi'!Y$7,"")&amp;IF(Y211='Tabelle Tipi-pesi'!X$8,'Tabelle Tipi-pesi'!Y$8,"")&amp;IF(Y211='Tabelle Tipi-pesi'!X$9,'Tabelle Tipi-pesi'!Y$9,"")&amp;IF(Y211='Tabelle Tipi-pesi'!X$10,'Tabelle Tipi-pesi'!Y$10,"")&amp;IF(Y211='Tabelle Tipi-pesi'!X$11,'Tabelle Tipi-pesi'!Y$11,"")&amp;IF(Y211='Tabelle Tipi-pesi'!X$12,'Tabelle Tipi-pesi'!Y$12,"")&amp;IF(Y211='Tabelle Tipi-pesi'!X$13,'Tabelle Tipi-pesi'!Y$13,"")&amp;IF(Y211='Tabelle Tipi-pesi'!X$14,'Tabelle Tipi-pesi'!Y$14,"")&amp;IF(Y211='Tabelle Tipi-pesi'!X$15,'Tabelle Tipi-pesi'!Y$15,"")&amp;IF(Y211='Tabelle Tipi-pesi'!X$16,'Tabelle Tipi-pesi'!Y$16,"")&amp;IF(Y211='Tabelle Tipi-pesi'!X$17,'Tabelle Tipi-pesi'!Y$17,"")&amp;IF(Y211='Tabelle Tipi-pesi'!X$18,'Tabelle Tipi-pesi'!Y$18,"")&amp;IF(Y211='Tabelle Tipi-pesi'!X$19,'Tabelle Tipi-pesi'!Y$19,"")&amp;IF(Y211='Tabelle Tipi-pesi'!X$20,'Tabelle Tipi-pesi'!Y$20,"")&amp;IF(Y211='Tabelle Tipi-pesi'!X$21,'Tabelle Tipi-pesi'!Y$21,"")&amp;IF(Y211='Tabelle Tipi-pesi'!X$22,'Tabelle Tipi-pesi'!Y$22,"")&amp;IF(Y211='Tabelle Tipi-pesi'!X$23,'Tabelle Tipi-pesi'!Y$23,"")))</f>
        <v>0</v>
      </c>
      <c r="AA211" s="36"/>
      <c r="AB211" s="37">
        <f>IF(AA211="",0,VALUE(IF(AA211='Tabelle Tipi-pesi'!Z$2,'Tabelle Tipi-pesi'!AA$2,"")&amp;IF(AA211='Tabelle Tipi-pesi'!Z$3,'Tabelle Tipi-pesi'!AA$3,"")&amp;IF(AA211='Tabelle Tipi-pesi'!Z$4,'Tabelle Tipi-pesi'!AA$4,"")&amp;IF(AA211='Tabelle Tipi-pesi'!Z$5,'Tabelle Tipi-pesi'!AA$5,"")&amp;IF(AA211='Tabelle Tipi-pesi'!Z$6,'Tabelle Tipi-pesi'!AA$6,"")&amp;IF(AA211='Tabelle Tipi-pesi'!Z$7,'Tabelle Tipi-pesi'!AA$7,"")&amp;IF(AA211='Tabelle Tipi-pesi'!Z$8,'Tabelle Tipi-pesi'!AA$8,"")&amp;IF(AA211='Tabelle Tipi-pesi'!Z$9,'Tabelle Tipi-pesi'!AA$9,"")&amp;IF(AA211='Tabelle Tipi-pesi'!Z$10,'Tabelle Tipi-pesi'!AA$10,"")&amp;IF(AA211='Tabelle Tipi-pesi'!Z$11,'Tabelle Tipi-pesi'!AA$11,"")&amp;IF(AA211='Tabelle Tipi-pesi'!Z$12,'Tabelle Tipi-pesi'!AA$12,"")&amp;IF(AA211='Tabelle Tipi-pesi'!Z$13,'Tabelle Tipi-pesi'!AA$13,"")&amp;IF(AA211='Tabelle Tipi-pesi'!Z$14,'Tabelle Tipi-pesi'!AA$14,"")&amp;IF(AA211='Tabelle Tipi-pesi'!Z$15,'Tabelle Tipi-pesi'!AA$15,"")&amp;IF(AA211='Tabelle Tipi-pesi'!Z$16,'Tabelle Tipi-pesi'!AA$16,"")&amp;IF(AA211='Tabelle Tipi-pesi'!Z$17,'Tabelle Tipi-pesi'!AA$17,"")&amp;IF(AA211='Tabelle Tipi-pesi'!Z$18,'Tabelle Tipi-pesi'!AA$18,"")&amp;IF(AA211='Tabelle Tipi-pesi'!Z$19,'Tabelle Tipi-pesi'!AA$19,"")&amp;IF(AA211='Tabelle Tipi-pesi'!Z$20,'Tabelle Tipi-pesi'!AA$20,"")&amp;IF(AA211='Tabelle Tipi-pesi'!Z$21,'Tabelle Tipi-pesi'!AA$21,"")&amp;IF(AA211='Tabelle Tipi-pesi'!Z$22,'Tabelle Tipi-pesi'!AA$22,"")&amp;IF(AA211='Tabelle Tipi-pesi'!Z$23,'Tabelle Tipi-pesi'!AA$23,"")))</f>
        <v>0</v>
      </c>
      <c r="AD211" s="9">
        <f>IF(AC211="",0,VALUE(IF(AC211='Tabelle Tipi-pesi'!Z$2,'Tabelle Tipi-pesi'!AA$2,"")&amp;IF(AC211='Tabelle Tipi-pesi'!Z$3,'Tabelle Tipi-pesi'!AA$3,"")&amp;IF(AC211='Tabelle Tipi-pesi'!Z$4,'Tabelle Tipi-pesi'!AA$4,"")&amp;IF(AC211='Tabelle Tipi-pesi'!Z$5,'Tabelle Tipi-pesi'!AA$5,"")&amp;IF(AC211='Tabelle Tipi-pesi'!Z$6,'Tabelle Tipi-pesi'!AA$6,"")&amp;IF(AC211='Tabelle Tipi-pesi'!Z$7,'Tabelle Tipi-pesi'!AA$7,"")&amp;IF(AC211='Tabelle Tipi-pesi'!Z$8,'Tabelle Tipi-pesi'!AA$8,"")&amp;IF(AC211='Tabelle Tipi-pesi'!Z$9,'Tabelle Tipi-pesi'!AA$9,"")&amp;IF(AC211='Tabelle Tipi-pesi'!Z$10,'Tabelle Tipi-pesi'!AA$10,"")&amp;IF(AC211='Tabelle Tipi-pesi'!Z$11,'Tabelle Tipi-pesi'!AA$11,"")&amp;IF(AC211='Tabelle Tipi-pesi'!Z$12,'Tabelle Tipi-pesi'!AA$12,"")&amp;IF(AC211='Tabelle Tipi-pesi'!Z$13,'Tabelle Tipi-pesi'!AA$13,"")&amp;IF(AC211='Tabelle Tipi-pesi'!Z$14,'Tabelle Tipi-pesi'!AA$14,"")&amp;IF(AC211='Tabelle Tipi-pesi'!Z$15,'Tabelle Tipi-pesi'!AA$15,"")&amp;IF(AC211='Tabelle Tipi-pesi'!Z$16,'Tabelle Tipi-pesi'!AA$16,"")&amp;IF(AC211='Tabelle Tipi-pesi'!Z$17,'Tabelle Tipi-pesi'!AA$17,"")&amp;IF(AC211='Tabelle Tipi-pesi'!Z$18,'Tabelle Tipi-pesi'!AA$18,"")&amp;IF(AC211='Tabelle Tipi-pesi'!Z$19,'Tabelle Tipi-pesi'!AA$19,"")&amp;IF(AC211='Tabelle Tipi-pesi'!Z$20,'Tabelle Tipi-pesi'!AA$20,"")&amp;IF(AC211='Tabelle Tipi-pesi'!Z$21,'Tabelle Tipi-pesi'!AA$21,"")&amp;IF(AC211='Tabelle Tipi-pesi'!Z$22,'Tabelle Tipi-pesi'!AA$22,"")&amp;IF(AC211='Tabelle Tipi-pesi'!Z$23,'Tabelle Tipi-pesi'!AA$23,"")))</f>
        <v>0</v>
      </c>
      <c r="AE211" s="34"/>
      <c r="AF211" s="35">
        <f>IF(AE211="",0,VALUE(IF(AE211='Tabelle Tipi-pesi'!AB$2,'Tabelle Tipi-pesi'!AC$2,"")&amp;IF(AE211='Tabelle Tipi-pesi'!AB$3,'Tabelle Tipi-pesi'!AC$3,"")&amp;IF(AE211='Tabelle Tipi-pesi'!AB$4,'Tabelle Tipi-pesi'!AC$4,"")&amp;IF(AE211='Tabelle Tipi-pesi'!AB$5,'Tabelle Tipi-pesi'!AC$5,"")&amp;IF(AE211='Tabelle Tipi-pesi'!AB$6,'Tabelle Tipi-pesi'!AC$6,"")&amp;IF(AE211='Tabelle Tipi-pesi'!AB$7,'Tabelle Tipi-pesi'!AC$7,"")&amp;IF(AE211='Tabelle Tipi-pesi'!AB$8,'Tabelle Tipi-pesi'!AC$8,"")&amp;IF(AE211='Tabelle Tipi-pesi'!AB$9,'Tabelle Tipi-pesi'!AC$9,"")&amp;IF(AE211='Tabelle Tipi-pesi'!AB$10,'Tabelle Tipi-pesi'!AC$10,"")&amp;IF(AE211='Tabelle Tipi-pesi'!AB$11,'Tabelle Tipi-pesi'!AC$11,"")&amp;IF(AE211='Tabelle Tipi-pesi'!AB$12,'Tabelle Tipi-pesi'!AC$12,"")&amp;IF(AE211='Tabelle Tipi-pesi'!AB$13,'Tabelle Tipi-pesi'!AC$13,"")&amp;IF(AE211='Tabelle Tipi-pesi'!AB$14,'Tabelle Tipi-pesi'!AC$14,"")&amp;IF(AE211='Tabelle Tipi-pesi'!AB$15,'Tabelle Tipi-pesi'!AC$15,"")&amp;IF(AD211='Tabelle Tipi-pesi'!AB$16,'Tabelle Tipi-pesi'!AC$16,"")&amp;IF(AE211='Tabelle Tipi-pesi'!AB$17,'Tabelle Tipi-pesi'!AC$17,"")&amp;IF(AE211='Tabelle Tipi-pesi'!AB$18,'Tabelle Tipi-pesi'!AC$18,"")&amp;IF(AE211='Tabelle Tipi-pesi'!AB$19,'Tabelle Tipi-pesi'!AC$19,"")&amp;IF(AE211='Tabelle Tipi-pesi'!AB$20,'Tabelle Tipi-pesi'!AC$20,"")&amp;IF(AE211='Tabelle Tipi-pesi'!AB$21,'Tabelle Tipi-pesi'!AC$21,"")&amp;IF(AE211='Tabelle Tipi-pesi'!AB$22,'Tabelle Tipi-pesi'!AC$22,"")&amp;IF(AE211='Tabelle Tipi-pesi'!AB$23,'Tabelle Tipi-pesi'!AC$23,"")))</f>
        <v>0</v>
      </c>
      <c r="AH211" s="9">
        <f>IF(AG211="",0,VALUE(IF(AG211='Tabelle Tipi-pesi'!AD$2,'Tabelle Tipi-pesi'!AE$2,"")&amp;IF(AG211='Tabelle Tipi-pesi'!AD$3,'Tabelle Tipi-pesi'!AE$3,"")&amp;IF(AG211='Tabelle Tipi-pesi'!AD$4,'Tabelle Tipi-pesi'!AE$4,"")&amp;IF(AG211='Tabelle Tipi-pesi'!AD$5,'Tabelle Tipi-pesi'!AE$5,"")&amp;IF(AG211='Tabelle Tipi-pesi'!AD$6,'Tabelle Tipi-pesi'!AE$6,"")&amp;IF(AG211='Tabelle Tipi-pesi'!AD$7,'Tabelle Tipi-pesi'!AE$7,"")&amp;IF(AG211='Tabelle Tipi-pesi'!AD$8,'Tabelle Tipi-pesi'!AE$8,"")&amp;IF(AG211='Tabelle Tipi-pesi'!AD$9,'Tabelle Tipi-pesi'!AE$9,"")&amp;IF(AG211='Tabelle Tipi-pesi'!AD$10,'Tabelle Tipi-pesi'!AE$10,"")&amp;IF(AG211='Tabelle Tipi-pesi'!AD$11,'Tabelle Tipi-pesi'!AE$11,"")&amp;IF(AG211='Tabelle Tipi-pesi'!AD$12,'Tabelle Tipi-pesi'!AE$12,"")&amp;IF(AG211='Tabelle Tipi-pesi'!AD$13,'Tabelle Tipi-pesi'!AE$13,"")&amp;IF(AG211='Tabelle Tipi-pesi'!AD$14,'Tabelle Tipi-pesi'!AE$14,"")&amp;IF(AG211='Tabelle Tipi-pesi'!AD$15,'Tabelle Tipi-pesi'!AE$15,"")&amp;IF(AF211='Tabelle Tipi-pesi'!AD$16,'Tabelle Tipi-pesi'!AE$16,"")&amp;IF(AG211='Tabelle Tipi-pesi'!AD$17,'Tabelle Tipi-pesi'!AE$17,"")&amp;IF(AG211='Tabelle Tipi-pesi'!AD$18,'Tabelle Tipi-pesi'!AE$18,"")&amp;IF(AG211='Tabelle Tipi-pesi'!AD$19,'Tabelle Tipi-pesi'!AE$19,"")&amp;IF(AG211='Tabelle Tipi-pesi'!AD$20,'Tabelle Tipi-pesi'!AE$20,"")&amp;IF(AG211='Tabelle Tipi-pesi'!AD$21,'Tabelle Tipi-pesi'!AE$21,"")&amp;IF(AG211='Tabelle Tipi-pesi'!AD$22,'Tabelle Tipi-pesi'!AE$22,"")&amp;IF(AG211='Tabelle Tipi-pesi'!AD$23,'Tabelle Tipi-pesi'!AE$23,"")))</f>
        <v>0</v>
      </c>
      <c r="AJ211" s="26">
        <f t="shared" si="21"/>
        <v>550</v>
      </c>
      <c r="AK211" s="55">
        <v>33.5</v>
      </c>
      <c r="AL211" s="12">
        <v>4828</v>
      </c>
      <c r="AM211" s="18"/>
      <c r="AN211" s="11">
        <f t="shared" si="22"/>
        <v>8</v>
      </c>
      <c r="AO211" s="11" t="str">
        <f t="shared" si="23"/>
        <v>2</v>
      </c>
      <c r="AP211" s="8">
        <v>1400</v>
      </c>
      <c r="AQ211" s="40">
        <f t="shared" si="24"/>
        <v>8.6471641791044771</v>
      </c>
      <c r="AR211" s="15">
        <f t="shared" si="25"/>
        <v>63.989014925373134</v>
      </c>
      <c r="AS211" s="16">
        <f t="shared" si="26"/>
        <v>116.34366350067843</v>
      </c>
      <c r="AT211" s="15">
        <f t="shared" si="27"/>
        <v>8.5952252998649019</v>
      </c>
      <c r="AU211" s="39"/>
    </row>
    <row r="212" spans="1:47" s="8" customFormat="1" ht="11.25" customHeight="1" x14ac:dyDescent="0.2">
      <c r="A212" s="8">
        <v>208</v>
      </c>
      <c r="B212" s="8">
        <v>4</v>
      </c>
      <c r="C212" s="20" t="s">
        <v>16</v>
      </c>
      <c r="D212" s="21">
        <f>IF(C212="",0,VALUE(IF(C212='Tabelle Tipi-pesi'!B$2,'Tabelle Tipi-pesi'!C$2,"")&amp;IF(C212='Tabelle Tipi-pesi'!B$3,'Tabelle Tipi-pesi'!C$3,"")&amp;IF(C212='Tabelle Tipi-pesi'!B$4,'Tabelle Tipi-pesi'!C$4,"")&amp;IF(C212='Tabelle Tipi-pesi'!B$5,'Tabelle Tipi-pesi'!C$5,"")&amp;IF(C212='Tabelle Tipi-pesi'!B$6,'Tabelle Tipi-pesi'!C$6,"")&amp;IF(C212='Tabelle Tipi-pesi'!B$7,'Tabelle Tipi-pesi'!C$7,"")&amp;IF(C212='Tabelle Tipi-pesi'!B$8,'Tabelle Tipi-pesi'!C$8,"")&amp;IF(C212='Tabelle Tipi-pesi'!B$9,'Tabelle Tipi-pesi'!C$9,"")&amp;IF(C212='Tabelle Tipi-pesi'!B$10,'Tabelle Tipi-pesi'!C$10,"")&amp;IF(C212='Tabelle Tipi-pesi'!B$11,'Tabelle Tipi-pesi'!C$11,"")&amp;IF(C212='Tabelle Tipi-pesi'!B$12,'Tabelle Tipi-pesi'!C$12,"")&amp;IF(C212='Tabelle Tipi-pesi'!B$13,'Tabelle Tipi-pesi'!C$13,"")&amp;IF(C212='Tabelle Tipi-pesi'!B$14,'Tabelle Tipi-pesi'!C$14,"")&amp;IF(C212='Tabelle Tipi-pesi'!B$15,'Tabelle Tipi-pesi'!C$15,"")&amp;IF(C212='Tabelle Tipi-pesi'!B$16,'Tabelle Tipi-pesi'!C$16,"")&amp;IF(C212='Tabelle Tipi-pesi'!B$17,'Tabelle Tipi-pesi'!C$17,"")&amp;IF(C212='Tabelle Tipi-pesi'!B$18,'Tabelle Tipi-pesi'!C$18,"")&amp;IF(C212='Tabelle Tipi-pesi'!B$19,'Tabelle Tipi-pesi'!C$19,"")&amp;IF(C212='Tabelle Tipi-pesi'!B$20,'Tabelle Tipi-pesi'!C$20,"")&amp;IF(C212='Tabelle Tipi-pesi'!B$21,'Tabelle Tipi-pesi'!C$21,"")&amp;IF(C212='Tabelle Tipi-pesi'!B$22,'Tabelle Tipi-pesi'!C$22,"")&amp;IF(C212='Tabelle Tipi-pesi'!B$23,'Tabelle Tipi-pesi'!C$23,"")))</f>
        <v>50</v>
      </c>
      <c r="E212" s="8" t="s">
        <v>140</v>
      </c>
      <c r="F212" s="7">
        <f>IF(E212="",0,VALUE(IF(E212='Tabelle Tipi-pesi'!D$2,'Tabelle Tipi-pesi'!E$2,"")&amp;IF(E212='Tabelle Tipi-pesi'!D$3,'Tabelle Tipi-pesi'!E$3,"")&amp;IF(E212='Tabelle Tipi-pesi'!D$4,'Tabelle Tipi-pesi'!E$4,"")&amp;IF(E212='Tabelle Tipi-pesi'!D$5,'Tabelle Tipi-pesi'!E$5,"")&amp;IF(E212='Tabelle Tipi-pesi'!D$6,'Tabelle Tipi-pesi'!E$6,"")&amp;IF(E212='Tabelle Tipi-pesi'!D$7,'Tabelle Tipi-pesi'!E$7,"")&amp;IF(E212='Tabelle Tipi-pesi'!D$8,'Tabelle Tipi-pesi'!E$8,"")&amp;IF(E212='Tabelle Tipi-pesi'!D$9,'Tabelle Tipi-pesi'!E$9,"")&amp;IF(E212='Tabelle Tipi-pesi'!D$10,'Tabelle Tipi-pesi'!E$10,"")&amp;IF(E212='Tabelle Tipi-pesi'!D$11,'Tabelle Tipi-pesi'!E$11,"")&amp;IF(E212='Tabelle Tipi-pesi'!D$12,'Tabelle Tipi-pesi'!E$12,"")&amp;IF(E212='Tabelle Tipi-pesi'!D$13,'Tabelle Tipi-pesi'!E$13,"")&amp;IF(E212='Tabelle Tipi-pesi'!D$14,'Tabelle Tipi-pesi'!E$14,"")&amp;IF(E212='Tabelle Tipi-pesi'!D$15,'Tabelle Tipi-pesi'!E$15,"")&amp;IF(E212='Tabelle Tipi-pesi'!D$16,'Tabelle Tipi-pesi'!E$16,"")&amp;IF(E212='Tabelle Tipi-pesi'!D$17,'Tabelle Tipi-pesi'!E$17,"")&amp;IF(E212='Tabelle Tipi-pesi'!D$18,'Tabelle Tipi-pesi'!E$18,"")&amp;IF(E212='Tabelle Tipi-pesi'!D$19,'Tabelle Tipi-pesi'!E$19,"")&amp;IF(E212='Tabelle Tipi-pesi'!D$20,'Tabelle Tipi-pesi'!E$20,"")&amp;IF(E212='Tabelle Tipi-pesi'!D$21,'Tabelle Tipi-pesi'!E$21,"")&amp;IF(E212='Tabelle Tipi-pesi'!D$22,'Tabelle Tipi-pesi'!E$22,"")&amp;IF(E212='Tabelle Tipi-pesi'!D$23,'Tabelle Tipi-pesi'!E$23,"")))/4*B212</f>
        <v>18</v>
      </c>
      <c r="G212" s="22" t="s">
        <v>40</v>
      </c>
      <c r="H212" s="23">
        <f>$B212*IF(G212="",0,VALUE(IF(G212='Tabelle Tipi-pesi'!F$2,'Tabelle Tipi-pesi'!G$2,"")&amp;IF(G212='Tabelle Tipi-pesi'!F$3,'Tabelle Tipi-pesi'!G$3,"")&amp;IF(G212='Tabelle Tipi-pesi'!F$4,'Tabelle Tipi-pesi'!G$4,"")&amp;IF(G212='Tabelle Tipi-pesi'!F$5,'Tabelle Tipi-pesi'!G$5,"")&amp;IF(G212='Tabelle Tipi-pesi'!F$6,'Tabelle Tipi-pesi'!G$6,"")&amp;IF(G212='Tabelle Tipi-pesi'!F$7,'Tabelle Tipi-pesi'!G$7,"")&amp;IF(G212='Tabelle Tipi-pesi'!F$8,'Tabelle Tipi-pesi'!G$8,"")&amp;IF(G212='Tabelle Tipi-pesi'!F$9,'Tabelle Tipi-pesi'!G$9,"")&amp;IF(G212='Tabelle Tipi-pesi'!F$10,'Tabelle Tipi-pesi'!G$10,"")&amp;IF(G212='Tabelle Tipi-pesi'!F$11,'Tabelle Tipi-pesi'!G$11,"")&amp;IF(G212='Tabelle Tipi-pesi'!F$12,'Tabelle Tipi-pesi'!G$12,"")&amp;IF(G212='Tabelle Tipi-pesi'!F$13,'Tabelle Tipi-pesi'!G$13,"")&amp;IF(G212='Tabelle Tipi-pesi'!F$14,'Tabelle Tipi-pesi'!G$14,"")&amp;IF(G212='Tabelle Tipi-pesi'!F$15,'Tabelle Tipi-pesi'!G$15,"")&amp;IF(G212='Tabelle Tipi-pesi'!F$16,'Tabelle Tipi-pesi'!G$16,"")&amp;IF(G212='Tabelle Tipi-pesi'!F$17,'Tabelle Tipi-pesi'!G$17,"")&amp;IF(G212='Tabelle Tipi-pesi'!F$18,'Tabelle Tipi-pesi'!G$18,"")&amp;IF(G212='Tabelle Tipi-pesi'!F$19,'Tabelle Tipi-pesi'!G$19,"")&amp;IF(G212='Tabelle Tipi-pesi'!F$20,'Tabelle Tipi-pesi'!G$20,"")&amp;IF(G212='Tabelle Tipi-pesi'!F$21,'Tabelle Tipi-pesi'!G$21,"")&amp;IF(G212='Tabelle Tipi-pesi'!F$22,'Tabelle Tipi-pesi'!G$22,"")&amp;IF(G212='Tabelle Tipi-pesi'!F$23,'Tabelle Tipi-pesi'!G$23,"")))</f>
        <v>60</v>
      </c>
      <c r="I212" s="8" t="s">
        <v>45</v>
      </c>
      <c r="J212" s="9">
        <f>IF(I212="",0,VALUE(IF(I212='Tabelle Tipi-pesi'!H$2,'Tabelle Tipi-pesi'!I$2,"")&amp;IF(I212='Tabelle Tipi-pesi'!H$3,'Tabelle Tipi-pesi'!I$3,"")&amp;IF(I212='Tabelle Tipi-pesi'!H$4,'Tabelle Tipi-pesi'!I$4,"")&amp;IF(I212='Tabelle Tipi-pesi'!H$5,'Tabelle Tipi-pesi'!I$5,"")&amp;IF(I212='Tabelle Tipi-pesi'!H$6,'Tabelle Tipi-pesi'!I$6,"")&amp;IF(I212='Tabelle Tipi-pesi'!H$7,'Tabelle Tipi-pesi'!I$7,"")&amp;IF(I212='Tabelle Tipi-pesi'!H$8,'Tabelle Tipi-pesi'!I$8,"")&amp;IF(I212='Tabelle Tipi-pesi'!H$9,'Tabelle Tipi-pesi'!I$9,"")&amp;IF(I212='Tabelle Tipi-pesi'!H$10,'Tabelle Tipi-pesi'!I$10,"")&amp;IF(I212='Tabelle Tipi-pesi'!H$11,'Tabelle Tipi-pesi'!I$11,"")&amp;IF(I212='Tabelle Tipi-pesi'!H$12,'Tabelle Tipi-pesi'!I$12,"")&amp;IF(I212='Tabelle Tipi-pesi'!H$13,'Tabelle Tipi-pesi'!I$13,"")&amp;IF(I212='Tabelle Tipi-pesi'!H$14,'Tabelle Tipi-pesi'!I$14,"")&amp;IF(I212='Tabelle Tipi-pesi'!H$15,'Tabelle Tipi-pesi'!I$15,"")&amp;IF(I212='Tabelle Tipi-pesi'!H$16,'Tabelle Tipi-pesi'!I$16,"")&amp;IF(I212='Tabelle Tipi-pesi'!H$17,'Tabelle Tipi-pesi'!I$17,"")&amp;IF(I212='Tabelle Tipi-pesi'!H$18,'Tabelle Tipi-pesi'!I$18,"")&amp;IF(I212='Tabelle Tipi-pesi'!H$19,'Tabelle Tipi-pesi'!I$19,"")&amp;IF(I212='Tabelle Tipi-pesi'!H$20,'Tabelle Tipi-pesi'!I$20,"")&amp;IF(I212='Tabelle Tipi-pesi'!H$21,'Tabelle Tipi-pesi'!I$21,"")&amp;IF(I212='Tabelle Tipi-pesi'!H$22,'Tabelle Tipi-pesi'!I$22,"")&amp;IF(I212='Tabelle Tipi-pesi'!H$23,'Tabelle Tipi-pesi'!I$23,"")))</f>
        <v>50</v>
      </c>
      <c r="K212" s="24" t="s">
        <v>50</v>
      </c>
      <c r="L212" s="25">
        <f>IF(K212="",0,VALUE(IF(K212='Tabelle Tipi-pesi'!J$2,'Tabelle Tipi-pesi'!K$2,"")&amp;IF(K212='Tabelle Tipi-pesi'!J$3,'Tabelle Tipi-pesi'!K$3,"")&amp;IF(K212='Tabelle Tipi-pesi'!J$4,'Tabelle Tipi-pesi'!K$4,"")&amp;IF(K212='Tabelle Tipi-pesi'!J$5,'Tabelle Tipi-pesi'!K$5,"")&amp;IF(K212='Tabelle Tipi-pesi'!J$6,'Tabelle Tipi-pesi'!K$6,"")&amp;IF(K212='Tabelle Tipi-pesi'!J$7,'Tabelle Tipi-pesi'!K$7,"")&amp;IF(K212='Tabelle Tipi-pesi'!J$8,'Tabelle Tipi-pesi'!K$8,"")&amp;IF(K212='Tabelle Tipi-pesi'!J$9,'Tabelle Tipi-pesi'!K$9,"")&amp;IF(K212='Tabelle Tipi-pesi'!J$10,'Tabelle Tipi-pesi'!K$10,"")&amp;IF(K212='Tabelle Tipi-pesi'!J$11,'Tabelle Tipi-pesi'!K$11,"")&amp;IF(K212='Tabelle Tipi-pesi'!J$12,'Tabelle Tipi-pesi'!K$12,"")&amp;IF(K212='Tabelle Tipi-pesi'!J$13,'Tabelle Tipi-pesi'!K$13,"")&amp;IF(K212='Tabelle Tipi-pesi'!J$14,'Tabelle Tipi-pesi'!K$14,"")&amp;IF(K212='Tabelle Tipi-pesi'!J$15,'Tabelle Tipi-pesi'!K$15,"")&amp;IF(K212='Tabelle Tipi-pesi'!J$16,'Tabelle Tipi-pesi'!K$16,"")&amp;IF(K212='Tabelle Tipi-pesi'!J$17,'Tabelle Tipi-pesi'!K$17,"")&amp;IF(K212='Tabelle Tipi-pesi'!J$18,'Tabelle Tipi-pesi'!K$18,"")&amp;IF(K212='Tabelle Tipi-pesi'!J$19,'Tabelle Tipi-pesi'!K$19,"")&amp;IF(K212='Tabelle Tipi-pesi'!J$20,'Tabelle Tipi-pesi'!K$20,"")&amp;IF(K212='Tabelle Tipi-pesi'!J$21,'Tabelle Tipi-pesi'!K$21,"")&amp;IF(K212='Tabelle Tipi-pesi'!J$22,'Tabelle Tipi-pesi'!K$22,"")&amp;IF(K212='Tabelle Tipi-pesi'!J$23,'Tabelle Tipi-pesi'!K$23,"")))</f>
        <v>7</v>
      </c>
      <c r="M212" s="8" t="s">
        <v>56</v>
      </c>
      <c r="N212" s="9">
        <f>$B212*IF(M212="",0,VALUE(IF(M212='Tabelle Tipi-pesi'!L$2,'Tabelle Tipi-pesi'!M$2,"")&amp;IF(M212='Tabelle Tipi-pesi'!L$3,'Tabelle Tipi-pesi'!M$3,"")&amp;IF(M212='Tabelle Tipi-pesi'!L$4,'Tabelle Tipi-pesi'!M$4,"")&amp;IF(M212='Tabelle Tipi-pesi'!L$5,'Tabelle Tipi-pesi'!M$5,"")&amp;IF(M212='Tabelle Tipi-pesi'!L$6,'Tabelle Tipi-pesi'!M$6,"")&amp;IF(M212='Tabelle Tipi-pesi'!L$7,'Tabelle Tipi-pesi'!M$7,"")&amp;IF(M212='Tabelle Tipi-pesi'!L$8,'Tabelle Tipi-pesi'!M$8,"")&amp;IF(M212='Tabelle Tipi-pesi'!L$9,'Tabelle Tipi-pesi'!M$9,"")&amp;IF(M212='Tabelle Tipi-pesi'!L$10,'Tabelle Tipi-pesi'!M$10,"")&amp;IF(M212='Tabelle Tipi-pesi'!L$11,'Tabelle Tipi-pesi'!M$11,"")&amp;IF(M212='Tabelle Tipi-pesi'!L$12,'Tabelle Tipi-pesi'!M$12,"")&amp;IF(M212='Tabelle Tipi-pesi'!L$13,'Tabelle Tipi-pesi'!M$13,"")&amp;IF(M212='Tabelle Tipi-pesi'!L$14,'Tabelle Tipi-pesi'!M$14,"")&amp;IF(M212='Tabelle Tipi-pesi'!L$15,'Tabelle Tipi-pesi'!M$15,"")&amp;IF(M212='Tabelle Tipi-pesi'!L$16,'Tabelle Tipi-pesi'!M$16,"")&amp;IF(M212='Tabelle Tipi-pesi'!L$17,'Tabelle Tipi-pesi'!M$17,"")&amp;IF(M212='Tabelle Tipi-pesi'!L$18,'Tabelle Tipi-pesi'!M$18,"")&amp;IF(M212='Tabelle Tipi-pesi'!L$19,'Tabelle Tipi-pesi'!M$19,"")&amp;IF(M212='Tabelle Tipi-pesi'!L$20,'Tabelle Tipi-pesi'!M$20,"")&amp;IF(M212='Tabelle Tipi-pesi'!L$21,'Tabelle Tipi-pesi'!M$21,"")&amp;IF(M212='Tabelle Tipi-pesi'!L$22,'Tabelle Tipi-pesi'!M$22,"")&amp;IF(M212='Tabelle Tipi-pesi'!L$23,'Tabelle Tipi-pesi'!M$23,"")))</f>
        <v>80</v>
      </c>
      <c r="O212" s="27" t="s">
        <v>71</v>
      </c>
      <c r="P212" s="28">
        <f>IF(O212="",0,VALUE(IF(O212='Tabelle Tipi-pesi'!N$2,'Tabelle Tipi-pesi'!O$2,"")&amp;IF(O212='Tabelle Tipi-pesi'!N$3,'Tabelle Tipi-pesi'!O$3,"")&amp;IF(O212='Tabelle Tipi-pesi'!N$4,'Tabelle Tipi-pesi'!O$4,"")&amp;IF(O212='Tabelle Tipi-pesi'!N$5,'Tabelle Tipi-pesi'!O$5,"")&amp;IF(O212='Tabelle Tipi-pesi'!N$6,'Tabelle Tipi-pesi'!O$6,"")&amp;IF(O212='Tabelle Tipi-pesi'!N$7,'Tabelle Tipi-pesi'!O$7,"")&amp;IF(O212='Tabelle Tipi-pesi'!N$8,'Tabelle Tipi-pesi'!O$8,"")&amp;IF(O212='Tabelle Tipi-pesi'!N$9,'Tabelle Tipi-pesi'!O$9,"")&amp;IF(O212='Tabelle Tipi-pesi'!N$10,'Tabelle Tipi-pesi'!O$10,"")&amp;IF(O212='Tabelle Tipi-pesi'!N$11,'Tabelle Tipi-pesi'!O$11,"")&amp;IF(O212='Tabelle Tipi-pesi'!N$12,'Tabelle Tipi-pesi'!O$12,"")&amp;IF(O212='Tabelle Tipi-pesi'!N$13,'Tabelle Tipi-pesi'!O$13,"")&amp;IF(O212='Tabelle Tipi-pesi'!N$14,'Tabelle Tipi-pesi'!O$14,"")&amp;IF(O212='Tabelle Tipi-pesi'!N$15,'Tabelle Tipi-pesi'!O$15,"")&amp;IF(O212='Tabelle Tipi-pesi'!N$16,'Tabelle Tipi-pesi'!O$16,"")&amp;IF(O212='Tabelle Tipi-pesi'!N$17,'Tabelle Tipi-pesi'!O$17,"")&amp;IF(O212='Tabelle Tipi-pesi'!N$18,'Tabelle Tipi-pesi'!O$18,"")&amp;IF(O212='Tabelle Tipi-pesi'!N$19,'Tabelle Tipi-pesi'!O$19,"")&amp;IF(O212='Tabelle Tipi-pesi'!N$20,'Tabelle Tipi-pesi'!O$20,"")&amp;IF(O212='Tabelle Tipi-pesi'!N$21,'Tabelle Tipi-pesi'!O$21,"")&amp;IF(O212='Tabelle Tipi-pesi'!N$22,'Tabelle Tipi-pesi'!O$22,"")&amp;IF(O212='Tabelle Tipi-pesi'!N$23,'Tabelle Tipi-pesi'!O$23,"")))</f>
        <v>122</v>
      </c>
      <c r="R212" s="9">
        <f>IF(Q212="",0,VALUE(IF(Q212='Tabelle Tipi-pesi'!P$2,'Tabelle Tipi-pesi'!Q$2,"")&amp;IF(Q212='Tabelle Tipi-pesi'!P$3,'Tabelle Tipi-pesi'!Q$3,"")&amp;IF(Q212='Tabelle Tipi-pesi'!P$4,'Tabelle Tipi-pesi'!Q$4,"")&amp;IF(Q212='Tabelle Tipi-pesi'!P$5,'Tabelle Tipi-pesi'!Q$5,"")&amp;IF(Q212='Tabelle Tipi-pesi'!P$6,'Tabelle Tipi-pesi'!Q$6,"")&amp;IF(Q212='Tabelle Tipi-pesi'!P$7,'Tabelle Tipi-pesi'!Q$7,"")&amp;IF(Q212='Tabelle Tipi-pesi'!P$8,'Tabelle Tipi-pesi'!Q$8,"")&amp;IF(Q212='Tabelle Tipi-pesi'!P$9,'Tabelle Tipi-pesi'!Q$9,"")&amp;IF(Q212='Tabelle Tipi-pesi'!P$10,'Tabelle Tipi-pesi'!Q$10,"")&amp;IF(Q212='Tabelle Tipi-pesi'!P$11,'Tabelle Tipi-pesi'!Q$11,"")&amp;IF(Q212='Tabelle Tipi-pesi'!P$12,'Tabelle Tipi-pesi'!Q$12,"")&amp;IF(Q212='Tabelle Tipi-pesi'!P$13,'Tabelle Tipi-pesi'!Q$13,"")&amp;IF(Q212='Tabelle Tipi-pesi'!P$14,'Tabelle Tipi-pesi'!Q$14,"")&amp;IF(Q212='Tabelle Tipi-pesi'!P$15,'Tabelle Tipi-pesi'!Q$15,"")&amp;IF(Q212='Tabelle Tipi-pesi'!P$16,'Tabelle Tipi-pesi'!Q$16,"")&amp;IF(Q212='Tabelle Tipi-pesi'!P$17,'Tabelle Tipi-pesi'!Q$17,"")&amp;IF(Q212='Tabelle Tipi-pesi'!P$18,'Tabelle Tipi-pesi'!Q$18,"")&amp;IF(Q212='Tabelle Tipi-pesi'!P$19,'Tabelle Tipi-pesi'!Q$19,"")&amp;IF(Q212='Tabelle Tipi-pesi'!P$20,'Tabelle Tipi-pesi'!Q$20,"")&amp;IF(Q212='Tabelle Tipi-pesi'!P$21,'Tabelle Tipi-pesi'!Q$21,"")&amp;IF(Q212='Tabelle Tipi-pesi'!P$22,'Tabelle Tipi-pesi'!Q$22,"")&amp;IF(Q212='Tabelle Tipi-pesi'!P$23,'Tabelle Tipi-pesi'!Q$23,"")))</f>
        <v>0</v>
      </c>
      <c r="S212" s="29"/>
      <c r="T212" s="30">
        <f>IF(S212="",0,VALUE(IF(S212='Tabelle Tipi-pesi'!R$2,'Tabelle Tipi-pesi'!S$2,"")&amp;IF(S212='Tabelle Tipi-pesi'!R$3,'Tabelle Tipi-pesi'!S$3,"")&amp;IF(S212='Tabelle Tipi-pesi'!R$4,'Tabelle Tipi-pesi'!S$4,"")&amp;IF(S212='Tabelle Tipi-pesi'!R$5,'Tabelle Tipi-pesi'!S$5,"")&amp;IF(S212='Tabelle Tipi-pesi'!R$6,'Tabelle Tipi-pesi'!S$6,"")&amp;IF(S212='Tabelle Tipi-pesi'!R$7,'Tabelle Tipi-pesi'!S$7,"")&amp;IF(S212='Tabelle Tipi-pesi'!R$8,'Tabelle Tipi-pesi'!S$8,"")&amp;IF(S212='Tabelle Tipi-pesi'!R$9,'Tabelle Tipi-pesi'!S$9,"")&amp;IF(S212='Tabelle Tipi-pesi'!R$10,'Tabelle Tipi-pesi'!S$10,"")&amp;IF(S212='Tabelle Tipi-pesi'!R$11,'Tabelle Tipi-pesi'!S$11,"")&amp;IF(S212='Tabelle Tipi-pesi'!R$12,'Tabelle Tipi-pesi'!S$12,"")&amp;IF(S212='Tabelle Tipi-pesi'!R$13,'Tabelle Tipi-pesi'!S$13,"")&amp;IF(S212='Tabelle Tipi-pesi'!R$14,'Tabelle Tipi-pesi'!S$14,"")&amp;IF(S212='Tabelle Tipi-pesi'!R$15,'Tabelle Tipi-pesi'!S$15,"")&amp;IF(S212='Tabelle Tipi-pesi'!R$16,'Tabelle Tipi-pesi'!S$16,"")&amp;IF(S212='Tabelle Tipi-pesi'!R$17,'Tabelle Tipi-pesi'!S$17,"")&amp;IF(S212='Tabelle Tipi-pesi'!R$18,'Tabelle Tipi-pesi'!S$18,"")&amp;IF(S212='Tabelle Tipi-pesi'!R$19,'Tabelle Tipi-pesi'!S$19,"")&amp;IF(S212='Tabelle Tipi-pesi'!R$20,'Tabelle Tipi-pesi'!S$20,"")&amp;IF(S212='Tabelle Tipi-pesi'!R$21,'Tabelle Tipi-pesi'!S$21,"")&amp;IF(S212='Tabelle Tipi-pesi'!R$22,'Tabelle Tipi-pesi'!S$22,"")&amp;IF(S212='Tabelle Tipi-pesi'!R$23,'Tabelle Tipi-pesi'!S$23,"")))</f>
        <v>0</v>
      </c>
      <c r="V212" s="9">
        <f>IF(U212="",0,VALUE(IF(U212='Tabelle Tipi-pesi'!T$2,'Tabelle Tipi-pesi'!U$2,"")&amp;IF(U212='Tabelle Tipi-pesi'!T$3,'Tabelle Tipi-pesi'!U$3,"")&amp;IF(U212='Tabelle Tipi-pesi'!T$4,'Tabelle Tipi-pesi'!U$4,"")&amp;IF(U212='Tabelle Tipi-pesi'!T$5,'Tabelle Tipi-pesi'!U$5,"")&amp;IF(U212='Tabelle Tipi-pesi'!T$6,'Tabelle Tipi-pesi'!U$6,"")&amp;IF(U212='Tabelle Tipi-pesi'!T$7,'Tabelle Tipi-pesi'!U$7,"")&amp;IF(U212='Tabelle Tipi-pesi'!T$8,'Tabelle Tipi-pesi'!U$8,"")&amp;IF(U212='Tabelle Tipi-pesi'!T$9,'Tabelle Tipi-pesi'!U$9,"")&amp;IF(U212='Tabelle Tipi-pesi'!T$10,'Tabelle Tipi-pesi'!U$10,"")&amp;IF(U212='Tabelle Tipi-pesi'!T$11,'Tabelle Tipi-pesi'!U$11,"")&amp;IF(U212='Tabelle Tipi-pesi'!T$12,'Tabelle Tipi-pesi'!U$12,"")&amp;IF(U212='Tabelle Tipi-pesi'!T$13,'Tabelle Tipi-pesi'!U$13,"")&amp;IF(U212='Tabelle Tipi-pesi'!T$14,'Tabelle Tipi-pesi'!U$14,"")&amp;IF(U212='Tabelle Tipi-pesi'!T$15,'Tabelle Tipi-pesi'!U$15,"")&amp;IF(U212='Tabelle Tipi-pesi'!T$16,'Tabelle Tipi-pesi'!U$16,"")&amp;IF(U212='Tabelle Tipi-pesi'!T$17,'Tabelle Tipi-pesi'!U$17,"")&amp;IF(U212='Tabelle Tipi-pesi'!T$18,'Tabelle Tipi-pesi'!U$18,"")&amp;IF(U212='Tabelle Tipi-pesi'!T$19,'Tabelle Tipi-pesi'!U$19,"")&amp;IF(U212='Tabelle Tipi-pesi'!T$20,'Tabelle Tipi-pesi'!U$20,"")&amp;IF(U212='Tabelle Tipi-pesi'!T$21,'Tabelle Tipi-pesi'!U$21,"")&amp;IF(U212='Tabelle Tipi-pesi'!T$22,'Tabelle Tipi-pesi'!U$22,"")&amp;IF(U212='Tabelle Tipi-pesi'!T$23,'Tabelle Tipi-pesi'!U$23,"")))</f>
        <v>0</v>
      </c>
      <c r="W212" s="31"/>
      <c r="X212" s="32">
        <f>IF(W212="",0,VALUE(IF(W212='Tabelle Tipi-pesi'!V$2,'Tabelle Tipi-pesi'!W$2,"")&amp;IF(W212='Tabelle Tipi-pesi'!V$3,'Tabelle Tipi-pesi'!W$3,"")&amp;IF(W212='Tabelle Tipi-pesi'!V$4,'Tabelle Tipi-pesi'!W$4,"")&amp;IF(W212='Tabelle Tipi-pesi'!V$5,'Tabelle Tipi-pesi'!W$5,"")&amp;IF(W212='Tabelle Tipi-pesi'!V$6,'Tabelle Tipi-pesi'!W$6,"")&amp;IF(W212='Tabelle Tipi-pesi'!V$7,'Tabelle Tipi-pesi'!W$7,"")&amp;IF(W212='Tabelle Tipi-pesi'!V$8,'Tabelle Tipi-pesi'!W$8,"")&amp;IF(W212='Tabelle Tipi-pesi'!V$9,'Tabelle Tipi-pesi'!W$9,"")&amp;IF(W212='Tabelle Tipi-pesi'!V$10,'Tabelle Tipi-pesi'!W$10,"")&amp;IF(W212='Tabelle Tipi-pesi'!V$11,'Tabelle Tipi-pesi'!W$11,"")&amp;IF(W212='Tabelle Tipi-pesi'!V$12,'Tabelle Tipi-pesi'!W$12,"")&amp;IF(W212='Tabelle Tipi-pesi'!V$13,'Tabelle Tipi-pesi'!W$13,"")&amp;IF(W212='Tabelle Tipi-pesi'!V$14,'Tabelle Tipi-pesi'!W$14,"")&amp;IF(W212='Tabelle Tipi-pesi'!V$15,'Tabelle Tipi-pesi'!W$15,"")&amp;IF(W212='Tabelle Tipi-pesi'!V$16,'Tabelle Tipi-pesi'!W$16,"")&amp;IF(W212='Tabelle Tipi-pesi'!V$17,'Tabelle Tipi-pesi'!W$17,"")&amp;IF(W212='Tabelle Tipi-pesi'!V$18,'Tabelle Tipi-pesi'!W$18,"")&amp;IF(W212='Tabelle Tipi-pesi'!V$19,'Tabelle Tipi-pesi'!W$19,"")&amp;IF(W212='Tabelle Tipi-pesi'!V$20,'Tabelle Tipi-pesi'!W$20,"")&amp;IF(W212='Tabelle Tipi-pesi'!V$21,'Tabelle Tipi-pesi'!W$21,"")&amp;IF(W212='Tabelle Tipi-pesi'!V$22,'Tabelle Tipi-pesi'!W$22,"")&amp;IF(W212='Tabelle Tipi-pesi'!V$23,'Tabelle Tipi-pesi'!W$23,"")))</f>
        <v>0</v>
      </c>
      <c r="Z212" s="9">
        <f>IF(Y212="",0,VALUE(IF(Y212='Tabelle Tipi-pesi'!X$2,'Tabelle Tipi-pesi'!Y$2,"")&amp;IF(Y212='Tabelle Tipi-pesi'!X$3,'Tabelle Tipi-pesi'!Y$3,"")&amp;IF(Y212='Tabelle Tipi-pesi'!X$4,'Tabelle Tipi-pesi'!Y$4,"")&amp;IF(Y212='Tabelle Tipi-pesi'!X$5,'Tabelle Tipi-pesi'!Y$5,"")&amp;IF(Y212='Tabelle Tipi-pesi'!X$6,'Tabelle Tipi-pesi'!Y$6,"")&amp;IF(Y212='Tabelle Tipi-pesi'!X$7,'Tabelle Tipi-pesi'!Y$7,"")&amp;IF(Y212='Tabelle Tipi-pesi'!X$8,'Tabelle Tipi-pesi'!Y$8,"")&amp;IF(Y212='Tabelle Tipi-pesi'!X$9,'Tabelle Tipi-pesi'!Y$9,"")&amp;IF(Y212='Tabelle Tipi-pesi'!X$10,'Tabelle Tipi-pesi'!Y$10,"")&amp;IF(Y212='Tabelle Tipi-pesi'!X$11,'Tabelle Tipi-pesi'!Y$11,"")&amp;IF(Y212='Tabelle Tipi-pesi'!X$12,'Tabelle Tipi-pesi'!Y$12,"")&amp;IF(Y212='Tabelle Tipi-pesi'!X$13,'Tabelle Tipi-pesi'!Y$13,"")&amp;IF(Y212='Tabelle Tipi-pesi'!X$14,'Tabelle Tipi-pesi'!Y$14,"")&amp;IF(Y212='Tabelle Tipi-pesi'!X$15,'Tabelle Tipi-pesi'!Y$15,"")&amp;IF(Y212='Tabelle Tipi-pesi'!X$16,'Tabelle Tipi-pesi'!Y$16,"")&amp;IF(Y212='Tabelle Tipi-pesi'!X$17,'Tabelle Tipi-pesi'!Y$17,"")&amp;IF(Y212='Tabelle Tipi-pesi'!X$18,'Tabelle Tipi-pesi'!Y$18,"")&amp;IF(Y212='Tabelle Tipi-pesi'!X$19,'Tabelle Tipi-pesi'!Y$19,"")&amp;IF(Y212='Tabelle Tipi-pesi'!X$20,'Tabelle Tipi-pesi'!Y$20,"")&amp;IF(Y212='Tabelle Tipi-pesi'!X$21,'Tabelle Tipi-pesi'!Y$21,"")&amp;IF(Y212='Tabelle Tipi-pesi'!X$22,'Tabelle Tipi-pesi'!Y$22,"")&amp;IF(Y212='Tabelle Tipi-pesi'!X$23,'Tabelle Tipi-pesi'!Y$23,"")))</f>
        <v>0</v>
      </c>
      <c r="AA212" s="36"/>
      <c r="AB212" s="37">
        <f>IF(AA212="",0,VALUE(IF(AA212='Tabelle Tipi-pesi'!Z$2,'Tabelle Tipi-pesi'!AA$2,"")&amp;IF(AA212='Tabelle Tipi-pesi'!Z$3,'Tabelle Tipi-pesi'!AA$3,"")&amp;IF(AA212='Tabelle Tipi-pesi'!Z$4,'Tabelle Tipi-pesi'!AA$4,"")&amp;IF(AA212='Tabelle Tipi-pesi'!Z$5,'Tabelle Tipi-pesi'!AA$5,"")&amp;IF(AA212='Tabelle Tipi-pesi'!Z$6,'Tabelle Tipi-pesi'!AA$6,"")&amp;IF(AA212='Tabelle Tipi-pesi'!Z$7,'Tabelle Tipi-pesi'!AA$7,"")&amp;IF(AA212='Tabelle Tipi-pesi'!Z$8,'Tabelle Tipi-pesi'!AA$8,"")&amp;IF(AA212='Tabelle Tipi-pesi'!Z$9,'Tabelle Tipi-pesi'!AA$9,"")&amp;IF(AA212='Tabelle Tipi-pesi'!Z$10,'Tabelle Tipi-pesi'!AA$10,"")&amp;IF(AA212='Tabelle Tipi-pesi'!Z$11,'Tabelle Tipi-pesi'!AA$11,"")&amp;IF(AA212='Tabelle Tipi-pesi'!Z$12,'Tabelle Tipi-pesi'!AA$12,"")&amp;IF(AA212='Tabelle Tipi-pesi'!Z$13,'Tabelle Tipi-pesi'!AA$13,"")&amp;IF(AA212='Tabelle Tipi-pesi'!Z$14,'Tabelle Tipi-pesi'!AA$14,"")&amp;IF(AA212='Tabelle Tipi-pesi'!Z$15,'Tabelle Tipi-pesi'!AA$15,"")&amp;IF(AA212='Tabelle Tipi-pesi'!Z$16,'Tabelle Tipi-pesi'!AA$16,"")&amp;IF(AA212='Tabelle Tipi-pesi'!Z$17,'Tabelle Tipi-pesi'!AA$17,"")&amp;IF(AA212='Tabelle Tipi-pesi'!Z$18,'Tabelle Tipi-pesi'!AA$18,"")&amp;IF(AA212='Tabelle Tipi-pesi'!Z$19,'Tabelle Tipi-pesi'!AA$19,"")&amp;IF(AA212='Tabelle Tipi-pesi'!Z$20,'Tabelle Tipi-pesi'!AA$20,"")&amp;IF(AA212='Tabelle Tipi-pesi'!Z$21,'Tabelle Tipi-pesi'!AA$21,"")&amp;IF(AA212='Tabelle Tipi-pesi'!Z$22,'Tabelle Tipi-pesi'!AA$22,"")&amp;IF(AA212='Tabelle Tipi-pesi'!Z$23,'Tabelle Tipi-pesi'!AA$23,"")))</f>
        <v>0</v>
      </c>
      <c r="AD212" s="9">
        <f>IF(AC212="",0,VALUE(IF(AC212='Tabelle Tipi-pesi'!Z$2,'Tabelle Tipi-pesi'!AA$2,"")&amp;IF(AC212='Tabelle Tipi-pesi'!Z$3,'Tabelle Tipi-pesi'!AA$3,"")&amp;IF(AC212='Tabelle Tipi-pesi'!Z$4,'Tabelle Tipi-pesi'!AA$4,"")&amp;IF(AC212='Tabelle Tipi-pesi'!Z$5,'Tabelle Tipi-pesi'!AA$5,"")&amp;IF(AC212='Tabelle Tipi-pesi'!Z$6,'Tabelle Tipi-pesi'!AA$6,"")&amp;IF(AC212='Tabelle Tipi-pesi'!Z$7,'Tabelle Tipi-pesi'!AA$7,"")&amp;IF(AC212='Tabelle Tipi-pesi'!Z$8,'Tabelle Tipi-pesi'!AA$8,"")&amp;IF(AC212='Tabelle Tipi-pesi'!Z$9,'Tabelle Tipi-pesi'!AA$9,"")&amp;IF(AC212='Tabelle Tipi-pesi'!Z$10,'Tabelle Tipi-pesi'!AA$10,"")&amp;IF(AC212='Tabelle Tipi-pesi'!Z$11,'Tabelle Tipi-pesi'!AA$11,"")&amp;IF(AC212='Tabelle Tipi-pesi'!Z$12,'Tabelle Tipi-pesi'!AA$12,"")&amp;IF(AC212='Tabelle Tipi-pesi'!Z$13,'Tabelle Tipi-pesi'!AA$13,"")&amp;IF(AC212='Tabelle Tipi-pesi'!Z$14,'Tabelle Tipi-pesi'!AA$14,"")&amp;IF(AC212='Tabelle Tipi-pesi'!Z$15,'Tabelle Tipi-pesi'!AA$15,"")&amp;IF(AC212='Tabelle Tipi-pesi'!Z$16,'Tabelle Tipi-pesi'!AA$16,"")&amp;IF(AC212='Tabelle Tipi-pesi'!Z$17,'Tabelle Tipi-pesi'!AA$17,"")&amp;IF(AC212='Tabelle Tipi-pesi'!Z$18,'Tabelle Tipi-pesi'!AA$18,"")&amp;IF(AC212='Tabelle Tipi-pesi'!Z$19,'Tabelle Tipi-pesi'!AA$19,"")&amp;IF(AC212='Tabelle Tipi-pesi'!Z$20,'Tabelle Tipi-pesi'!AA$20,"")&amp;IF(AC212='Tabelle Tipi-pesi'!Z$21,'Tabelle Tipi-pesi'!AA$21,"")&amp;IF(AC212='Tabelle Tipi-pesi'!Z$22,'Tabelle Tipi-pesi'!AA$22,"")&amp;IF(AC212='Tabelle Tipi-pesi'!Z$23,'Tabelle Tipi-pesi'!AA$23,"")))</f>
        <v>0</v>
      </c>
      <c r="AE212" s="34"/>
      <c r="AF212" s="35">
        <f>IF(AE212="",0,VALUE(IF(AE212='Tabelle Tipi-pesi'!AB$2,'Tabelle Tipi-pesi'!AC$2,"")&amp;IF(AE212='Tabelle Tipi-pesi'!AB$3,'Tabelle Tipi-pesi'!AC$3,"")&amp;IF(AE212='Tabelle Tipi-pesi'!AB$4,'Tabelle Tipi-pesi'!AC$4,"")&amp;IF(AE212='Tabelle Tipi-pesi'!AB$5,'Tabelle Tipi-pesi'!AC$5,"")&amp;IF(AE212='Tabelle Tipi-pesi'!AB$6,'Tabelle Tipi-pesi'!AC$6,"")&amp;IF(AE212='Tabelle Tipi-pesi'!AB$7,'Tabelle Tipi-pesi'!AC$7,"")&amp;IF(AE212='Tabelle Tipi-pesi'!AB$8,'Tabelle Tipi-pesi'!AC$8,"")&amp;IF(AE212='Tabelle Tipi-pesi'!AB$9,'Tabelle Tipi-pesi'!AC$9,"")&amp;IF(AE212='Tabelle Tipi-pesi'!AB$10,'Tabelle Tipi-pesi'!AC$10,"")&amp;IF(AE212='Tabelle Tipi-pesi'!AB$11,'Tabelle Tipi-pesi'!AC$11,"")&amp;IF(AE212='Tabelle Tipi-pesi'!AB$12,'Tabelle Tipi-pesi'!AC$12,"")&amp;IF(AE212='Tabelle Tipi-pesi'!AB$13,'Tabelle Tipi-pesi'!AC$13,"")&amp;IF(AE212='Tabelle Tipi-pesi'!AB$14,'Tabelle Tipi-pesi'!AC$14,"")&amp;IF(AE212='Tabelle Tipi-pesi'!AB$15,'Tabelle Tipi-pesi'!AC$15,"")&amp;IF(AD212='Tabelle Tipi-pesi'!AB$16,'Tabelle Tipi-pesi'!AC$16,"")&amp;IF(AE212='Tabelle Tipi-pesi'!AB$17,'Tabelle Tipi-pesi'!AC$17,"")&amp;IF(AE212='Tabelle Tipi-pesi'!AB$18,'Tabelle Tipi-pesi'!AC$18,"")&amp;IF(AE212='Tabelle Tipi-pesi'!AB$19,'Tabelle Tipi-pesi'!AC$19,"")&amp;IF(AE212='Tabelle Tipi-pesi'!AB$20,'Tabelle Tipi-pesi'!AC$20,"")&amp;IF(AE212='Tabelle Tipi-pesi'!AB$21,'Tabelle Tipi-pesi'!AC$21,"")&amp;IF(AE212='Tabelle Tipi-pesi'!AB$22,'Tabelle Tipi-pesi'!AC$22,"")&amp;IF(AE212='Tabelle Tipi-pesi'!AB$23,'Tabelle Tipi-pesi'!AC$23,"")))</f>
        <v>0</v>
      </c>
      <c r="AH212" s="9">
        <f>IF(AG212="",0,VALUE(IF(AG212='Tabelle Tipi-pesi'!AD$2,'Tabelle Tipi-pesi'!AE$2,"")&amp;IF(AG212='Tabelle Tipi-pesi'!AD$3,'Tabelle Tipi-pesi'!AE$3,"")&amp;IF(AG212='Tabelle Tipi-pesi'!AD$4,'Tabelle Tipi-pesi'!AE$4,"")&amp;IF(AG212='Tabelle Tipi-pesi'!AD$5,'Tabelle Tipi-pesi'!AE$5,"")&amp;IF(AG212='Tabelle Tipi-pesi'!AD$6,'Tabelle Tipi-pesi'!AE$6,"")&amp;IF(AG212='Tabelle Tipi-pesi'!AD$7,'Tabelle Tipi-pesi'!AE$7,"")&amp;IF(AG212='Tabelle Tipi-pesi'!AD$8,'Tabelle Tipi-pesi'!AE$8,"")&amp;IF(AG212='Tabelle Tipi-pesi'!AD$9,'Tabelle Tipi-pesi'!AE$9,"")&amp;IF(AG212='Tabelle Tipi-pesi'!AD$10,'Tabelle Tipi-pesi'!AE$10,"")&amp;IF(AG212='Tabelle Tipi-pesi'!AD$11,'Tabelle Tipi-pesi'!AE$11,"")&amp;IF(AG212='Tabelle Tipi-pesi'!AD$12,'Tabelle Tipi-pesi'!AE$12,"")&amp;IF(AG212='Tabelle Tipi-pesi'!AD$13,'Tabelle Tipi-pesi'!AE$13,"")&amp;IF(AG212='Tabelle Tipi-pesi'!AD$14,'Tabelle Tipi-pesi'!AE$14,"")&amp;IF(AG212='Tabelle Tipi-pesi'!AD$15,'Tabelle Tipi-pesi'!AE$15,"")&amp;IF(AF212='Tabelle Tipi-pesi'!AD$16,'Tabelle Tipi-pesi'!AE$16,"")&amp;IF(AG212='Tabelle Tipi-pesi'!AD$17,'Tabelle Tipi-pesi'!AE$17,"")&amp;IF(AG212='Tabelle Tipi-pesi'!AD$18,'Tabelle Tipi-pesi'!AE$18,"")&amp;IF(AG212='Tabelle Tipi-pesi'!AD$19,'Tabelle Tipi-pesi'!AE$19,"")&amp;IF(AG212='Tabelle Tipi-pesi'!AD$20,'Tabelle Tipi-pesi'!AE$20,"")&amp;IF(AG212='Tabelle Tipi-pesi'!AD$21,'Tabelle Tipi-pesi'!AE$21,"")&amp;IF(AG212='Tabelle Tipi-pesi'!AD$22,'Tabelle Tipi-pesi'!AE$22,"")&amp;IF(AG212='Tabelle Tipi-pesi'!AD$23,'Tabelle Tipi-pesi'!AE$23,"")))</f>
        <v>0</v>
      </c>
      <c r="AJ212" s="26">
        <f t="shared" si="21"/>
        <v>387</v>
      </c>
      <c r="AK212" s="55">
        <v>24</v>
      </c>
      <c r="AL212" s="12">
        <v>2066</v>
      </c>
      <c r="AM212" s="18"/>
      <c r="AN212" s="11">
        <f t="shared" si="22"/>
        <v>8</v>
      </c>
      <c r="AO212" s="11" t="str">
        <f t="shared" si="23"/>
        <v>2</v>
      </c>
      <c r="AP212" s="8">
        <v>1400</v>
      </c>
      <c r="AQ212" s="40">
        <f t="shared" si="24"/>
        <v>5.165</v>
      </c>
      <c r="AR212" s="15">
        <f t="shared" si="25"/>
        <v>38.221000000000004</v>
      </c>
      <c r="AS212" s="16">
        <f t="shared" si="26"/>
        <v>98.762273901808797</v>
      </c>
      <c r="AT212" s="15">
        <f t="shared" si="27"/>
        <v>10.12532377488815</v>
      </c>
      <c r="AU212" s="39"/>
    </row>
    <row r="213" spans="1:47" s="8" customFormat="1" ht="11.25" customHeight="1" x14ac:dyDescent="0.2">
      <c r="A213" s="8">
        <v>209</v>
      </c>
      <c r="B213" s="8">
        <v>4</v>
      </c>
      <c r="C213" s="20" t="s">
        <v>16</v>
      </c>
      <c r="D213" s="21">
        <f>IF(C213="",0,VALUE(IF(C213='Tabelle Tipi-pesi'!B$2,'Tabelle Tipi-pesi'!C$2,"")&amp;IF(C213='Tabelle Tipi-pesi'!B$3,'Tabelle Tipi-pesi'!C$3,"")&amp;IF(C213='Tabelle Tipi-pesi'!B$4,'Tabelle Tipi-pesi'!C$4,"")&amp;IF(C213='Tabelle Tipi-pesi'!B$5,'Tabelle Tipi-pesi'!C$5,"")&amp;IF(C213='Tabelle Tipi-pesi'!B$6,'Tabelle Tipi-pesi'!C$6,"")&amp;IF(C213='Tabelle Tipi-pesi'!B$7,'Tabelle Tipi-pesi'!C$7,"")&amp;IF(C213='Tabelle Tipi-pesi'!B$8,'Tabelle Tipi-pesi'!C$8,"")&amp;IF(C213='Tabelle Tipi-pesi'!B$9,'Tabelle Tipi-pesi'!C$9,"")&amp;IF(C213='Tabelle Tipi-pesi'!B$10,'Tabelle Tipi-pesi'!C$10,"")&amp;IF(C213='Tabelle Tipi-pesi'!B$11,'Tabelle Tipi-pesi'!C$11,"")&amp;IF(C213='Tabelle Tipi-pesi'!B$12,'Tabelle Tipi-pesi'!C$12,"")&amp;IF(C213='Tabelle Tipi-pesi'!B$13,'Tabelle Tipi-pesi'!C$13,"")&amp;IF(C213='Tabelle Tipi-pesi'!B$14,'Tabelle Tipi-pesi'!C$14,"")&amp;IF(C213='Tabelle Tipi-pesi'!B$15,'Tabelle Tipi-pesi'!C$15,"")&amp;IF(C213='Tabelle Tipi-pesi'!B$16,'Tabelle Tipi-pesi'!C$16,"")&amp;IF(C213='Tabelle Tipi-pesi'!B$17,'Tabelle Tipi-pesi'!C$17,"")&amp;IF(C213='Tabelle Tipi-pesi'!B$18,'Tabelle Tipi-pesi'!C$18,"")&amp;IF(C213='Tabelle Tipi-pesi'!B$19,'Tabelle Tipi-pesi'!C$19,"")&amp;IF(C213='Tabelle Tipi-pesi'!B$20,'Tabelle Tipi-pesi'!C$20,"")&amp;IF(C213='Tabelle Tipi-pesi'!B$21,'Tabelle Tipi-pesi'!C$21,"")&amp;IF(C213='Tabelle Tipi-pesi'!B$22,'Tabelle Tipi-pesi'!C$22,"")&amp;IF(C213='Tabelle Tipi-pesi'!B$23,'Tabelle Tipi-pesi'!C$23,"")))</f>
        <v>50</v>
      </c>
      <c r="E213" s="8" t="s">
        <v>140</v>
      </c>
      <c r="F213" s="7">
        <f>IF(E213="",0,VALUE(IF(E213='Tabelle Tipi-pesi'!D$2,'Tabelle Tipi-pesi'!E$2,"")&amp;IF(E213='Tabelle Tipi-pesi'!D$3,'Tabelle Tipi-pesi'!E$3,"")&amp;IF(E213='Tabelle Tipi-pesi'!D$4,'Tabelle Tipi-pesi'!E$4,"")&amp;IF(E213='Tabelle Tipi-pesi'!D$5,'Tabelle Tipi-pesi'!E$5,"")&amp;IF(E213='Tabelle Tipi-pesi'!D$6,'Tabelle Tipi-pesi'!E$6,"")&amp;IF(E213='Tabelle Tipi-pesi'!D$7,'Tabelle Tipi-pesi'!E$7,"")&amp;IF(E213='Tabelle Tipi-pesi'!D$8,'Tabelle Tipi-pesi'!E$8,"")&amp;IF(E213='Tabelle Tipi-pesi'!D$9,'Tabelle Tipi-pesi'!E$9,"")&amp;IF(E213='Tabelle Tipi-pesi'!D$10,'Tabelle Tipi-pesi'!E$10,"")&amp;IF(E213='Tabelle Tipi-pesi'!D$11,'Tabelle Tipi-pesi'!E$11,"")&amp;IF(E213='Tabelle Tipi-pesi'!D$12,'Tabelle Tipi-pesi'!E$12,"")&amp;IF(E213='Tabelle Tipi-pesi'!D$13,'Tabelle Tipi-pesi'!E$13,"")&amp;IF(E213='Tabelle Tipi-pesi'!D$14,'Tabelle Tipi-pesi'!E$14,"")&amp;IF(E213='Tabelle Tipi-pesi'!D$15,'Tabelle Tipi-pesi'!E$15,"")&amp;IF(E213='Tabelle Tipi-pesi'!D$16,'Tabelle Tipi-pesi'!E$16,"")&amp;IF(E213='Tabelle Tipi-pesi'!D$17,'Tabelle Tipi-pesi'!E$17,"")&amp;IF(E213='Tabelle Tipi-pesi'!D$18,'Tabelle Tipi-pesi'!E$18,"")&amp;IF(E213='Tabelle Tipi-pesi'!D$19,'Tabelle Tipi-pesi'!E$19,"")&amp;IF(E213='Tabelle Tipi-pesi'!D$20,'Tabelle Tipi-pesi'!E$20,"")&amp;IF(E213='Tabelle Tipi-pesi'!D$21,'Tabelle Tipi-pesi'!E$21,"")&amp;IF(E213='Tabelle Tipi-pesi'!D$22,'Tabelle Tipi-pesi'!E$22,"")&amp;IF(E213='Tabelle Tipi-pesi'!D$23,'Tabelle Tipi-pesi'!E$23,"")))/4*B213</f>
        <v>18</v>
      </c>
      <c r="G213" s="22" t="s">
        <v>133</v>
      </c>
      <c r="H213" s="23">
        <f>$B213*IF(G213="",0,VALUE(IF(G213='Tabelle Tipi-pesi'!F$2,'Tabelle Tipi-pesi'!G$2,"")&amp;IF(G213='Tabelle Tipi-pesi'!F$3,'Tabelle Tipi-pesi'!G$3,"")&amp;IF(G213='Tabelle Tipi-pesi'!F$4,'Tabelle Tipi-pesi'!G$4,"")&amp;IF(G213='Tabelle Tipi-pesi'!F$5,'Tabelle Tipi-pesi'!G$5,"")&amp;IF(G213='Tabelle Tipi-pesi'!F$6,'Tabelle Tipi-pesi'!G$6,"")&amp;IF(G213='Tabelle Tipi-pesi'!F$7,'Tabelle Tipi-pesi'!G$7,"")&amp;IF(G213='Tabelle Tipi-pesi'!F$8,'Tabelle Tipi-pesi'!G$8,"")&amp;IF(G213='Tabelle Tipi-pesi'!F$9,'Tabelle Tipi-pesi'!G$9,"")&amp;IF(G213='Tabelle Tipi-pesi'!F$10,'Tabelle Tipi-pesi'!G$10,"")&amp;IF(G213='Tabelle Tipi-pesi'!F$11,'Tabelle Tipi-pesi'!G$11,"")&amp;IF(G213='Tabelle Tipi-pesi'!F$12,'Tabelle Tipi-pesi'!G$12,"")&amp;IF(G213='Tabelle Tipi-pesi'!F$13,'Tabelle Tipi-pesi'!G$13,"")&amp;IF(G213='Tabelle Tipi-pesi'!F$14,'Tabelle Tipi-pesi'!G$14,"")&amp;IF(G213='Tabelle Tipi-pesi'!F$15,'Tabelle Tipi-pesi'!G$15,"")&amp;IF(G213='Tabelle Tipi-pesi'!F$16,'Tabelle Tipi-pesi'!G$16,"")&amp;IF(G213='Tabelle Tipi-pesi'!F$17,'Tabelle Tipi-pesi'!G$17,"")&amp;IF(G213='Tabelle Tipi-pesi'!F$18,'Tabelle Tipi-pesi'!G$18,"")&amp;IF(G213='Tabelle Tipi-pesi'!F$19,'Tabelle Tipi-pesi'!G$19,"")&amp;IF(G213='Tabelle Tipi-pesi'!F$20,'Tabelle Tipi-pesi'!G$20,"")&amp;IF(G213='Tabelle Tipi-pesi'!F$21,'Tabelle Tipi-pesi'!G$21,"")&amp;IF(G213='Tabelle Tipi-pesi'!F$22,'Tabelle Tipi-pesi'!G$22,"")&amp;IF(G213='Tabelle Tipi-pesi'!F$23,'Tabelle Tipi-pesi'!G$23,"")))</f>
        <v>40</v>
      </c>
      <c r="I213" s="8" t="s">
        <v>46</v>
      </c>
      <c r="J213" s="9">
        <f>IF(I213="",0,VALUE(IF(I213='Tabelle Tipi-pesi'!H$2,'Tabelle Tipi-pesi'!I$2,"")&amp;IF(I213='Tabelle Tipi-pesi'!H$3,'Tabelle Tipi-pesi'!I$3,"")&amp;IF(I213='Tabelle Tipi-pesi'!H$4,'Tabelle Tipi-pesi'!I$4,"")&amp;IF(I213='Tabelle Tipi-pesi'!H$5,'Tabelle Tipi-pesi'!I$5,"")&amp;IF(I213='Tabelle Tipi-pesi'!H$6,'Tabelle Tipi-pesi'!I$6,"")&amp;IF(I213='Tabelle Tipi-pesi'!H$7,'Tabelle Tipi-pesi'!I$7,"")&amp;IF(I213='Tabelle Tipi-pesi'!H$8,'Tabelle Tipi-pesi'!I$8,"")&amp;IF(I213='Tabelle Tipi-pesi'!H$9,'Tabelle Tipi-pesi'!I$9,"")&amp;IF(I213='Tabelle Tipi-pesi'!H$10,'Tabelle Tipi-pesi'!I$10,"")&amp;IF(I213='Tabelle Tipi-pesi'!H$11,'Tabelle Tipi-pesi'!I$11,"")&amp;IF(I213='Tabelle Tipi-pesi'!H$12,'Tabelle Tipi-pesi'!I$12,"")&amp;IF(I213='Tabelle Tipi-pesi'!H$13,'Tabelle Tipi-pesi'!I$13,"")&amp;IF(I213='Tabelle Tipi-pesi'!H$14,'Tabelle Tipi-pesi'!I$14,"")&amp;IF(I213='Tabelle Tipi-pesi'!H$15,'Tabelle Tipi-pesi'!I$15,"")&amp;IF(I213='Tabelle Tipi-pesi'!H$16,'Tabelle Tipi-pesi'!I$16,"")&amp;IF(I213='Tabelle Tipi-pesi'!H$17,'Tabelle Tipi-pesi'!I$17,"")&amp;IF(I213='Tabelle Tipi-pesi'!H$18,'Tabelle Tipi-pesi'!I$18,"")&amp;IF(I213='Tabelle Tipi-pesi'!H$19,'Tabelle Tipi-pesi'!I$19,"")&amp;IF(I213='Tabelle Tipi-pesi'!H$20,'Tabelle Tipi-pesi'!I$20,"")&amp;IF(I213='Tabelle Tipi-pesi'!H$21,'Tabelle Tipi-pesi'!I$21,"")&amp;IF(I213='Tabelle Tipi-pesi'!H$22,'Tabelle Tipi-pesi'!I$22,"")&amp;IF(I213='Tabelle Tipi-pesi'!H$23,'Tabelle Tipi-pesi'!I$23,"")))</f>
        <v>40</v>
      </c>
      <c r="K213" s="24" t="s">
        <v>50</v>
      </c>
      <c r="L213" s="25">
        <f>IF(K213="",0,VALUE(IF(K213='Tabelle Tipi-pesi'!J$2,'Tabelle Tipi-pesi'!K$2,"")&amp;IF(K213='Tabelle Tipi-pesi'!J$3,'Tabelle Tipi-pesi'!K$3,"")&amp;IF(K213='Tabelle Tipi-pesi'!J$4,'Tabelle Tipi-pesi'!K$4,"")&amp;IF(K213='Tabelle Tipi-pesi'!J$5,'Tabelle Tipi-pesi'!K$5,"")&amp;IF(K213='Tabelle Tipi-pesi'!J$6,'Tabelle Tipi-pesi'!K$6,"")&amp;IF(K213='Tabelle Tipi-pesi'!J$7,'Tabelle Tipi-pesi'!K$7,"")&amp;IF(K213='Tabelle Tipi-pesi'!J$8,'Tabelle Tipi-pesi'!K$8,"")&amp;IF(K213='Tabelle Tipi-pesi'!J$9,'Tabelle Tipi-pesi'!K$9,"")&amp;IF(K213='Tabelle Tipi-pesi'!J$10,'Tabelle Tipi-pesi'!K$10,"")&amp;IF(K213='Tabelle Tipi-pesi'!J$11,'Tabelle Tipi-pesi'!K$11,"")&amp;IF(K213='Tabelle Tipi-pesi'!J$12,'Tabelle Tipi-pesi'!K$12,"")&amp;IF(K213='Tabelle Tipi-pesi'!J$13,'Tabelle Tipi-pesi'!K$13,"")&amp;IF(K213='Tabelle Tipi-pesi'!J$14,'Tabelle Tipi-pesi'!K$14,"")&amp;IF(K213='Tabelle Tipi-pesi'!J$15,'Tabelle Tipi-pesi'!K$15,"")&amp;IF(K213='Tabelle Tipi-pesi'!J$16,'Tabelle Tipi-pesi'!K$16,"")&amp;IF(K213='Tabelle Tipi-pesi'!J$17,'Tabelle Tipi-pesi'!K$17,"")&amp;IF(K213='Tabelle Tipi-pesi'!J$18,'Tabelle Tipi-pesi'!K$18,"")&amp;IF(K213='Tabelle Tipi-pesi'!J$19,'Tabelle Tipi-pesi'!K$19,"")&amp;IF(K213='Tabelle Tipi-pesi'!J$20,'Tabelle Tipi-pesi'!K$20,"")&amp;IF(K213='Tabelle Tipi-pesi'!J$21,'Tabelle Tipi-pesi'!K$21,"")&amp;IF(K213='Tabelle Tipi-pesi'!J$22,'Tabelle Tipi-pesi'!K$22,"")&amp;IF(K213='Tabelle Tipi-pesi'!J$23,'Tabelle Tipi-pesi'!K$23,"")))</f>
        <v>7</v>
      </c>
      <c r="M213" s="8" t="s">
        <v>56</v>
      </c>
      <c r="N213" s="9">
        <f>$B213*IF(M213="",0,VALUE(IF(M213='Tabelle Tipi-pesi'!L$2,'Tabelle Tipi-pesi'!M$2,"")&amp;IF(M213='Tabelle Tipi-pesi'!L$3,'Tabelle Tipi-pesi'!M$3,"")&amp;IF(M213='Tabelle Tipi-pesi'!L$4,'Tabelle Tipi-pesi'!M$4,"")&amp;IF(M213='Tabelle Tipi-pesi'!L$5,'Tabelle Tipi-pesi'!M$5,"")&amp;IF(M213='Tabelle Tipi-pesi'!L$6,'Tabelle Tipi-pesi'!M$6,"")&amp;IF(M213='Tabelle Tipi-pesi'!L$7,'Tabelle Tipi-pesi'!M$7,"")&amp;IF(M213='Tabelle Tipi-pesi'!L$8,'Tabelle Tipi-pesi'!M$8,"")&amp;IF(M213='Tabelle Tipi-pesi'!L$9,'Tabelle Tipi-pesi'!M$9,"")&amp;IF(M213='Tabelle Tipi-pesi'!L$10,'Tabelle Tipi-pesi'!M$10,"")&amp;IF(M213='Tabelle Tipi-pesi'!L$11,'Tabelle Tipi-pesi'!M$11,"")&amp;IF(M213='Tabelle Tipi-pesi'!L$12,'Tabelle Tipi-pesi'!M$12,"")&amp;IF(M213='Tabelle Tipi-pesi'!L$13,'Tabelle Tipi-pesi'!M$13,"")&amp;IF(M213='Tabelle Tipi-pesi'!L$14,'Tabelle Tipi-pesi'!M$14,"")&amp;IF(M213='Tabelle Tipi-pesi'!L$15,'Tabelle Tipi-pesi'!M$15,"")&amp;IF(M213='Tabelle Tipi-pesi'!L$16,'Tabelle Tipi-pesi'!M$16,"")&amp;IF(M213='Tabelle Tipi-pesi'!L$17,'Tabelle Tipi-pesi'!M$17,"")&amp;IF(M213='Tabelle Tipi-pesi'!L$18,'Tabelle Tipi-pesi'!M$18,"")&amp;IF(M213='Tabelle Tipi-pesi'!L$19,'Tabelle Tipi-pesi'!M$19,"")&amp;IF(M213='Tabelle Tipi-pesi'!L$20,'Tabelle Tipi-pesi'!M$20,"")&amp;IF(M213='Tabelle Tipi-pesi'!L$21,'Tabelle Tipi-pesi'!M$21,"")&amp;IF(M213='Tabelle Tipi-pesi'!L$22,'Tabelle Tipi-pesi'!M$22,"")&amp;IF(M213='Tabelle Tipi-pesi'!L$23,'Tabelle Tipi-pesi'!M$23,"")))</f>
        <v>80</v>
      </c>
      <c r="O213" s="27" t="s">
        <v>71</v>
      </c>
      <c r="P213" s="28">
        <f>IF(O213="",0,VALUE(IF(O213='Tabelle Tipi-pesi'!N$2,'Tabelle Tipi-pesi'!O$2,"")&amp;IF(O213='Tabelle Tipi-pesi'!N$3,'Tabelle Tipi-pesi'!O$3,"")&amp;IF(O213='Tabelle Tipi-pesi'!N$4,'Tabelle Tipi-pesi'!O$4,"")&amp;IF(O213='Tabelle Tipi-pesi'!N$5,'Tabelle Tipi-pesi'!O$5,"")&amp;IF(O213='Tabelle Tipi-pesi'!N$6,'Tabelle Tipi-pesi'!O$6,"")&amp;IF(O213='Tabelle Tipi-pesi'!N$7,'Tabelle Tipi-pesi'!O$7,"")&amp;IF(O213='Tabelle Tipi-pesi'!N$8,'Tabelle Tipi-pesi'!O$8,"")&amp;IF(O213='Tabelle Tipi-pesi'!N$9,'Tabelle Tipi-pesi'!O$9,"")&amp;IF(O213='Tabelle Tipi-pesi'!N$10,'Tabelle Tipi-pesi'!O$10,"")&amp;IF(O213='Tabelle Tipi-pesi'!N$11,'Tabelle Tipi-pesi'!O$11,"")&amp;IF(O213='Tabelle Tipi-pesi'!N$12,'Tabelle Tipi-pesi'!O$12,"")&amp;IF(O213='Tabelle Tipi-pesi'!N$13,'Tabelle Tipi-pesi'!O$13,"")&amp;IF(O213='Tabelle Tipi-pesi'!N$14,'Tabelle Tipi-pesi'!O$14,"")&amp;IF(O213='Tabelle Tipi-pesi'!N$15,'Tabelle Tipi-pesi'!O$15,"")&amp;IF(O213='Tabelle Tipi-pesi'!N$16,'Tabelle Tipi-pesi'!O$16,"")&amp;IF(O213='Tabelle Tipi-pesi'!N$17,'Tabelle Tipi-pesi'!O$17,"")&amp;IF(O213='Tabelle Tipi-pesi'!N$18,'Tabelle Tipi-pesi'!O$18,"")&amp;IF(O213='Tabelle Tipi-pesi'!N$19,'Tabelle Tipi-pesi'!O$19,"")&amp;IF(O213='Tabelle Tipi-pesi'!N$20,'Tabelle Tipi-pesi'!O$20,"")&amp;IF(O213='Tabelle Tipi-pesi'!N$21,'Tabelle Tipi-pesi'!O$21,"")&amp;IF(O213='Tabelle Tipi-pesi'!N$22,'Tabelle Tipi-pesi'!O$22,"")&amp;IF(O213='Tabelle Tipi-pesi'!N$23,'Tabelle Tipi-pesi'!O$23,"")))</f>
        <v>122</v>
      </c>
      <c r="R213" s="9">
        <f>IF(Q213="",0,VALUE(IF(Q213='Tabelle Tipi-pesi'!P$2,'Tabelle Tipi-pesi'!Q$2,"")&amp;IF(Q213='Tabelle Tipi-pesi'!P$3,'Tabelle Tipi-pesi'!Q$3,"")&amp;IF(Q213='Tabelle Tipi-pesi'!P$4,'Tabelle Tipi-pesi'!Q$4,"")&amp;IF(Q213='Tabelle Tipi-pesi'!P$5,'Tabelle Tipi-pesi'!Q$5,"")&amp;IF(Q213='Tabelle Tipi-pesi'!P$6,'Tabelle Tipi-pesi'!Q$6,"")&amp;IF(Q213='Tabelle Tipi-pesi'!P$7,'Tabelle Tipi-pesi'!Q$7,"")&amp;IF(Q213='Tabelle Tipi-pesi'!P$8,'Tabelle Tipi-pesi'!Q$8,"")&amp;IF(Q213='Tabelle Tipi-pesi'!P$9,'Tabelle Tipi-pesi'!Q$9,"")&amp;IF(Q213='Tabelle Tipi-pesi'!P$10,'Tabelle Tipi-pesi'!Q$10,"")&amp;IF(Q213='Tabelle Tipi-pesi'!P$11,'Tabelle Tipi-pesi'!Q$11,"")&amp;IF(Q213='Tabelle Tipi-pesi'!P$12,'Tabelle Tipi-pesi'!Q$12,"")&amp;IF(Q213='Tabelle Tipi-pesi'!P$13,'Tabelle Tipi-pesi'!Q$13,"")&amp;IF(Q213='Tabelle Tipi-pesi'!P$14,'Tabelle Tipi-pesi'!Q$14,"")&amp;IF(Q213='Tabelle Tipi-pesi'!P$15,'Tabelle Tipi-pesi'!Q$15,"")&amp;IF(Q213='Tabelle Tipi-pesi'!P$16,'Tabelle Tipi-pesi'!Q$16,"")&amp;IF(Q213='Tabelle Tipi-pesi'!P$17,'Tabelle Tipi-pesi'!Q$17,"")&amp;IF(Q213='Tabelle Tipi-pesi'!P$18,'Tabelle Tipi-pesi'!Q$18,"")&amp;IF(Q213='Tabelle Tipi-pesi'!P$19,'Tabelle Tipi-pesi'!Q$19,"")&amp;IF(Q213='Tabelle Tipi-pesi'!P$20,'Tabelle Tipi-pesi'!Q$20,"")&amp;IF(Q213='Tabelle Tipi-pesi'!P$21,'Tabelle Tipi-pesi'!Q$21,"")&amp;IF(Q213='Tabelle Tipi-pesi'!P$22,'Tabelle Tipi-pesi'!Q$22,"")&amp;IF(Q213='Tabelle Tipi-pesi'!P$23,'Tabelle Tipi-pesi'!Q$23,"")))</f>
        <v>0</v>
      </c>
      <c r="S213" s="29"/>
      <c r="T213" s="30">
        <f>IF(S213="",0,VALUE(IF(S213='Tabelle Tipi-pesi'!R$2,'Tabelle Tipi-pesi'!S$2,"")&amp;IF(S213='Tabelle Tipi-pesi'!R$3,'Tabelle Tipi-pesi'!S$3,"")&amp;IF(S213='Tabelle Tipi-pesi'!R$4,'Tabelle Tipi-pesi'!S$4,"")&amp;IF(S213='Tabelle Tipi-pesi'!R$5,'Tabelle Tipi-pesi'!S$5,"")&amp;IF(S213='Tabelle Tipi-pesi'!R$6,'Tabelle Tipi-pesi'!S$6,"")&amp;IF(S213='Tabelle Tipi-pesi'!R$7,'Tabelle Tipi-pesi'!S$7,"")&amp;IF(S213='Tabelle Tipi-pesi'!R$8,'Tabelle Tipi-pesi'!S$8,"")&amp;IF(S213='Tabelle Tipi-pesi'!R$9,'Tabelle Tipi-pesi'!S$9,"")&amp;IF(S213='Tabelle Tipi-pesi'!R$10,'Tabelle Tipi-pesi'!S$10,"")&amp;IF(S213='Tabelle Tipi-pesi'!R$11,'Tabelle Tipi-pesi'!S$11,"")&amp;IF(S213='Tabelle Tipi-pesi'!R$12,'Tabelle Tipi-pesi'!S$12,"")&amp;IF(S213='Tabelle Tipi-pesi'!R$13,'Tabelle Tipi-pesi'!S$13,"")&amp;IF(S213='Tabelle Tipi-pesi'!R$14,'Tabelle Tipi-pesi'!S$14,"")&amp;IF(S213='Tabelle Tipi-pesi'!R$15,'Tabelle Tipi-pesi'!S$15,"")&amp;IF(S213='Tabelle Tipi-pesi'!R$16,'Tabelle Tipi-pesi'!S$16,"")&amp;IF(S213='Tabelle Tipi-pesi'!R$17,'Tabelle Tipi-pesi'!S$17,"")&amp;IF(S213='Tabelle Tipi-pesi'!R$18,'Tabelle Tipi-pesi'!S$18,"")&amp;IF(S213='Tabelle Tipi-pesi'!R$19,'Tabelle Tipi-pesi'!S$19,"")&amp;IF(S213='Tabelle Tipi-pesi'!R$20,'Tabelle Tipi-pesi'!S$20,"")&amp;IF(S213='Tabelle Tipi-pesi'!R$21,'Tabelle Tipi-pesi'!S$21,"")&amp;IF(S213='Tabelle Tipi-pesi'!R$22,'Tabelle Tipi-pesi'!S$22,"")&amp;IF(S213='Tabelle Tipi-pesi'!R$23,'Tabelle Tipi-pesi'!S$23,"")))</f>
        <v>0</v>
      </c>
      <c r="V213" s="9">
        <f>IF(U213="",0,VALUE(IF(U213='Tabelle Tipi-pesi'!T$2,'Tabelle Tipi-pesi'!U$2,"")&amp;IF(U213='Tabelle Tipi-pesi'!T$3,'Tabelle Tipi-pesi'!U$3,"")&amp;IF(U213='Tabelle Tipi-pesi'!T$4,'Tabelle Tipi-pesi'!U$4,"")&amp;IF(U213='Tabelle Tipi-pesi'!T$5,'Tabelle Tipi-pesi'!U$5,"")&amp;IF(U213='Tabelle Tipi-pesi'!T$6,'Tabelle Tipi-pesi'!U$6,"")&amp;IF(U213='Tabelle Tipi-pesi'!T$7,'Tabelle Tipi-pesi'!U$7,"")&amp;IF(U213='Tabelle Tipi-pesi'!T$8,'Tabelle Tipi-pesi'!U$8,"")&amp;IF(U213='Tabelle Tipi-pesi'!T$9,'Tabelle Tipi-pesi'!U$9,"")&amp;IF(U213='Tabelle Tipi-pesi'!T$10,'Tabelle Tipi-pesi'!U$10,"")&amp;IF(U213='Tabelle Tipi-pesi'!T$11,'Tabelle Tipi-pesi'!U$11,"")&amp;IF(U213='Tabelle Tipi-pesi'!T$12,'Tabelle Tipi-pesi'!U$12,"")&amp;IF(U213='Tabelle Tipi-pesi'!T$13,'Tabelle Tipi-pesi'!U$13,"")&amp;IF(U213='Tabelle Tipi-pesi'!T$14,'Tabelle Tipi-pesi'!U$14,"")&amp;IF(U213='Tabelle Tipi-pesi'!T$15,'Tabelle Tipi-pesi'!U$15,"")&amp;IF(U213='Tabelle Tipi-pesi'!T$16,'Tabelle Tipi-pesi'!U$16,"")&amp;IF(U213='Tabelle Tipi-pesi'!T$17,'Tabelle Tipi-pesi'!U$17,"")&amp;IF(U213='Tabelle Tipi-pesi'!T$18,'Tabelle Tipi-pesi'!U$18,"")&amp;IF(U213='Tabelle Tipi-pesi'!T$19,'Tabelle Tipi-pesi'!U$19,"")&amp;IF(U213='Tabelle Tipi-pesi'!T$20,'Tabelle Tipi-pesi'!U$20,"")&amp;IF(U213='Tabelle Tipi-pesi'!T$21,'Tabelle Tipi-pesi'!U$21,"")&amp;IF(U213='Tabelle Tipi-pesi'!T$22,'Tabelle Tipi-pesi'!U$22,"")&amp;IF(U213='Tabelle Tipi-pesi'!T$23,'Tabelle Tipi-pesi'!U$23,"")))</f>
        <v>0</v>
      </c>
      <c r="W213" s="31"/>
      <c r="X213" s="32">
        <f>IF(W213="",0,VALUE(IF(W213='Tabelle Tipi-pesi'!V$2,'Tabelle Tipi-pesi'!W$2,"")&amp;IF(W213='Tabelle Tipi-pesi'!V$3,'Tabelle Tipi-pesi'!W$3,"")&amp;IF(W213='Tabelle Tipi-pesi'!V$4,'Tabelle Tipi-pesi'!W$4,"")&amp;IF(W213='Tabelle Tipi-pesi'!V$5,'Tabelle Tipi-pesi'!W$5,"")&amp;IF(W213='Tabelle Tipi-pesi'!V$6,'Tabelle Tipi-pesi'!W$6,"")&amp;IF(W213='Tabelle Tipi-pesi'!V$7,'Tabelle Tipi-pesi'!W$7,"")&amp;IF(W213='Tabelle Tipi-pesi'!V$8,'Tabelle Tipi-pesi'!W$8,"")&amp;IF(W213='Tabelle Tipi-pesi'!V$9,'Tabelle Tipi-pesi'!W$9,"")&amp;IF(W213='Tabelle Tipi-pesi'!V$10,'Tabelle Tipi-pesi'!W$10,"")&amp;IF(W213='Tabelle Tipi-pesi'!V$11,'Tabelle Tipi-pesi'!W$11,"")&amp;IF(W213='Tabelle Tipi-pesi'!V$12,'Tabelle Tipi-pesi'!W$12,"")&amp;IF(W213='Tabelle Tipi-pesi'!V$13,'Tabelle Tipi-pesi'!W$13,"")&amp;IF(W213='Tabelle Tipi-pesi'!V$14,'Tabelle Tipi-pesi'!W$14,"")&amp;IF(W213='Tabelle Tipi-pesi'!V$15,'Tabelle Tipi-pesi'!W$15,"")&amp;IF(W213='Tabelle Tipi-pesi'!V$16,'Tabelle Tipi-pesi'!W$16,"")&amp;IF(W213='Tabelle Tipi-pesi'!V$17,'Tabelle Tipi-pesi'!W$17,"")&amp;IF(W213='Tabelle Tipi-pesi'!V$18,'Tabelle Tipi-pesi'!W$18,"")&amp;IF(W213='Tabelle Tipi-pesi'!V$19,'Tabelle Tipi-pesi'!W$19,"")&amp;IF(W213='Tabelle Tipi-pesi'!V$20,'Tabelle Tipi-pesi'!W$20,"")&amp;IF(W213='Tabelle Tipi-pesi'!V$21,'Tabelle Tipi-pesi'!W$21,"")&amp;IF(W213='Tabelle Tipi-pesi'!V$22,'Tabelle Tipi-pesi'!W$22,"")&amp;IF(W213='Tabelle Tipi-pesi'!V$23,'Tabelle Tipi-pesi'!W$23,"")))</f>
        <v>0</v>
      </c>
      <c r="Z213" s="9">
        <f>IF(Y213="",0,VALUE(IF(Y213='Tabelle Tipi-pesi'!X$2,'Tabelle Tipi-pesi'!Y$2,"")&amp;IF(Y213='Tabelle Tipi-pesi'!X$3,'Tabelle Tipi-pesi'!Y$3,"")&amp;IF(Y213='Tabelle Tipi-pesi'!X$4,'Tabelle Tipi-pesi'!Y$4,"")&amp;IF(Y213='Tabelle Tipi-pesi'!X$5,'Tabelle Tipi-pesi'!Y$5,"")&amp;IF(Y213='Tabelle Tipi-pesi'!X$6,'Tabelle Tipi-pesi'!Y$6,"")&amp;IF(Y213='Tabelle Tipi-pesi'!X$7,'Tabelle Tipi-pesi'!Y$7,"")&amp;IF(Y213='Tabelle Tipi-pesi'!X$8,'Tabelle Tipi-pesi'!Y$8,"")&amp;IF(Y213='Tabelle Tipi-pesi'!X$9,'Tabelle Tipi-pesi'!Y$9,"")&amp;IF(Y213='Tabelle Tipi-pesi'!X$10,'Tabelle Tipi-pesi'!Y$10,"")&amp;IF(Y213='Tabelle Tipi-pesi'!X$11,'Tabelle Tipi-pesi'!Y$11,"")&amp;IF(Y213='Tabelle Tipi-pesi'!X$12,'Tabelle Tipi-pesi'!Y$12,"")&amp;IF(Y213='Tabelle Tipi-pesi'!X$13,'Tabelle Tipi-pesi'!Y$13,"")&amp;IF(Y213='Tabelle Tipi-pesi'!X$14,'Tabelle Tipi-pesi'!Y$14,"")&amp;IF(Y213='Tabelle Tipi-pesi'!X$15,'Tabelle Tipi-pesi'!Y$15,"")&amp;IF(Y213='Tabelle Tipi-pesi'!X$16,'Tabelle Tipi-pesi'!Y$16,"")&amp;IF(Y213='Tabelle Tipi-pesi'!X$17,'Tabelle Tipi-pesi'!Y$17,"")&amp;IF(Y213='Tabelle Tipi-pesi'!X$18,'Tabelle Tipi-pesi'!Y$18,"")&amp;IF(Y213='Tabelle Tipi-pesi'!X$19,'Tabelle Tipi-pesi'!Y$19,"")&amp;IF(Y213='Tabelle Tipi-pesi'!X$20,'Tabelle Tipi-pesi'!Y$20,"")&amp;IF(Y213='Tabelle Tipi-pesi'!X$21,'Tabelle Tipi-pesi'!Y$21,"")&amp;IF(Y213='Tabelle Tipi-pesi'!X$22,'Tabelle Tipi-pesi'!Y$22,"")&amp;IF(Y213='Tabelle Tipi-pesi'!X$23,'Tabelle Tipi-pesi'!Y$23,"")))</f>
        <v>0</v>
      </c>
      <c r="AA213" s="36"/>
      <c r="AB213" s="37">
        <f>IF(AA213="",0,VALUE(IF(AA213='Tabelle Tipi-pesi'!Z$2,'Tabelle Tipi-pesi'!AA$2,"")&amp;IF(AA213='Tabelle Tipi-pesi'!Z$3,'Tabelle Tipi-pesi'!AA$3,"")&amp;IF(AA213='Tabelle Tipi-pesi'!Z$4,'Tabelle Tipi-pesi'!AA$4,"")&amp;IF(AA213='Tabelle Tipi-pesi'!Z$5,'Tabelle Tipi-pesi'!AA$5,"")&amp;IF(AA213='Tabelle Tipi-pesi'!Z$6,'Tabelle Tipi-pesi'!AA$6,"")&amp;IF(AA213='Tabelle Tipi-pesi'!Z$7,'Tabelle Tipi-pesi'!AA$7,"")&amp;IF(AA213='Tabelle Tipi-pesi'!Z$8,'Tabelle Tipi-pesi'!AA$8,"")&amp;IF(AA213='Tabelle Tipi-pesi'!Z$9,'Tabelle Tipi-pesi'!AA$9,"")&amp;IF(AA213='Tabelle Tipi-pesi'!Z$10,'Tabelle Tipi-pesi'!AA$10,"")&amp;IF(AA213='Tabelle Tipi-pesi'!Z$11,'Tabelle Tipi-pesi'!AA$11,"")&amp;IF(AA213='Tabelle Tipi-pesi'!Z$12,'Tabelle Tipi-pesi'!AA$12,"")&amp;IF(AA213='Tabelle Tipi-pesi'!Z$13,'Tabelle Tipi-pesi'!AA$13,"")&amp;IF(AA213='Tabelle Tipi-pesi'!Z$14,'Tabelle Tipi-pesi'!AA$14,"")&amp;IF(AA213='Tabelle Tipi-pesi'!Z$15,'Tabelle Tipi-pesi'!AA$15,"")&amp;IF(AA213='Tabelle Tipi-pesi'!Z$16,'Tabelle Tipi-pesi'!AA$16,"")&amp;IF(AA213='Tabelle Tipi-pesi'!Z$17,'Tabelle Tipi-pesi'!AA$17,"")&amp;IF(AA213='Tabelle Tipi-pesi'!Z$18,'Tabelle Tipi-pesi'!AA$18,"")&amp;IF(AA213='Tabelle Tipi-pesi'!Z$19,'Tabelle Tipi-pesi'!AA$19,"")&amp;IF(AA213='Tabelle Tipi-pesi'!Z$20,'Tabelle Tipi-pesi'!AA$20,"")&amp;IF(AA213='Tabelle Tipi-pesi'!Z$21,'Tabelle Tipi-pesi'!AA$21,"")&amp;IF(AA213='Tabelle Tipi-pesi'!Z$22,'Tabelle Tipi-pesi'!AA$22,"")&amp;IF(AA213='Tabelle Tipi-pesi'!Z$23,'Tabelle Tipi-pesi'!AA$23,"")))</f>
        <v>0</v>
      </c>
      <c r="AD213" s="9">
        <f>IF(AC213="",0,VALUE(IF(AC213='Tabelle Tipi-pesi'!Z$2,'Tabelle Tipi-pesi'!AA$2,"")&amp;IF(AC213='Tabelle Tipi-pesi'!Z$3,'Tabelle Tipi-pesi'!AA$3,"")&amp;IF(AC213='Tabelle Tipi-pesi'!Z$4,'Tabelle Tipi-pesi'!AA$4,"")&amp;IF(AC213='Tabelle Tipi-pesi'!Z$5,'Tabelle Tipi-pesi'!AA$5,"")&amp;IF(AC213='Tabelle Tipi-pesi'!Z$6,'Tabelle Tipi-pesi'!AA$6,"")&amp;IF(AC213='Tabelle Tipi-pesi'!Z$7,'Tabelle Tipi-pesi'!AA$7,"")&amp;IF(AC213='Tabelle Tipi-pesi'!Z$8,'Tabelle Tipi-pesi'!AA$8,"")&amp;IF(AC213='Tabelle Tipi-pesi'!Z$9,'Tabelle Tipi-pesi'!AA$9,"")&amp;IF(AC213='Tabelle Tipi-pesi'!Z$10,'Tabelle Tipi-pesi'!AA$10,"")&amp;IF(AC213='Tabelle Tipi-pesi'!Z$11,'Tabelle Tipi-pesi'!AA$11,"")&amp;IF(AC213='Tabelle Tipi-pesi'!Z$12,'Tabelle Tipi-pesi'!AA$12,"")&amp;IF(AC213='Tabelle Tipi-pesi'!Z$13,'Tabelle Tipi-pesi'!AA$13,"")&amp;IF(AC213='Tabelle Tipi-pesi'!Z$14,'Tabelle Tipi-pesi'!AA$14,"")&amp;IF(AC213='Tabelle Tipi-pesi'!Z$15,'Tabelle Tipi-pesi'!AA$15,"")&amp;IF(AC213='Tabelle Tipi-pesi'!Z$16,'Tabelle Tipi-pesi'!AA$16,"")&amp;IF(AC213='Tabelle Tipi-pesi'!Z$17,'Tabelle Tipi-pesi'!AA$17,"")&amp;IF(AC213='Tabelle Tipi-pesi'!Z$18,'Tabelle Tipi-pesi'!AA$18,"")&amp;IF(AC213='Tabelle Tipi-pesi'!Z$19,'Tabelle Tipi-pesi'!AA$19,"")&amp;IF(AC213='Tabelle Tipi-pesi'!Z$20,'Tabelle Tipi-pesi'!AA$20,"")&amp;IF(AC213='Tabelle Tipi-pesi'!Z$21,'Tabelle Tipi-pesi'!AA$21,"")&amp;IF(AC213='Tabelle Tipi-pesi'!Z$22,'Tabelle Tipi-pesi'!AA$22,"")&amp;IF(AC213='Tabelle Tipi-pesi'!Z$23,'Tabelle Tipi-pesi'!AA$23,"")))</f>
        <v>0</v>
      </c>
      <c r="AE213" s="34"/>
      <c r="AF213" s="35">
        <f>IF(AE213="",0,VALUE(IF(AE213='Tabelle Tipi-pesi'!AB$2,'Tabelle Tipi-pesi'!AC$2,"")&amp;IF(AE213='Tabelle Tipi-pesi'!AB$3,'Tabelle Tipi-pesi'!AC$3,"")&amp;IF(AE213='Tabelle Tipi-pesi'!AB$4,'Tabelle Tipi-pesi'!AC$4,"")&amp;IF(AE213='Tabelle Tipi-pesi'!AB$5,'Tabelle Tipi-pesi'!AC$5,"")&amp;IF(AE213='Tabelle Tipi-pesi'!AB$6,'Tabelle Tipi-pesi'!AC$6,"")&amp;IF(AE213='Tabelle Tipi-pesi'!AB$7,'Tabelle Tipi-pesi'!AC$7,"")&amp;IF(AE213='Tabelle Tipi-pesi'!AB$8,'Tabelle Tipi-pesi'!AC$8,"")&amp;IF(AE213='Tabelle Tipi-pesi'!AB$9,'Tabelle Tipi-pesi'!AC$9,"")&amp;IF(AE213='Tabelle Tipi-pesi'!AB$10,'Tabelle Tipi-pesi'!AC$10,"")&amp;IF(AE213='Tabelle Tipi-pesi'!AB$11,'Tabelle Tipi-pesi'!AC$11,"")&amp;IF(AE213='Tabelle Tipi-pesi'!AB$12,'Tabelle Tipi-pesi'!AC$12,"")&amp;IF(AE213='Tabelle Tipi-pesi'!AB$13,'Tabelle Tipi-pesi'!AC$13,"")&amp;IF(AE213='Tabelle Tipi-pesi'!AB$14,'Tabelle Tipi-pesi'!AC$14,"")&amp;IF(AE213='Tabelle Tipi-pesi'!AB$15,'Tabelle Tipi-pesi'!AC$15,"")&amp;IF(AD213='Tabelle Tipi-pesi'!AB$16,'Tabelle Tipi-pesi'!AC$16,"")&amp;IF(AE213='Tabelle Tipi-pesi'!AB$17,'Tabelle Tipi-pesi'!AC$17,"")&amp;IF(AE213='Tabelle Tipi-pesi'!AB$18,'Tabelle Tipi-pesi'!AC$18,"")&amp;IF(AE213='Tabelle Tipi-pesi'!AB$19,'Tabelle Tipi-pesi'!AC$19,"")&amp;IF(AE213='Tabelle Tipi-pesi'!AB$20,'Tabelle Tipi-pesi'!AC$20,"")&amp;IF(AE213='Tabelle Tipi-pesi'!AB$21,'Tabelle Tipi-pesi'!AC$21,"")&amp;IF(AE213='Tabelle Tipi-pesi'!AB$22,'Tabelle Tipi-pesi'!AC$22,"")&amp;IF(AE213='Tabelle Tipi-pesi'!AB$23,'Tabelle Tipi-pesi'!AC$23,"")))</f>
        <v>0</v>
      </c>
      <c r="AH213" s="9">
        <f>IF(AG213="",0,VALUE(IF(AG213='Tabelle Tipi-pesi'!AD$2,'Tabelle Tipi-pesi'!AE$2,"")&amp;IF(AG213='Tabelle Tipi-pesi'!AD$3,'Tabelle Tipi-pesi'!AE$3,"")&amp;IF(AG213='Tabelle Tipi-pesi'!AD$4,'Tabelle Tipi-pesi'!AE$4,"")&amp;IF(AG213='Tabelle Tipi-pesi'!AD$5,'Tabelle Tipi-pesi'!AE$5,"")&amp;IF(AG213='Tabelle Tipi-pesi'!AD$6,'Tabelle Tipi-pesi'!AE$6,"")&amp;IF(AG213='Tabelle Tipi-pesi'!AD$7,'Tabelle Tipi-pesi'!AE$7,"")&amp;IF(AG213='Tabelle Tipi-pesi'!AD$8,'Tabelle Tipi-pesi'!AE$8,"")&amp;IF(AG213='Tabelle Tipi-pesi'!AD$9,'Tabelle Tipi-pesi'!AE$9,"")&amp;IF(AG213='Tabelle Tipi-pesi'!AD$10,'Tabelle Tipi-pesi'!AE$10,"")&amp;IF(AG213='Tabelle Tipi-pesi'!AD$11,'Tabelle Tipi-pesi'!AE$11,"")&amp;IF(AG213='Tabelle Tipi-pesi'!AD$12,'Tabelle Tipi-pesi'!AE$12,"")&amp;IF(AG213='Tabelle Tipi-pesi'!AD$13,'Tabelle Tipi-pesi'!AE$13,"")&amp;IF(AG213='Tabelle Tipi-pesi'!AD$14,'Tabelle Tipi-pesi'!AE$14,"")&amp;IF(AG213='Tabelle Tipi-pesi'!AD$15,'Tabelle Tipi-pesi'!AE$15,"")&amp;IF(AF213='Tabelle Tipi-pesi'!AD$16,'Tabelle Tipi-pesi'!AE$16,"")&amp;IF(AG213='Tabelle Tipi-pesi'!AD$17,'Tabelle Tipi-pesi'!AE$17,"")&amp;IF(AG213='Tabelle Tipi-pesi'!AD$18,'Tabelle Tipi-pesi'!AE$18,"")&amp;IF(AG213='Tabelle Tipi-pesi'!AD$19,'Tabelle Tipi-pesi'!AE$19,"")&amp;IF(AG213='Tabelle Tipi-pesi'!AD$20,'Tabelle Tipi-pesi'!AE$20,"")&amp;IF(AG213='Tabelle Tipi-pesi'!AD$21,'Tabelle Tipi-pesi'!AE$21,"")&amp;IF(AG213='Tabelle Tipi-pesi'!AD$22,'Tabelle Tipi-pesi'!AE$22,"")&amp;IF(AG213='Tabelle Tipi-pesi'!AD$23,'Tabelle Tipi-pesi'!AE$23,"")))</f>
        <v>0</v>
      </c>
      <c r="AJ213" s="26">
        <f t="shared" si="21"/>
        <v>357</v>
      </c>
      <c r="AK213" s="55">
        <v>28</v>
      </c>
      <c r="AL213" s="12">
        <v>2086</v>
      </c>
      <c r="AM213" s="18"/>
      <c r="AN213" s="11">
        <f t="shared" si="22"/>
        <v>8</v>
      </c>
      <c r="AO213" s="11" t="str">
        <f t="shared" si="23"/>
        <v>2</v>
      </c>
      <c r="AP213" s="8">
        <v>1400</v>
      </c>
      <c r="AQ213" s="40">
        <f t="shared" si="24"/>
        <v>4.47</v>
      </c>
      <c r="AR213" s="15">
        <f t="shared" si="25"/>
        <v>33.078000000000003</v>
      </c>
      <c r="AS213" s="16">
        <f t="shared" si="26"/>
        <v>92.655462184873954</v>
      </c>
      <c r="AT213" s="15">
        <f t="shared" si="27"/>
        <v>10.792671866497368</v>
      </c>
      <c r="AU213" s="39"/>
    </row>
    <row r="214" spans="1:47" s="8" customFormat="1" ht="11.25" customHeight="1" x14ac:dyDescent="0.2">
      <c r="A214" s="8">
        <v>210</v>
      </c>
      <c r="B214" s="8">
        <v>4</v>
      </c>
      <c r="C214" s="20" t="s">
        <v>16</v>
      </c>
      <c r="D214" s="21">
        <f>IF(C214="",0,VALUE(IF(C214='Tabelle Tipi-pesi'!B$2,'Tabelle Tipi-pesi'!C$2,"")&amp;IF(C214='Tabelle Tipi-pesi'!B$3,'Tabelle Tipi-pesi'!C$3,"")&amp;IF(C214='Tabelle Tipi-pesi'!B$4,'Tabelle Tipi-pesi'!C$4,"")&amp;IF(C214='Tabelle Tipi-pesi'!B$5,'Tabelle Tipi-pesi'!C$5,"")&amp;IF(C214='Tabelle Tipi-pesi'!B$6,'Tabelle Tipi-pesi'!C$6,"")&amp;IF(C214='Tabelle Tipi-pesi'!B$7,'Tabelle Tipi-pesi'!C$7,"")&amp;IF(C214='Tabelle Tipi-pesi'!B$8,'Tabelle Tipi-pesi'!C$8,"")&amp;IF(C214='Tabelle Tipi-pesi'!B$9,'Tabelle Tipi-pesi'!C$9,"")&amp;IF(C214='Tabelle Tipi-pesi'!B$10,'Tabelle Tipi-pesi'!C$10,"")&amp;IF(C214='Tabelle Tipi-pesi'!B$11,'Tabelle Tipi-pesi'!C$11,"")&amp;IF(C214='Tabelle Tipi-pesi'!B$12,'Tabelle Tipi-pesi'!C$12,"")&amp;IF(C214='Tabelle Tipi-pesi'!B$13,'Tabelle Tipi-pesi'!C$13,"")&amp;IF(C214='Tabelle Tipi-pesi'!B$14,'Tabelle Tipi-pesi'!C$14,"")&amp;IF(C214='Tabelle Tipi-pesi'!B$15,'Tabelle Tipi-pesi'!C$15,"")&amp;IF(C214='Tabelle Tipi-pesi'!B$16,'Tabelle Tipi-pesi'!C$16,"")&amp;IF(C214='Tabelle Tipi-pesi'!B$17,'Tabelle Tipi-pesi'!C$17,"")&amp;IF(C214='Tabelle Tipi-pesi'!B$18,'Tabelle Tipi-pesi'!C$18,"")&amp;IF(C214='Tabelle Tipi-pesi'!B$19,'Tabelle Tipi-pesi'!C$19,"")&amp;IF(C214='Tabelle Tipi-pesi'!B$20,'Tabelle Tipi-pesi'!C$20,"")&amp;IF(C214='Tabelle Tipi-pesi'!B$21,'Tabelle Tipi-pesi'!C$21,"")&amp;IF(C214='Tabelle Tipi-pesi'!B$22,'Tabelle Tipi-pesi'!C$22,"")&amp;IF(C214='Tabelle Tipi-pesi'!B$23,'Tabelle Tipi-pesi'!C$23,"")))</f>
        <v>50</v>
      </c>
      <c r="E214" s="8" t="s">
        <v>140</v>
      </c>
      <c r="F214" s="7">
        <f>IF(E214="",0,VALUE(IF(E214='Tabelle Tipi-pesi'!D$2,'Tabelle Tipi-pesi'!E$2,"")&amp;IF(E214='Tabelle Tipi-pesi'!D$3,'Tabelle Tipi-pesi'!E$3,"")&amp;IF(E214='Tabelle Tipi-pesi'!D$4,'Tabelle Tipi-pesi'!E$4,"")&amp;IF(E214='Tabelle Tipi-pesi'!D$5,'Tabelle Tipi-pesi'!E$5,"")&amp;IF(E214='Tabelle Tipi-pesi'!D$6,'Tabelle Tipi-pesi'!E$6,"")&amp;IF(E214='Tabelle Tipi-pesi'!D$7,'Tabelle Tipi-pesi'!E$7,"")&amp;IF(E214='Tabelle Tipi-pesi'!D$8,'Tabelle Tipi-pesi'!E$8,"")&amp;IF(E214='Tabelle Tipi-pesi'!D$9,'Tabelle Tipi-pesi'!E$9,"")&amp;IF(E214='Tabelle Tipi-pesi'!D$10,'Tabelle Tipi-pesi'!E$10,"")&amp;IF(E214='Tabelle Tipi-pesi'!D$11,'Tabelle Tipi-pesi'!E$11,"")&amp;IF(E214='Tabelle Tipi-pesi'!D$12,'Tabelle Tipi-pesi'!E$12,"")&amp;IF(E214='Tabelle Tipi-pesi'!D$13,'Tabelle Tipi-pesi'!E$13,"")&amp;IF(E214='Tabelle Tipi-pesi'!D$14,'Tabelle Tipi-pesi'!E$14,"")&amp;IF(E214='Tabelle Tipi-pesi'!D$15,'Tabelle Tipi-pesi'!E$15,"")&amp;IF(E214='Tabelle Tipi-pesi'!D$16,'Tabelle Tipi-pesi'!E$16,"")&amp;IF(E214='Tabelle Tipi-pesi'!D$17,'Tabelle Tipi-pesi'!E$17,"")&amp;IF(E214='Tabelle Tipi-pesi'!D$18,'Tabelle Tipi-pesi'!E$18,"")&amp;IF(E214='Tabelle Tipi-pesi'!D$19,'Tabelle Tipi-pesi'!E$19,"")&amp;IF(E214='Tabelle Tipi-pesi'!D$20,'Tabelle Tipi-pesi'!E$20,"")&amp;IF(E214='Tabelle Tipi-pesi'!D$21,'Tabelle Tipi-pesi'!E$21,"")&amp;IF(E214='Tabelle Tipi-pesi'!D$22,'Tabelle Tipi-pesi'!E$22,"")&amp;IF(E214='Tabelle Tipi-pesi'!D$23,'Tabelle Tipi-pesi'!E$23,"")))/4*B214</f>
        <v>18</v>
      </c>
      <c r="G214" s="22" t="s">
        <v>133</v>
      </c>
      <c r="H214" s="23">
        <f>$B214*IF(G214="",0,VALUE(IF(G214='Tabelle Tipi-pesi'!F$2,'Tabelle Tipi-pesi'!G$2,"")&amp;IF(G214='Tabelle Tipi-pesi'!F$3,'Tabelle Tipi-pesi'!G$3,"")&amp;IF(G214='Tabelle Tipi-pesi'!F$4,'Tabelle Tipi-pesi'!G$4,"")&amp;IF(G214='Tabelle Tipi-pesi'!F$5,'Tabelle Tipi-pesi'!G$5,"")&amp;IF(G214='Tabelle Tipi-pesi'!F$6,'Tabelle Tipi-pesi'!G$6,"")&amp;IF(G214='Tabelle Tipi-pesi'!F$7,'Tabelle Tipi-pesi'!G$7,"")&amp;IF(G214='Tabelle Tipi-pesi'!F$8,'Tabelle Tipi-pesi'!G$8,"")&amp;IF(G214='Tabelle Tipi-pesi'!F$9,'Tabelle Tipi-pesi'!G$9,"")&amp;IF(G214='Tabelle Tipi-pesi'!F$10,'Tabelle Tipi-pesi'!G$10,"")&amp;IF(G214='Tabelle Tipi-pesi'!F$11,'Tabelle Tipi-pesi'!G$11,"")&amp;IF(G214='Tabelle Tipi-pesi'!F$12,'Tabelle Tipi-pesi'!G$12,"")&amp;IF(G214='Tabelle Tipi-pesi'!F$13,'Tabelle Tipi-pesi'!G$13,"")&amp;IF(G214='Tabelle Tipi-pesi'!F$14,'Tabelle Tipi-pesi'!G$14,"")&amp;IF(G214='Tabelle Tipi-pesi'!F$15,'Tabelle Tipi-pesi'!G$15,"")&amp;IF(G214='Tabelle Tipi-pesi'!F$16,'Tabelle Tipi-pesi'!G$16,"")&amp;IF(G214='Tabelle Tipi-pesi'!F$17,'Tabelle Tipi-pesi'!G$17,"")&amp;IF(G214='Tabelle Tipi-pesi'!F$18,'Tabelle Tipi-pesi'!G$18,"")&amp;IF(G214='Tabelle Tipi-pesi'!F$19,'Tabelle Tipi-pesi'!G$19,"")&amp;IF(G214='Tabelle Tipi-pesi'!F$20,'Tabelle Tipi-pesi'!G$20,"")&amp;IF(G214='Tabelle Tipi-pesi'!F$21,'Tabelle Tipi-pesi'!G$21,"")&amp;IF(G214='Tabelle Tipi-pesi'!F$22,'Tabelle Tipi-pesi'!G$22,"")&amp;IF(G214='Tabelle Tipi-pesi'!F$23,'Tabelle Tipi-pesi'!G$23,"")))</f>
        <v>40</v>
      </c>
      <c r="I214" s="8" t="s">
        <v>46</v>
      </c>
      <c r="J214" s="9">
        <f>IF(I214="",0,VALUE(IF(I214='Tabelle Tipi-pesi'!H$2,'Tabelle Tipi-pesi'!I$2,"")&amp;IF(I214='Tabelle Tipi-pesi'!H$3,'Tabelle Tipi-pesi'!I$3,"")&amp;IF(I214='Tabelle Tipi-pesi'!H$4,'Tabelle Tipi-pesi'!I$4,"")&amp;IF(I214='Tabelle Tipi-pesi'!H$5,'Tabelle Tipi-pesi'!I$5,"")&amp;IF(I214='Tabelle Tipi-pesi'!H$6,'Tabelle Tipi-pesi'!I$6,"")&amp;IF(I214='Tabelle Tipi-pesi'!H$7,'Tabelle Tipi-pesi'!I$7,"")&amp;IF(I214='Tabelle Tipi-pesi'!H$8,'Tabelle Tipi-pesi'!I$8,"")&amp;IF(I214='Tabelle Tipi-pesi'!H$9,'Tabelle Tipi-pesi'!I$9,"")&amp;IF(I214='Tabelle Tipi-pesi'!H$10,'Tabelle Tipi-pesi'!I$10,"")&amp;IF(I214='Tabelle Tipi-pesi'!H$11,'Tabelle Tipi-pesi'!I$11,"")&amp;IF(I214='Tabelle Tipi-pesi'!H$12,'Tabelle Tipi-pesi'!I$12,"")&amp;IF(I214='Tabelle Tipi-pesi'!H$13,'Tabelle Tipi-pesi'!I$13,"")&amp;IF(I214='Tabelle Tipi-pesi'!H$14,'Tabelle Tipi-pesi'!I$14,"")&amp;IF(I214='Tabelle Tipi-pesi'!H$15,'Tabelle Tipi-pesi'!I$15,"")&amp;IF(I214='Tabelle Tipi-pesi'!H$16,'Tabelle Tipi-pesi'!I$16,"")&amp;IF(I214='Tabelle Tipi-pesi'!H$17,'Tabelle Tipi-pesi'!I$17,"")&amp;IF(I214='Tabelle Tipi-pesi'!H$18,'Tabelle Tipi-pesi'!I$18,"")&amp;IF(I214='Tabelle Tipi-pesi'!H$19,'Tabelle Tipi-pesi'!I$19,"")&amp;IF(I214='Tabelle Tipi-pesi'!H$20,'Tabelle Tipi-pesi'!I$20,"")&amp;IF(I214='Tabelle Tipi-pesi'!H$21,'Tabelle Tipi-pesi'!I$21,"")&amp;IF(I214='Tabelle Tipi-pesi'!H$22,'Tabelle Tipi-pesi'!I$22,"")&amp;IF(I214='Tabelle Tipi-pesi'!H$23,'Tabelle Tipi-pesi'!I$23,"")))</f>
        <v>40</v>
      </c>
      <c r="K214" s="24" t="s">
        <v>50</v>
      </c>
      <c r="L214" s="25">
        <f>IF(K214="",0,VALUE(IF(K214='Tabelle Tipi-pesi'!J$2,'Tabelle Tipi-pesi'!K$2,"")&amp;IF(K214='Tabelle Tipi-pesi'!J$3,'Tabelle Tipi-pesi'!K$3,"")&amp;IF(K214='Tabelle Tipi-pesi'!J$4,'Tabelle Tipi-pesi'!K$4,"")&amp;IF(K214='Tabelle Tipi-pesi'!J$5,'Tabelle Tipi-pesi'!K$5,"")&amp;IF(K214='Tabelle Tipi-pesi'!J$6,'Tabelle Tipi-pesi'!K$6,"")&amp;IF(K214='Tabelle Tipi-pesi'!J$7,'Tabelle Tipi-pesi'!K$7,"")&amp;IF(K214='Tabelle Tipi-pesi'!J$8,'Tabelle Tipi-pesi'!K$8,"")&amp;IF(K214='Tabelle Tipi-pesi'!J$9,'Tabelle Tipi-pesi'!K$9,"")&amp;IF(K214='Tabelle Tipi-pesi'!J$10,'Tabelle Tipi-pesi'!K$10,"")&amp;IF(K214='Tabelle Tipi-pesi'!J$11,'Tabelle Tipi-pesi'!K$11,"")&amp;IF(K214='Tabelle Tipi-pesi'!J$12,'Tabelle Tipi-pesi'!K$12,"")&amp;IF(K214='Tabelle Tipi-pesi'!J$13,'Tabelle Tipi-pesi'!K$13,"")&amp;IF(K214='Tabelle Tipi-pesi'!J$14,'Tabelle Tipi-pesi'!K$14,"")&amp;IF(K214='Tabelle Tipi-pesi'!J$15,'Tabelle Tipi-pesi'!K$15,"")&amp;IF(K214='Tabelle Tipi-pesi'!J$16,'Tabelle Tipi-pesi'!K$16,"")&amp;IF(K214='Tabelle Tipi-pesi'!J$17,'Tabelle Tipi-pesi'!K$17,"")&amp;IF(K214='Tabelle Tipi-pesi'!J$18,'Tabelle Tipi-pesi'!K$18,"")&amp;IF(K214='Tabelle Tipi-pesi'!J$19,'Tabelle Tipi-pesi'!K$19,"")&amp;IF(K214='Tabelle Tipi-pesi'!J$20,'Tabelle Tipi-pesi'!K$20,"")&amp;IF(K214='Tabelle Tipi-pesi'!J$21,'Tabelle Tipi-pesi'!K$21,"")&amp;IF(K214='Tabelle Tipi-pesi'!J$22,'Tabelle Tipi-pesi'!K$22,"")&amp;IF(K214='Tabelle Tipi-pesi'!J$23,'Tabelle Tipi-pesi'!K$23,"")))</f>
        <v>7</v>
      </c>
      <c r="M214" s="8" t="s">
        <v>56</v>
      </c>
      <c r="N214" s="9">
        <f>$B214*IF(M214="",0,VALUE(IF(M214='Tabelle Tipi-pesi'!L$2,'Tabelle Tipi-pesi'!M$2,"")&amp;IF(M214='Tabelle Tipi-pesi'!L$3,'Tabelle Tipi-pesi'!M$3,"")&amp;IF(M214='Tabelle Tipi-pesi'!L$4,'Tabelle Tipi-pesi'!M$4,"")&amp;IF(M214='Tabelle Tipi-pesi'!L$5,'Tabelle Tipi-pesi'!M$5,"")&amp;IF(M214='Tabelle Tipi-pesi'!L$6,'Tabelle Tipi-pesi'!M$6,"")&amp;IF(M214='Tabelle Tipi-pesi'!L$7,'Tabelle Tipi-pesi'!M$7,"")&amp;IF(M214='Tabelle Tipi-pesi'!L$8,'Tabelle Tipi-pesi'!M$8,"")&amp;IF(M214='Tabelle Tipi-pesi'!L$9,'Tabelle Tipi-pesi'!M$9,"")&amp;IF(M214='Tabelle Tipi-pesi'!L$10,'Tabelle Tipi-pesi'!M$10,"")&amp;IF(M214='Tabelle Tipi-pesi'!L$11,'Tabelle Tipi-pesi'!M$11,"")&amp;IF(M214='Tabelle Tipi-pesi'!L$12,'Tabelle Tipi-pesi'!M$12,"")&amp;IF(M214='Tabelle Tipi-pesi'!L$13,'Tabelle Tipi-pesi'!M$13,"")&amp;IF(M214='Tabelle Tipi-pesi'!L$14,'Tabelle Tipi-pesi'!M$14,"")&amp;IF(M214='Tabelle Tipi-pesi'!L$15,'Tabelle Tipi-pesi'!M$15,"")&amp;IF(M214='Tabelle Tipi-pesi'!L$16,'Tabelle Tipi-pesi'!M$16,"")&amp;IF(M214='Tabelle Tipi-pesi'!L$17,'Tabelle Tipi-pesi'!M$17,"")&amp;IF(M214='Tabelle Tipi-pesi'!L$18,'Tabelle Tipi-pesi'!M$18,"")&amp;IF(M214='Tabelle Tipi-pesi'!L$19,'Tabelle Tipi-pesi'!M$19,"")&amp;IF(M214='Tabelle Tipi-pesi'!L$20,'Tabelle Tipi-pesi'!M$20,"")&amp;IF(M214='Tabelle Tipi-pesi'!L$21,'Tabelle Tipi-pesi'!M$21,"")&amp;IF(M214='Tabelle Tipi-pesi'!L$22,'Tabelle Tipi-pesi'!M$22,"")&amp;IF(M214='Tabelle Tipi-pesi'!L$23,'Tabelle Tipi-pesi'!M$23,"")))</f>
        <v>80</v>
      </c>
      <c r="O214" s="27" t="s">
        <v>134</v>
      </c>
      <c r="P214" s="28">
        <f>IF(O214="",0,VALUE(IF(O214='Tabelle Tipi-pesi'!N$2,'Tabelle Tipi-pesi'!O$2,"")&amp;IF(O214='Tabelle Tipi-pesi'!N$3,'Tabelle Tipi-pesi'!O$3,"")&amp;IF(O214='Tabelle Tipi-pesi'!N$4,'Tabelle Tipi-pesi'!O$4,"")&amp;IF(O214='Tabelle Tipi-pesi'!N$5,'Tabelle Tipi-pesi'!O$5,"")&amp;IF(O214='Tabelle Tipi-pesi'!N$6,'Tabelle Tipi-pesi'!O$6,"")&amp;IF(O214='Tabelle Tipi-pesi'!N$7,'Tabelle Tipi-pesi'!O$7,"")&amp;IF(O214='Tabelle Tipi-pesi'!N$8,'Tabelle Tipi-pesi'!O$8,"")&amp;IF(O214='Tabelle Tipi-pesi'!N$9,'Tabelle Tipi-pesi'!O$9,"")&amp;IF(O214='Tabelle Tipi-pesi'!N$10,'Tabelle Tipi-pesi'!O$10,"")&amp;IF(O214='Tabelle Tipi-pesi'!N$11,'Tabelle Tipi-pesi'!O$11,"")&amp;IF(O214='Tabelle Tipi-pesi'!N$12,'Tabelle Tipi-pesi'!O$12,"")&amp;IF(O214='Tabelle Tipi-pesi'!N$13,'Tabelle Tipi-pesi'!O$13,"")&amp;IF(O214='Tabelle Tipi-pesi'!N$14,'Tabelle Tipi-pesi'!O$14,"")&amp;IF(O214='Tabelle Tipi-pesi'!N$15,'Tabelle Tipi-pesi'!O$15,"")&amp;IF(O214='Tabelle Tipi-pesi'!N$16,'Tabelle Tipi-pesi'!O$16,"")&amp;IF(O214='Tabelle Tipi-pesi'!N$17,'Tabelle Tipi-pesi'!O$17,"")&amp;IF(O214='Tabelle Tipi-pesi'!N$18,'Tabelle Tipi-pesi'!O$18,"")&amp;IF(O214='Tabelle Tipi-pesi'!N$19,'Tabelle Tipi-pesi'!O$19,"")&amp;IF(O214='Tabelle Tipi-pesi'!N$20,'Tabelle Tipi-pesi'!O$20,"")&amp;IF(O214='Tabelle Tipi-pesi'!N$21,'Tabelle Tipi-pesi'!O$21,"")&amp;IF(O214='Tabelle Tipi-pesi'!N$22,'Tabelle Tipi-pesi'!O$22,"")&amp;IF(O214='Tabelle Tipi-pesi'!N$23,'Tabelle Tipi-pesi'!O$23,"")&amp;IF(O214='Tabelle Tipi-pesi'!N$24,'Tabelle Tipi-pesi'!O$24,"")))</f>
        <v>100</v>
      </c>
      <c r="R214" s="9">
        <f>IF(Q214="",0,VALUE(IF(Q214='Tabelle Tipi-pesi'!P$2,'Tabelle Tipi-pesi'!Q$2,"")&amp;IF(Q214='Tabelle Tipi-pesi'!P$3,'Tabelle Tipi-pesi'!Q$3,"")&amp;IF(Q214='Tabelle Tipi-pesi'!P$4,'Tabelle Tipi-pesi'!Q$4,"")&amp;IF(Q214='Tabelle Tipi-pesi'!P$5,'Tabelle Tipi-pesi'!Q$5,"")&amp;IF(Q214='Tabelle Tipi-pesi'!P$6,'Tabelle Tipi-pesi'!Q$6,"")&amp;IF(Q214='Tabelle Tipi-pesi'!P$7,'Tabelle Tipi-pesi'!Q$7,"")&amp;IF(Q214='Tabelle Tipi-pesi'!P$8,'Tabelle Tipi-pesi'!Q$8,"")&amp;IF(Q214='Tabelle Tipi-pesi'!P$9,'Tabelle Tipi-pesi'!Q$9,"")&amp;IF(Q214='Tabelle Tipi-pesi'!P$10,'Tabelle Tipi-pesi'!Q$10,"")&amp;IF(Q214='Tabelle Tipi-pesi'!P$11,'Tabelle Tipi-pesi'!Q$11,"")&amp;IF(Q214='Tabelle Tipi-pesi'!P$12,'Tabelle Tipi-pesi'!Q$12,"")&amp;IF(Q214='Tabelle Tipi-pesi'!P$13,'Tabelle Tipi-pesi'!Q$13,"")&amp;IF(Q214='Tabelle Tipi-pesi'!P$14,'Tabelle Tipi-pesi'!Q$14,"")&amp;IF(Q214='Tabelle Tipi-pesi'!P$15,'Tabelle Tipi-pesi'!Q$15,"")&amp;IF(Q214='Tabelle Tipi-pesi'!P$16,'Tabelle Tipi-pesi'!Q$16,"")&amp;IF(Q214='Tabelle Tipi-pesi'!P$17,'Tabelle Tipi-pesi'!Q$17,"")&amp;IF(Q214='Tabelle Tipi-pesi'!P$18,'Tabelle Tipi-pesi'!Q$18,"")&amp;IF(Q214='Tabelle Tipi-pesi'!P$19,'Tabelle Tipi-pesi'!Q$19,"")&amp;IF(Q214='Tabelle Tipi-pesi'!P$20,'Tabelle Tipi-pesi'!Q$20,"")&amp;IF(Q214='Tabelle Tipi-pesi'!P$21,'Tabelle Tipi-pesi'!Q$21,"")&amp;IF(Q214='Tabelle Tipi-pesi'!P$22,'Tabelle Tipi-pesi'!Q$22,"")&amp;IF(Q214='Tabelle Tipi-pesi'!P$23,'Tabelle Tipi-pesi'!Q$23,"")))</f>
        <v>0</v>
      </c>
      <c r="S214" s="29"/>
      <c r="T214" s="30">
        <f>IF(S214="",0,VALUE(IF(S214='Tabelle Tipi-pesi'!R$2,'Tabelle Tipi-pesi'!S$2,"")&amp;IF(S214='Tabelle Tipi-pesi'!R$3,'Tabelle Tipi-pesi'!S$3,"")&amp;IF(S214='Tabelle Tipi-pesi'!R$4,'Tabelle Tipi-pesi'!S$4,"")&amp;IF(S214='Tabelle Tipi-pesi'!R$5,'Tabelle Tipi-pesi'!S$5,"")&amp;IF(S214='Tabelle Tipi-pesi'!R$6,'Tabelle Tipi-pesi'!S$6,"")&amp;IF(S214='Tabelle Tipi-pesi'!R$7,'Tabelle Tipi-pesi'!S$7,"")&amp;IF(S214='Tabelle Tipi-pesi'!R$8,'Tabelle Tipi-pesi'!S$8,"")&amp;IF(S214='Tabelle Tipi-pesi'!R$9,'Tabelle Tipi-pesi'!S$9,"")&amp;IF(S214='Tabelle Tipi-pesi'!R$10,'Tabelle Tipi-pesi'!S$10,"")&amp;IF(S214='Tabelle Tipi-pesi'!R$11,'Tabelle Tipi-pesi'!S$11,"")&amp;IF(S214='Tabelle Tipi-pesi'!R$12,'Tabelle Tipi-pesi'!S$12,"")&amp;IF(S214='Tabelle Tipi-pesi'!R$13,'Tabelle Tipi-pesi'!S$13,"")&amp;IF(S214='Tabelle Tipi-pesi'!R$14,'Tabelle Tipi-pesi'!S$14,"")&amp;IF(S214='Tabelle Tipi-pesi'!R$15,'Tabelle Tipi-pesi'!S$15,"")&amp;IF(S214='Tabelle Tipi-pesi'!R$16,'Tabelle Tipi-pesi'!S$16,"")&amp;IF(S214='Tabelle Tipi-pesi'!R$17,'Tabelle Tipi-pesi'!S$17,"")&amp;IF(S214='Tabelle Tipi-pesi'!R$18,'Tabelle Tipi-pesi'!S$18,"")&amp;IF(S214='Tabelle Tipi-pesi'!R$19,'Tabelle Tipi-pesi'!S$19,"")&amp;IF(S214='Tabelle Tipi-pesi'!R$20,'Tabelle Tipi-pesi'!S$20,"")&amp;IF(S214='Tabelle Tipi-pesi'!R$21,'Tabelle Tipi-pesi'!S$21,"")&amp;IF(S214='Tabelle Tipi-pesi'!R$22,'Tabelle Tipi-pesi'!S$22,"")&amp;IF(S214='Tabelle Tipi-pesi'!R$23,'Tabelle Tipi-pesi'!S$23,"")))</f>
        <v>0</v>
      </c>
      <c r="V214" s="9">
        <f>IF(U214="",0,VALUE(IF(U214='Tabelle Tipi-pesi'!T$2,'Tabelle Tipi-pesi'!U$2,"")&amp;IF(U214='Tabelle Tipi-pesi'!T$3,'Tabelle Tipi-pesi'!U$3,"")&amp;IF(U214='Tabelle Tipi-pesi'!T$4,'Tabelle Tipi-pesi'!U$4,"")&amp;IF(U214='Tabelle Tipi-pesi'!T$5,'Tabelle Tipi-pesi'!U$5,"")&amp;IF(U214='Tabelle Tipi-pesi'!T$6,'Tabelle Tipi-pesi'!U$6,"")&amp;IF(U214='Tabelle Tipi-pesi'!T$7,'Tabelle Tipi-pesi'!U$7,"")&amp;IF(U214='Tabelle Tipi-pesi'!T$8,'Tabelle Tipi-pesi'!U$8,"")&amp;IF(U214='Tabelle Tipi-pesi'!T$9,'Tabelle Tipi-pesi'!U$9,"")&amp;IF(U214='Tabelle Tipi-pesi'!T$10,'Tabelle Tipi-pesi'!U$10,"")&amp;IF(U214='Tabelle Tipi-pesi'!T$11,'Tabelle Tipi-pesi'!U$11,"")&amp;IF(U214='Tabelle Tipi-pesi'!T$12,'Tabelle Tipi-pesi'!U$12,"")&amp;IF(U214='Tabelle Tipi-pesi'!T$13,'Tabelle Tipi-pesi'!U$13,"")&amp;IF(U214='Tabelle Tipi-pesi'!T$14,'Tabelle Tipi-pesi'!U$14,"")&amp;IF(U214='Tabelle Tipi-pesi'!T$15,'Tabelle Tipi-pesi'!U$15,"")&amp;IF(U214='Tabelle Tipi-pesi'!T$16,'Tabelle Tipi-pesi'!U$16,"")&amp;IF(U214='Tabelle Tipi-pesi'!T$17,'Tabelle Tipi-pesi'!U$17,"")&amp;IF(U214='Tabelle Tipi-pesi'!T$18,'Tabelle Tipi-pesi'!U$18,"")&amp;IF(U214='Tabelle Tipi-pesi'!T$19,'Tabelle Tipi-pesi'!U$19,"")&amp;IF(U214='Tabelle Tipi-pesi'!T$20,'Tabelle Tipi-pesi'!U$20,"")&amp;IF(U214='Tabelle Tipi-pesi'!T$21,'Tabelle Tipi-pesi'!U$21,"")&amp;IF(U214='Tabelle Tipi-pesi'!T$22,'Tabelle Tipi-pesi'!U$22,"")&amp;IF(U214='Tabelle Tipi-pesi'!T$23,'Tabelle Tipi-pesi'!U$23,"")))</f>
        <v>0</v>
      </c>
      <c r="W214" s="31"/>
      <c r="X214" s="32">
        <f>IF(W214="",0,VALUE(IF(W214='Tabelle Tipi-pesi'!V$2,'Tabelle Tipi-pesi'!W$2,"")&amp;IF(W214='Tabelle Tipi-pesi'!V$3,'Tabelle Tipi-pesi'!W$3,"")&amp;IF(W214='Tabelle Tipi-pesi'!V$4,'Tabelle Tipi-pesi'!W$4,"")&amp;IF(W214='Tabelle Tipi-pesi'!V$5,'Tabelle Tipi-pesi'!W$5,"")&amp;IF(W214='Tabelle Tipi-pesi'!V$6,'Tabelle Tipi-pesi'!W$6,"")&amp;IF(W214='Tabelle Tipi-pesi'!V$7,'Tabelle Tipi-pesi'!W$7,"")&amp;IF(W214='Tabelle Tipi-pesi'!V$8,'Tabelle Tipi-pesi'!W$8,"")&amp;IF(W214='Tabelle Tipi-pesi'!V$9,'Tabelle Tipi-pesi'!W$9,"")&amp;IF(W214='Tabelle Tipi-pesi'!V$10,'Tabelle Tipi-pesi'!W$10,"")&amp;IF(W214='Tabelle Tipi-pesi'!V$11,'Tabelle Tipi-pesi'!W$11,"")&amp;IF(W214='Tabelle Tipi-pesi'!V$12,'Tabelle Tipi-pesi'!W$12,"")&amp;IF(W214='Tabelle Tipi-pesi'!V$13,'Tabelle Tipi-pesi'!W$13,"")&amp;IF(W214='Tabelle Tipi-pesi'!V$14,'Tabelle Tipi-pesi'!W$14,"")&amp;IF(W214='Tabelle Tipi-pesi'!V$15,'Tabelle Tipi-pesi'!W$15,"")&amp;IF(W214='Tabelle Tipi-pesi'!V$16,'Tabelle Tipi-pesi'!W$16,"")&amp;IF(W214='Tabelle Tipi-pesi'!V$17,'Tabelle Tipi-pesi'!W$17,"")&amp;IF(W214='Tabelle Tipi-pesi'!V$18,'Tabelle Tipi-pesi'!W$18,"")&amp;IF(W214='Tabelle Tipi-pesi'!V$19,'Tabelle Tipi-pesi'!W$19,"")&amp;IF(W214='Tabelle Tipi-pesi'!V$20,'Tabelle Tipi-pesi'!W$20,"")&amp;IF(W214='Tabelle Tipi-pesi'!V$21,'Tabelle Tipi-pesi'!W$21,"")&amp;IF(W214='Tabelle Tipi-pesi'!V$22,'Tabelle Tipi-pesi'!W$22,"")&amp;IF(W214='Tabelle Tipi-pesi'!V$23,'Tabelle Tipi-pesi'!W$23,"")))</f>
        <v>0</v>
      </c>
      <c r="Z214" s="9">
        <f>IF(Y214="",0,VALUE(IF(Y214='Tabelle Tipi-pesi'!X$2,'Tabelle Tipi-pesi'!Y$2,"")&amp;IF(Y214='Tabelle Tipi-pesi'!X$3,'Tabelle Tipi-pesi'!Y$3,"")&amp;IF(Y214='Tabelle Tipi-pesi'!X$4,'Tabelle Tipi-pesi'!Y$4,"")&amp;IF(Y214='Tabelle Tipi-pesi'!X$5,'Tabelle Tipi-pesi'!Y$5,"")&amp;IF(Y214='Tabelle Tipi-pesi'!X$6,'Tabelle Tipi-pesi'!Y$6,"")&amp;IF(Y214='Tabelle Tipi-pesi'!X$7,'Tabelle Tipi-pesi'!Y$7,"")&amp;IF(Y214='Tabelle Tipi-pesi'!X$8,'Tabelle Tipi-pesi'!Y$8,"")&amp;IF(Y214='Tabelle Tipi-pesi'!X$9,'Tabelle Tipi-pesi'!Y$9,"")&amp;IF(Y214='Tabelle Tipi-pesi'!X$10,'Tabelle Tipi-pesi'!Y$10,"")&amp;IF(Y214='Tabelle Tipi-pesi'!X$11,'Tabelle Tipi-pesi'!Y$11,"")&amp;IF(Y214='Tabelle Tipi-pesi'!X$12,'Tabelle Tipi-pesi'!Y$12,"")&amp;IF(Y214='Tabelle Tipi-pesi'!X$13,'Tabelle Tipi-pesi'!Y$13,"")&amp;IF(Y214='Tabelle Tipi-pesi'!X$14,'Tabelle Tipi-pesi'!Y$14,"")&amp;IF(Y214='Tabelle Tipi-pesi'!X$15,'Tabelle Tipi-pesi'!Y$15,"")&amp;IF(Y214='Tabelle Tipi-pesi'!X$16,'Tabelle Tipi-pesi'!Y$16,"")&amp;IF(Y214='Tabelle Tipi-pesi'!X$17,'Tabelle Tipi-pesi'!Y$17,"")&amp;IF(Y214='Tabelle Tipi-pesi'!X$18,'Tabelle Tipi-pesi'!Y$18,"")&amp;IF(Y214='Tabelle Tipi-pesi'!X$19,'Tabelle Tipi-pesi'!Y$19,"")&amp;IF(Y214='Tabelle Tipi-pesi'!X$20,'Tabelle Tipi-pesi'!Y$20,"")&amp;IF(Y214='Tabelle Tipi-pesi'!X$21,'Tabelle Tipi-pesi'!Y$21,"")&amp;IF(Y214='Tabelle Tipi-pesi'!X$22,'Tabelle Tipi-pesi'!Y$22,"")&amp;IF(Y214='Tabelle Tipi-pesi'!X$23,'Tabelle Tipi-pesi'!Y$23,"")))</f>
        <v>0</v>
      </c>
      <c r="AA214" s="36"/>
      <c r="AB214" s="37">
        <f>IF(AA214="",0,VALUE(IF(AA214='Tabelle Tipi-pesi'!Z$2,'Tabelle Tipi-pesi'!AA$2,"")&amp;IF(AA214='Tabelle Tipi-pesi'!Z$3,'Tabelle Tipi-pesi'!AA$3,"")&amp;IF(AA214='Tabelle Tipi-pesi'!Z$4,'Tabelle Tipi-pesi'!AA$4,"")&amp;IF(AA214='Tabelle Tipi-pesi'!Z$5,'Tabelle Tipi-pesi'!AA$5,"")&amp;IF(AA214='Tabelle Tipi-pesi'!Z$6,'Tabelle Tipi-pesi'!AA$6,"")&amp;IF(AA214='Tabelle Tipi-pesi'!Z$7,'Tabelle Tipi-pesi'!AA$7,"")&amp;IF(AA214='Tabelle Tipi-pesi'!Z$8,'Tabelle Tipi-pesi'!AA$8,"")&amp;IF(AA214='Tabelle Tipi-pesi'!Z$9,'Tabelle Tipi-pesi'!AA$9,"")&amp;IF(AA214='Tabelle Tipi-pesi'!Z$10,'Tabelle Tipi-pesi'!AA$10,"")&amp;IF(AA214='Tabelle Tipi-pesi'!Z$11,'Tabelle Tipi-pesi'!AA$11,"")&amp;IF(AA214='Tabelle Tipi-pesi'!Z$12,'Tabelle Tipi-pesi'!AA$12,"")&amp;IF(AA214='Tabelle Tipi-pesi'!Z$13,'Tabelle Tipi-pesi'!AA$13,"")&amp;IF(AA214='Tabelle Tipi-pesi'!Z$14,'Tabelle Tipi-pesi'!AA$14,"")&amp;IF(AA214='Tabelle Tipi-pesi'!Z$15,'Tabelle Tipi-pesi'!AA$15,"")&amp;IF(AA214='Tabelle Tipi-pesi'!Z$16,'Tabelle Tipi-pesi'!AA$16,"")&amp;IF(AA214='Tabelle Tipi-pesi'!Z$17,'Tabelle Tipi-pesi'!AA$17,"")&amp;IF(AA214='Tabelle Tipi-pesi'!Z$18,'Tabelle Tipi-pesi'!AA$18,"")&amp;IF(AA214='Tabelle Tipi-pesi'!Z$19,'Tabelle Tipi-pesi'!AA$19,"")&amp;IF(AA214='Tabelle Tipi-pesi'!Z$20,'Tabelle Tipi-pesi'!AA$20,"")&amp;IF(AA214='Tabelle Tipi-pesi'!Z$21,'Tabelle Tipi-pesi'!AA$21,"")&amp;IF(AA214='Tabelle Tipi-pesi'!Z$22,'Tabelle Tipi-pesi'!AA$22,"")&amp;IF(AA214='Tabelle Tipi-pesi'!Z$23,'Tabelle Tipi-pesi'!AA$23,"")))</f>
        <v>0</v>
      </c>
      <c r="AD214" s="9">
        <f>IF(AC214="",0,VALUE(IF(AC214='Tabelle Tipi-pesi'!Z$2,'Tabelle Tipi-pesi'!AA$2,"")&amp;IF(AC214='Tabelle Tipi-pesi'!Z$3,'Tabelle Tipi-pesi'!AA$3,"")&amp;IF(AC214='Tabelle Tipi-pesi'!Z$4,'Tabelle Tipi-pesi'!AA$4,"")&amp;IF(AC214='Tabelle Tipi-pesi'!Z$5,'Tabelle Tipi-pesi'!AA$5,"")&amp;IF(AC214='Tabelle Tipi-pesi'!Z$6,'Tabelle Tipi-pesi'!AA$6,"")&amp;IF(AC214='Tabelle Tipi-pesi'!Z$7,'Tabelle Tipi-pesi'!AA$7,"")&amp;IF(AC214='Tabelle Tipi-pesi'!Z$8,'Tabelle Tipi-pesi'!AA$8,"")&amp;IF(AC214='Tabelle Tipi-pesi'!Z$9,'Tabelle Tipi-pesi'!AA$9,"")&amp;IF(AC214='Tabelle Tipi-pesi'!Z$10,'Tabelle Tipi-pesi'!AA$10,"")&amp;IF(AC214='Tabelle Tipi-pesi'!Z$11,'Tabelle Tipi-pesi'!AA$11,"")&amp;IF(AC214='Tabelle Tipi-pesi'!Z$12,'Tabelle Tipi-pesi'!AA$12,"")&amp;IF(AC214='Tabelle Tipi-pesi'!Z$13,'Tabelle Tipi-pesi'!AA$13,"")&amp;IF(AC214='Tabelle Tipi-pesi'!Z$14,'Tabelle Tipi-pesi'!AA$14,"")&amp;IF(AC214='Tabelle Tipi-pesi'!Z$15,'Tabelle Tipi-pesi'!AA$15,"")&amp;IF(AC214='Tabelle Tipi-pesi'!Z$16,'Tabelle Tipi-pesi'!AA$16,"")&amp;IF(AC214='Tabelle Tipi-pesi'!Z$17,'Tabelle Tipi-pesi'!AA$17,"")&amp;IF(AC214='Tabelle Tipi-pesi'!Z$18,'Tabelle Tipi-pesi'!AA$18,"")&amp;IF(AC214='Tabelle Tipi-pesi'!Z$19,'Tabelle Tipi-pesi'!AA$19,"")&amp;IF(AC214='Tabelle Tipi-pesi'!Z$20,'Tabelle Tipi-pesi'!AA$20,"")&amp;IF(AC214='Tabelle Tipi-pesi'!Z$21,'Tabelle Tipi-pesi'!AA$21,"")&amp;IF(AC214='Tabelle Tipi-pesi'!Z$22,'Tabelle Tipi-pesi'!AA$22,"")&amp;IF(AC214='Tabelle Tipi-pesi'!Z$23,'Tabelle Tipi-pesi'!AA$23,"")))</f>
        <v>0</v>
      </c>
      <c r="AE214" s="34"/>
      <c r="AF214" s="35">
        <f>IF(AE214="",0,VALUE(IF(AE214='Tabelle Tipi-pesi'!AB$2,'Tabelle Tipi-pesi'!AC$2,"")&amp;IF(AE214='Tabelle Tipi-pesi'!AB$3,'Tabelle Tipi-pesi'!AC$3,"")&amp;IF(AE214='Tabelle Tipi-pesi'!AB$4,'Tabelle Tipi-pesi'!AC$4,"")&amp;IF(AE214='Tabelle Tipi-pesi'!AB$5,'Tabelle Tipi-pesi'!AC$5,"")&amp;IF(AE214='Tabelle Tipi-pesi'!AB$6,'Tabelle Tipi-pesi'!AC$6,"")&amp;IF(AE214='Tabelle Tipi-pesi'!AB$7,'Tabelle Tipi-pesi'!AC$7,"")&amp;IF(AE214='Tabelle Tipi-pesi'!AB$8,'Tabelle Tipi-pesi'!AC$8,"")&amp;IF(AE214='Tabelle Tipi-pesi'!AB$9,'Tabelle Tipi-pesi'!AC$9,"")&amp;IF(AE214='Tabelle Tipi-pesi'!AB$10,'Tabelle Tipi-pesi'!AC$10,"")&amp;IF(AE214='Tabelle Tipi-pesi'!AB$11,'Tabelle Tipi-pesi'!AC$11,"")&amp;IF(AE214='Tabelle Tipi-pesi'!AB$12,'Tabelle Tipi-pesi'!AC$12,"")&amp;IF(AE214='Tabelle Tipi-pesi'!AB$13,'Tabelle Tipi-pesi'!AC$13,"")&amp;IF(AE214='Tabelle Tipi-pesi'!AB$14,'Tabelle Tipi-pesi'!AC$14,"")&amp;IF(AE214='Tabelle Tipi-pesi'!AB$15,'Tabelle Tipi-pesi'!AC$15,"")&amp;IF(AD214='Tabelle Tipi-pesi'!AB$16,'Tabelle Tipi-pesi'!AC$16,"")&amp;IF(AE214='Tabelle Tipi-pesi'!AB$17,'Tabelle Tipi-pesi'!AC$17,"")&amp;IF(AE214='Tabelle Tipi-pesi'!AB$18,'Tabelle Tipi-pesi'!AC$18,"")&amp;IF(AE214='Tabelle Tipi-pesi'!AB$19,'Tabelle Tipi-pesi'!AC$19,"")&amp;IF(AE214='Tabelle Tipi-pesi'!AB$20,'Tabelle Tipi-pesi'!AC$20,"")&amp;IF(AE214='Tabelle Tipi-pesi'!AB$21,'Tabelle Tipi-pesi'!AC$21,"")&amp;IF(AE214='Tabelle Tipi-pesi'!AB$22,'Tabelle Tipi-pesi'!AC$22,"")&amp;IF(AE214='Tabelle Tipi-pesi'!AB$23,'Tabelle Tipi-pesi'!AC$23,"")))</f>
        <v>0</v>
      </c>
      <c r="AH214" s="9">
        <f>IF(AG214="",0,VALUE(IF(AG214='Tabelle Tipi-pesi'!AD$2,'Tabelle Tipi-pesi'!AE$2,"")&amp;IF(AG214='Tabelle Tipi-pesi'!AD$3,'Tabelle Tipi-pesi'!AE$3,"")&amp;IF(AG214='Tabelle Tipi-pesi'!AD$4,'Tabelle Tipi-pesi'!AE$4,"")&amp;IF(AG214='Tabelle Tipi-pesi'!AD$5,'Tabelle Tipi-pesi'!AE$5,"")&amp;IF(AG214='Tabelle Tipi-pesi'!AD$6,'Tabelle Tipi-pesi'!AE$6,"")&amp;IF(AG214='Tabelle Tipi-pesi'!AD$7,'Tabelle Tipi-pesi'!AE$7,"")&amp;IF(AG214='Tabelle Tipi-pesi'!AD$8,'Tabelle Tipi-pesi'!AE$8,"")&amp;IF(AG214='Tabelle Tipi-pesi'!AD$9,'Tabelle Tipi-pesi'!AE$9,"")&amp;IF(AG214='Tabelle Tipi-pesi'!AD$10,'Tabelle Tipi-pesi'!AE$10,"")&amp;IF(AG214='Tabelle Tipi-pesi'!AD$11,'Tabelle Tipi-pesi'!AE$11,"")&amp;IF(AG214='Tabelle Tipi-pesi'!AD$12,'Tabelle Tipi-pesi'!AE$12,"")&amp;IF(AG214='Tabelle Tipi-pesi'!AD$13,'Tabelle Tipi-pesi'!AE$13,"")&amp;IF(AG214='Tabelle Tipi-pesi'!AD$14,'Tabelle Tipi-pesi'!AE$14,"")&amp;IF(AG214='Tabelle Tipi-pesi'!AD$15,'Tabelle Tipi-pesi'!AE$15,"")&amp;IF(AF214='Tabelle Tipi-pesi'!AD$16,'Tabelle Tipi-pesi'!AE$16,"")&amp;IF(AG214='Tabelle Tipi-pesi'!AD$17,'Tabelle Tipi-pesi'!AE$17,"")&amp;IF(AG214='Tabelle Tipi-pesi'!AD$18,'Tabelle Tipi-pesi'!AE$18,"")&amp;IF(AG214='Tabelle Tipi-pesi'!AD$19,'Tabelle Tipi-pesi'!AE$19,"")&amp;IF(AG214='Tabelle Tipi-pesi'!AD$20,'Tabelle Tipi-pesi'!AE$20,"")&amp;IF(AG214='Tabelle Tipi-pesi'!AD$21,'Tabelle Tipi-pesi'!AE$21,"")&amp;IF(AG214='Tabelle Tipi-pesi'!AD$22,'Tabelle Tipi-pesi'!AE$22,"")&amp;IF(AG214='Tabelle Tipi-pesi'!AD$23,'Tabelle Tipi-pesi'!AE$23,"")))</f>
        <v>0</v>
      </c>
      <c r="AJ214" s="26">
        <f t="shared" si="21"/>
        <v>335</v>
      </c>
      <c r="AK214" s="55">
        <v>29.5</v>
      </c>
      <c r="AL214" s="12">
        <v>2178</v>
      </c>
      <c r="AM214" s="18"/>
      <c r="AN214" s="11">
        <f t="shared" si="22"/>
        <v>8</v>
      </c>
      <c r="AO214" s="11" t="str">
        <f t="shared" si="23"/>
        <v>2</v>
      </c>
      <c r="AP214" s="8">
        <v>1400</v>
      </c>
      <c r="AQ214" s="40">
        <f t="shared" si="24"/>
        <v>4.4298305084745762</v>
      </c>
      <c r="AR214" s="15">
        <f t="shared" si="25"/>
        <v>32.780745762711867</v>
      </c>
      <c r="AS214" s="16">
        <f t="shared" si="26"/>
        <v>97.852972426005579</v>
      </c>
      <c r="AT214" s="15">
        <f t="shared" si="27"/>
        <v>10.219413628504537</v>
      </c>
      <c r="AU214" s="39"/>
    </row>
    <row r="215" spans="1:47" s="8" customFormat="1" ht="11.25" customHeight="1" x14ac:dyDescent="0.2">
      <c r="A215" s="8">
        <v>211</v>
      </c>
      <c r="B215" s="8">
        <v>4</v>
      </c>
      <c r="C215" s="20" t="s">
        <v>16</v>
      </c>
      <c r="D215" s="21">
        <f>IF(C215="",0,VALUE(IF(C215='Tabelle Tipi-pesi'!B$2,'Tabelle Tipi-pesi'!C$2,"")&amp;IF(C215='Tabelle Tipi-pesi'!B$3,'Tabelle Tipi-pesi'!C$3,"")&amp;IF(C215='Tabelle Tipi-pesi'!B$4,'Tabelle Tipi-pesi'!C$4,"")&amp;IF(C215='Tabelle Tipi-pesi'!B$5,'Tabelle Tipi-pesi'!C$5,"")&amp;IF(C215='Tabelle Tipi-pesi'!B$6,'Tabelle Tipi-pesi'!C$6,"")&amp;IF(C215='Tabelle Tipi-pesi'!B$7,'Tabelle Tipi-pesi'!C$7,"")&amp;IF(C215='Tabelle Tipi-pesi'!B$8,'Tabelle Tipi-pesi'!C$8,"")&amp;IF(C215='Tabelle Tipi-pesi'!B$9,'Tabelle Tipi-pesi'!C$9,"")&amp;IF(C215='Tabelle Tipi-pesi'!B$10,'Tabelle Tipi-pesi'!C$10,"")&amp;IF(C215='Tabelle Tipi-pesi'!B$11,'Tabelle Tipi-pesi'!C$11,"")&amp;IF(C215='Tabelle Tipi-pesi'!B$12,'Tabelle Tipi-pesi'!C$12,"")&amp;IF(C215='Tabelle Tipi-pesi'!B$13,'Tabelle Tipi-pesi'!C$13,"")&amp;IF(C215='Tabelle Tipi-pesi'!B$14,'Tabelle Tipi-pesi'!C$14,"")&amp;IF(C215='Tabelle Tipi-pesi'!B$15,'Tabelle Tipi-pesi'!C$15,"")&amp;IF(C215='Tabelle Tipi-pesi'!B$16,'Tabelle Tipi-pesi'!C$16,"")&amp;IF(C215='Tabelle Tipi-pesi'!B$17,'Tabelle Tipi-pesi'!C$17,"")&amp;IF(C215='Tabelle Tipi-pesi'!B$18,'Tabelle Tipi-pesi'!C$18,"")&amp;IF(C215='Tabelle Tipi-pesi'!B$19,'Tabelle Tipi-pesi'!C$19,"")&amp;IF(C215='Tabelle Tipi-pesi'!B$20,'Tabelle Tipi-pesi'!C$20,"")&amp;IF(C215='Tabelle Tipi-pesi'!B$21,'Tabelle Tipi-pesi'!C$21,"")&amp;IF(C215='Tabelle Tipi-pesi'!B$22,'Tabelle Tipi-pesi'!C$22,"")&amp;IF(C215='Tabelle Tipi-pesi'!B$23,'Tabelle Tipi-pesi'!C$23,"")))</f>
        <v>50</v>
      </c>
      <c r="E215" s="8" t="s">
        <v>140</v>
      </c>
      <c r="F215" s="7">
        <f>IF(E215="",0,VALUE(IF(E215='Tabelle Tipi-pesi'!D$2,'Tabelle Tipi-pesi'!E$2,"")&amp;IF(E215='Tabelle Tipi-pesi'!D$3,'Tabelle Tipi-pesi'!E$3,"")&amp;IF(E215='Tabelle Tipi-pesi'!D$4,'Tabelle Tipi-pesi'!E$4,"")&amp;IF(E215='Tabelle Tipi-pesi'!D$5,'Tabelle Tipi-pesi'!E$5,"")&amp;IF(E215='Tabelle Tipi-pesi'!D$6,'Tabelle Tipi-pesi'!E$6,"")&amp;IF(E215='Tabelle Tipi-pesi'!D$7,'Tabelle Tipi-pesi'!E$7,"")&amp;IF(E215='Tabelle Tipi-pesi'!D$8,'Tabelle Tipi-pesi'!E$8,"")&amp;IF(E215='Tabelle Tipi-pesi'!D$9,'Tabelle Tipi-pesi'!E$9,"")&amp;IF(E215='Tabelle Tipi-pesi'!D$10,'Tabelle Tipi-pesi'!E$10,"")&amp;IF(E215='Tabelle Tipi-pesi'!D$11,'Tabelle Tipi-pesi'!E$11,"")&amp;IF(E215='Tabelle Tipi-pesi'!D$12,'Tabelle Tipi-pesi'!E$12,"")&amp;IF(E215='Tabelle Tipi-pesi'!D$13,'Tabelle Tipi-pesi'!E$13,"")&amp;IF(E215='Tabelle Tipi-pesi'!D$14,'Tabelle Tipi-pesi'!E$14,"")&amp;IF(E215='Tabelle Tipi-pesi'!D$15,'Tabelle Tipi-pesi'!E$15,"")&amp;IF(E215='Tabelle Tipi-pesi'!D$16,'Tabelle Tipi-pesi'!E$16,"")&amp;IF(E215='Tabelle Tipi-pesi'!D$17,'Tabelle Tipi-pesi'!E$17,"")&amp;IF(E215='Tabelle Tipi-pesi'!D$18,'Tabelle Tipi-pesi'!E$18,"")&amp;IF(E215='Tabelle Tipi-pesi'!D$19,'Tabelle Tipi-pesi'!E$19,"")&amp;IF(E215='Tabelle Tipi-pesi'!D$20,'Tabelle Tipi-pesi'!E$20,"")&amp;IF(E215='Tabelle Tipi-pesi'!D$21,'Tabelle Tipi-pesi'!E$21,"")&amp;IF(E215='Tabelle Tipi-pesi'!D$22,'Tabelle Tipi-pesi'!E$22,"")&amp;IF(E215='Tabelle Tipi-pesi'!D$23,'Tabelle Tipi-pesi'!E$23,"")))/4*B215</f>
        <v>18</v>
      </c>
      <c r="G215" s="22" t="s">
        <v>133</v>
      </c>
      <c r="H215" s="23">
        <f>$B215*IF(G215="",0,VALUE(IF(G215='Tabelle Tipi-pesi'!F$2,'Tabelle Tipi-pesi'!G$2,"")&amp;IF(G215='Tabelle Tipi-pesi'!F$3,'Tabelle Tipi-pesi'!G$3,"")&amp;IF(G215='Tabelle Tipi-pesi'!F$4,'Tabelle Tipi-pesi'!G$4,"")&amp;IF(G215='Tabelle Tipi-pesi'!F$5,'Tabelle Tipi-pesi'!G$5,"")&amp;IF(G215='Tabelle Tipi-pesi'!F$6,'Tabelle Tipi-pesi'!G$6,"")&amp;IF(G215='Tabelle Tipi-pesi'!F$7,'Tabelle Tipi-pesi'!G$7,"")&amp;IF(G215='Tabelle Tipi-pesi'!F$8,'Tabelle Tipi-pesi'!G$8,"")&amp;IF(G215='Tabelle Tipi-pesi'!F$9,'Tabelle Tipi-pesi'!G$9,"")&amp;IF(G215='Tabelle Tipi-pesi'!F$10,'Tabelle Tipi-pesi'!G$10,"")&amp;IF(G215='Tabelle Tipi-pesi'!F$11,'Tabelle Tipi-pesi'!G$11,"")&amp;IF(G215='Tabelle Tipi-pesi'!F$12,'Tabelle Tipi-pesi'!G$12,"")&amp;IF(G215='Tabelle Tipi-pesi'!F$13,'Tabelle Tipi-pesi'!G$13,"")&amp;IF(G215='Tabelle Tipi-pesi'!F$14,'Tabelle Tipi-pesi'!G$14,"")&amp;IF(G215='Tabelle Tipi-pesi'!F$15,'Tabelle Tipi-pesi'!G$15,"")&amp;IF(G215='Tabelle Tipi-pesi'!F$16,'Tabelle Tipi-pesi'!G$16,"")&amp;IF(G215='Tabelle Tipi-pesi'!F$17,'Tabelle Tipi-pesi'!G$17,"")&amp;IF(G215='Tabelle Tipi-pesi'!F$18,'Tabelle Tipi-pesi'!G$18,"")&amp;IF(G215='Tabelle Tipi-pesi'!F$19,'Tabelle Tipi-pesi'!G$19,"")&amp;IF(G215='Tabelle Tipi-pesi'!F$20,'Tabelle Tipi-pesi'!G$20,"")&amp;IF(G215='Tabelle Tipi-pesi'!F$21,'Tabelle Tipi-pesi'!G$21,"")&amp;IF(G215='Tabelle Tipi-pesi'!F$22,'Tabelle Tipi-pesi'!G$22,"")&amp;IF(G215='Tabelle Tipi-pesi'!F$23,'Tabelle Tipi-pesi'!G$23,"")))</f>
        <v>40</v>
      </c>
      <c r="I215" s="8" t="s">
        <v>46</v>
      </c>
      <c r="J215" s="9">
        <f>IF(I215="",0,VALUE(IF(I215='Tabelle Tipi-pesi'!H$2,'Tabelle Tipi-pesi'!I$2,"")&amp;IF(I215='Tabelle Tipi-pesi'!H$3,'Tabelle Tipi-pesi'!I$3,"")&amp;IF(I215='Tabelle Tipi-pesi'!H$4,'Tabelle Tipi-pesi'!I$4,"")&amp;IF(I215='Tabelle Tipi-pesi'!H$5,'Tabelle Tipi-pesi'!I$5,"")&amp;IF(I215='Tabelle Tipi-pesi'!H$6,'Tabelle Tipi-pesi'!I$6,"")&amp;IF(I215='Tabelle Tipi-pesi'!H$7,'Tabelle Tipi-pesi'!I$7,"")&amp;IF(I215='Tabelle Tipi-pesi'!H$8,'Tabelle Tipi-pesi'!I$8,"")&amp;IF(I215='Tabelle Tipi-pesi'!H$9,'Tabelle Tipi-pesi'!I$9,"")&amp;IF(I215='Tabelle Tipi-pesi'!H$10,'Tabelle Tipi-pesi'!I$10,"")&amp;IF(I215='Tabelle Tipi-pesi'!H$11,'Tabelle Tipi-pesi'!I$11,"")&amp;IF(I215='Tabelle Tipi-pesi'!H$12,'Tabelle Tipi-pesi'!I$12,"")&amp;IF(I215='Tabelle Tipi-pesi'!H$13,'Tabelle Tipi-pesi'!I$13,"")&amp;IF(I215='Tabelle Tipi-pesi'!H$14,'Tabelle Tipi-pesi'!I$14,"")&amp;IF(I215='Tabelle Tipi-pesi'!H$15,'Tabelle Tipi-pesi'!I$15,"")&amp;IF(I215='Tabelle Tipi-pesi'!H$16,'Tabelle Tipi-pesi'!I$16,"")&amp;IF(I215='Tabelle Tipi-pesi'!H$17,'Tabelle Tipi-pesi'!I$17,"")&amp;IF(I215='Tabelle Tipi-pesi'!H$18,'Tabelle Tipi-pesi'!I$18,"")&amp;IF(I215='Tabelle Tipi-pesi'!H$19,'Tabelle Tipi-pesi'!I$19,"")&amp;IF(I215='Tabelle Tipi-pesi'!H$20,'Tabelle Tipi-pesi'!I$20,"")&amp;IF(I215='Tabelle Tipi-pesi'!H$21,'Tabelle Tipi-pesi'!I$21,"")&amp;IF(I215='Tabelle Tipi-pesi'!H$22,'Tabelle Tipi-pesi'!I$22,"")&amp;IF(I215='Tabelle Tipi-pesi'!H$23,'Tabelle Tipi-pesi'!I$23,"")))</f>
        <v>40</v>
      </c>
      <c r="K215" s="24" t="s">
        <v>50</v>
      </c>
      <c r="L215" s="25">
        <f>IF(K215="",0,VALUE(IF(K215='Tabelle Tipi-pesi'!J$2,'Tabelle Tipi-pesi'!K$2,"")&amp;IF(K215='Tabelle Tipi-pesi'!J$3,'Tabelle Tipi-pesi'!K$3,"")&amp;IF(K215='Tabelle Tipi-pesi'!J$4,'Tabelle Tipi-pesi'!K$4,"")&amp;IF(K215='Tabelle Tipi-pesi'!J$5,'Tabelle Tipi-pesi'!K$5,"")&amp;IF(K215='Tabelle Tipi-pesi'!J$6,'Tabelle Tipi-pesi'!K$6,"")&amp;IF(K215='Tabelle Tipi-pesi'!J$7,'Tabelle Tipi-pesi'!K$7,"")&amp;IF(K215='Tabelle Tipi-pesi'!J$8,'Tabelle Tipi-pesi'!K$8,"")&amp;IF(K215='Tabelle Tipi-pesi'!J$9,'Tabelle Tipi-pesi'!K$9,"")&amp;IF(K215='Tabelle Tipi-pesi'!J$10,'Tabelle Tipi-pesi'!K$10,"")&amp;IF(K215='Tabelle Tipi-pesi'!J$11,'Tabelle Tipi-pesi'!K$11,"")&amp;IF(K215='Tabelle Tipi-pesi'!J$12,'Tabelle Tipi-pesi'!K$12,"")&amp;IF(K215='Tabelle Tipi-pesi'!J$13,'Tabelle Tipi-pesi'!K$13,"")&amp;IF(K215='Tabelle Tipi-pesi'!J$14,'Tabelle Tipi-pesi'!K$14,"")&amp;IF(K215='Tabelle Tipi-pesi'!J$15,'Tabelle Tipi-pesi'!K$15,"")&amp;IF(K215='Tabelle Tipi-pesi'!J$16,'Tabelle Tipi-pesi'!K$16,"")&amp;IF(K215='Tabelle Tipi-pesi'!J$17,'Tabelle Tipi-pesi'!K$17,"")&amp;IF(K215='Tabelle Tipi-pesi'!J$18,'Tabelle Tipi-pesi'!K$18,"")&amp;IF(K215='Tabelle Tipi-pesi'!J$19,'Tabelle Tipi-pesi'!K$19,"")&amp;IF(K215='Tabelle Tipi-pesi'!J$20,'Tabelle Tipi-pesi'!K$20,"")&amp;IF(K215='Tabelle Tipi-pesi'!J$21,'Tabelle Tipi-pesi'!K$21,"")&amp;IF(K215='Tabelle Tipi-pesi'!J$22,'Tabelle Tipi-pesi'!K$22,"")&amp;IF(K215='Tabelle Tipi-pesi'!J$23,'Tabelle Tipi-pesi'!K$23,"")))</f>
        <v>7</v>
      </c>
      <c r="M215" s="8" t="s">
        <v>56</v>
      </c>
      <c r="N215" s="9">
        <f>$B215*IF(M215="",0,VALUE(IF(M215='Tabelle Tipi-pesi'!L$2,'Tabelle Tipi-pesi'!M$2,"")&amp;IF(M215='Tabelle Tipi-pesi'!L$3,'Tabelle Tipi-pesi'!M$3,"")&amp;IF(M215='Tabelle Tipi-pesi'!L$4,'Tabelle Tipi-pesi'!M$4,"")&amp;IF(M215='Tabelle Tipi-pesi'!L$5,'Tabelle Tipi-pesi'!M$5,"")&amp;IF(M215='Tabelle Tipi-pesi'!L$6,'Tabelle Tipi-pesi'!M$6,"")&amp;IF(M215='Tabelle Tipi-pesi'!L$7,'Tabelle Tipi-pesi'!M$7,"")&amp;IF(M215='Tabelle Tipi-pesi'!L$8,'Tabelle Tipi-pesi'!M$8,"")&amp;IF(M215='Tabelle Tipi-pesi'!L$9,'Tabelle Tipi-pesi'!M$9,"")&amp;IF(M215='Tabelle Tipi-pesi'!L$10,'Tabelle Tipi-pesi'!M$10,"")&amp;IF(M215='Tabelle Tipi-pesi'!L$11,'Tabelle Tipi-pesi'!M$11,"")&amp;IF(M215='Tabelle Tipi-pesi'!L$12,'Tabelle Tipi-pesi'!M$12,"")&amp;IF(M215='Tabelle Tipi-pesi'!L$13,'Tabelle Tipi-pesi'!M$13,"")&amp;IF(M215='Tabelle Tipi-pesi'!L$14,'Tabelle Tipi-pesi'!M$14,"")&amp;IF(M215='Tabelle Tipi-pesi'!L$15,'Tabelle Tipi-pesi'!M$15,"")&amp;IF(M215='Tabelle Tipi-pesi'!L$16,'Tabelle Tipi-pesi'!M$16,"")&amp;IF(M215='Tabelle Tipi-pesi'!L$17,'Tabelle Tipi-pesi'!M$17,"")&amp;IF(M215='Tabelle Tipi-pesi'!L$18,'Tabelle Tipi-pesi'!M$18,"")&amp;IF(M215='Tabelle Tipi-pesi'!L$19,'Tabelle Tipi-pesi'!M$19,"")&amp;IF(M215='Tabelle Tipi-pesi'!L$20,'Tabelle Tipi-pesi'!M$20,"")&amp;IF(M215='Tabelle Tipi-pesi'!L$21,'Tabelle Tipi-pesi'!M$21,"")&amp;IF(M215='Tabelle Tipi-pesi'!L$22,'Tabelle Tipi-pesi'!M$22,"")&amp;IF(M215='Tabelle Tipi-pesi'!L$23,'Tabelle Tipi-pesi'!M$23,"")))</f>
        <v>80</v>
      </c>
      <c r="O215" s="27" t="s">
        <v>134</v>
      </c>
      <c r="P215" s="28">
        <f>IF(O215="",0,VALUE(IF(O215='Tabelle Tipi-pesi'!N$2,'Tabelle Tipi-pesi'!O$2,"")&amp;IF(O215='Tabelle Tipi-pesi'!N$3,'Tabelle Tipi-pesi'!O$3,"")&amp;IF(O215='Tabelle Tipi-pesi'!N$4,'Tabelle Tipi-pesi'!O$4,"")&amp;IF(O215='Tabelle Tipi-pesi'!N$5,'Tabelle Tipi-pesi'!O$5,"")&amp;IF(O215='Tabelle Tipi-pesi'!N$6,'Tabelle Tipi-pesi'!O$6,"")&amp;IF(O215='Tabelle Tipi-pesi'!N$7,'Tabelle Tipi-pesi'!O$7,"")&amp;IF(O215='Tabelle Tipi-pesi'!N$8,'Tabelle Tipi-pesi'!O$8,"")&amp;IF(O215='Tabelle Tipi-pesi'!N$9,'Tabelle Tipi-pesi'!O$9,"")&amp;IF(O215='Tabelle Tipi-pesi'!N$10,'Tabelle Tipi-pesi'!O$10,"")&amp;IF(O215='Tabelle Tipi-pesi'!N$11,'Tabelle Tipi-pesi'!O$11,"")&amp;IF(O215='Tabelle Tipi-pesi'!N$12,'Tabelle Tipi-pesi'!O$12,"")&amp;IF(O215='Tabelle Tipi-pesi'!N$13,'Tabelle Tipi-pesi'!O$13,"")&amp;IF(O215='Tabelle Tipi-pesi'!N$14,'Tabelle Tipi-pesi'!O$14,"")&amp;IF(O215='Tabelle Tipi-pesi'!N$15,'Tabelle Tipi-pesi'!O$15,"")&amp;IF(O215='Tabelle Tipi-pesi'!N$16,'Tabelle Tipi-pesi'!O$16,"")&amp;IF(O215='Tabelle Tipi-pesi'!N$17,'Tabelle Tipi-pesi'!O$17,"")&amp;IF(O215='Tabelle Tipi-pesi'!N$18,'Tabelle Tipi-pesi'!O$18,"")&amp;IF(O215='Tabelle Tipi-pesi'!N$19,'Tabelle Tipi-pesi'!O$19,"")&amp;IF(O215='Tabelle Tipi-pesi'!N$20,'Tabelle Tipi-pesi'!O$20,"")&amp;IF(O215='Tabelle Tipi-pesi'!N$21,'Tabelle Tipi-pesi'!O$21,"")&amp;IF(O215='Tabelle Tipi-pesi'!N$22,'Tabelle Tipi-pesi'!O$22,"")&amp;IF(O215='Tabelle Tipi-pesi'!N$23,'Tabelle Tipi-pesi'!O$23,"")&amp;IF(O215='Tabelle Tipi-pesi'!N$24,'Tabelle Tipi-pesi'!O$24,"")))</f>
        <v>100</v>
      </c>
      <c r="R215" s="9">
        <f>IF(Q215="",0,VALUE(IF(Q215='Tabelle Tipi-pesi'!P$2,'Tabelle Tipi-pesi'!Q$2,"")&amp;IF(Q215='Tabelle Tipi-pesi'!P$3,'Tabelle Tipi-pesi'!Q$3,"")&amp;IF(Q215='Tabelle Tipi-pesi'!P$4,'Tabelle Tipi-pesi'!Q$4,"")&amp;IF(Q215='Tabelle Tipi-pesi'!P$5,'Tabelle Tipi-pesi'!Q$5,"")&amp;IF(Q215='Tabelle Tipi-pesi'!P$6,'Tabelle Tipi-pesi'!Q$6,"")&amp;IF(Q215='Tabelle Tipi-pesi'!P$7,'Tabelle Tipi-pesi'!Q$7,"")&amp;IF(Q215='Tabelle Tipi-pesi'!P$8,'Tabelle Tipi-pesi'!Q$8,"")&amp;IF(Q215='Tabelle Tipi-pesi'!P$9,'Tabelle Tipi-pesi'!Q$9,"")&amp;IF(Q215='Tabelle Tipi-pesi'!P$10,'Tabelle Tipi-pesi'!Q$10,"")&amp;IF(Q215='Tabelle Tipi-pesi'!P$11,'Tabelle Tipi-pesi'!Q$11,"")&amp;IF(Q215='Tabelle Tipi-pesi'!P$12,'Tabelle Tipi-pesi'!Q$12,"")&amp;IF(Q215='Tabelle Tipi-pesi'!P$13,'Tabelle Tipi-pesi'!Q$13,"")&amp;IF(Q215='Tabelle Tipi-pesi'!P$14,'Tabelle Tipi-pesi'!Q$14,"")&amp;IF(Q215='Tabelle Tipi-pesi'!P$15,'Tabelle Tipi-pesi'!Q$15,"")&amp;IF(Q215='Tabelle Tipi-pesi'!P$16,'Tabelle Tipi-pesi'!Q$16,"")&amp;IF(Q215='Tabelle Tipi-pesi'!P$17,'Tabelle Tipi-pesi'!Q$17,"")&amp;IF(Q215='Tabelle Tipi-pesi'!P$18,'Tabelle Tipi-pesi'!Q$18,"")&amp;IF(Q215='Tabelle Tipi-pesi'!P$19,'Tabelle Tipi-pesi'!Q$19,"")&amp;IF(Q215='Tabelle Tipi-pesi'!P$20,'Tabelle Tipi-pesi'!Q$20,"")&amp;IF(Q215='Tabelle Tipi-pesi'!P$21,'Tabelle Tipi-pesi'!Q$21,"")&amp;IF(Q215='Tabelle Tipi-pesi'!P$22,'Tabelle Tipi-pesi'!Q$22,"")&amp;IF(Q215='Tabelle Tipi-pesi'!P$23,'Tabelle Tipi-pesi'!Q$23,"")))</f>
        <v>0</v>
      </c>
      <c r="S215" s="29"/>
      <c r="T215" s="30">
        <f>IF(S215="",0,VALUE(IF(S215='Tabelle Tipi-pesi'!R$2,'Tabelle Tipi-pesi'!S$2,"")&amp;IF(S215='Tabelle Tipi-pesi'!R$3,'Tabelle Tipi-pesi'!S$3,"")&amp;IF(S215='Tabelle Tipi-pesi'!R$4,'Tabelle Tipi-pesi'!S$4,"")&amp;IF(S215='Tabelle Tipi-pesi'!R$5,'Tabelle Tipi-pesi'!S$5,"")&amp;IF(S215='Tabelle Tipi-pesi'!R$6,'Tabelle Tipi-pesi'!S$6,"")&amp;IF(S215='Tabelle Tipi-pesi'!R$7,'Tabelle Tipi-pesi'!S$7,"")&amp;IF(S215='Tabelle Tipi-pesi'!R$8,'Tabelle Tipi-pesi'!S$8,"")&amp;IF(S215='Tabelle Tipi-pesi'!R$9,'Tabelle Tipi-pesi'!S$9,"")&amp;IF(S215='Tabelle Tipi-pesi'!R$10,'Tabelle Tipi-pesi'!S$10,"")&amp;IF(S215='Tabelle Tipi-pesi'!R$11,'Tabelle Tipi-pesi'!S$11,"")&amp;IF(S215='Tabelle Tipi-pesi'!R$12,'Tabelle Tipi-pesi'!S$12,"")&amp;IF(S215='Tabelle Tipi-pesi'!R$13,'Tabelle Tipi-pesi'!S$13,"")&amp;IF(S215='Tabelle Tipi-pesi'!R$14,'Tabelle Tipi-pesi'!S$14,"")&amp;IF(S215='Tabelle Tipi-pesi'!R$15,'Tabelle Tipi-pesi'!S$15,"")&amp;IF(S215='Tabelle Tipi-pesi'!R$16,'Tabelle Tipi-pesi'!S$16,"")&amp;IF(S215='Tabelle Tipi-pesi'!R$17,'Tabelle Tipi-pesi'!S$17,"")&amp;IF(S215='Tabelle Tipi-pesi'!R$18,'Tabelle Tipi-pesi'!S$18,"")&amp;IF(S215='Tabelle Tipi-pesi'!R$19,'Tabelle Tipi-pesi'!S$19,"")&amp;IF(S215='Tabelle Tipi-pesi'!R$20,'Tabelle Tipi-pesi'!S$20,"")&amp;IF(S215='Tabelle Tipi-pesi'!R$21,'Tabelle Tipi-pesi'!S$21,"")&amp;IF(S215='Tabelle Tipi-pesi'!R$22,'Tabelle Tipi-pesi'!S$22,"")&amp;IF(S215='Tabelle Tipi-pesi'!R$23,'Tabelle Tipi-pesi'!S$23,"")))</f>
        <v>0</v>
      </c>
      <c r="V215" s="9">
        <f>IF(U215="",0,VALUE(IF(U215='Tabelle Tipi-pesi'!T$2,'Tabelle Tipi-pesi'!U$2,"")&amp;IF(U215='Tabelle Tipi-pesi'!T$3,'Tabelle Tipi-pesi'!U$3,"")&amp;IF(U215='Tabelle Tipi-pesi'!T$4,'Tabelle Tipi-pesi'!U$4,"")&amp;IF(U215='Tabelle Tipi-pesi'!T$5,'Tabelle Tipi-pesi'!U$5,"")&amp;IF(U215='Tabelle Tipi-pesi'!T$6,'Tabelle Tipi-pesi'!U$6,"")&amp;IF(U215='Tabelle Tipi-pesi'!T$7,'Tabelle Tipi-pesi'!U$7,"")&amp;IF(U215='Tabelle Tipi-pesi'!T$8,'Tabelle Tipi-pesi'!U$8,"")&amp;IF(U215='Tabelle Tipi-pesi'!T$9,'Tabelle Tipi-pesi'!U$9,"")&amp;IF(U215='Tabelle Tipi-pesi'!T$10,'Tabelle Tipi-pesi'!U$10,"")&amp;IF(U215='Tabelle Tipi-pesi'!T$11,'Tabelle Tipi-pesi'!U$11,"")&amp;IF(U215='Tabelle Tipi-pesi'!T$12,'Tabelle Tipi-pesi'!U$12,"")&amp;IF(U215='Tabelle Tipi-pesi'!T$13,'Tabelle Tipi-pesi'!U$13,"")&amp;IF(U215='Tabelle Tipi-pesi'!T$14,'Tabelle Tipi-pesi'!U$14,"")&amp;IF(U215='Tabelle Tipi-pesi'!T$15,'Tabelle Tipi-pesi'!U$15,"")&amp;IF(U215='Tabelle Tipi-pesi'!T$16,'Tabelle Tipi-pesi'!U$16,"")&amp;IF(U215='Tabelle Tipi-pesi'!T$17,'Tabelle Tipi-pesi'!U$17,"")&amp;IF(U215='Tabelle Tipi-pesi'!T$18,'Tabelle Tipi-pesi'!U$18,"")&amp;IF(U215='Tabelle Tipi-pesi'!T$19,'Tabelle Tipi-pesi'!U$19,"")&amp;IF(U215='Tabelle Tipi-pesi'!T$20,'Tabelle Tipi-pesi'!U$20,"")&amp;IF(U215='Tabelle Tipi-pesi'!T$21,'Tabelle Tipi-pesi'!U$21,"")&amp;IF(U215='Tabelle Tipi-pesi'!T$22,'Tabelle Tipi-pesi'!U$22,"")&amp;IF(U215='Tabelle Tipi-pesi'!T$23,'Tabelle Tipi-pesi'!U$23,"")))</f>
        <v>0</v>
      </c>
      <c r="W215" s="31"/>
      <c r="X215" s="32">
        <f>IF(W215="",0,VALUE(IF(W215='Tabelle Tipi-pesi'!V$2,'Tabelle Tipi-pesi'!W$2,"")&amp;IF(W215='Tabelle Tipi-pesi'!V$3,'Tabelle Tipi-pesi'!W$3,"")&amp;IF(W215='Tabelle Tipi-pesi'!V$4,'Tabelle Tipi-pesi'!W$4,"")&amp;IF(W215='Tabelle Tipi-pesi'!V$5,'Tabelle Tipi-pesi'!W$5,"")&amp;IF(W215='Tabelle Tipi-pesi'!V$6,'Tabelle Tipi-pesi'!W$6,"")&amp;IF(W215='Tabelle Tipi-pesi'!V$7,'Tabelle Tipi-pesi'!W$7,"")&amp;IF(W215='Tabelle Tipi-pesi'!V$8,'Tabelle Tipi-pesi'!W$8,"")&amp;IF(W215='Tabelle Tipi-pesi'!V$9,'Tabelle Tipi-pesi'!W$9,"")&amp;IF(W215='Tabelle Tipi-pesi'!V$10,'Tabelle Tipi-pesi'!W$10,"")&amp;IF(W215='Tabelle Tipi-pesi'!V$11,'Tabelle Tipi-pesi'!W$11,"")&amp;IF(W215='Tabelle Tipi-pesi'!V$12,'Tabelle Tipi-pesi'!W$12,"")&amp;IF(W215='Tabelle Tipi-pesi'!V$13,'Tabelle Tipi-pesi'!W$13,"")&amp;IF(W215='Tabelle Tipi-pesi'!V$14,'Tabelle Tipi-pesi'!W$14,"")&amp;IF(W215='Tabelle Tipi-pesi'!V$15,'Tabelle Tipi-pesi'!W$15,"")&amp;IF(W215='Tabelle Tipi-pesi'!V$16,'Tabelle Tipi-pesi'!W$16,"")&amp;IF(W215='Tabelle Tipi-pesi'!V$17,'Tabelle Tipi-pesi'!W$17,"")&amp;IF(W215='Tabelle Tipi-pesi'!V$18,'Tabelle Tipi-pesi'!W$18,"")&amp;IF(W215='Tabelle Tipi-pesi'!V$19,'Tabelle Tipi-pesi'!W$19,"")&amp;IF(W215='Tabelle Tipi-pesi'!V$20,'Tabelle Tipi-pesi'!W$20,"")&amp;IF(W215='Tabelle Tipi-pesi'!V$21,'Tabelle Tipi-pesi'!W$21,"")&amp;IF(W215='Tabelle Tipi-pesi'!V$22,'Tabelle Tipi-pesi'!W$22,"")&amp;IF(W215='Tabelle Tipi-pesi'!V$23,'Tabelle Tipi-pesi'!W$23,"")))</f>
        <v>0</v>
      </c>
      <c r="Z215" s="9">
        <f>IF(Y215="",0,VALUE(IF(Y215='Tabelle Tipi-pesi'!X$2,'Tabelle Tipi-pesi'!Y$2,"")&amp;IF(Y215='Tabelle Tipi-pesi'!X$3,'Tabelle Tipi-pesi'!Y$3,"")&amp;IF(Y215='Tabelle Tipi-pesi'!X$4,'Tabelle Tipi-pesi'!Y$4,"")&amp;IF(Y215='Tabelle Tipi-pesi'!X$5,'Tabelle Tipi-pesi'!Y$5,"")&amp;IF(Y215='Tabelle Tipi-pesi'!X$6,'Tabelle Tipi-pesi'!Y$6,"")&amp;IF(Y215='Tabelle Tipi-pesi'!X$7,'Tabelle Tipi-pesi'!Y$7,"")&amp;IF(Y215='Tabelle Tipi-pesi'!X$8,'Tabelle Tipi-pesi'!Y$8,"")&amp;IF(Y215='Tabelle Tipi-pesi'!X$9,'Tabelle Tipi-pesi'!Y$9,"")&amp;IF(Y215='Tabelle Tipi-pesi'!X$10,'Tabelle Tipi-pesi'!Y$10,"")&amp;IF(Y215='Tabelle Tipi-pesi'!X$11,'Tabelle Tipi-pesi'!Y$11,"")&amp;IF(Y215='Tabelle Tipi-pesi'!X$12,'Tabelle Tipi-pesi'!Y$12,"")&amp;IF(Y215='Tabelle Tipi-pesi'!X$13,'Tabelle Tipi-pesi'!Y$13,"")&amp;IF(Y215='Tabelle Tipi-pesi'!X$14,'Tabelle Tipi-pesi'!Y$14,"")&amp;IF(Y215='Tabelle Tipi-pesi'!X$15,'Tabelle Tipi-pesi'!Y$15,"")&amp;IF(Y215='Tabelle Tipi-pesi'!X$16,'Tabelle Tipi-pesi'!Y$16,"")&amp;IF(Y215='Tabelle Tipi-pesi'!X$17,'Tabelle Tipi-pesi'!Y$17,"")&amp;IF(Y215='Tabelle Tipi-pesi'!X$18,'Tabelle Tipi-pesi'!Y$18,"")&amp;IF(Y215='Tabelle Tipi-pesi'!X$19,'Tabelle Tipi-pesi'!Y$19,"")&amp;IF(Y215='Tabelle Tipi-pesi'!X$20,'Tabelle Tipi-pesi'!Y$20,"")&amp;IF(Y215='Tabelle Tipi-pesi'!X$21,'Tabelle Tipi-pesi'!Y$21,"")&amp;IF(Y215='Tabelle Tipi-pesi'!X$22,'Tabelle Tipi-pesi'!Y$22,"")&amp;IF(Y215='Tabelle Tipi-pesi'!X$23,'Tabelle Tipi-pesi'!Y$23,"")))</f>
        <v>0</v>
      </c>
      <c r="AA215" s="36"/>
      <c r="AB215" s="37">
        <f>IF(AA215="",0,VALUE(IF(AA215='Tabelle Tipi-pesi'!Z$2,'Tabelle Tipi-pesi'!AA$2,"")&amp;IF(AA215='Tabelle Tipi-pesi'!Z$3,'Tabelle Tipi-pesi'!AA$3,"")&amp;IF(AA215='Tabelle Tipi-pesi'!Z$4,'Tabelle Tipi-pesi'!AA$4,"")&amp;IF(AA215='Tabelle Tipi-pesi'!Z$5,'Tabelle Tipi-pesi'!AA$5,"")&amp;IF(AA215='Tabelle Tipi-pesi'!Z$6,'Tabelle Tipi-pesi'!AA$6,"")&amp;IF(AA215='Tabelle Tipi-pesi'!Z$7,'Tabelle Tipi-pesi'!AA$7,"")&amp;IF(AA215='Tabelle Tipi-pesi'!Z$8,'Tabelle Tipi-pesi'!AA$8,"")&amp;IF(AA215='Tabelle Tipi-pesi'!Z$9,'Tabelle Tipi-pesi'!AA$9,"")&amp;IF(AA215='Tabelle Tipi-pesi'!Z$10,'Tabelle Tipi-pesi'!AA$10,"")&amp;IF(AA215='Tabelle Tipi-pesi'!Z$11,'Tabelle Tipi-pesi'!AA$11,"")&amp;IF(AA215='Tabelle Tipi-pesi'!Z$12,'Tabelle Tipi-pesi'!AA$12,"")&amp;IF(AA215='Tabelle Tipi-pesi'!Z$13,'Tabelle Tipi-pesi'!AA$13,"")&amp;IF(AA215='Tabelle Tipi-pesi'!Z$14,'Tabelle Tipi-pesi'!AA$14,"")&amp;IF(AA215='Tabelle Tipi-pesi'!Z$15,'Tabelle Tipi-pesi'!AA$15,"")&amp;IF(AA215='Tabelle Tipi-pesi'!Z$16,'Tabelle Tipi-pesi'!AA$16,"")&amp;IF(AA215='Tabelle Tipi-pesi'!Z$17,'Tabelle Tipi-pesi'!AA$17,"")&amp;IF(AA215='Tabelle Tipi-pesi'!Z$18,'Tabelle Tipi-pesi'!AA$18,"")&amp;IF(AA215='Tabelle Tipi-pesi'!Z$19,'Tabelle Tipi-pesi'!AA$19,"")&amp;IF(AA215='Tabelle Tipi-pesi'!Z$20,'Tabelle Tipi-pesi'!AA$20,"")&amp;IF(AA215='Tabelle Tipi-pesi'!Z$21,'Tabelle Tipi-pesi'!AA$21,"")&amp;IF(AA215='Tabelle Tipi-pesi'!Z$22,'Tabelle Tipi-pesi'!AA$22,"")&amp;IF(AA215='Tabelle Tipi-pesi'!Z$23,'Tabelle Tipi-pesi'!AA$23,"")))</f>
        <v>0</v>
      </c>
      <c r="AD215" s="9">
        <f>IF(AC215="",0,VALUE(IF(AC215='Tabelle Tipi-pesi'!Z$2,'Tabelle Tipi-pesi'!AA$2,"")&amp;IF(AC215='Tabelle Tipi-pesi'!Z$3,'Tabelle Tipi-pesi'!AA$3,"")&amp;IF(AC215='Tabelle Tipi-pesi'!Z$4,'Tabelle Tipi-pesi'!AA$4,"")&amp;IF(AC215='Tabelle Tipi-pesi'!Z$5,'Tabelle Tipi-pesi'!AA$5,"")&amp;IF(AC215='Tabelle Tipi-pesi'!Z$6,'Tabelle Tipi-pesi'!AA$6,"")&amp;IF(AC215='Tabelle Tipi-pesi'!Z$7,'Tabelle Tipi-pesi'!AA$7,"")&amp;IF(AC215='Tabelle Tipi-pesi'!Z$8,'Tabelle Tipi-pesi'!AA$8,"")&amp;IF(AC215='Tabelle Tipi-pesi'!Z$9,'Tabelle Tipi-pesi'!AA$9,"")&amp;IF(AC215='Tabelle Tipi-pesi'!Z$10,'Tabelle Tipi-pesi'!AA$10,"")&amp;IF(AC215='Tabelle Tipi-pesi'!Z$11,'Tabelle Tipi-pesi'!AA$11,"")&amp;IF(AC215='Tabelle Tipi-pesi'!Z$12,'Tabelle Tipi-pesi'!AA$12,"")&amp;IF(AC215='Tabelle Tipi-pesi'!Z$13,'Tabelle Tipi-pesi'!AA$13,"")&amp;IF(AC215='Tabelle Tipi-pesi'!Z$14,'Tabelle Tipi-pesi'!AA$14,"")&amp;IF(AC215='Tabelle Tipi-pesi'!Z$15,'Tabelle Tipi-pesi'!AA$15,"")&amp;IF(AC215='Tabelle Tipi-pesi'!Z$16,'Tabelle Tipi-pesi'!AA$16,"")&amp;IF(AC215='Tabelle Tipi-pesi'!Z$17,'Tabelle Tipi-pesi'!AA$17,"")&amp;IF(AC215='Tabelle Tipi-pesi'!Z$18,'Tabelle Tipi-pesi'!AA$18,"")&amp;IF(AC215='Tabelle Tipi-pesi'!Z$19,'Tabelle Tipi-pesi'!AA$19,"")&amp;IF(AC215='Tabelle Tipi-pesi'!Z$20,'Tabelle Tipi-pesi'!AA$20,"")&amp;IF(AC215='Tabelle Tipi-pesi'!Z$21,'Tabelle Tipi-pesi'!AA$21,"")&amp;IF(AC215='Tabelle Tipi-pesi'!Z$22,'Tabelle Tipi-pesi'!AA$22,"")&amp;IF(AC215='Tabelle Tipi-pesi'!Z$23,'Tabelle Tipi-pesi'!AA$23,"")))</f>
        <v>0</v>
      </c>
      <c r="AE215" s="34"/>
      <c r="AF215" s="35">
        <f>IF(AE215="",0,VALUE(IF(AE215='Tabelle Tipi-pesi'!AB$2,'Tabelle Tipi-pesi'!AC$2,"")&amp;IF(AE215='Tabelle Tipi-pesi'!AB$3,'Tabelle Tipi-pesi'!AC$3,"")&amp;IF(AE215='Tabelle Tipi-pesi'!AB$4,'Tabelle Tipi-pesi'!AC$4,"")&amp;IF(AE215='Tabelle Tipi-pesi'!AB$5,'Tabelle Tipi-pesi'!AC$5,"")&amp;IF(AE215='Tabelle Tipi-pesi'!AB$6,'Tabelle Tipi-pesi'!AC$6,"")&amp;IF(AE215='Tabelle Tipi-pesi'!AB$7,'Tabelle Tipi-pesi'!AC$7,"")&amp;IF(AE215='Tabelle Tipi-pesi'!AB$8,'Tabelle Tipi-pesi'!AC$8,"")&amp;IF(AE215='Tabelle Tipi-pesi'!AB$9,'Tabelle Tipi-pesi'!AC$9,"")&amp;IF(AE215='Tabelle Tipi-pesi'!AB$10,'Tabelle Tipi-pesi'!AC$10,"")&amp;IF(AE215='Tabelle Tipi-pesi'!AB$11,'Tabelle Tipi-pesi'!AC$11,"")&amp;IF(AE215='Tabelle Tipi-pesi'!AB$12,'Tabelle Tipi-pesi'!AC$12,"")&amp;IF(AE215='Tabelle Tipi-pesi'!AB$13,'Tabelle Tipi-pesi'!AC$13,"")&amp;IF(AE215='Tabelle Tipi-pesi'!AB$14,'Tabelle Tipi-pesi'!AC$14,"")&amp;IF(AE215='Tabelle Tipi-pesi'!AB$15,'Tabelle Tipi-pesi'!AC$15,"")&amp;IF(AD215='Tabelle Tipi-pesi'!AB$16,'Tabelle Tipi-pesi'!AC$16,"")&amp;IF(AE215='Tabelle Tipi-pesi'!AB$17,'Tabelle Tipi-pesi'!AC$17,"")&amp;IF(AE215='Tabelle Tipi-pesi'!AB$18,'Tabelle Tipi-pesi'!AC$18,"")&amp;IF(AE215='Tabelle Tipi-pesi'!AB$19,'Tabelle Tipi-pesi'!AC$19,"")&amp;IF(AE215='Tabelle Tipi-pesi'!AB$20,'Tabelle Tipi-pesi'!AC$20,"")&amp;IF(AE215='Tabelle Tipi-pesi'!AB$21,'Tabelle Tipi-pesi'!AC$21,"")&amp;IF(AE215='Tabelle Tipi-pesi'!AB$22,'Tabelle Tipi-pesi'!AC$22,"")&amp;IF(AE215='Tabelle Tipi-pesi'!AB$23,'Tabelle Tipi-pesi'!AC$23,"")))</f>
        <v>0</v>
      </c>
      <c r="AH215" s="9">
        <f>IF(AG215="",0,VALUE(IF(AG215='Tabelle Tipi-pesi'!AD$2,'Tabelle Tipi-pesi'!AE$2,"")&amp;IF(AG215='Tabelle Tipi-pesi'!AD$3,'Tabelle Tipi-pesi'!AE$3,"")&amp;IF(AG215='Tabelle Tipi-pesi'!AD$4,'Tabelle Tipi-pesi'!AE$4,"")&amp;IF(AG215='Tabelle Tipi-pesi'!AD$5,'Tabelle Tipi-pesi'!AE$5,"")&amp;IF(AG215='Tabelle Tipi-pesi'!AD$6,'Tabelle Tipi-pesi'!AE$6,"")&amp;IF(AG215='Tabelle Tipi-pesi'!AD$7,'Tabelle Tipi-pesi'!AE$7,"")&amp;IF(AG215='Tabelle Tipi-pesi'!AD$8,'Tabelle Tipi-pesi'!AE$8,"")&amp;IF(AG215='Tabelle Tipi-pesi'!AD$9,'Tabelle Tipi-pesi'!AE$9,"")&amp;IF(AG215='Tabelle Tipi-pesi'!AD$10,'Tabelle Tipi-pesi'!AE$10,"")&amp;IF(AG215='Tabelle Tipi-pesi'!AD$11,'Tabelle Tipi-pesi'!AE$11,"")&amp;IF(AG215='Tabelle Tipi-pesi'!AD$12,'Tabelle Tipi-pesi'!AE$12,"")&amp;IF(AG215='Tabelle Tipi-pesi'!AD$13,'Tabelle Tipi-pesi'!AE$13,"")&amp;IF(AG215='Tabelle Tipi-pesi'!AD$14,'Tabelle Tipi-pesi'!AE$14,"")&amp;IF(AG215='Tabelle Tipi-pesi'!AD$15,'Tabelle Tipi-pesi'!AE$15,"")&amp;IF(AF215='Tabelle Tipi-pesi'!AD$16,'Tabelle Tipi-pesi'!AE$16,"")&amp;IF(AG215='Tabelle Tipi-pesi'!AD$17,'Tabelle Tipi-pesi'!AE$17,"")&amp;IF(AG215='Tabelle Tipi-pesi'!AD$18,'Tabelle Tipi-pesi'!AE$18,"")&amp;IF(AG215='Tabelle Tipi-pesi'!AD$19,'Tabelle Tipi-pesi'!AE$19,"")&amp;IF(AG215='Tabelle Tipi-pesi'!AD$20,'Tabelle Tipi-pesi'!AE$20,"")&amp;IF(AG215='Tabelle Tipi-pesi'!AD$21,'Tabelle Tipi-pesi'!AE$21,"")&amp;IF(AG215='Tabelle Tipi-pesi'!AD$22,'Tabelle Tipi-pesi'!AE$22,"")&amp;IF(AG215='Tabelle Tipi-pesi'!AD$23,'Tabelle Tipi-pesi'!AE$23,"")))</f>
        <v>0</v>
      </c>
      <c r="AJ215" s="26">
        <f t="shared" si="21"/>
        <v>335</v>
      </c>
      <c r="AK215" s="55">
        <v>31.7</v>
      </c>
      <c r="AL215" s="12">
        <v>2248</v>
      </c>
      <c r="AM215" s="18"/>
      <c r="AN215" s="11">
        <f t="shared" si="22"/>
        <v>8</v>
      </c>
      <c r="AO215" s="11" t="str">
        <f t="shared" si="23"/>
        <v>2</v>
      </c>
      <c r="AP215" s="8">
        <v>1400</v>
      </c>
      <c r="AQ215" s="40">
        <f t="shared" si="24"/>
        <v>4.2548895899053631</v>
      </c>
      <c r="AR215" s="15">
        <f t="shared" si="25"/>
        <v>31.48618296529969</v>
      </c>
      <c r="AS215" s="16">
        <f t="shared" si="26"/>
        <v>93.988605866566232</v>
      </c>
      <c r="AT215" s="15">
        <f t="shared" si="27"/>
        <v>10.639587541277931</v>
      </c>
      <c r="AU215" s="39"/>
    </row>
    <row r="216" spans="1:47" s="8" customFormat="1" ht="11.25" customHeight="1" x14ac:dyDescent="0.2">
      <c r="A216" s="8">
        <v>212</v>
      </c>
      <c r="B216" s="8">
        <v>4</v>
      </c>
      <c r="C216" s="20" t="s">
        <v>16</v>
      </c>
      <c r="D216" s="21">
        <f>IF(C216="",0,VALUE(IF(C216='Tabelle Tipi-pesi'!B$2,'Tabelle Tipi-pesi'!C$2,"")&amp;IF(C216='Tabelle Tipi-pesi'!B$3,'Tabelle Tipi-pesi'!C$3,"")&amp;IF(C216='Tabelle Tipi-pesi'!B$4,'Tabelle Tipi-pesi'!C$4,"")&amp;IF(C216='Tabelle Tipi-pesi'!B$5,'Tabelle Tipi-pesi'!C$5,"")&amp;IF(C216='Tabelle Tipi-pesi'!B$6,'Tabelle Tipi-pesi'!C$6,"")&amp;IF(C216='Tabelle Tipi-pesi'!B$7,'Tabelle Tipi-pesi'!C$7,"")&amp;IF(C216='Tabelle Tipi-pesi'!B$8,'Tabelle Tipi-pesi'!C$8,"")&amp;IF(C216='Tabelle Tipi-pesi'!B$9,'Tabelle Tipi-pesi'!C$9,"")&amp;IF(C216='Tabelle Tipi-pesi'!B$10,'Tabelle Tipi-pesi'!C$10,"")&amp;IF(C216='Tabelle Tipi-pesi'!B$11,'Tabelle Tipi-pesi'!C$11,"")&amp;IF(C216='Tabelle Tipi-pesi'!B$12,'Tabelle Tipi-pesi'!C$12,"")&amp;IF(C216='Tabelle Tipi-pesi'!B$13,'Tabelle Tipi-pesi'!C$13,"")&amp;IF(C216='Tabelle Tipi-pesi'!B$14,'Tabelle Tipi-pesi'!C$14,"")&amp;IF(C216='Tabelle Tipi-pesi'!B$15,'Tabelle Tipi-pesi'!C$15,"")&amp;IF(C216='Tabelle Tipi-pesi'!B$16,'Tabelle Tipi-pesi'!C$16,"")&amp;IF(C216='Tabelle Tipi-pesi'!B$17,'Tabelle Tipi-pesi'!C$17,"")&amp;IF(C216='Tabelle Tipi-pesi'!B$18,'Tabelle Tipi-pesi'!C$18,"")&amp;IF(C216='Tabelle Tipi-pesi'!B$19,'Tabelle Tipi-pesi'!C$19,"")&amp;IF(C216='Tabelle Tipi-pesi'!B$20,'Tabelle Tipi-pesi'!C$20,"")&amp;IF(C216='Tabelle Tipi-pesi'!B$21,'Tabelle Tipi-pesi'!C$21,"")&amp;IF(C216='Tabelle Tipi-pesi'!B$22,'Tabelle Tipi-pesi'!C$22,"")&amp;IF(C216='Tabelle Tipi-pesi'!B$23,'Tabelle Tipi-pesi'!C$23,"")))</f>
        <v>50</v>
      </c>
      <c r="E216" s="8" t="s">
        <v>140</v>
      </c>
      <c r="F216" s="7">
        <f>IF(E216="",0,VALUE(IF(E216='Tabelle Tipi-pesi'!D$2,'Tabelle Tipi-pesi'!E$2,"")&amp;IF(E216='Tabelle Tipi-pesi'!D$3,'Tabelle Tipi-pesi'!E$3,"")&amp;IF(E216='Tabelle Tipi-pesi'!D$4,'Tabelle Tipi-pesi'!E$4,"")&amp;IF(E216='Tabelle Tipi-pesi'!D$5,'Tabelle Tipi-pesi'!E$5,"")&amp;IF(E216='Tabelle Tipi-pesi'!D$6,'Tabelle Tipi-pesi'!E$6,"")&amp;IF(E216='Tabelle Tipi-pesi'!D$7,'Tabelle Tipi-pesi'!E$7,"")&amp;IF(E216='Tabelle Tipi-pesi'!D$8,'Tabelle Tipi-pesi'!E$8,"")&amp;IF(E216='Tabelle Tipi-pesi'!D$9,'Tabelle Tipi-pesi'!E$9,"")&amp;IF(E216='Tabelle Tipi-pesi'!D$10,'Tabelle Tipi-pesi'!E$10,"")&amp;IF(E216='Tabelle Tipi-pesi'!D$11,'Tabelle Tipi-pesi'!E$11,"")&amp;IF(E216='Tabelle Tipi-pesi'!D$12,'Tabelle Tipi-pesi'!E$12,"")&amp;IF(E216='Tabelle Tipi-pesi'!D$13,'Tabelle Tipi-pesi'!E$13,"")&amp;IF(E216='Tabelle Tipi-pesi'!D$14,'Tabelle Tipi-pesi'!E$14,"")&amp;IF(E216='Tabelle Tipi-pesi'!D$15,'Tabelle Tipi-pesi'!E$15,"")&amp;IF(E216='Tabelle Tipi-pesi'!D$16,'Tabelle Tipi-pesi'!E$16,"")&amp;IF(E216='Tabelle Tipi-pesi'!D$17,'Tabelle Tipi-pesi'!E$17,"")&amp;IF(E216='Tabelle Tipi-pesi'!D$18,'Tabelle Tipi-pesi'!E$18,"")&amp;IF(E216='Tabelle Tipi-pesi'!D$19,'Tabelle Tipi-pesi'!E$19,"")&amp;IF(E216='Tabelle Tipi-pesi'!D$20,'Tabelle Tipi-pesi'!E$20,"")&amp;IF(E216='Tabelle Tipi-pesi'!D$21,'Tabelle Tipi-pesi'!E$21,"")&amp;IF(E216='Tabelle Tipi-pesi'!D$22,'Tabelle Tipi-pesi'!E$22,"")&amp;IF(E216='Tabelle Tipi-pesi'!D$23,'Tabelle Tipi-pesi'!E$23,"")))/4*B216</f>
        <v>18</v>
      </c>
      <c r="G216" s="22" t="s">
        <v>133</v>
      </c>
      <c r="H216" s="23">
        <f>$B216*IF(G216="",0,VALUE(IF(G216='Tabelle Tipi-pesi'!F$2,'Tabelle Tipi-pesi'!G$2,"")&amp;IF(G216='Tabelle Tipi-pesi'!F$3,'Tabelle Tipi-pesi'!G$3,"")&amp;IF(G216='Tabelle Tipi-pesi'!F$4,'Tabelle Tipi-pesi'!G$4,"")&amp;IF(G216='Tabelle Tipi-pesi'!F$5,'Tabelle Tipi-pesi'!G$5,"")&amp;IF(G216='Tabelle Tipi-pesi'!F$6,'Tabelle Tipi-pesi'!G$6,"")&amp;IF(G216='Tabelle Tipi-pesi'!F$7,'Tabelle Tipi-pesi'!G$7,"")&amp;IF(G216='Tabelle Tipi-pesi'!F$8,'Tabelle Tipi-pesi'!G$8,"")&amp;IF(G216='Tabelle Tipi-pesi'!F$9,'Tabelle Tipi-pesi'!G$9,"")&amp;IF(G216='Tabelle Tipi-pesi'!F$10,'Tabelle Tipi-pesi'!G$10,"")&amp;IF(G216='Tabelle Tipi-pesi'!F$11,'Tabelle Tipi-pesi'!G$11,"")&amp;IF(G216='Tabelle Tipi-pesi'!F$12,'Tabelle Tipi-pesi'!G$12,"")&amp;IF(G216='Tabelle Tipi-pesi'!F$13,'Tabelle Tipi-pesi'!G$13,"")&amp;IF(G216='Tabelle Tipi-pesi'!F$14,'Tabelle Tipi-pesi'!G$14,"")&amp;IF(G216='Tabelle Tipi-pesi'!F$15,'Tabelle Tipi-pesi'!G$15,"")&amp;IF(G216='Tabelle Tipi-pesi'!F$16,'Tabelle Tipi-pesi'!G$16,"")&amp;IF(G216='Tabelle Tipi-pesi'!F$17,'Tabelle Tipi-pesi'!G$17,"")&amp;IF(G216='Tabelle Tipi-pesi'!F$18,'Tabelle Tipi-pesi'!G$18,"")&amp;IF(G216='Tabelle Tipi-pesi'!F$19,'Tabelle Tipi-pesi'!G$19,"")&amp;IF(G216='Tabelle Tipi-pesi'!F$20,'Tabelle Tipi-pesi'!G$20,"")&amp;IF(G216='Tabelle Tipi-pesi'!F$21,'Tabelle Tipi-pesi'!G$21,"")&amp;IF(G216='Tabelle Tipi-pesi'!F$22,'Tabelle Tipi-pesi'!G$22,"")&amp;IF(G216='Tabelle Tipi-pesi'!F$23,'Tabelle Tipi-pesi'!G$23,"")))</f>
        <v>40</v>
      </c>
      <c r="I216" s="8" t="s">
        <v>46</v>
      </c>
      <c r="J216" s="9">
        <f>IF(I216="",0,VALUE(IF(I216='Tabelle Tipi-pesi'!H$2,'Tabelle Tipi-pesi'!I$2,"")&amp;IF(I216='Tabelle Tipi-pesi'!H$3,'Tabelle Tipi-pesi'!I$3,"")&amp;IF(I216='Tabelle Tipi-pesi'!H$4,'Tabelle Tipi-pesi'!I$4,"")&amp;IF(I216='Tabelle Tipi-pesi'!H$5,'Tabelle Tipi-pesi'!I$5,"")&amp;IF(I216='Tabelle Tipi-pesi'!H$6,'Tabelle Tipi-pesi'!I$6,"")&amp;IF(I216='Tabelle Tipi-pesi'!H$7,'Tabelle Tipi-pesi'!I$7,"")&amp;IF(I216='Tabelle Tipi-pesi'!H$8,'Tabelle Tipi-pesi'!I$8,"")&amp;IF(I216='Tabelle Tipi-pesi'!H$9,'Tabelle Tipi-pesi'!I$9,"")&amp;IF(I216='Tabelle Tipi-pesi'!H$10,'Tabelle Tipi-pesi'!I$10,"")&amp;IF(I216='Tabelle Tipi-pesi'!H$11,'Tabelle Tipi-pesi'!I$11,"")&amp;IF(I216='Tabelle Tipi-pesi'!H$12,'Tabelle Tipi-pesi'!I$12,"")&amp;IF(I216='Tabelle Tipi-pesi'!H$13,'Tabelle Tipi-pesi'!I$13,"")&amp;IF(I216='Tabelle Tipi-pesi'!H$14,'Tabelle Tipi-pesi'!I$14,"")&amp;IF(I216='Tabelle Tipi-pesi'!H$15,'Tabelle Tipi-pesi'!I$15,"")&amp;IF(I216='Tabelle Tipi-pesi'!H$16,'Tabelle Tipi-pesi'!I$16,"")&amp;IF(I216='Tabelle Tipi-pesi'!H$17,'Tabelle Tipi-pesi'!I$17,"")&amp;IF(I216='Tabelle Tipi-pesi'!H$18,'Tabelle Tipi-pesi'!I$18,"")&amp;IF(I216='Tabelle Tipi-pesi'!H$19,'Tabelle Tipi-pesi'!I$19,"")&amp;IF(I216='Tabelle Tipi-pesi'!H$20,'Tabelle Tipi-pesi'!I$20,"")&amp;IF(I216='Tabelle Tipi-pesi'!H$21,'Tabelle Tipi-pesi'!I$21,"")&amp;IF(I216='Tabelle Tipi-pesi'!H$22,'Tabelle Tipi-pesi'!I$22,"")&amp;IF(I216='Tabelle Tipi-pesi'!H$23,'Tabelle Tipi-pesi'!I$23,"")))</f>
        <v>40</v>
      </c>
      <c r="K216" s="24" t="s">
        <v>50</v>
      </c>
      <c r="L216" s="25">
        <f>IF(K216="",0,VALUE(IF(K216='Tabelle Tipi-pesi'!J$2,'Tabelle Tipi-pesi'!K$2,"")&amp;IF(K216='Tabelle Tipi-pesi'!J$3,'Tabelle Tipi-pesi'!K$3,"")&amp;IF(K216='Tabelle Tipi-pesi'!J$4,'Tabelle Tipi-pesi'!K$4,"")&amp;IF(K216='Tabelle Tipi-pesi'!J$5,'Tabelle Tipi-pesi'!K$5,"")&amp;IF(K216='Tabelle Tipi-pesi'!J$6,'Tabelle Tipi-pesi'!K$6,"")&amp;IF(K216='Tabelle Tipi-pesi'!J$7,'Tabelle Tipi-pesi'!K$7,"")&amp;IF(K216='Tabelle Tipi-pesi'!J$8,'Tabelle Tipi-pesi'!K$8,"")&amp;IF(K216='Tabelle Tipi-pesi'!J$9,'Tabelle Tipi-pesi'!K$9,"")&amp;IF(K216='Tabelle Tipi-pesi'!J$10,'Tabelle Tipi-pesi'!K$10,"")&amp;IF(K216='Tabelle Tipi-pesi'!J$11,'Tabelle Tipi-pesi'!K$11,"")&amp;IF(K216='Tabelle Tipi-pesi'!J$12,'Tabelle Tipi-pesi'!K$12,"")&amp;IF(K216='Tabelle Tipi-pesi'!J$13,'Tabelle Tipi-pesi'!K$13,"")&amp;IF(K216='Tabelle Tipi-pesi'!J$14,'Tabelle Tipi-pesi'!K$14,"")&amp;IF(K216='Tabelle Tipi-pesi'!J$15,'Tabelle Tipi-pesi'!K$15,"")&amp;IF(K216='Tabelle Tipi-pesi'!J$16,'Tabelle Tipi-pesi'!K$16,"")&amp;IF(K216='Tabelle Tipi-pesi'!J$17,'Tabelle Tipi-pesi'!K$17,"")&amp;IF(K216='Tabelle Tipi-pesi'!J$18,'Tabelle Tipi-pesi'!K$18,"")&amp;IF(K216='Tabelle Tipi-pesi'!J$19,'Tabelle Tipi-pesi'!K$19,"")&amp;IF(K216='Tabelle Tipi-pesi'!J$20,'Tabelle Tipi-pesi'!K$20,"")&amp;IF(K216='Tabelle Tipi-pesi'!J$21,'Tabelle Tipi-pesi'!K$21,"")&amp;IF(K216='Tabelle Tipi-pesi'!J$22,'Tabelle Tipi-pesi'!K$22,"")&amp;IF(K216='Tabelle Tipi-pesi'!J$23,'Tabelle Tipi-pesi'!K$23,"")))</f>
        <v>7</v>
      </c>
      <c r="M216" s="8" t="s">
        <v>56</v>
      </c>
      <c r="N216" s="9">
        <f>$B216*IF(M216="",0,VALUE(IF(M216='Tabelle Tipi-pesi'!L$2,'Tabelle Tipi-pesi'!M$2,"")&amp;IF(M216='Tabelle Tipi-pesi'!L$3,'Tabelle Tipi-pesi'!M$3,"")&amp;IF(M216='Tabelle Tipi-pesi'!L$4,'Tabelle Tipi-pesi'!M$4,"")&amp;IF(M216='Tabelle Tipi-pesi'!L$5,'Tabelle Tipi-pesi'!M$5,"")&amp;IF(M216='Tabelle Tipi-pesi'!L$6,'Tabelle Tipi-pesi'!M$6,"")&amp;IF(M216='Tabelle Tipi-pesi'!L$7,'Tabelle Tipi-pesi'!M$7,"")&amp;IF(M216='Tabelle Tipi-pesi'!L$8,'Tabelle Tipi-pesi'!M$8,"")&amp;IF(M216='Tabelle Tipi-pesi'!L$9,'Tabelle Tipi-pesi'!M$9,"")&amp;IF(M216='Tabelle Tipi-pesi'!L$10,'Tabelle Tipi-pesi'!M$10,"")&amp;IF(M216='Tabelle Tipi-pesi'!L$11,'Tabelle Tipi-pesi'!M$11,"")&amp;IF(M216='Tabelle Tipi-pesi'!L$12,'Tabelle Tipi-pesi'!M$12,"")&amp;IF(M216='Tabelle Tipi-pesi'!L$13,'Tabelle Tipi-pesi'!M$13,"")&amp;IF(M216='Tabelle Tipi-pesi'!L$14,'Tabelle Tipi-pesi'!M$14,"")&amp;IF(M216='Tabelle Tipi-pesi'!L$15,'Tabelle Tipi-pesi'!M$15,"")&amp;IF(M216='Tabelle Tipi-pesi'!L$16,'Tabelle Tipi-pesi'!M$16,"")&amp;IF(M216='Tabelle Tipi-pesi'!L$17,'Tabelle Tipi-pesi'!M$17,"")&amp;IF(M216='Tabelle Tipi-pesi'!L$18,'Tabelle Tipi-pesi'!M$18,"")&amp;IF(M216='Tabelle Tipi-pesi'!L$19,'Tabelle Tipi-pesi'!M$19,"")&amp;IF(M216='Tabelle Tipi-pesi'!L$20,'Tabelle Tipi-pesi'!M$20,"")&amp;IF(M216='Tabelle Tipi-pesi'!L$21,'Tabelle Tipi-pesi'!M$21,"")&amp;IF(M216='Tabelle Tipi-pesi'!L$22,'Tabelle Tipi-pesi'!M$22,"")&amp;IF(M216='Tabelle Tipi-pesi'!L$23,'Tabelle Tipi-pesi'!M$23,"")))</f>
        <v>80</v>
      </c>
      <c r="O216" s="27" t="s">
        <v>90</v>
      </c>
      <c r="P216" s="28">
        <f>IF(O216="",0,VALUE(IF(O216='Tabelle Tipi-pesi'!N$2,'Tabelle Tipi-pesi'!O$2,"")&amp;IF(O216='Tabelle Tipi-pesi'!N$3,'Tabelle Tipi-pesi'!O$3,"")&amp;IF(O216='Tabelle Tipi-pesi'!N$4,'Tabelle Tipi-pesi'!O$4,"")&amp;IF(O216='Tabelle Tipi-pesi'!N$5,'Tabelle Tipi-pesi'!O$5,"")&amp;IF(O216='Tabelle Tipi-pesi'!N$6,'Tabelle Tipi-pesi'!O$6,"")&amp;IF(O216='Tabelle Tipi-pesi'!N$7,'Tabelle Tipi-pesi'!O$7,"")&amp;IF(O216='Tabelle Tipi-pesi'!N$8,'Tabelle Tipi-pesi'!O$8,"")&amp;IF(O216='Tabelle Tipi-pesi'!N$9,'Tabelle Tipi-pesi'!O$9,"")&amp;IF(O216='Tabelle Tipi-pesi'!N$10,'Tabelle Tipi-pesi'!O$10,"")&amp;IF(O216='Tabelle Tipi-pesi'!N$11,'Tabelle Tipi-pesi'!O$11,"")&amp;IF(O216='Tabelle Tipi-pesi'!N$12,'Tabelle Tipi-pesi'!O$12,"")&amp;IF(O216='Tabelle Tipi-pesi'!N$13,'Tabelle Tipi-pesi'!O$13,"")&amp;IF(O216='Tabelle Tipi-pesi'!N$14,'Tabelle Tipi-pesi'!O$14,"")&amp;IF(O216='Tabelle Tipi-pesi'!N$15,'Tabelle Tipi-pesi'!O$15,"")&amp;IF(O216='Tabelle Tipi-pesi'!N$16,'Tabelle Tipi-pesi'!O$16,"")&amp;IF(O216='Tabelle Tipi-pesi'!N$17,'Tabelle Tipi-pesi'!O$17,"")&amp;IF(O216='Tabelle Tipi-pesi'!N$18,'Tabelle Tipi-pesi'!O$18,"")&amp;IF(O216='Tabelle Tipi-pesi'!N$19,'Tabelle Tipi-pesi'!O$19,"")&amp;IF(O216='Tabelle Tipi-pesi'!N$20,'Tabelle Tipi-pesi'!O$20,"")&amp;IF(O216='Tabelle Tipi-pesi'!N$21,'Tabelle Tipi-pesi'!O$21,"")&amp;IF(O216='Tabelle Tipi-pesi'!N$22,'Tabelle Tipi-pesi'!O$22,"")&amp;IF(O216='Tabelle Tipi-pesi'!N$23,'Tabelle Tipi-pesi'!O$23,"")&amp;IF(O216='Tabelle Tipi-pesi'!N$24,'Tabelle Tipi-pesi'!O$24,"")))</f>
        <v>295</v>
      </c>
      <c r="R216" s="9">
        <f>IF(Q216="",0,VALUE(IF(Q216='Tabelle Tipi-pesi'!P$2,'Tabelle Tipi-pesi'!Q$2,"")&amp;IF(Q216='Tabelle Tipi-pesi'!P$3,'Tabelle Tipi-pesi'!Q$3,"")&amp;IF(Q216='Tabelle Tipi-pesi'!P$4,'Tabelle Tipi-pesi'!Q$4,"")&amp;IF(Q216='Tabelle Tipi-pesi'!P$5,'Tabelle Tipi-pesi'!Q$5,"")&amp;IF(Q216='Tabelle Tipi-pesi'!P$6,'Tabelle Tipi-pesi'!Q$6,"")&amp;IF(Q216='Tabelle Tipi-pesi'!P$7,'Tabelle Tipi-pesi'!Q$7,"")&amp;IF(Q216='Tabelle Tipi-pesi'!P$8,'Tabelle Tipi-pesi'!Q$8,"")&amp;IF(Q216='Tabelle Tipi-pesi'!P$9,'Tabelle Tipi-pesi'!Q$9,"")&amp;IF(Q216='Tabelle Tipi-pesi'!P$10,'Tabelle Tipi-pesi'!Q$10,"")&amp;IF(Q216='Tabelle Tipi-pesi'!P$11,'Tabelle Tipi-pesi'!Q$11,"")&amp;IF(Q216='Tabelle Tipi-pesi'!P$12,'Tabelle Tipi-pesi'!Q$12,"")&amp;IF(Q216='Tabelle Tipi-pesi'!P$13,'Tabelle Tipi-pesi'!Q$13,"")&amp;IF(Q216='Tabelle Tipi-pesi'!P$14,'Tabelle Tipi-pesi'!Q$14,"")&amp;IF(Q216='Tabelle Tipi-pesi'!P$15,'Tabelle Tipi-pesi'!Q$15,"")&amp;IF(Q216='Tabelle Tipi-pesi'!P$16,'Tabelle Tipi-pesi'!Q$16,"")&amp;IF(Q216='Tabelle Tipi-pesi'!P$17,'Tabelle Tipi-pesi'!Q$17,"")&amp;IF(Q216='Tabelle Tipi-pesi'!P$18,'Tabelle Tipi-pesi'!Q$18,"")&amp;IF(Q216='Tabelle Tipi-pesi'!P$19,'Tabelle Tipi-pesi'!Q$19,"")&amp;IF(Q216='Tabelle Tipi-pesi'!P$20,'Tabelle Tipi-pesi'!Q$20,"")&amp;IF(Q216='Tabelle Tipi-pesi'!P$21,'Tabelle Tipi-pesi'!Q$21,"")&amp;IF(Q216='Tabelle Tipi-pesi'!P$22,'Tabelle Tipi-pesi'!Q$22,"")&amp;IF(Q216='Tabelle Tipi-pesi'!P$23,'Tabelle Tipi-pesi'!Q$23,"")))</f>
        <v>0</v>
      </c>
      <c r="S216" s="29"/>
      <c r="T216" s="30">
        <f>IF(S216="",0,VALUE(IF(S216='Tabelle Tipi-pesi'!R$2,'Tabelle Tipi-pesi'!S$2,"")&amp;IF(S216='Tabelle Tipi-pesi'!R$3,'Tabelle Tipi-pesi'!S$3,"")&amp;IF(S216='Tabelle Tipi-pesi'!R$4,'Tabelle Tipi-pesi'!S$4,"")&amp;IF(S216='Tabelle Tipi-pesi'!R$5,'Tabelle Tipi-pesi'!S$5,"")&amp;IF(S216='Tabelle Tipi-pesi'!R$6,'Tabelle Tipi-pesi'!S$6,"")&amp;IF(S216='Tabelle Tipi-pesi'!R$7,'Tabelle Tipi-pesi'!S$7,"")&amp;IF(S216='Tabelle Tipi-pesi'!R$8,'Tabelle Tipi-pesi'!S$8,"")&amp;IF(S216='Tabelle Tipi-pesi'!R$9,'Tabelle Tipi-pesi'!S$9,"")&amp;IF(S216='Tabelle Tipi-pesi'!R$10,'Tabelle Tipi-pesi'!S$10,"")&amp;IF(S216='Tabelle Tipi-pesi'!R$11,'Tabelle Tipi-pesi'!S$11,"")&amp;IF(S216='Tabelle Tipi-pesi'!R$12,'Tabelle Tipi-pesi'!S$12,"")&amp;IF(S216='Tabelle Tipi-pesi'!R$13,'Tabelle Tipi-pesi'!S$13,"")&amp;IF(S216='Tabelle Tipi-pesi'!R$14,'Tabelle Tipi-pesi'!S$14,"")&amp;IF(S216='Tabelle Tipi-pesi'!R$15,'Tabelle Tipi-pesi'!S$15,"")&amp;IF(S216='Tabelle Tipi-pesi'!R$16,'Tabelle Tipi-pesi'!S$16,"")&amp;IF(S216='Tabelle Tipi-pesi'!R$17,'Tabelle Tipi-pesi'!S$17,"")&amp;IF(S216='Tabelle Tipi-pesi'!R$18,'Tabelle Tipi-pesi'!S$18,"")&amp;IF(S216='Tabelle Tipi-pesi'!R$19,'Tabelle Tipi-pesi'!S$19,"")&amp;IF(S216='Tabelle Tipi-pesi'!R$20,'Tabelle Tipi-pesi'!S$20,"")&amp;IF(S216='Tabelle Tipi-pesi'!R$21,'Tabelle Tipi-pesi'!S$21,"")&amp;IF(S216='Tabelle Tipi-pesi'!R$22,'Tabelle Tipi-pesi'!S$22,"")&amp;IF(S216='Tabelle Tipi-pesi'!R$23,'Tabelle Tipi-pesi'!S$23,"")))</f>
        <v>0</v>
      </c>
      <c r="V216" s="9">
        <f>IF(U216="",0,VALUE(IF(U216='Tabelle Tipi-pesi'!T$2,'Tabelle Tipi-pesi'!U$2,"")&amp;IF(U216='Tabelle Tipi-pesi'!T$3,'Tabelle Tipi-pesi'!U$3,"")&amp;IF(U216='Tabelle Tipi-pesi'!T$4,'Tabelle Tipi-pesi'!U$4,"")&amp;IF(U216='Tabelle Tipi-pesi'!T$5,'Tabelle Tipi-pesi'!U$5,"")&amp;IF(U216='Tabelle Tipi-pesi'!T$6,'Tabelle Tipi-pesi'!U$6,"")&amp;IF(U216='Tabelle Tipi-pesi'!T$7,'Tabelle Tipi-pesi'!U$7,"")&amp;IF(U216='Tabelle Tipi-pesi'!T$8,'Tabelle Tipi-pesi'!U$8,"")&amp;IF(U216='Tabelle Tipi-pesi'!T$9,'Tabelle Tipi-pesi'!U$9,"")&amp;IF(U216='Tabelle Tipi-pesi'!T$10,'Tabelle Tipi-pesi'!U$10,"")&amp;IF(U216='Tabelle Tipi-pesi'!T$11,'Tabelle Tipi-pesi'!U$11,"")&amp;IF(U216='Tabelle Tipi-pesi'!T$12,'Tabelle Tipi-pesi'!U$12,"")&amp;IF(U216='Tabelle Tipi-pesi'!T$13,'Tabelle Tipi-pesi'!U$13,"")&amp;IF(U216='Tabelle Tipi-pesi'!T$14,'Tabelle Tipi-pesi'!U$14,"")&amp;IF(U216='Tabelle Tipi-pesi'!T$15,'Tabelle Tipi-pesi'!U$15,"")&amp;IF(U216='Tabelle Tipi-pesi'!T$16,'Tabelle Tipi-pesi'!U$16,"")&amp;IF(U216='Tabelle Tipi-pesi'!T$17,'Tabelle Tipi-pesi'!U$17,"")&amp;IF(U216='Tabelle Tipi-pesi'!T$18,'Tabelle Tipi-pesi'!U$18,"")&amp;IF(U216='Tabelle Tipi-pesi'!T$19,'Tabelle Tipi-pesi'!U$19,"")&amp;IF(U216='Tabelle Tipi-pesi'!T$20,'Tabelle Tipi-pesi'!U$20,"")&amp;IF(U216='Tabelle Tipi-pesi'!T$21,'Tabelle Tipi-pesi'!U$21,"")&amp;IF(U216='Tabelle Tipi-pesi'!T$22,'Tabelle Tipi-pesi'!U$22,"")&amp;IF(U216='Tabelle Tipi-pesi'!T$23,'Tabelle Tipi-pesi'!U$23,"")))</f>
        <v>0</v>
      </c>
      <c r="W216" s="31"/>
      <c r="X216" s="32">
        <f>IF(W216="",0,VALUE(IF(W216='Tabelle Tipi-pesi'!V$2,'Tabelle Tipi-pesi'!W$2,"")&amp;IF(W216='Tabelle Tipi-pesi'!V$3,'Tabelle Tipi-pesi'!W$3,"")&amp;IF(W216='Tabelle Tipi-pesi'!V$4,'Tabelle Tipi-pesi'!W$4,"")&amp;IF(W216='Tabelle Tipi-pesi'!V$5,'Tabelle Tipi-pesi'!W$5,"")&amp;IF(W216='Tabelle Tipi-pesi'!V$6,'Tabelle Tipi-pesi'!W$6,"")&amp;IF(W216='Tabelle Tipi-pesi'!V$7,'Tabelle Tipi-pesi'!W$7,"")&amp;IF(W216='Tabelle Tipi-pesi'!V$8,'Tabelle Tipi-pesi'!W$8,"")&amp;IF(W216='Tabelle Tipi-pesi'!V$9,'Tabelle Tipi-pesi'!W$9,"")&amp;IF(W216='Tabelle Tipi-pesi'!V$10,'Tabelle Tipi-pesi'!W$10,"")&amp;IF(W216='Tabelle Tipi-pesi'!V$11,'Tabelle Tipi-pesi'!W$11,"")&amp;IF(W216='Tabelle Tipi-pesi'!V$12,'Tabelle Tipi-pesi'!W$12,"")&amp;IF(W216='Tabelle Tipi-pesi'!V$13,'Tabelle Tipi-pesi'!W$13,"")&amp;IF(W216='Tabelle Tipi-pesi'!V$14,'Tabelle Tipi-pesi'!W$14,"")&amp;IF(W216='Tabelle Tipi-pesi'!V$15,'Tabelle Tipi-pesi'!W$15,"")&amp;IF(W216='Tabelle Tipi-pesi'!V$16,'Tabelle Tipi-pesi'!W$16,"")&amp;IF(W216='Tabelle Tipi-pesi'!V$17,'Tabelle Tipi-pesi'!W$17,"")&amp;IF(W216='Tabelle Tipi-pesi'!V$18,'Tabelle Tipi-pesi'!W$18,"")&amp;IF(W216='Tabelle Tipi-pesi'!V$19,'Tabelle Tipi-pesi'!W$19,"")&amp;IF(W216='Tabelle Tipi-pesi'!V$20,'Tabelle Tipi-pesi'!W$20,"")&amp;IF(W216='Tabelle Tipi-pesi'!V$21,'Tabelle Tipi-pesi'!W$21,"")&amp;IF(W216='Tabelle Tipi-pesi'!V$22,'Tabelle Tipi-pesi'!W$22,"")&amp;IF(W216='Tabelle Tipi-pesi'!V$23,'Tabelle Tipi-pesi'!W$23,"")))</f>
        <v>0</v>
      </c>
      <c r="Z216" s="9">
        <f>IF(Y216="",0,VALUE(IF(Y216='Tabelle Tipi-pesi'!X$2,'Tabelle Tipi-pesi'!Y$2,"")&amp;IF(Y216='Tabelle Tipi-pesi'!X$3,'Tabelle Tipi-pesi'!Y$3,"")&amp;IF(Y216='Tabelle Tipi-pesi'!X$4,'Tabelle Tipi-pesi'!Y$4,"")&amp;IF(Y216='Tabelle Tipi-pesi'!X$5,'Tabelle Tipi-pesi'!Y$5,"")&amp;IF(Y216='Tabelle Tipi-pesi'!X$6,'Tabelle Tipi-pesi'!Y$6,"")&amp;IF(Y216='Tabelle Tipi-pesi'!X$7,'Tabelle Tipi-pesi'!Y$7,"")&amp;IF(Y216='Tabelle Tipi-pesi'!X$8,'Tabelle Tipi-pesi'!Y$8,"")&amp;IF(Y216='Tabelle Tipi-pesi'!X$9,'Tabelle Tipi-pesi'!Y$9,"")&amp;IF(Y216='Tabelle Tipi-pesi'!X$10,'Tabelle Tipi-pesi'!Y$10,"")&amp;IF(Y216='Tabelle Tipi-pesi'!X$11,'Tabelle Tipi-pesi'!Y$11,"")&amp;IF(Y216='Tabelle Tipi-pesi'!X$12,'Tabelle Tipi-pesi'!Y$12,"")&amp;IF(Y216='Tabelle Tipi-pesi'!X$13,'Tabelle Tipi-pesi'!Y$13,"")&amp;IF(Y216='Tabelle Tipi-pesi'!X$14,'Tabelle Tipi-pesi'!Y$14,"")&amp;IF(Y216='Tabelle Tipi-pesi'!X$15,'Tabelle Tipi-pesi'!Y$15,"")&amp;IF(Y216='Tabelle Tipi-pesi'!X$16,'Tabelle Tipi-pesi'!Y$16,"")&amp;IF(Y216='Tabelle Tipi-pesi'!X$17,'Tabelle Tipi-pesi'!Y$17,"")&amp;IF(Y216='Tabelle Tipi-pesi'!X$18,'Tabelle Tipi-pesi'!Y$18,"")&amp;IF(Y216='Tabelle Tipi-pesi'!X$19,'Tabelle Tipi-pesi'!Y$19,"")&amp;IF(Y216='Tabelle Tipi-pesi'!X$20,'Tabelle Tipi-pesi'!Y$20,"")&amp;IF(Y216='Tabelle Tipi-pesi'!X$21,'Tabelle Tipi-pesi'!Y$21,"")&amp;IF(Y216='Tabelle Tipi-pesi'!X$22,'Tabelle Tipi-pesi'!Y$22,"")&amp;IF(Y216='Tabelle Tipi-pesi'!X$23,'Tabelle Tipi-pesi'!Y$23,"")))</f>
        <v>0</v>
      </c>
      <c r="AA216" s="36"/>
      <c r="AB216" s="37">
        <f>IF(AA216="",0,VALUE(IF(AA216='Tabelle Tipi-pesi'!Z$2,'Tabelle Tipi-pesi'!AA$2,"")&amp;IF(AA216='Tabelle Tipi-pesi'!Z$3,'Tabelle Tipi-pesi'!AA$3,"")&amp;IF(AA216='Tabelle Tipi-pesi'!Z$4,'Tabelle Tipi-pesi'!AA$4,"")&amp;IF(AA216='Tabelle Tipi-pesi'!Z$5,'Tabelle Tipi-pesi'!AA$5,"")&amp;IF(AA216='Tabelle Tipi-pesi'!Z$6,'Tabelle Tipi-pesi'!AA$6,"")&amp;IF(AA216='Tabelle Tipi-pesi'!Z$7,'Tabelle Tipi-pesi'!AA$7,"")&amp;IF(AA216='Tabelle Tipi-pesi'!Z$8,'Tabelle Tipi-pesi'!AA$8,"")&amp;IF(AA216='Tabelle Tipi-pesi'!Z$9,'Tabelle Tipi-pesi'!AA$9,"")&amp;IF(AA216='Tabelle Tipi-pesi'!Z$10,'Tabelle Tipi-pesi'!AA$10,"")&amp;IF(AA216='Tabelle Tipi-pesi'!Z$11,'Tabelle Tipi-pesi'!AA$11,"")&amp;IF(AA216='Tabelle Tipi-pesi'!Z$12,'Tabelle Tipi-pesi'!AA$12,"")&amp;IF(AA216='Tabelle Tipi-pesi'!Z$13,'Tabelle Tipi-pesi'!AA$13,"")&amp;IF(AA216='Tabelle Tipi-pesi'!Z$14,'Tabelle Tipi-pesi'!AA$14,"")&amp;IF(AA216='Tabelle Tipi-pesi'!Z$15,'Tabelle Tipi-pesi'!AA$15,"")&amp;IF(AA216='Tabelle Tipi-pesi'!Z$16,'Tabelle Tipi-pesi'!AA$16,"")&amp;IF(AA216='Tabelle Tipi-pesi'!Z$17,'Tabelle Tipi-pesi'!AA$17,"")&amp;IF(AA216='Tabelle Tipi-pesi'!Z$18,'Tabelle Tipi-pesi'!AA$18,"")&amp;IF(AA216='Tabelle Tipi-pesi'!Z$19,'Tabelle Tipi-pesi'!AA$19,"")&amp;IF(AA216='Tabelle Tipi-pesi'!Z$20,'Tabelle Tipi-pesi'!AA$20,"")&amp;IF(AA216='Tabelle Tipi-pesi'!Z$21,'Tabelle Tipi-pesi'!AA$21,"")&amp;IF(AA216='Tabelle Tipi-pesi'!Z$22,'Tabelle Tipi-pesi'!AA$22,"")&amp;IF(AA216='Tabelle Tipi-pesi'!Z$23,'Tabelle Tipi-pesi'!AA$23,"")))</f>
        <v>0</v>
      </c>
      <c r="AD216" s="9">
        <f>IF(AC216="",0,VALUE(IF(AC216='Tabelle Tipi-pesi'!Z$2,'Tabelle Tipi-pesi'!AA$2,"")&amp;IF(AC216='Tabelle Tipi-pesi'!Z$3,'Tabelle Tipi-pesi'!AA$3,"")&amp;IF(AC216='Tabelle Tipi-pesi'!Z$4,'Tabelle Tipi-pesi'!AA$4,"")&amp;IF(AC216='Tabelle Tipi-pesi'!Z$5,'Tabelle Tipi-pesi'!AA$5,"")&amp;IF(AC216='Tabelle Tipi-pesi'!Z$6,'Tabelle Tipi-pesi'!AA$6,"")&amp;IF(AC216='Tabelle Tipi-pesi'!Z$7,'Tabelle Tipi-pesi'!AA$7,"")&amp;IF(AC216='Tabelle Tipi-pesi'!Z$8,'Tabelle Tipi-pesi'!AA$8,"")&amp;IF(AC216='Tabelle Tipi-pesi'!Z$9,'Tabelle Tipi-pesi'!AA$9,"")&amp;IF(AC216='Tabelle Tipi-pesi'!Z$10,'Tabelle Tipi-pesi'!AA$10,"")&amp;IF(AC216='Tabelle Tipi-pesi'!Z$11,'Tabelle Tipi-pesi'!AA$11,"")&amp;IF(AC216='Tabelle Tipi-pesi'!Z$12,'Tabelle Tipi-pesi'!AA$12,"")&amp;IF(AC216='Tabelle Tipi-pesi'!Z$13,'Tabelle Tipi-pesi'!AA$13,"")&amp;IF(AC216='Tabelle Tipi-pesi'!Z$14,'Tabelle Tipi-pesi'!AA$14,"")&amp;IF(AC216='Tabelle Tipi-pesi'!Z$15,'Tabelle Tipi-pesi'!AA$15,"")&amp;IF(AC216='Tabelle Tipi-pesi'!Z$16,'Tabelle Tipi-pesi'!AA$16,"")&amp;IF(AC216='Tabelle Tipi-pesi'!Z$17,'Tabelle Tipi-pesi'!AA$17,"")&amp;IF(AC216='Tabelle Tipi-pesi'!Z$18,'Tabelle Tipi-pesi'!AA$18,"")&amp;IF(AC216='Tabelle Tipi-pesi'!Z$19,'Tabelle Tipi-pesi'!AA$19,"")&amp;IF(AC216='Tabelle Tipi-pesi'!Z$20,'Tabelle Tipi-pesi'!AA$20,"")&amp;IF(AC216='Tabelle Tipi-pesi'!Z$21,'Tabelle Tipi-pesi'!AA$21,"")&amp;IF(AC216='Tabelle Tipi-pesi'!Z$22,'Tabelle Tipi-pesi'!AA$22,"")&amp;IF(AC216='Tabelle Tipi-pesi'!Z$23,'Tabelle Tipi-pesi'!AA$23,"")))</f>
        <v>0</v>
      </c>
      <c r="AE216" s="34"/>
      <c r="AF216" s="35">
        <f>IF(AE216="",0,VALUE(IF(AE216='Tabelle Tipi-pesi'!AB$2,'Tabelle Tipi-pesi'!AC$2,"")&amp;IF(AE216='Tabelle Tipi-pesi'!AB$3,'Tabelle Tipi-pesi'!AC$3,"")&amp;IF(AE216='Tabelle Tipi-pesi'!AB$4,'Tabelle Tipi-pesi'!AC$4,"")&amp;IF(AE216='Tabelle Tipi-pesi'!AB$5,'Tabelle Tipi-pesi'!AC$5,"")&amp;IF(AE216='Tabelle Tipi-pesi'!AB$6,'Tabelle Tipi-pesi'!AC$6,"")&amp;IF(AE216='Tabelle Tipi-pesi'!AB$7,'Tabelle Tipi-pesi'!AC$7,"")&amp;IF(AE216='Tabelle Tipi-pesi'!AB$8,'Tabelle Tipi-pesi'!AC$8,"")&amp;IF(AE216='Tabelle Tipi-pesi'!AB$9,'Tabelle Tipi-pesi'!AC$9,"")&amp;IF(AE216='Tabelle Tipi-pesi'!AB$10,'Tabelle Tipi-pesi'!AC$10,"")&amp;IF(AE216='Tabelle Tipi-pesi'!AB$11,'Tabelle Tipi-pesi'!AC$11,"")&amp;IF(AE216='Tabelle Tipi-pesi'!AB$12,'Tabelle Tipi-pesi'!AC$12,"")&amp;IF(AE216='Tabelle Tipi-pesi'!AB$13,'Tabelle Tipi-pesi'!AC$13,"")&amp;IF(AE216='Tabelle Tipi-pesi'!AB$14,'Tabelle Tipi-pesi'!AC$14,"")&amp;IF(AE216='Tabelle Tipi-pesi'!AB$15,'Tabelle Tipi-pesi'!AC$15,"")&amp;IF(AD216='Tabelle Tipi-pesi'!AB$16,'Tabelle Tipi-pesi'!AC$16,"")&amp;IF(AE216='Tabelle Tipi-pesi'!AB$17,'Tabelle Tipi-pesi'!AC$17,"")&amp;IF(AE216='Tabelle Tipi-pesi'!AB$18,'Tabelle Tipi-pesi'!AC$18,"")&amp;IF(AE216='Tabelle Tipi-pesi'!AB$19,'Tabelle Tipi-pesi'!AC$19,"")&amp;IF(AE216='Tabelle Tipi-pesi'!AB$20,'Tabelle Tipi-pesi'!AC$20,"")&amp;IF(AE216='Tabelle Tipi-pesi'!AB$21,'Tabelle Tipi-pesi'!AC$21,"")&amp;IF(AE216='Tabelle Tipi-pesi'!AB$22,'Tabelle Tipi-pesi'!AC$22,"")&amp;IF(AE216='Tabelle Tipi-pesi'!AB$23,'Tabelle Tipi-pesi'!AC$23,"")))</f>
        <v>0</v>
      </c>
      <c r="AH216" s="9">
        <f>IF(AG216="",0,VALUE(IF(AG216='Tabelle Tipi-pesi'!AD$2,'Tabelle Tipi-pesi'!AE$2,"")&amp;IF(AG216='Tabelle Tipi-pesi'!AD$3,'Tabelle Tipi-pesi'!AE$3,"")&amp;IF(AG216='Tabelle Tipi-pesi'!AD$4,'Tabelle Tipi-pesi'!AE$4,"")&amp;IF(AG216='Tabelle Tipi-pesi'!AD$5,'Tabelle Tipi-pesi'!AE$5,"")&amp;IF(AG216='Tabelle Tipi-pesi'!AD$6,'Tabelle Tipi-pesi'!AE$6,"")&amp;IF(AG216='Tabelle Tipi-pesi'!AD$7,'Tabelle Tipi-pesi'!AE$7,"")&amp;IF(AG216='Tabelle Tipi-pesi'!AD$8,'Tabelle Tipi-pesi'!AE$8,"")&amp;IF(AG216='Tabelle Tipi-pesi'!AD$9,'Tabelle Tipi-pesi'!AE$9,"")&amp;IF(AG216='Tabelle Tipi-pesi'!AD$10,'Tabelle Tipi-pesi'!AE$10,"")&amp;IF(AG216='Tabelle Tipi-pesi'!AD$11,'Tabelle Tipi-pesi'!AE$11,"")&amp;IF(AG216='Tabelle Tipi-pesi'!AD$12,'Tabelle Tipi-pesi'!AE$12,"")&amp;IF(AG216='Tabelle Tipi-pesi'!AD$13,'Tabelle Tipi-pesi'!AE$13,"")&amp;IF(AG216='Tabelle Tipi-pesi'!AD$14,'Tabelle Tipi-pesi'!AE$14,"")&amp;IF(AG216='Tabelle Tipi-pesi'!AD$15,'Tabelle Tipi-pesi'!AE$15,"")&amp;IF(AF216='Tabelle Tipi-pesi'!AD$16,'Tabelle Tipi-pesi'!AE$16,"")&amp;IF(AG216='Tabelle Tipi-pesi'!AD$17,'Tabelle Tipi-pesi'!AE$17,"")&amp;IF(AG216='Tabelle Tipi-pesi'!AD$18,'Tabelle Tipi-pesi'!AE$18,"")&amp;IF(AG216='Tabelle Tipi-pesi'!AD$19,'Tabelle Tipi-pesi'!AE$19,"")&amp;IF(AG216='Tabelle Tipi-pesi'!AD$20,'Tabelle Tipi-pesi'!AE$20,"")&amp;IF(AG216='Tabelle Tipi-pesi'!AD$21,'Tabelle Tipi-pesi'!AE$21,"")&amp;IF(AG216='Tabelle Tipi-pesi'!AD$22,'Tabelle Tipi-pesi'!AE$22,"")&amp;IF(AG216='Tabelle Tipi-pesi'!AD$23,'Tabelle Tipi-pesi'!AE$23,"")))</f>
        <v>0</v>
      </c>
      <c r="AJ216" s="26">
        <f t="shared" si="21"/>
        <v>530</v>
      </c>
      <c r="AK216" s="55">
        <v>49.75</v>
      </c>
      <c r="AL216" s="12">
        <v>6940</v>
      </c>
      <c r="AM216" s="18"/>
      <c r="AN216" s="11">
        <f t="shared" si="22"/>
        <v>8</v>
      </c>
      <c r="AO216" s="11" t="str">
        <f t="shared" si="23"/>
        <v>2</v>
      </c>
      <c r="AP216" s="8">
        <v>1400</v>
      </c>
      <c r="AQ216" s="40">
        <f t="shared" si="24"/>
        <v>8.3698492462311549</v>
      </c>
      <c r="AR216" s="15">
        <f t="shared" si="25"/>
        <v>61.936884422110552</v>
      </c>
      <c r="AS216" s="16">
        <f t="shared" si="26"/>
        <v>116.86204607945388</v>
      </c>
      <c r="AT216" s="15">
        <f t="shared" si="27"/>
        <v>8.5570981644468684</v>
      </c>
      <c r="AU216" s="39"/>
    </row>
    <row r="217" spans="1:47" s="8" customFormat="1" ht="11.25" customHeight="1" x14ac:dyDescent="0.2">
      <c r="A217" s="8">
        <v>213</v>
      </c>
      <c r="B217" s="8">
        <v>4</v>
      </c>
      <c r="C217" s="20" t="s">
        <v>156</v>
      </c>
      <c r="D217" s="21">
        <f>IF(C217="",0,VALUE(IF(C217='Tabelle Tipi-pesi'!B$2,'Tabelle Tipi-pesi'!C$2,"")&amp;IF(C217='Tabelle Tipi-pesi'!B$3,'Tabelle Tipi-pesi'!C$3,"")&amp;IF(C217='Tabelle Tipi-pesi'!B$4,'Tabelle Tipi-pesi'!C$4,"")&amp;IF(C217='Tabelle Tipi-pesi'!B$5,'Tabelle Tipi-pesi'!C$5,"")&amp;IF(C217='Tabelle Tipi-pesi'!B$6,'Tabelle Tipi-pesi'!C$6,"")&amp;IF(C217='Tabelle Tipi-pesi'!B$7,'Tabelle Tipi-pesi'!C$7,"")&amp;IF(C217='Tabelle Tipi-pesi'!B$8,'Tabelle Tipi-pesi'!C$8,"")&amp;IF(C217='Tabelle Tipi-pesi'!B$9,'Tabelle Tipi-pesi'!C$9,"")&amp;IF(C217='Tabelle Tipi-pesi'!B$10,'Tabelle Tipi-pesi'!C$10,"")&amp;IF(C217='Tabelle Tipi-pesi'!B$11,'Tabelle Tipi-pesi'!C$11,"")&amp;IF(C217='Tabelle Tipi-pesi'!B$12,'Tabelle Tipi-pesi'!C$12,"")&amp;IF(C217='Tabelle Tipi-pesi'!B$13,'Tabelle Tipi-pesi'!C$13,"")&amp;IF(C217='Tabelle Tipi-pesi'!B$14,'Tabelle Tipi-pesi'!C$14,"")&amp;IF(C217='Tabelle Tipi-pesi'!B$15,'Tabelle Tipi-pesi'!C$15,"")&amp;IF(C217='Tabelle Tipi-pesi'!B$16,'Tabelle Tipi-pesi'!C$16,"")&amp;IF(C217='Tabelle Tipi-pesi'!B$17,'Tabelle Tipi-pesi'!C$17,"")&amp;IF(C217='Tabelle Tipi-pesi'!B$18,'Tabelle Tipi-pesi'!C$18,"")&amp;IF(C217='Tabelle Tipi-pesi'!B$19,'Tabelle Tipi-pesi'!C$19,"")&amp;IF(C217='Tabelle Tipi-pesi'!B$20,'Tabelle Tipi-pesi'!C$20,"")&amp;IF(C217='Tabelle Tipi-pesi'!B$21,'Tabelle Tipi-pesi'!C$21,"")&amp;IF(C217='Tabelle Tipi-pesi'!B$22,'Tabelle Tipi-pesi'!C$22,"")&amp;IF(C217='Tabelle Tipi-pesi'!B$23,'Tabelle Tipi-pesi'!C$23,"")))</f>
        <v>40</v>
      </c>
      <c r="E217" s="8" t="s">
        <v>140</v>
      </c>
      <c r="F217" s="7">
        <f>IF(E217="",0,VALUE(IF(E217='Tabelle Tipi-pesi'!D$2,'Tabelle Tipi-pesi'!E$2,"")&amp;IF(E217='Tabelle Tipi-pesi'!D$3,'Tabelle Tipi-pesi'!E$3,"")&amp;IF(E217='Tabelle Tipi-pesi'!D$4,'Tabelle Tipi-pesi'!E$4,"")&amp;IF(E217='Tabelle Tipi-pesi'!D$5,'Tabelle Tipi-pesi'!E$5,"")&amp;IF(E217='Tabelle Tipi-pesi'!D$6,'Tabelle Tipi-pesi'!E$6,"")&amp;IF(E217='Tabelle Tipi-pesi'!D$7,'Tabelle Tipi-pesi'!E$7,"")&amp;IF(E217='Tabelle Tipi-pesi'!D$8,'Tabelle Tipi-pesi'!E$8,"")&amp;IF(E217='Tabelle Tipi-pesi'!D$9,'Tabelle Tipi-pesi'!E$9,"")&amp;IF(E217='Tabelle Tipi-pesi'!D$10,'Tabelle Tipi-pesi'!E$10,"")&amp;IF(E217='Tabelle Tipi-pesi'!D$11,'Tabelle Tipi-pesi'!E$11,"")&amp;IF(E217='Tabelle Tipi-pesi'!D$12,'Tabelle Tipi-pesi'!E$12,"")&amp;IF(E217='Tabelle Tipi-pesi'!D$13,'Tabelle Tipi-pesi'!E$13,"")&amp;IF(E217='Tabelle Tipi-pesi'!D$14,'Tabelle Tipi-pesi'!E$14,"")&amp;IF(E217='Tabelle Tipi-pesi'!D$15,'Tabelle Tipi-pesi'!E$15,"")&amp;IF(E217='Tabelle Tipi-pesi'!D$16,'Tabelle Tipi-pesi'!E$16,"")&amp;IF(E217='Tabelle Tipi-pesi'!D$17,'Tabelle Tipi-pesi'!E$17,"")&amp;IF(E217='Tabelle Tipi-pesi'!D$18,'Tabelle Tipi-pesi'!E$18,"")&amp;IF(E217='Tabelle Tipi-pesi'!D$19,'Tabelle Tipi-pesi'!E$19,"")&amp;IF(E217='Tabelle Tipi-pesi'!D$20,'Tabelle Tipi-pesi'!E$20,"")&amp;IF(E217='Tabelle Tipi-pesi'!D$21,'Tabelle Tipi-pesi'!E$21,"")&amp;IF(E217='Tabelle Tipi-pesi'!D$22,'Tabelle Tipi-pesi'!E$22,"")&amp;IF(E217='Tabelle Tipi-pesi'!D$23,'Tabelle Tipi-pesi'!E$23,"")))/4*B217</f>
        <v>18</v>
      </c>
      <c r="G217" s="22" t="s">
        <v>133</v>
      </c>
      <c r="H217" s="23">
        <f>$B217*IF(G217="",0,VALUE(IF(G217='Tabelle Tipi-pesi'!F$2,'Tabelle Tipi-pesi'!G$2,"")&amp;IF(G217='Tabelle Tipi-pesi'!F$3,'Tabelle Tipi-pesi'!G$3,"")&amp;IF(G217='Tabelle Tipi-pesi'!F$4,'Tabelle Tipi-pesi'!G$4,"")&amp;IF(G217='Tabelle Tipi-pesi'!F$5,'Tabelle Tipi-pesi'!G$5,"")&amp;IF(G217='Tabelle Tipi-pesi'!F$6,'Tabelle Tipi-pesi'!G$6,"")&amp;IF(G217='Tabelle Tipi-pesi'!F$7,'Tabelle Tipi-pesi'!G$7,"")&amp;IF(G217='Tabelle Tipi-pesi'!F$8,'Tabelle Tipi-pesi'!G$8,"")&amp;IF(G217='Tabelle Tipi-pesi'!F$9,'Tabelle Tipi-pesi'!G$9,"")&amp;IF(G217='Tabelle Tipi-pesi'!F$10,'Tabelle Tipi-pesi'!G$10,"")&amp;IF(G217='Tabelle Tipi-pesi'!F$11,'Tabelle Tipi-pesi'!G$11,"")&amp;IF(G217='Tabelle Tipi-pesi'!F$12,'Tabelle Tipi-pesi'!G$12,"")&amp;IF(G217='Tabelle Tipi-pesi'!F$13,'Tabelle Tipi-pesi'!G$13,"")&amp;IF(G217='Tabelle Tipi-pesi'!F$14,'Tabelle Tipi-pesi'!G$14,"")&amp;IF(G217='Tabelle Tipi-pesi'!F$15,'Tabelle Tipi-pesi'!G$15,"")&amp;IF(G217='Tabelle Tipi-pesi'!F$16,'Tabelle Tipi-pesi'!G$16,"")&amp;IF(G217='Tabelle Tipi-pesi'!F$17,'Tabelle Tipi-pesi'!G$17,"")&amp;IF(G217='Tabelle Tipi-pesi'!F$18,'Tabelle Tipi-pesi'!G$18,"")&amp;IF(G217='Tabelle Tipi-pesi'!F$19,'Tabelle Tipi-pesi'!G$19,"")&amp;IF(G217='Tabelle Tipi-pesi'!F$20,'Tabelle Tipi-pesi'!G$20,"")&amp;IF(G217='Tabelle Tipi-pesi'!F$21,'Tabelle Tipi-pesi'!G$21,"")&amp;IF(G217='Tabelle Tipi-pesi'!F$22,'Tabelle Tipi-pesi'!G$22,"")&amp;IF(G217='Tabelle Tipi-pesi'!F$23,'Tabelle Tipi-pesi'!G$23,"")))</f>
        <v>40</v>
      </c>
      <c r="I217" s="8" t="s">
        <v>157</v>
      </c>
      <c r="J217" s="9">
        <f>IF(I217="",0,VALUE(IF(I217='Tabelle Tipi-pesi'!H$2,'Tabelle Tipi-pesi'!I$2,"")&amp;IF(I217='Tabelle Tipi-pesi'!H$3,'Tabelle Tipi-pesi'!I$3,"")&amp;IF(I217='Tabelle Tipi-pesi'!H$4,'Tabelle Tipi-pesi'!I$4,"")&amp;IF(I217='Tabelle Tipi-pesi'!H$5,'Tabelle Tipi-pesi'!I$5,"")&amp;IF(I217='Tabelle Tipi-pesi'!H$6,'Tabelle Tipi-pesi'!I$6,"")&amp;IF(I217='Tabelle Tipi-pesi'!H$7,'Tabelle Tipi-pesi'!I$7,"")&amp;IF(I217='Tabelle Tipi-pesi'!H$8,'Tabelle Tipi-pesi'!I$8,"")&amp;IF(I217='Tabelle Tipi-pesi'!H$9,'Tabelle Tipi-pesi'!I$9,"")&amp;IF(I217='Tabelle Tipi-pesi'!H$10,'Tabelle Tipi-pesi'!I$10,"")&amp;IF(I217='Tabelle Tipi-pesi'!H$11,'Tabelle Tipi-pesi'!I$11,"")&amp;IF(I217='Tabelle Tipi-pesi'!H$12,'Tabelle Tipi-pesi'!I$12,"")&amp;IF(I217='Tabelle Tipi-pesi'!H$13,'Tabelle Tipi-pesi'!I$13,"")&amp;IF(I217='Tabelle Tipi-pesi'!H$14,'Tabelle Tipi-pesi'!I$14,"")&amp;IF(I217='Tabelle Tipi-pesi'!H$15,'Tabelle Tipi-pesi'!I$15,"")&amp;IF(I217='Tabelle Tipi-pesi'!H$16,'Tabelle Tipi-pesi'!I$16,"")&amp;IF(I217='Tabelle Tipi-pesi'!H$17,'Tabelle Tipi-pesi'!I$17,"")&amp;IF(I217='Tabelle Tipi-pesi'!H$18,'Tabelle Tipi-pesi'!I$18,"")&amp;IF(I217='Tabelle Tipi-pesi'!H$19,'Tabelle Tipi-pesi'!I$19,"")&amp;IF(I217='Tabelle Tipi-pesi'!H$20,'Tabelle Tipi-pesi'!I$20,"")&amp;IF(I217='Tabelle Tipi-pesi'!H$21,'Tabelle Tipi-pesi'!I$21,"")&amp;IF(I217='Tabelle Tipi-pesi'!H$22,'Tabelle Tipi-pesi'!I$22,"")&amp;IF(I217='Tabelle Tipi-pesi'!H$23,'Tabelle Tipi-pesi'!I$23,"")))</f>
        <v>30</v>
      </c>
      <c r="K217" s="24" t="s">
        <v>50</v>
      </c>
      <c r="L217" s="25">
        <f>IF(K217="",0,VALUE(IF(K217='Tabelle Tipi-pesi'!J$2,'Tabelle Tipi-pesi'!K$2,"")&amp;IF(K217='Tabelle Tipi-pesi'!J$3,'Tabelle Tipi-pesi'!K$3,"")&amp;IF(K217='Tabelle Tipi-pesi'!J$4,'Tabelle Tipi-pesi'!K$4,"")&amp;IF(K217='Tabelle Tipi-pesi'!J$5,'Tabelle Tipi-pesi'!K$5,"")&amp;IF(K217='Tabelle Tipi-pesi'!J$6,'Tabelle Tipi-pesi'!K$6,"")&amp;IF(K217='Tabelle Tipi-pesi'!J$7,'Tabelle Tipi-pesi'!K$7,"")&amp;IF(K217='Tabelle Tipi-pesi'!J$8,'Tabelle Tipi-pesi'!K$8,"")&amp;IF(K217='Tabelle Tipi-pesi'!J$9,'Tabelle Tipi-pesi'!K$9,"")&amp;IF(K217='Tabelle Tipi-pesi'!J$10,'Tabelle Tipi-pesi'!K$10,"")&amp;IF(K217='Tabelle Tipi-pesi'!J$11,'Tabelle Tipi-pesi'!K$11,"")&amp;IF(K217='Tabelle Tipi-pesi'!J$12,'Tabelle Tipi-pesi'!K$12,"")&amp;IF(K217='Tabelle Tipi-pesi'!J$13,'Tabelle Tipi-pesi'!K$13,"")&amp;IF(K217='Tabelle Tipi-pesi'!J$14,'Tabelle Tipi-pesi'!K$14,"")&amp;IF(K217='Tabelle Tipi-pesi'!J$15,'Tabelle Tipi-pesi'!K$15,"")&amp;IF(K217='Tabelle Tipi-pesi'!J$16,'Tabelle Tipi-pesi'!K$16,"")&amp;IF(K217='Tabelle Tipi-pesi'!J$17,'Tabelle Tipi-pesi'!K$17,"")&amp;IF(K217='Tabelle Tipi-pesi'!J$18,'Tabelle Tipi-pesi'!K$18,"")&amp;IF(K217='Tabelle Tipi-pesi'!J$19,'Tabelle Tipi-pesi'!K$19,"")&amp;IF(K217='Tabelle Tipi-pesi'!J$20,'Tabelle Tipi-pesi'!K$20,"")&amp;IF(K217='Tabelle Tipi-pesi'!J$21,'Tabelle Tipi-pesi'!K$21,"")&amp;IF(K217='Tabelle Tipi-pesi'!J$22,'Tabelle Tipi-pesi'!K$22,"")&amp;IF(K217='Tabelle Tipi-pesi'!J$23,'Tabelle Tipi-pesi'!K$23,"")))</f>
        <v>7</v>
      </c>
      <c r="M217" s="8" t="s">
        <v>56</v>
      </c>
      <c r="N217" s="9">
        <f>$B217*IF(M217="",0,VALUE(IF(M217='Tabelle Tipi-pesi'!L$2,'Tabelle Tipi-pesi'!M$2,"")&amp;IF(M217='Tabelle Tipi-pesi'!L$3,'Tabelle Tipi-pesi'!M$3,"")&amp;IF(M217='Tabelle Tipi-pesi'!L$4,'Tabelle Tipi-pesi'!M$4,"")&amp;IF(M217='Tabelle Tipi-pesi'!L$5,'Tabelle Tipi-pesi'!M$5,"")&amp;IF(M217='Tabelle Tipi-pesi'!L$6,'Tabelle Tipi-pesi'!M$6,"")&amp;IF(M217='Tabelle Tipi-pesi'!L$7,'Tabelle Tipi-pesi'!M$7,"")&amp;IF(M217='Tabelle Tipi-pesi'!L$8,'Tabelle Tipi-pesi'!M$8,"")&amp;IF(M217='Tabelle Tipi-pesi'!L$9,'Tabelle Tipi-pesi'!M$9,"")&amp;IF(M217='Tabelle Tipi-pesi'!L$10,'Tabelle Tipi-pesi'!M$10,"")&amp;IF(M217='Tabelle Tipi-pesi'!L$11,'Tabelle Tipi-pesi'!M$11,"")&amp;IF(M217='Tabelle Tipi-pesi'!L$12,'Tabelle Tipi-pesi'!M$12,"")&amp;IF(M217='Tabelle Tipi-pesi'!L$13,'Tabelle Tipi-pesi'!M$13,"")&amp;IF(M217='Tabelle Tipi-pesi'!L$14,'Tabelle Tipi-pesi'!M$14,"")&amp;IF(M217='Tabelle Tipi-pesi'!L$15,'Tabelle Tipi-pesi'!M$15,"")&amp;IF(M217='Tabelle Tipi-pesi'!L$16,'Tabelle Tipi-pesi'!M$16,"")&amp;IF(M217='Tabelle Tipi-pesi'!L$17,'Tabelle Tipi-pesi'!M$17,"")&amp;IF(M217='Tabelle Tipi-pesi'!L$18,'Tabelle Tipi-pesi'!M$18,"")&amp;IF(M217='Tabelle Tipi-pesi'!L$19,'Tabelle Tipi-pesi'!M$19,"")&amp;IF(M217='Tabelle Tipi-pesi'!L$20,'Tabelle Tipi-pesi'!M$20,"")&amp;IF(M217='Tabelle Tipi-pesi'!L$21,'Tabelle Tipi-pesi'!M$21,"")&amp;IF(M217='Tabelle Tipi-pesi'!L$22,'Tabelle Tipi-pesi'!M$22,"")&amp;IF(M217='Tabelle Tipi-pesi'!L$23,'Tabelle Tipi-pesi'!M$23,"")))</f>
        <v>80</v>
      </c>
      <c r="O217" s="27" t="s">
        <v>134</v>
      </c>
      <c r="P217" s="28">
        <f>IF(O217="",0,VALUE(IF(O217='Tabelle Tipi-pesi'!N$2,'Tabelle Tipi-pesi'!O$2,"")&amp;IF(O217='Tabelle Tipi-pesi'!N$3,'Tabelle Tipi-pesi'!O$3,"")&amp;IF(O217='Tabelle Tipi-pesi'!N$4,'Tabelle Tipi-pesi'!O$4,"")&amp;IF(O217='Tabelle Tipi-pesi'!N$5,'Tabelle Tipi-pesi'!O$5,"")&amp;IF(O217='Tabelle Tipi-pesi'!N$6,'Tabelle Tipi-pesi'!O$6,"")&amp;IF(O217='Tabelle Tipi-pesi'!N$7,'Tabelle Tipi-pesi'!O$7,"")&amp;IF(O217='Tabelle Tipi-pesi'!N$8,'Tabelle Tipi-pesi'!O$8,"")&amp;IF(O217='Tabelle Tipi-pesi'!N$9,'Tabelle Tipi-pesi'!O$9,"")&amp;IF(O217='Tabelle Tipi-pesi'!N$10,'Tabelle Tipi-pesi'!O$10,"")&amp;IF(O217='Tabelle Tipi-pesi'!N$11,'Tabelle Tipi-pesi'!O$11,"")&amp;IF(O217='Tabelle Tipi-pesi'!N$12,'Tabelle Tipi-pesi'!O$12,"")&amp;IF(O217='Tabelle Tipi-pesi'!N$13,'Tabelle Tipi-pesi'!O$13,"")&amp;IF(O217='Tabelle Tipi-pesi'!N$14,'Tabelle Tipi-pesi'!O$14,"")&amp;IF(O217='Tabelle Tipi-pesi'!N$15,'Tabelle Tipi-pesi'!O$15,"")&amp;IF(O217='Tabelle Tipi-pesi'!N$16,'Tabelle Tipi-pesi'!O$16,"")&amp;IF(O217='Tabelle Tipi-pesi'!N$17,'Tabelle Tipi-pesi'!O$17,"")&amp;IF(O217='Tabelle Tipi-pesi'!N$18,'Tabelle Tipi-pesi'!O$18,"")&amp;IF(O217='Tabelle Tipi-pesi'!N$19,'Tabelle Tipi-pesi'!O$19,"")&amp;IF(O217='Tabelle Tipi-pesi'!N$20,'Tabelle Tipi-pesi'!O$20,"")&amp;IF(O217='Tabelle Tipi-pesi'!N$21,'Tabelle Tipi-pesi'!O$21,"")&amp;IF(O217='Tabelle Tipi-pesi'!N$22,'Tabelle Tipi-pesi'!O$22,"")&amp;IF(O217='Tabelle Tipi-pesi'!N$23,'Tabelle Tipi-pesi'!O$23,"")&amp;IF(O217='Tabelle Tipi-pesi'!N$24,'Tabelle Tipi-pesi'!O$24,"")))</f>
        <v>100</v>
      </c>
      <c r="R217" s="9">
        <f>IF(Q217="",0,VALUE(IF(Q217='Tabelle Tipi-pesi'!P$2,'Tabelle Tipi-pesi'!Q$2,"")&amp;IF(Q217='Tabelle Tipi-pesi'!P$3,'Tabelle Tipi-pesi'!Q$3,"")&amp;IF(Q217='Tabelle Tipi-pesi'!P$4,'Tabelle Tipi-pesi'!Q$4,"")&amp;IF(Q217='Tabelle Tipi-pesi'!P$5,'Tabelle Tipi-pesi'!Q$5,"")&amp;IF(Q217='Tabelle Tipi-pesi'!P$6,'Tabelle Tipi-pesi'!Q$6,"")&amp;IF(Q217='Tabelle Tipi-pesi'!P$7,'Tabelle Tipi-pesi'!Q$7,"")&amp;IF(Q217='Tabelle Tipi-pesi'!P$8,'Tabelle Tipi-pesi'!Q$8,"")&amp;IF(Q217='Tabelle Tipi-pesi'!P$9,'Tabelle Tipi-pesi'!Q$9,"")&amp;IF(Q217='Tabelle Tipi-pesi'!P$10,'Tabelle Tipi-pesi'!Q$10,"")&amp;IF(Q217='Tabelle Tipi-pesi'!P$11,'Tabelle Tipi-pesi'!Q$11,"")&amp;IF(Q217='Tabelle Tipi-pesi'!P$12,'Tabelle Tipi-pesi'!Q$12,"")&amp;IF(Q217='Tabelle Tipi-pesi'!P$13,'Tabelle Tipi-pesi'!Q$13,"")&amp;IF(Q217='Tabelle Tipi-pesi'!P$14,'Tabelle Tipi-pesi'!Q$14,"")&amp;IF(Q217='Tabelle Tipi-pesi'!P$15,'Tabelle Tipi-pesi'!Q$15,"")&amp;IF(Q217='Tabelle Tipi-pesi'!P$16,'Tabelle Tipi-pesi'!Q$16,"")&amp;IF(Q217='Tabelle Tipi-pesi'!P$17,'Tabelle Tipi-pesi'!Q$17,"")&amp;IF(Q217='Tabelle Tipi-pesi'!P$18,'Tabelle Tipi-pesi'!Q$18,"")&amp;IF(Q217='Tabelle Tipi-pesi'!P$19,'Tabelle Tipi-pesi'!Q$19,"")&amp;IF(Q217='Tabelle Tipi-pesi'!P$20,'Tabelle Tipi-pesi'!Q$20,"")&amp;IF(Q217='Tabelle Tipi-pesi'!P$21,'Tabelle Tipi-pesi'!Q$21,"")&amp;IF(Q217='Tabelle Tipi-pesi'!P$22,'Tabelle Tipi-pesi'!Q$22,"")&amp;IF(Q217='Tabelle Tipi-pesi'!P$23,'Tabelle Tipi-pesi'!Q$23,"")))</f>
        <v>0</v>
      </c>
      <c r="S217" s="29"/>
      <c r="T217" s="30">
        <f>IF(S217="",0,VALUE(IF(S217='Tabelle Tipi-pesi'!R$2,'Tabelle Tipi-pesi'!S$2,"")&amp;IF(S217='Tabelle Tipi-pesi'!R$3,'Tabelle Tipi-pesi'!S$3,"")&amp;IF(S217='Tabelle Tipi-pesi'!R$4,'Tabelle Tipi-pesi'!S$4,"")&amp;IF(S217='Tabelle Tipi-pesi'!R$5,'Tabelle Tipi-pesi'!S$5,"")&amp;IF(S217='Tabelle Tipi-pesi'!R$6,'Tabelle Tipi-pesi'!S$6,"")&amp;IF(S217='Tabelle Tipi-pesi'!R$7,'Tabelle Tipi-pesi'!S$7,"")&amp;IF(S217='Tabelle Tipi-pesi'!R$8,'Tabelle Tipi-pesi'!S$8,"")&amp;IF(S217='Tabelle Tipi-pesi'!R$9,'Tabelle Tipi-pesi'!S$9,"")&amp;IF(S217='Tabelle Tipi-pesi'!R$10,'Tabelle Tipi-pesi'!S$10,"")&amp;IF(S217='Tabelle Tipi-pesi'!R$11,'Tabelle Tipi-pesi'!S$11,"")&amp;IF(S217='Tabelle Tipi-pesi'!R$12,'Tabelle Tipi-pesi'!S$12,"")&amp;IF(S217='Tabelle Tipi-pesi'!R$13,'Tabelle Tipi-pesi'!S$13,"")&amp;IF(S217='Tabelle Tipi-pesi'!R$14,'Tabelle Tipi-pesi'!S$14,"")&amp;IF(S217='Tabelle Tipi-pesi'!R$15,'Tabelle Tipi-pesi'!S$15,"")&amp;IF(S217='Tabelle Tipi-pesi'!R$16,'Tabelle Tipi-pesi'!S$16,"")&amp;IF(S217='Tabelle Tipi-pesi'!R$17,'Tabelle Tipi-pesi'!S$17,"")&amp;IF(S217='Tabelle Tipi-pesi'!R$18,'Tabelle Tipi-pesi'!S$18,"")&amp;IF(S217='Tabelle Tipi-pesi'!R$19,'Tabelle Tipi-pesi'!S$19,"")&amp;IF(S217='Tabelle Tipi-pesi'!R$20,'Tabelle Tipi-pesi'!S$20,"")&amp;IF(S217='Tabelle Tipi-pesi'!R$21,'Tabelle Tipi-pesi'!S$21,"")&amp;IF(S217='Tabelle Tipi-pesi'!R$22,'Tabelle Tipi-pesi'!S$22,"")&amp;IF(S217='Tabelle Tipi-pesi'!R$23,'Tabelle Tipi-pesi'!S$23,"")))</f>
        <v>0</v>
      </c>
      <c r="V217" s="9">
        <f>IF(U217="",0,VALUE(IF(U217='Tabelle Tipi-pesi'!T$2,'Tabelle Tipi-pesi'!U$2,"")&amp;IF(U217='Tabelle Tipi-pesi'!T$3,'Tabelle Tipi-pesi'!U$3,"")&amp;IF(U217='Tabelle Tipi-pesi'!T$4,'Tabelle Tipi-pesi'!U$4,"")&amp;IF(U217='Tabelle Tipi-pesi'!T$5,'Tabelle Tipi-pesi'!U$5,"")&amp;IF(U217='Tabelle Tipi-pesi'!T$6,'Tabelle Tipi-pesi'!U$6,"")&amp;IF(U217='Tabelle Tipi-pesi'!T$7,'Tabelle Tipi-pesi'!U$7,"")&amp;IF(U217='Tabelle Tipi-pesi'!T$8,'Tabelle Tipi-pesi'!U$8,"")&amp;IF(U217='Tabelle Tipi-pesi'!T$9,'Tabelle Tipi-pesi'!U$9,"")&amp;IF(U217='Tabelle Tipi-pesi'!T$10,'Tabelle Tipi-pesi'!U$10,"")&amp;IF(U217='Tabelle Tipi-pesi'!T$11,'Tabelle Tipi-pesi'!U$11,"")&amp;IF(U217='Tabelle Tipi-pesi'!T$12,'Tabelle Tipi-pesi'!U$12,"")&amp;IF(U217='Tabelle Tipi-pesi'!T$13,'Tabelle Tipi-pesi'!U$13,"")&amp;IF(U217='Tabelle Tipi-pesi'!T$14,'Tabelle Tipi-pesi'!U$14,"")&amp;IF(U217='Tabelle Tipi-pesi'!T$15,'Tabelle Tipi-pesi'!U$15,"")&amp;IF(U217='Tabelle Tipi-pesi'!T$16,'Tabelle Tipi-pesi'!U$16,"")&amp;IF(U217='Tabelle Tipi-pesi'!T$17,'Tabelle Tipi-pesi'!U$17,"")&amp;IF(U217='Tabelle Tipi-pesi'!T$18,'Tabelle Tipi-pesi'!U$18,"")&amp;IF(U217='Tabelle Tipi-pesi'!T$19,'Tabelle Tipi-pesi'!U$19,"")&amp;IF(U217='Tabelle Tipi-pesi'!T$20,'Tabelle Tipi-pesi'!U$20,"")&amp;IF(U217='Tabelle Tipi-pesi'!T$21,'Tabelle Tipi-pesi'!U$21,"")&amp;IF(U217='Tabelle Tipi-pesi'!T$22,'Tabelle Tipi-pesi'!U$22,"")&amp;IF(U217='Tabelle Tipi-pesi'!T$23,'Tabelle Tipi-pesi'!U$23,"")))</f>
        <v>0</v>
      </c>
      <c r="W217" s="31"/>
      <c r="X217" s="32">
        <f>IF(W217="",0,VALUE(IF(W217='Tabelle Tipi-pesi'!V$2,'Tabelle Tipi-pesi'!W$2,"")&amp;IF(W217='Tabelle Tipi-pesi'!V$3,'Tabelle Tipi-pesi'!W$3,"")&amp;IF(W217='Tabelle Tipi-pesi'!V$4,'Tabelle Tipi-pesi'!W$4,"")&amp;IF(W217='Tabelle Tipi-pesi'!V$5,'Tabelle Tipi-pesi'!W$5,"")&amp;IF(W217='Tabelle Tipi-pesi'!V$6,'Tabelle Tipi-pesi'!W$6,"")&amp;IF(W217='Tabelle Tipi-pesi'!V$7,'Tabelle Tipi-pesi'!W$7,"")&amp;IF(W217='Tabelle Tipi-pesi'!V$8,'Tabelle Tipi-pesi'!W$8,"")&amp;IF(W217='Tabelle Tipi-pesi'!V$9,'Tabelle Tipi-pesi'!W$9,"")&amp;IF(W217='Tabelle Tipi-pesi'!V$10,'Tabelle Tipi-pesi'!W$10,"")&amp;IF(W217='Tabelle Tipi-pesi'!V$11,'Tabelle Tipi-pesi'!W$11,"")&amp;IF(W217='Tabelle Tipi-pesi'!V$12,'Tabelle Tipi-pesi'!W$12,"")&amp;IF(W217='Tabelle Tipi-pesi'!V$13,'Tabelle Tipi-pesi'!W$13,"")&amp;IF(W217='Tabelle Tipi-pesi'!V$14,'Tabelle Tipi-pesi'!W$14,"")&amp;IF(W217='Tabelle Tipi-pesi'!V$15,'Tabelle Tipi-pesi'!W$15,"")&amp;IF(W217='Tabelle Tipi-pesi'!V$16,'Tabelle Tipi-pesi'!W$16,"")&amp;IF(W217='Tabelle Tipi-pesi'!V$17,'Tabelle Tipi-pesi'!W$17,"")&amp;IF(W217='Tabelle Tipi-pesi'!V$18,'Tabelle Tipi-pesi'!W$18,"")&amp;IF(W217='Tabelle Tipi-pesi'!V$19,'Tabelle Tipi-pesi'!W$19,"")&amp;IF(W217='Tabelle Tipi-pesi'!V$20,'Tabelle Tipi-pesi'!W$20,"")&amp;IF(W217='Tabelle Tipi-pesi'!V$21,'Tabelle Tipi-pesi'!W$21,"")&amp;IF(W217='Tabelle Tipi-pesi'!V$22,'Tabelle Tipi-pesi'!W$22,"")&amp;IF(W217='Tabelle Tipi-pesi'!V$23,'Tabelle Tipi-pesi'!W$23,"")))</f>
        <v>0</v>
      </c>
      <c r="Z217" s="9">
        <f>IF(Y217="",0,VALUE(IF(Y217='Tabelle Tipi-pesi'!X$2,'Tabelle Tipi-pesi'!Y$2,"")&amp;IF(Y217='Tabelle Tipi-pesi'!X$3,'Tabelle Tipi-pesi'!Y$3,"")&amp;IF(Y217='Tabelle Tipi-pesi'!X$4,'Tabelle Tipi-pesi'!Y$4,"")&amp;IF(Y217='Tabelle Tipi-pesi'!X$5,'Tabelle Tipi-pesi'!Y$5,"")&amp;IF(Y217='Tabelle Tipi-pesi'!X$6,'Tabelle Tipi-pesi'!Y$6,"")&amp;IF(Y217='Tabelle Tipi-pesi'!X$7,'Tabelle Tipi-pesi'!Y$7,"")&amp;IF(Y217='Tabelle Tipi-pesi'!X$8,'Tabelle Tipi-pesi'!Y$8,"")&amp;IF(Y217='Tabelle Tipi-pesi'!X$9,'Tabelle Tipi-pesi'!Y$9,"")&amp;IF(Y217='Tabelle Tipi-pesi'!X$10,'Tabelle Tipi-pesi'!Y$10,"")&amp;IF(Y217='Tabelle Tipi-pesi'!X$11,'Tabelle Tipi-pesi'!Y$11,"")&amp;IF(Y217='Tabelle Tipi-pesi'!X$12,'Tabelle Tipi-pesi'!Y$12,"")&amp;IF(Y217='Tabelle Tipi-pesi'!X$13,'Tabelle Tipi-pesi'!Y$13,"")&amp;IF(Y217='Tabelle Tipi-pesi'!X$14,'Tabelle Tipi-pesi'!Y$14,"")&amp;IF(Y217='Tabelle Tipi-pesi'!X$15,'Tabelle Tipi-pesi'!Y$15,"")&amp;IF(Y217='Tabelle Tipi-pesi'!X$16,'Tabelle Tipi-pesi'!Y$16,"")&amp;IF(Y217='Tabelle Tipi-pesi'!X$17,'Tabelle Tipi-pesi'!Y$17,"")&amp;IF(Y217='Tabelle Tipi-pesi'!X$18,'Tabelle Tipi-pesi'!Y$18,"")&amp;IF(Y217='Tabelle Tipi-pesi'!X$19,'Tabelle Tipi-pesi'!Y$19,"")&amp;IF(Y217='Tabelle Tipi-pesi'!X$20,'Tabelle Tipi-pesi'!Y$20,"")&amp;IF(Y217='Tabelle Tipi-pesi'!X$21,'Tabelle Tipi-pesi'!Y$21,"")&amp;IF(Y217='Tabelle Tipi-pesi'!X$22,'Tabelle Tipi-pesi'!Y$22,"")&amp;IF(Y217='Tabelle Tipi-pesi'!X$23,'Tabelle Tipi-pesi'!Y$23,"")))</f>
        <v>0</v>
      </c>
      <c r="AA217" s="36"/>
      <c r="AB217" s="37">
        <f>IF(AA217="",0,VALUE(IF(AA217='Tabelle Tipi-pesi'!Z$2,'Tabelle Tipi-pesi'!AA$2,"")&amp;IF(AA217='Tabelle Tipi-pesi'!Z$3,'Tabelle Tipi-pesi'!AA$3,"")&amp;IF(AA217='Tabelle Tipi-pesi'!Z$4,'Tabelle Tipi-pesi'!AA$4,"")&amp;IF(AA217='Tabelle Tipi-pesi'!Z$5,'Tabelle Tipi-pesi'!AA$5,"")&amp;IF(AA217='Tabelle Tipi-pesi'!Z$6,'Tabelle Tipi-pesi'!AA$6,"")&amp;IF(AA217='Tabelle Tipi-pesi'!Z$7,'Tabelle Tipi-pesi'!AA$7,"")&amp;IF(AA217='Tabelle Tipi-pesi'!Z$8,'Tabelle Tipi-pesi'!AA$8,"")&amp;IF(AA217='Tabelle Tipi-pesi'!Z$9,'Tabelle Tipi-pesi'!AA$9,"")&amp;IF(AA217='Tabelle Tipi-pesi'!Z$10,'Tabelle Tipi-pesi'!AA$10,"")&amp;IF(AA217='Tabelle Tipi-pesi'!Z$11,'Tabelle Tipi-pesi'!AA$11,"")&amp;IF(AA217='Tabelle Tipi-pesi'!Z$12,'Tabelle Tipi-pesi'!AA$12,"")&amp;IF(AA217='Tabelle Tipi-pesi'!Z$13,'Tabelle Tipi-pesi'!AA$13,"")&amp;IF(AA217='Tabelle Tipi-pesi'!Z$14,'Tabelle Tipi-pesi'!AA$14,"")&amp;IF(AA217='Tabelle Tipi-pesi'!Z$15,'Tabelle Tipi-pesi'!AA$15,"")&amp;IF(AA217='Tabelle Tipi-pesi'!Z$16,'Tabelle Tipi-pesi'!AA$16,"")&amp;IF(AA217='Tabelle Tipi-pesi'!Z$17,'Tabelle Tipi-pesi'!AA$17,"")&amp;IF(AA217='Tabelle Tipi-pesi'!Z$18,'Tabelle Tipi-pesi'!AA$18,"")&amp;IF(AA217='Tabelle Tipi-pesi'!Z$19,'Tabelle Tipi-pesi'!AA$19,"")&amp;IF(AA217='Tabelle Tipi-pesi'!Z$20,'Tabelle Tipi-pesi'!AA$20,"")&amp;IF(AA217='Tabelle Tipi-pesi'!Z$21,'Tabelle Tipi-pesi'!AA$21,"")&amp;IF(AA217='Tabelle Tipi-pesi'!Z$22,'Tabelle Tipi-pesi'!AA$22,"")&amp;IF(AA217='Tabelle Tipi-pesi'!Z$23,'Tabelle Tipi-pesi'!AA$23,"")))</f>
        <v>0</v>
      </c>
      <c r="AD217" s="9">
        <f>IF(AC217="",0,VALUE(IF(AC217='Tabelle Tipi-pesi'!Z$2,'Tabelle Tipi-pesi'!AA$2,"")&amp;IF(AC217='Tabelle Tipi-pesi'!Z$3,'Tabelle Tipi-pesi'!AA$3,"")&amp;IF(AC217='Tabelle Tipi-pesi'!Z$4,'Tabelle Tipi-pesi'!AA$4,"")&amp;IF(AC217='Tabelle Tipi-pesi'!Z$5,'Tabelle Tipi-pesi'!AA$5,"")&amp;IF(AC217='Tabelle Tipi-pesi'!Z$6,'Tabelle Tipi-pesi'!AA$6,"")&amp;IF(AC217='Tabelle Tipi-pesi'!Z$7,'Tabelle Tipi-pesi'!AA$7,"")&amp;IF(AC217='Tabelle Tipi-pesi'!Z$8,'Tabelle Tipi-pesi'!AA$8,"")&amp;IF(AC217='Tabelle Tipi-pesi'!Z$9,'Tabelle Tipi-pesi'!AA$9,"")&amp;IF(AC217='Tabelle Tipi-pesi'!Z$10,'Tabelle Tipi-pesi'!AA$10,"")&amp;IF(AC217='Tabelle Tipi-pesi'!Z$11,'Tabelle Tipi-pesi'!AA$11,"")&amp;IF(AC217='Tabelle Tipi-pesi'!Z$12,'Tabelle Tipi-pesi'!AA$12,"")&amp;IF(AC217='Tabelle Tipi-pesi'!Z$13,'Tabelle Tipi-pesi'!AA$13,"")&amp;IF(AC217='Tabelle Tipi-pesi'!Z$14,'Tabelle Tipi-pesi'!AA$14,"")&amp;IF(AC217='Tabelle Tipi-pesi'!Z$15,'Tabelle Tipi-pesi'!AA$15,"")&amp;IF(AC217='Tabelle Tipi-pesi'!Z$16,'Tabelle Tipi-pesi'!AA$16,"")&amp;IF(AC217='Tabelle Tipi-pesi'!Z$17,'Tabelle Tipi-pesi'!AA$17,"")&amp;IF(AC217='Tabelle Tipi-pesi'!Z$18,'Tabelle Tipi-pesi'!AA$18,"")&amp;IF(AC217='Tabelle Tipi-pesi'!Z$19,'Tabelle Tipi-pesi'!AA$19,"")&amp;IF(AC217='Tabelle Tipi-pesi'!Z$20,'Tabelle Tipi-pesi'!AA$20,"")&amp;IF(AC217='Tabelle Tipi-pesi'!Z$21,'Tabelle Tipi-pesi'!AA$21,"")&amp;IF(AC217='Tabelle Tipi-pesi'!Z$22,'Tabelle Tipi-pesi'!AA$22,"")&amp;IF(AC217='Tabelle Tipi-pesi'!Z$23,'Tabelle Tipi-pesi'!AA$23,"")))</f>
        <v>0</v>
      </c>
      <c r="AE217" s="34" t="s">
        <v>118</v>
      </c>
      <c r="AF217" s="35">
        <f>IF(AE217="",0,VALUE(IF(AE217='Tabelle Tipi-pesi'!AB$2,'Tabelle Tipi-pesi'!AC$2,"")&amp;IF(AE217='Tabelle Tipi-pesi'!AB$3,'Tabelle Tipi-pesi'!AC$3,"")&amp;IF(AE217='Tabelle Tipi-pesi'!AB$4,'Tabelle Tipi-pesi'!AC$4,"")&amp;IF(AE217='Tabelle Tipi-pesi'!AB$5,'Tabelle Tipi-pesi'!AC$5,"")&amp;IF(AE217='Tabelle Tipi-pesi'!AB$6,'Tabelle Tipi-pesi'!AC$6,"")&amp;IF(AE217='Tabelle Tipi-pesi'!AB$7,'Tabelle Tipi-pesi'!AC$7,"")&amp;IF(AE217='Tabelle Tipi-pesi'!AB$8,'Tabelle Tipi-pesi'!AC$8,"")&amp;IF(AE217='Tabelle Tipi-pesi'!AB$9,'Tabelle Tipi-pesi'!AC$9,"")&amp;IF(AE217='Tabelle Tipi-pesi'!AB$10,'Tabelle Tipi-pesi'!AC$10,"")&amp;IF(AE217='Tabelle Tipi-pesi'!AB$11,'Tabelle Tipi-pesi'!AC$11,"")&amp;IF(AE217='Tabelle Tipi-pesi'!AB$12,'Tabelle Tipi-pesi'!AC$12,"")&amp;IF(AE217='Tabelle Tipi-pesi'!AB$13,'Tabelle Tipi-pesi'!AC$13,"")&amp;IF(AE217='Tabelle Tipi-pesi'!AB$14,'Tabelle Tipi-pesi'!AC$14,"")&amp;IF(AE217='Tabelle Tipi-pesi'!AB$15,'Tabelle Tipi-pesi'!AC$15,"")&amp;IF(AD217='Tabelle Tipi-pesi'!AB$16,'Tabelle Tipi-pesi'!AC$16,"")&amp;IF(AE217='Tabelle Tipi-pesi'!AB$17,'Tabelle Tipi-pesi'!AC$17,"")&amp;IF(AE217='Tabelle Tipi-pesi'!AB$18,'Tabelle Tipi-pesi'!AC$18,"")&amp;IF(AE217='Tabelle Tipi-pesi'!AB$19,'Tabelle Tipi-pesi'!AC$19,"")&amp;IF(AE217='Tabelle Tipi-pesi'!AB$20,'Tabelle Tipi-pesi'!AC$20,"")&amp;IF(AE217='Tabelle Tipi-pesi'!AB$21,'Tabelle Tipi-pesi'!AC$21,"")&amp;IF(AE217='Tabelle Tipi-pesi'!AB$22,'Tabelle Tipi-pesi'!AC$22,"")&amp;IF(AE217='Tabelle Tipi-pesi'!AB$23,'Tabelle Tipi-pesi'!AC$23,"")))</f>
        <v>10</v>
      </c>
      <c r="AH217" s="9">
        <f>IF(AG217="",0,VALUE(IF(AG217='Tabelle Tipi-pesi'!AD$2,'Tabelle Tipi-pesi'!AE$2,"")&amp;IF(AG217='Tabelle Tipi-pesi'!AD$3,'Tabelle Tipi-pesi'!AE$3,"")&amp;IF(AG217='Tabelle Tipi-pesi'!AD$4,'Tabelle Tipi-pesi'!AE$4,"")&amp;IF(AG217='Tabelle Tipi-pesi'!AD$5,'Tabelle Tipi-pesi'!AE$5,"")&amp;IF(AG217='Tabelle Tipi-pesi'!AD$6,'Tabelle Tipi-pesi'!AE$6,"")&amp;IF(AG217='Tabelle Tipi-pesi'!AD$7,'Tabelle Tipi-pesi'!AE$7,"")&amp;IF(AG217='Tabelle Tipi-pesi'!AD$8,'Tabelle Tipi-pesi'!AE$8,"")&amp;IF(AG217='Tabelle Tipi-pesi'!AD$9,'Tabelle Tipi-pesi'!AE$9,"")&amp;IF(AG217='Tabelle Tipi-pesi'!AD$10,'Tabelle Tipi-pesi'!AE$10,"")&amp;IF(AG217='Tabelle Tipi-pesi'!AD$11,'Tabelle Tipi-pesi'!AE$11,"")&amp;IF(AG217='Tabelle Tipi-pesi'!AD$12,'Tabelle Tipi-pesi'!AE$12,"")&amp;IF(AG217='Tabelle Tipi-pesi'!AD$13,'Tabelle Tipi-pesi'!AE$13,"")&amp;IF(AG217='Tabelle Tipi-pesi'!AD$14,'Tabelle Tipi-pesi'!AE$14,"")&amp;IF(AG217='Tabelle Tipi-pesi'!AD$15,'Tabelle Tipi-pesi'!AE$15,"")&amp;IF(AF217='Tabelle Tipi-pesi'!AD$16,'Tabelle Tipi-pesi'!AE$16,"")&amp;IF(AG217='Tabelle Tipi-pesi'!AD$17,'Tabelle Tipi-pesi'!AE$17,"")&amp;IF(AG217='Tabelle Tipi-pesi'!AD$18,'Tabelle Tipi-pesi'!AE$18,"")&amp;IF(AG217='Tabelle Tipi-pesi'!AD$19,'Tabelle Tipi-pesi'!AE$19,"")&amp;IF(AG217='Tabelle Tipi-pesi'!AD$20,'Tabelle Tipi-pesi'!AE$20,"")&amp;IF(AG217='Tabelle Tipi-pesi'!AD$21,'Tabelle Tipi-pesi'!AE$21,"")&amp;IF(AG217='Tabelle Tipi-pesi'!AD$22,'Tabelle Tipi-pesi'!AE$22,"")&amp;IF(AG217='Tabelle Tipi-pesi'!AD$23,'Tabelle Tipi-pesi'!AE$23,"")))</f>
        <v>0</v>
      </c>
      <c r="AJ217" s="26">
        <f t="shared" si="21"/>
        <v>325</v>
      </c>
      <c r="AK217" s="55">
        <v>32.4</v>
      </c>
      <c r="AL217" s="12">
        <v>2248</v>
      </c>
      <c r="AM217" s="18"/>
      <c r="AN217" s="11">
        <f t="shared" si="22"/>
        <v>8</v>
      </c>
      <c r="AO217" s="11" t="str">
        <f t="shared" si="23"/>
        <v>2</v>
      </c>
      <c r="AP217" s="8">
        <v>1400</v>
      </c>
      <c r="AQ217" s="40">
        <f t="shared" si="24"/>
        <v>4.1629629629629639</v>
      </c>
      <c r="AR217" s="15">
        <f t="shared" si="25"/>
        <v>30.805925925925933</v>
      </c>
      <c r="AS217" s="16">
        <f t="shared" si="26"/>
        <v>94.787464387464411</v>
      </c>
      <c r="AT217" s="15">
        <f t="shared" si="27"/>
        <v>10.549918245647781</v>
      </c>
      <c r="AU217" s="39"/>
    </row>
    <row r="218" spans="1:47" s="8" customFormat="1" ht="11.25" customHeight="1" x14ac:dyDescent="0.2">
      <c r="A218" s="8">
        <v>214</v>
      </c>
      <c r="B218" s="8">
        <v>4</v>
      </c>
      <c r="C218" s="20" t="s">
        <v>156</v>
      </c>
      <c r="D218" s="21">
        <f>IF(C218="",0,VALUE(IF(C218='Tabelle Tipi-pesi'!B$2,'Tabelle Tipi-pesi'!C$2,"")&amp;IF(C218='Tabelle Tipi-pesi'!B$3,'Tabelle Tipi-pesi'!C$3,"")&amp;IF(C218='Tabelle Tipi-pesi'!B$4,'Tabelle Tipi-pesi'!C$4,"")&amp;IF(C218='Tabelle Tipi-pesi'!B$5,'Tabelle Tipi-pesi'!C$5,"")&amp;IF(C218='Tabelle Tipi-pesi'!B$6,'Tabelle Tipi-pesi'!C$6,"")&amp;IF(C218='Tabelle Tipi-pesi'!B$7,'Tabelle Tipi-pesi'!C$7,"")&amp;IF(C218='Tabelle Tipi-pesi'!B$8,'Tabelle Tipi-pesi'!C$8,"")&amp;IF(C218='Tabelle Tipi-pesi'!B$9,'Tabelle Tipi-pesi'!C$9,"")&amp;IF(C218='Tabelle Tipi-pesi'!B$10,'Tabelle Tipi-pesi'!C$10,"")&amp;IF(C218='Tabelle Tipi-pesi'!B$11,'Tabelle Tipi-pesi'!C$11,"")&amp;IF(C218='Tabelle Tipi-pesi'!B$12,'Tabelle Tipi-pesi'!C$12,"")&amp;IF(C218='Tabelle Tipi-pesi'!B$13,'Tabelle Tipi-pesi'!C$13,"")&amp;IF(C218='Tabelle Tipi-pesi'!B$14,'Tabelle Tipi-pesi'!C$14,"")&amp;IF(C218='Tabelle Tipi-pesi'!B$15,'Tabelle Tipi-pesi'!C$15,"")&amp;IF(C218='Tabelle Tipi-pesi'!B$16,'Tabelle Tipi-pesi'!C$16,"")&amp;IF(C218='Tabelle Tipi-pesi'!B$17,'Tabelle Tipi-pesi'!C$17,"")&amp;IF(C218='Tabelle Tipi-pesi'!B$18,'Tabelle Tipi-pesi'!C$18,"")&amp;IF(C218='Tabelle Tipi-pesi'!B$19,'Tabelle Tipi-pesi'!C$19,"")&amp;IF(C218='Tabelle Tipi-pesi'!B$20,'Tabelle Tipi-pesi'!C$20,"")&amp;IF(C218='Tabelle Tipi-pesi'!B$21,'Tabelle Tipi-pesi'!C$21,"")&amp;IF(C218='Tabelle Tipi-pesi'!B$22,'Tabelle Tipi-pesi'!C$22,"")&amp;IF(C218='Tabelle Tipi-pesi'!B$23,'Tabelle Tipi-pesi'!C$23,"")&amp;IF(C218='Tabelle Tipi-pesi'!B$24,'Tabelle Tipi-pesi'!C$24,"")&amp;IF(C218='Tabelle Tipi-pesi'!B$25,'Tabelle Tipi-pesi'!C$25,"")&amp;IF(C218='Tabelle Tipi-pesi'!B$26,'Tabelle Tipi-pesi'!C$26,"")&amp;IF(C218='Tabelle Tipi-pesi'!B$27,'Tabelle Tipi-pesi'!C$27,"")&amp;IF(C218='Tabelle Tipi-pesi'!B$28,'Tabelle Tipi-pesi'!C$28,"")&amp;IF(C218='Tabelle Tipi-pesi'!B$29,'Tabelle Tipi-pesi'!C$29,"")&amp;IF(C218='Tabelle Tipi-pesi'!B$30,'Tabelle Tipi-pesi'!C$30,"")))</f>
        <v>40</v>
      </c>
      <c r="E218" s="8" t="s">
        <v>140</v>
      </c>
      <c r="F218" s="7">
        <f>IF(E218="",0,VALUE(IF(E218='Tabelle Tipi-pesi'!D$2,'Tabelle Tipi-pesi'!E$2,"")&amp;IF(E218='Tabelle Tipi-pesi'!D$3,'Tabelle Tipi-pesi'!E$3,"")&amp;IF(E218='Tabelle Tipi-pesi'!D$4,'Tabelle Tipi-pesi'!E$4,"")&amp;IF(E218='Tabelle Tipi-pesi'!D$5,'Tabelle Tipi-pesi'!E$5,"")&amp;IF(E218='Tabelle Tipi-pesi'!D$6,'Tabelle Tipi-pesi'!E$6,"")&amp;IF(E218='Tabelle Tipi-pesi'!D$7,'Tabelle Tipi-pesi'!E$7,"")&amp;IF(E218='Tabelle Tipi-pesi'!D$8,'Tabelle Tipi-pesi'!E$8,"")&amp;IF(E218='Tabelle Tipi-pesi'!D$9,'Tabelle Tipi-pesi'!E$9,"")&amp;IF(E218='Tabelle Tipi-pesi'!D$10,'Tabelle Tipi-pesi'!E$10,"")&amp;IF(E218='Tabelle Tipi-pesi'!D$11,'Tabelle Tipi-pesi'!E$11,"")&amp;IF(E218='Tabelle Tipi-pesi'!D$12,'Tabelle Tipi-pesi'!E$12,"")&amp;IF(E218='Tabelle Tipi-pesi'!D$13,'Tabelle Tipi-pesi'!E$13,"")&amp;IF(E218='Tabelle Tipi-pesi'!D$14,'Tabelle Tipi-pesi'!E$14,"")&amp;IF(E218='Tabelle Tipi-pesi'!D$15,'Tabelle Tipi-pesi'!E$15,"")&amp;IF(E218='Tabelle Tipi-pesi'!D$16,'Tabelle Tipi-pesi'!E$16,"")&amp;IF(E218='Tabelle Tipi-pesi'!D$17,'Tabelle Tipi-pesi'!E$17,"")&amp;IF(E218='Tabelle Tipi-pesi'!D$18,'Tabelle Tipi-pesi'!E$18,"")&amp;IF(E218='Tabelle Tipi-pesi'!D$19,'Tabelle Tipi-pesi'!E$19,"")&amp;IF(E218='Tabelle Tipi-pesi'!D$20,'Tabelle Tipi-pesi'!E$20,"")&amp;IF(E218='Tabelle Tipi-pesi'!D$21,'Tabelle Tipi-pesi'!E$21,"")&amp;IF(E218='Tabelle Tipi-pesi'!D$22,'Tabelle Tipi-pesi'!E$22,"")&amp;IF(E218='Tabelle Tipi-pesi'!D$23,'Tabelle Tipi-pesi'!E$23,"")&amp;IF(E218='Tabelle Tipi-pesi'!D$24,'Tabelle Tipi-pesi'!E$24,"")&amp;IF(E218='Tabelle Tipi-pesi'!D$25,'Tabelle Tipi-pesi'!E$25,"")&amp;IF(E218='Tabelle Tipi-pesi'!D$26,'Tabelle Tipi-pesi'!E$26,"")&amp;IF(E218='Tabelle Tipi-pesi'!D$27,'Tabelle Tipi-pesi'!E$27,"")&amp;IF(E218='Tabelle Tipi-pesi'!D$28,'Tabelle Tipi-pesi'!E$28,"")&amp;IF(E218='Tabelle Tipi-pesi'!D$29,'Tabelle Tipi-pesi'!E$29,"")&amp;IF(E218='Tabelle Tipi-pesi'!D$30,'Tabelle Tipi-pesi'!E$30,"")))</f>
        <v>18</v>
      </c>
      <c r="G218" s="22" t="s">
        <v>133</v>
      </c>
      <c r="H218" s="23">
        <f>$B218*IF(G218="",0,VALUE(IF(G218='Tabelle Tipi-pesi'!F$2,'Tabelle Tipi-pesi'!G$2,"")&amp;IF(G218='Tabelle Tipi-pesi'!F$3,'Tabelle Tipi-pesi'!G$3,"")&amp;IF(G218='Tabelle Tipi-pesi'!F$4,'Tabelle Tipi-pesi'!G$4,"")&amp;IF(G218='Tabelle Tipi-pesi'!F$5,'Tabelle Tipi-pesi'!G$5,"")&amp;IF(G218='Tabelle Tipi-pesi'!F$6,'Tabelle Tipi-pesi'!G$6,"")&amp;IF(G218='Tabelle Tipi-pesi'!F$7,'Tabelle Tipi-pesi'!G$7,"")&amp;IF(G218='Tabelle Tipi-pesi'!F$8,'Tabelle Tipi-pesi'!G$8,"")&amp;IF(G218='Tabelle Tipi-pesi'!F$9,'Tabelle Tipi-pesi'!G$9,"")&amp;IF(G218='Tabelle Tipi-pesi'!F$10,'Tabelle Tipi-pesi'!G$10,"")&amp;IF(G218='Tabelle Tipi-pesi'!F$11,'Tabelle Tipi-pesi'!G$11,"")&amp;IF(G218='Tabelle Tipi-pesi'!F$12,'Tabelle Tipi-pesi'!G$12,"")&amp;IF(G218='Tabelle Tipi-pesi'!F$13,'Tabelle Tipi-pesi'!G$13,"")&amp;IF(G218='Tabelle Tipi-pesi'!F$14,'Tabelle Tipi-pesi'!G$14,"")&amp;IF(G218='Tabelle Tipi-pesi'!F$15,'Tabelle Tipi-pesi'!G$15,"")&amp;IF(G218='Tabelle Tipi-pesi'!F$16,'Tabelle Tipi-pesi'!G$16,"")&amp;IF(G218='Tabelle Tipi-pesi'!F$17,'Tabelle Tipi-pesi'!G$17,"")&amp;IF(G218='Tabelle Tipi-pesi'!F$18,'Tabelle Tipi-pesi'!G$18,"")&amp;IF(G218='Tabelle Tipi-pesi'!F$19,'Tabelle Tipi-pesi'!G$19,"")&amp;IF(G218='Tabelle Tipi-pesi'!F$20,'Tabelle Tipi-pesi'!G$20,"")&amp;IF(G218='Tabelle Tipi-pesi'!F$21,'Tabelle Tipi-pesi'!G$21,"")&amp;IF(G218='Tabelle Tipi-pesi'!F$22,'Tabelle Tipi-pesi'!G$22,"")&amp;IF(G218='Tabelle Tipi-pesi'!F$23,'Tabelle Tipi-pesi'!G$23,"")&amp;IF(G218='Tabelle Tipi-pesi'!F$24,'Tabelle Tipi-pesi'!G$24,"")&amp;IF(G218='Tabelle Tipi-pesi'!F$25,'Tabelle Tipi-pesi'!G$25,"")&amp;IF(G218='Tabelle Tipi-pesi'!F$26,'Tabelle Tipi-pesi'!G$26,"")&amp;IF(G218='Tabelle Tipi-pesi'!F$27,'Tabelle Tipi-pesi'!G$27,"")&amp;IF(G218='Tabelle Tipi-pesi'!F$28,'Tabelle Tipi-pesi'!G$28,"")&amp;IF(G218='Tabelle Tipi-pesi'!F$29,'Tabelle Tipi-pesi'!G$29,"")&amp;IF(G218='Tabelle Tipi-pesi'!F$30,'Tabelle Tipi-pesi'!G$30,"")))</f>
        <v>40</v>
      </c>
      <c r="I218" s="8" t="s">
        <v>157</v>
      </c>
      <c r="J218" s="9">
        <f>IF(I218="",0,VALUE(IF(I218='Tabelle Tipi-pesi'!H$2,'Tabelle Tipi-pesi'!I$2,"")&amp;IF(I218='Tabelle Tipi-pesi'!H$3,'Tabelle Tipi-pesi'!I$3,"")&amp;IF(I218='Tabelle Tipi-pesi'!H$4,'Tabelle Tipi-pesi'!I$4,"")&amp;IF(I218='Tabelle Tipi-pesi'!H$5,'Tabelle Tipi-pesi'!I$5,"")&amp;IF(I218='Tabelle Tipi-pesi'!H$6,'Tabelle Tipi-pesi'!I$6,"")&amp;IF(I218='Tabelle Tipi-pesi'!H$7,'Tabelle Tipi-pesi'!I$7,"")&amp;IF(I218='Tabelle Tipi-pesi'!H$8,'Tabelle Tipi-pesi'!I$8,"")&amp;IF(I218='Tabelle Tipi-pesi'!H$9,'Tabelle Tipi-pesi'!I$9,"")&amp;IF(I218='Tabelle Tipi-pesi'!H$10,'Tabelle Tipi-pesi'!I$10,"")&amp;IF(I218='Tabelle Tipi-pesi'!H$11,'Tabelle Tipi-pesi'!I$11,"")&amp;IF(I218='Tabelle Tipi-pesi'!H$12,'Tabelle Tipi-pesi'!I$12,"")&amp;IF(I218='Tabelle Tipi-pesi'!H$13,'Tabelle Tipi-pesi'!I$13,"")&amp;IF(I218='Tabelle Tipi-pesi'!H$14,'Tabelle Tipi-pesi'!I$14,"")&amp;IF(I218='Tabelle Tipi-pesi'!H$15,'Tabelle Tipi-pesi'!I$15,"")&amp;IF(I218='Tabelle Tipi-pesi'!H$16,'Tabelle Tipi-pesi'!I$16,"")&amp;IF(I218='Tabelle Tipi-pesi'!H$17,'Tabelle Tipi-pesi'!I$17,"")&amp;IF(I218='Tabelle Tipi-pesi'!H$18,'Tabelle Tipi-pesi'!I$18,"")&amp;IF(I218='Tabelle Tipi-pesi'!H$19,'Tabelle Tipi-pesi'!I$19,"")&amp;IF(I218='Tabelle Tipi-pesi'!H$20,'Tabelle Tipi-pesi'!I$20,"")&amp;IF(I218='Tabelle Tipi-pesi'!H$21,'Tabelle Tipi-pesi'!I$21,"")&amp;IF(I218='Tabelle Tipi-pesi'!H$22,'Tabelle Tipi-pesi'!I$22,"")&amp;IF(I218='Tabelle Tipi-pesi'!H$23,'Tabelle Tipi-pesi'!I$23,"")&amp;IF(I218='Tabelle Tipi-pesi'!H$24,'Tabelle Tipi-pesi'!I$24,"")&amp;IF(I218='Tabelle Tipi-pesi'!H$25,'Tabelle Tipi-pesi'!I$25,"")&amp;IF(I218='Tabelle Tipi-pesi'!H$26,'Tabelle Tipi-pesi'!I$26,"")&amp;IF(I218='Tabelle Tipi-pesi'!H$27,'Tabelle Tipi-pesi'!I$27,"")&amp;IF(I218='Tabelle Tipi-pesi'!H$28,'Tabelle Tipi-pesi'!I$28,"")&amp;IF(I218='Tabelle Tipi-pesi'!H$29,'Tabelle Tipi-pesi'!I$29,"")&amp;IF(I218='Tabelle Tipi-pesi'!H$30,'Tabelle Tipi-pesi'!I$30,"")))</f>
        <v>30</v>
      </c>
      <c r="K218" s="24" t="s">
        <v>50</v>
      </c>
      <c r="L218" s="25">
        <f>IF(K218="",0,VALUE(IF(K218='Tabelle Tipi-pesi'!J$2,'Tabelle Tipi-pesi'!K$2,"")&amp;IF(K218='Tabelle Tipi-pesi'!J$3,'Tabelle Tipi-pesi'!K$3,"")&amp;IF(K218='Tabelle Tipi-pesi'!J$4,'Tabelle Tipi-pesi'!K$4,"")&amp;IF(K218='Tabelle Tipi-pesi'!J$5,'Tabelle Tipi-pesi'!K$5,"")&amp;IF(K218='Tabelle Tipi-pesi'!J$6,'Tabelle Tipi-pesi'!K$6,"")&amp;IF(K218='Tabelle Tipi-pesi'!J$7,'Tabelle Tipi-pesi'!K$7,"")&amp;IF(K218='Tabelle Tipi-pesi'!J$8,'Tabelle Tipi-pesi'!K$8,"")&amp;IF(K218='Tabelle Tipi-pesi'!J$9,'Tabelle Tipi-pesi'!K$9,"")&amp;IF(K218='Tabelle Tipi-pesi'!J$10,'Tabelle Tipi-pesi'!K$10,"")&amp;IF(K218='Tabelle Tipi-pesi'!J$11,'Tabelle Tipi-pesi'!K$11,"")&amp;IF(K218='Tabelle Tipi-pesi'!J$12,'Tabelle Tipi-pesi'!K$12,"")&amp;IF(K218='Tabelle Tipi-pesi'!J$13,'Tabelle Tipi-pesi'!K$13,"")&amp;IF(K218='Tabelle Tipi-pesi'!J$14,'Tabelle Tipi-pesi'!K$14,"")&amp;IF(K218='Tabelle Tipi-pesi'!J$15,'Tabelle Tipi-pesi'!K$15,"")&amp;IF(K218='Tabelle Tipi-pesi'!J$16,'Tabelle Tipi-pesi'!K$16,"")&amp;IF(K218='Tabelle Tipi-pesi'!J$17,'Tabelle Tipi-pesi'!K$17,"")&amp;IF(K218='Tabelle Tipi-pesi'!J$18,'Tabelle Tipi-pesi'!K$18,"")&amp;IF(K218='Tabelle Tipi-pesi'!J$19,'Tabelle Tipi-pesi'!K$19,"")&amp;IF(K218='Tabelle Tipi-pesi'!J$20,'Tabelle Tipi-pesi'!K$20,"")&amp;IF(K218='Tabelle Tipi-pesi'!J$21,'Tabelle Tipi-pesi'!K$21,"")&amp;IF(K218='Tabelle Tipi-pesi'!J$22,'Tabelle Tipi-pesi'!K$22,"")&amp;IF(K218='Tabelle Tipi-pesi'!J$23,'Tabelle Tipi-pesi'!K$23,"")&amp;IF(K218='Tabelle Tipi-pesi'!J$24,'Tabelle Tipi-pesi'!K$24,"")&amp;IF(K218='Tabelle Tipi-pesi'!J$25,'Tabelle Tipi-pesi'!K$25,"")&amp;IF(K218='Tabelle Tipi-pesi'!J$26,'Tabelle Tipi-pesi'!K$26,"")&amp;IF(K218='Tabelle Tipi-pesi'!J$27,'Tabelle Tipi-pesi'!K$27,"")&amp;IF(K218='Tabelle Tipi-pesi'!J$28,'Tabelle Tipi-pesi'!K$28,"")&amp;IF(K218='Tabelle Tipi-pesi'!J$29,'Tabelle Tipi-pesi'!K$29,"")&amp;IF(K218='Tabelle Tipi-pesi'!J$30,'Tabelle Tipi-pesi'!K$30,"")))</f>
        <v>7</v>
      </c>
      <c r="M218" s="8" t="s">
        <v>56</v>
      </c>
      <c r="N218" s="9">
        <f>$B218*IF(M218="",0,VALUE(IF(M218='Tabelle Tipi-pesi'!L$2,'Tabelle Tipi-pesi'!M$2,"")&amp;IF(M218='Tabelle Tipi-pesi'!L$3,'Tabelle Tipi-pesi'!M$3,"")&amp;IF(M218='Tabelle Tipi-pesi'!L$4,'Tabelle Tipi-pesi'!M$4,"")&amp;IF(M218='Tabelle Tipi-pesi'!L$5,'Tabelle Tipi-pesi'!M$5,"")&amp;IF(M218='Tabelle Tipi-pesi'!L$6,'Tabelle Tipi-pesi'!M$6,"")&amp;IF(M218='Tabelle Tipi-pesi'!L$7,'Tabelle Tipi-pesi'!M$7,"")&amp;IF(M218='Tabelle Tipi-pesi'!L$8,'Tabelle Tipi-pesi'!M$8,"")&amp;IF(M218='Tabelle Tipi-pesi'!L$9,'Tabelle Tipi-pesi'!M$9,"")&amp;IF(M218='Tabelle Tipi-pesi'!L$10,'Tabelle Tipi-pesi'!M$10,"")&amp;IF(M218='Tabelle Tipi-pesi'!L$11,'Tabelle Tipi-pesi'!M$11,"")&amp;IF(M218='Tabelle Tipi-pesi'!L$12,'Tabelle Tipi-pesi'!M$12,"")&amp;IF(M218='Tabelle Tipi-pesi'!L$13,'Tabelle Tipi-pesi'!M$13,"")&amp;IF(M218='Tabelle Tipi-pesi'!L$14,'Tabelle Tipi-pesi'!M$14,"")&amp;IF(M218='Tabelle Tipi-pesi'!L$15,'Tabelle Tipi-pesi'!M$15,"")&amp;IF(M218='Tabelle Tipi-pesi'!L$16,'Tabelle Tipi-pesi'!M$16,"")&amp;IF(M218='Tabelle Tipi-pesi'!L$17,'Tabelle Tipi-pesi'!M$17,"")&amp;IF(M218='Tabelle Tipi-pesi'!L$18,'Tabelle Tipi-pesi'!M$18,"")&amp;IF(M218='Tabelle Tipi-pesi'!L$19,'Tabelle Tipi-pesi'!M$19,"")&amp;IF(M218='Tabelle Tipi-pesi'!L$20,'Tabelle Tipi-pesi'!M$20,"")&amp;IF(M218='Tabelle Tipi-pesi'!L$21,'Tabelle Tipi-pesi'!M$21,"")&amp;IF(M218='Tabelle Tipi-pesi'!L$22,'Tabelle Tipi-pesi'!M$22,"")&amp;IF(M218='Tabelle Tipi-pesi'!L$23,'Tabelle Tipi-pesi'!M$23,"")&amp;IF(M218='Tabelle Tipi-pesi'!L$24,'Tabelle Tipi-pesi'!M$24,"")&amp;IF(M218='Tabelle Tipi-pesi'!L$25,'Tabelle Tipi-pesi'!M$25,"")&amp;IF(M218='Tabelle Tipi-pesi'!L$26,'Tabelle Tipi-pesi'!M$26,"")&amp;IF(M218='Tabelle Tipi-pesi'!L$27,'Tabelle Tipi-pesi'!M$27,"")&amp;IF(M218='Tabelle Tipi-pesi'!L$28,'Tabelle Tipi-pesi'!M$28,"")&amp;IF(M218='Tabelle Tipi-pesi'!L$29,'Tabelle Tipi-pesi'!M$29,"")&amp;IF(M218='Tabelle Tipi-pesi'!L$30,'Tabelle Tipi-pesi'!M$30,"")))</f>
        <v>80</v>
      </c>
      <c r="O218" s="27" t="s">
        <v>162</v>
      </c>
      <c r="P218" s="28">
        <f>IF(O218="",0,VALUE(IF(O218='Tabelle Tipi-pesi'!N$2,'Tabelle Tipi-pesi'!O$2,"")&amp;IF(O218='Tabelle Tipi-pesi'!N$3,'Tabelle Tipi-pesi'!O$3,"")&amp;IF(O218='Tabelle Tipi-pesi'!N$4,'Tabelle Tipi-pesi'!O$4,"")&amp;IF(O218='Tabelle Tipi-pesi'!N$5,'Tabelle Tipi-pesi'!O$5,"")&amp;IF(O218='Tabelle Tipi-pesi'!N$6,'Tabelle Tipi-pesi'!O$6,"")&amp;IF(O218='Tabelle Tipi-pesi'!N$7,'Tabelle Tipi-pesi'!O$7,"")&amp;IF(O218='Tabelle Tipi-pesi'!N$8,'Tabelle Tipi-pesi'!O$8,"")&amp;IF(O218='Tabelle Tipi-pesi'!N$9,'Tabelle Tipi-pesi'!O$9,"")&amp;IF(O218='Tabelle Tipi-pesi'!N$10,'Tabelle Tipi-pesi'!O$10,"")&amp;IF(O218='Tabelle Tipi-pesi'!N$11,'Tabelle Tipi-pesi'!O$11,"")&amp;IF(O218='Tabelle Tipi-pesi'!N$12,'Tabelle Tipi-pesi'!O$12,"")&amp;IF(O218='Tabelle Tipi-pesi'!N$13,'Tabelle Tipi-pesi'!O$13,"")&amp;IF(O218='Tabelle Tipi-pesi'!N$14,'Tabelle Tipi-pesi'!O$14,"")&amp;IF(O218='Tabelle Tipi-pesi'!N$15,'Tabelle Tipi-pesi'!O$15,"")&amp;IF(O218='Tabelle Tipi-pesi'!N$16,'Tabelle Tipi-pesi'!O$16,"")&amp;IF(O218='Tabelle Tipi-pesi'!N$17,'Tabelle Tipi-pesi'!O$17,"")&amp;IF(O218='Tabelle Tipi-pesi'!N$18,'Tabelle Tipi-pesi'!O$18,"")&amp;IF(O218='Tabelle Tipi-pesi'!N$19,'Tabelle Tipi-pesi'!O$19,"")&amp;IF(O218='Tabelle Tipi-pesi'!N$20,'Tabelle Tipi-pesi'!O$20,"")&amp;IF(O218='Tabelle Tipi-pesi'!N$21,'Tabelle Tipi-pesi'!O$21,"")&amp;IF(O218='Tabelle Tipi-pesi'!N$22,'Tabelle Tipi-pesi'!O$22,"")&amp;IF(O218='Tabelle Tipi-pesi'!N$23,'Tabelle Tipi-pesi'!O$23,"")&amp;IF(O218='Tabelle Tipi-pesi'!N$24,'Tabelle Tipi-pesi'!O$24,"")&amp;IF(O218='Tabelle Tipi-pesi'!N$25,'Tabelle Tipi-pesi'!O$25,"")&amp;IF(O218='Tabelle Tipi-pesi'!N$26,'Tabelle Tipi-pesi'!O$26,"")&amp;IF(O218='Tabelle Tipi-pesi'!N$27,'Tabelle Tipi-pesi'!O$27,"")&amp;IF(O218='Tabelle Tipi-pesi'!N$28,'Tabelle Tipi-pesi'!O$28,"")&amp;IF(O218='Tabelle Tipi-pesi'!N$29,'Tabelle Tipi-pesi'!O$29,"")&amp;IF(O218='Tabelle Tipi-pesi'!N$30,'Tabelle Tipi-pesi'!O$30,"")))</f>
        <v>152</v>
      </c>
      <c r="R218" s="9">
        <f>IF(Q218="",0,VALUE(IF(Q218='Tabelle Tipi-pesi'!P$2,'Tabelle Tipi-pesi'!Q$2,"")&amp;IF(Q218='Tabelle Tipi-pesi'!P$3,'Tabelle Tipi-pesi'!Q$3,"")&amp;IF(Q218='Tabelle Tipi-pesi'!P$4,'Tabelle Tipi-pesi'!Q$4,"")&amp;IF(Q218='Tabelle Tipi-pesi'!P$5,'Tabelle Tipi-pesi'!Q$5,"")&amp;IF(Q218='Tabelle Tipi-pesi'!P$6,'Tabelle Tipi-pesi'!Q$6,"")&amp;IF(Q218='Tabelle Tipi-pesi'!P$7,'Tabelle Tipi-pesi'!Q$7,"")&amp;IF(Q218='Tabelle Tipi-pesi'!P$8,'Tabelle Tipi-pesi'!Q$8,"")&amp;IF(Q218='Tabelle Tipi-pesi'!P$9,'Tabelle Tipi-pesi'!Q$9,"")&amp;IF(Q218='Tabelle Tipi-pesi'!P$10,'Tabelle Tipi-pesi'!Q$10,"")&amp;IF(Q218='Tabelle Tipi-pesi'!P$11,'Tabelle Tipi-pesi'!Q$11,"")&amp;IF(Q218='Tabelle Tipi-pesi'!P$12,'Tabelle Tipi-pesi'!Q$12,"")&amp;IF(Q218='Tabelle Tipi-pesi'!P$13,'Tabelle Tipi-pesi'!Q$13,"")&amp;IF(Q218='Tabelle Tipi-pesi'!P$14,'Tabelle Tipi-pesi'!Q$14,"")&amp;IF(Q218='Tabelle Tipi-pesi'!P$15,'Tabelle Tipi-pesi'!Q$15,"")&amp;IF(Q218='Tabelle Tipi-pesi'!P$16,'Tabelle Tipi-pesi'!Q$16,"")&amp;IF(Q218='Tabelle Tipi-pesi'!P$17,'Tabelle Tipi-pesi'!Q$17,"")&amp;IF(Q218='Tabelle Tipi-pesi'!P$18,'Tabelle Tipi-pesi'!Q$18,"")&amp;IF(Q218='Tabelle Tipi-pesi'!P$19,'Tabelle Tipi-pesi'!Q$19,"")&amp;IF(Q218='Tabelle Tipi-pesi'!P$20,'Tabelle Tipi-pesi'!Q$20,"")&amp;IF(Q218='Tabelle Tipi-pesi'!P$21,'Tabelle Tipi-pesi'!Q$21,"")&amp;IF(Q218='Tabelle Tipi-pesi'!P$22,'Tabelle Tipi-pesi'!Q$22,"")&amp;IF(Q218='Tabelle Tipi-pesi'!P$23,'Tabelle Tipi-pesi'!Q$23,"")&amp;IF(Q218='Tabelle Tipi-pesi'!P$24,'Tabelle Tipi-pesi'!Q$24,"")&amp;IF(Q218='Tabelle Tipi-pesi'!P$25,'Tabelle Tipi-pesi'!Q$25,"")&amp;IF(Q218='Tabelle Tipi-pesi'!P$26,'Tabelle Tipi-pesi'!Q$26,"")&amp;IF(Q218='Tabelle Tipi-pesi'!P$27,'Tabelle Tipi-pesi'!Q$27,"")&amp;IF(Q218='Tabelle Tipi-pesi'!P$28,'Tabelle Tipi-pesi'!Q$28,"")&amp;IF(Q218='Tabelle Tipi-pesi'!P$29,'Tabelle Tipi-pesi'!Q$29,"")&amp;IF(Q218='Tabelle Tipi-pesi'!P$30,'Tabelle Tipi-pesi'!Q$30,"")))</f>
        <v>0</v>
      </c>
      <c r="S218" s="29"/>
      <c r="T218" s="30">
        <f>IF(S218="",0,VALUE(IF(S218='Tabelle Tipi-pesi'!R$2,'Tabelle Tipi-pesi'!S$2,"")&amp;IF(S218='Tabelle Tipi-pesi'!R$3,'Tabelle Tipi-pesi'!S$3,"")&amp;IF(S218='Tabelle Tipi-pesi'!R$4,'Tabelle Tipi-pesi'!S$4,"")&amp;IF(S218='Tabelle Tipi-pesi'!R$5,'Tabelle Tipi-pesi'!S$5,"")&amp;IF(S218='Tabelle Tipi-pesi'!R$6,'Tabelle Tipi-pesi'!S$6,"")&amp;IF(S218='Tabelle Tipi-pesi'!R$7,'Tabelle Tipi-pesi'!S$7,"")&amp;IF(S218='Tabelle Tipi-pesi'!R$8,'Tabelle Tipi-pesi'!S$8,"")&amp;IF(S218='Tabelle Tipi-pesi'!R$9,'Tabelle Tipi-pesi'!S$9,"")&amp;IF(S218='Tabelle Tipi-pesi'!R$10,'Tabelle Tipi-pesi'!S$10,"")&amp;IF(S218='Tabelle Tipi-pesi'!R$11,'Tabelle Tipi-pesi'!S$11,"")&amp;IF(S218='Tabelle Tipi-pesi'!R$12,'Tabelle Tipi-pesi'!S$12,"")&amp;IF(S218='Tabelle Tipi-pesi'!R$13,'Tabelle Tipi-pesi'!S$13,"")&amp;IF(S218='Tabelle Tipi-pesi'!R$14,'Tabelle Tipi-pesi'!S$14,"")&amp;IF(S218='Tabelle Tipi-pesi'!R$15,'Tabelle Tipi-pesi'!S$15,"")&amp;IF(S218='Tabelle Tipi-pesi'!R$16,'Tabelle Tipi-pesi'!S$16,"")&amp;IF(S218='Tabelle Tipi-pesi'!R$17,'Tabelle Tipi-pesi'!S$17,"")&amp;IF(S218='Tabelle Tipi-pesi'!R$18,'Tabelle Tipi-pesi'!S$18,"")&amp;IF(S218='Tabelle Tipi-pesi'!R$19,'Tabelle Tipi-pesi'!S$19,"")&amp;IF(S218='Tabelle Tipi-pesi'!R$20,'Tabelle Tipi-pesi'!S$20,"")&amp;IF(S218='Tabelle Tipi-pesi'!R$21,'Tabelle Tipi-pesi'!S$21,"")&amp;IF(S218='Tabelle Tipi-pesi'!R$22,'Tabelle Tipi-pesi'!S$22,"")&amp;IF(S218='Tabelle Tipi-pesi'!R$23,'Tabelle Tipi-pesi'!S$23,"")&amp;IF(S218='Tabelle Tipi-pesi'!R$24,'Tabelle Tipi-pesi'!S$24,"")&amp;IF(S218='Tabelle Tipi-pesi'!R$25,'Tabelle Tipi-pesi'!S$25,"")&amp;IF(S218='Tabelle Tipi-pesi'!R$26,'Tabelle Tipi-pesi'!S$26,"")&amp;IF(S218='Tabelle Tipi-pesi'!R$27,'Tabelle Tipi-pesi'!S$27,"")&amp;IF(S218='Tabelle Tipi-pesi'!R$28,'Tabelle Tipi-pesi'!S$28,"")&amp;IF(S218='Tabelle Tipi-pesi'!R$29,'Tabelle Tipi-pesi'!S$29,"")&amp;IF(S218='Tabelle Tipi-pesi'!R$30,'Tabelle Tipi-pesi'!S$30,"")))</f>
        <v>0</v>
      </c>
      <c r="V218" s="9">
        <f>IF(U218="",0,VALUE(IF(U218='Tabelle Tipi-pesi'!T$2,'Tabelle Tipi-pesi'!U$2,"")&amp;IF(U218='Tabelle Tipi-pesi'!T$3,'Tabelle Tipi-pesi'!U$3,"")&amp;IF(U218='Tabelle Tipi-pesi'!T$4,'Tabelle Tipi-pesi'!U$4,"")&amp;IF(U218='Tabelle Tipi-pesi'!T$5,'Tabelle Tipi-pesi'!U$5,"")&amp;IF(U218='Tabelle Tipi-pesi'!T$6,'Tabelle Tipi-pesi'!U$6,"")&amp;IF(U218='Tabelle Tipi-pesi'!T$7,'Tabelle Tipi-pesi'!U$7,"")&amp;IF(U218='Tabelle Tipi-pesi'!T$8,'Tabelle Tipi-pesi'!U$8,"")&amp;IF(U218='Tabelle Tipi-pesi'!T$9,'Tabelle Tipi-pesi'!U$9,"")&amp;IF(U218='Tabelle Tipi-pesi'!T$10,'Tabelle Tipi-pesi'!U$10,"")&amp;IF(U218='Tabelle Tipi-pesi'!T$11,'Tabelle Tipi-pesi'!U$11,"")&amp;IF(U218='Tabelle Tipi-pesi'!T$12,'Tabelle Tipi-pesi'!U$12,"")&amp;IF(U218='Tabelle Tipi-pesi'!T$13,'Tabelle Tipi-pesi'!U$13,"")&amp;IF(U218='Tabelle Tipi-pesi'!T$14,'Tabelle Tipi-pesi'!U$14,"")&amp;IF(U218='Tabelle Tipi-pesi'!T$15,'Tabelle Tipi-pesi'!U$15,"")&amp;IF(U218='Tabelle Tipi-pesi'!T$16,'Tabelle Tipi-pesi'!U$16,"")&amp;IF(U218='Tabelle Tipi-pesi'!T$17,'Tabelle Tipi-pesi'!U$17,"")&amp;IF(U218='Tabelle Tipi-pesi'!T$18,'Tabelle Tipi-pesi'!U$18,"")&amp;IF(U218='Tabelle Tipi-pesi'!T$19,'Tabelle Tipi-pesi'!U$19,"")&amp;IF(U218='Tabelle Tipi-pesi'!T$20,'Tabelle Tipi-pesi'!U$20,"")&amp;IF(U218='Tabelle Tipi-pesi'!T$21,'Tabelle Tipi-pesi'!U$21,"")&amp;IF(U218='Tabelle Tipi-pesi'!T$22,'Tabelle Tipi-pesi'!U$22,"")&amp;IF(U218='Tabelle Tipi-pesi'!T$23,'Tabelle Tipi-pesi'!U$23,"")&amp;IF(U218='Tabelle Tipi-pesi'!T$24,'Tabelle Tipi-pesi'!U$24,"")&amp;IF(U218='Tabelle Tipi-pesi'!T$25,'Tabelle Tipi-pesi'!U$25,"")&amp;IF(U218='Tabelle Tipi-pesi'!T$26,'Tabelle Tipi-pesi'!U$26,"")&amp;IF(U218='Tabelle Tipi-pesi'!T$27,'Tabelle Tipi-pesi'!U$27,"")&amp;IF(U218='Tabelle Tipi-pesi'!T$28,'Tabelle Tipi-pesi'!U$28,"")&amp;IF(U218='Tabelle Tipi-pesi'!T$29,'Tabelle Tipi-pesi'!U$29,"")&amp;IF(U218='Tabelle Tipi-pesi'!T$30,'Tabelle Tipi-pesi'!U$30,"")))</f>
        <v>0</v>
      </c>
      <c r="W218" s="31"/>
      <c r="X218" s="32">
        <f>IF(W218="",0,VALUE(IF(W218='Tabelle Tipi-pesi'!V$2,'Tabelle Tipi-pesi'!W$2,"")&amp;IF(W218='Tabelle Tipi-pesi'!V$3,'Tabelle Tipi-pesi'!W$3,"")&amp;IF(W218='Tabelle Tipi-pesi'!V$4,'Tabelle Tipi-pesi'!W$4,"")&amp;IF(W218='Tabelle Tipi-pesi'!V$5,'Tabelle Tipi-pesi'!W$5,"")&amp;IF(W218='Tabelle Tipi-pesi'!V$6,'Tabelle Tipi-pesi'!W$6,"")&amp;IF(W218='Tabelle Tipi-pesi'!V$7,'Tabelle Tipi-pesi'!W$7,"")&amp;IF(W218='Tabelle Tipi-pesi'!V$8,'Tabelle Tipi-pesi'!W$8,"")&amp;IF(W218='Tabelle Tipi-pesi'!V$9,'Tabelle Tipi-pesi'!W$9,"")&amp;IF(W218='Tabelle Tipi-pesi'!V$10,'Tabelle Tipi-pesi'!W$10,"")&amp;IF(W218='Tabelle Tipi-pesi'!V$11,'Tabelle Tipi-pesi'!W$11,"")&amp;IF(W218='Tabelle Tipi-pesi'!V$12,'Tabelle Tipi-pesi'!W$12,"")&amp;IF(W218='Tabelle Tipi-pesi'!V$13,'Tabelle Tipi-pesi'!W$13,"")&amp;IF(W218='Tabelle Tipi-pesi'!V$14,'Tabelle Tipi-pesi'!W$14,"")&amp;IF(W218='Tabelle Tipi-pesi'!V$15,'Tabelle Tipi-pesi'!W$15,"")&amp;IF(W218='Tabelle Tipi-pesi'!V$16,'Tabelle Tipi-pesi'!W$16,"")&amp;IF(W218='Tabelle Tipi-pesi'!V$17,'Tabelle Tipi-pesi'!W$17,"")&amp;IF(W218='Tabelle Tipi-pesi'!V$18,'Tabelle Tipi-pesi'!W$18,"")&amp;IF(W218='Tabelle Tipi-pesi'!V$19,'Tabelle Tipi-pesi'!W$19,"")&amp;IF(W218='Tabelle Tipi-pesi'!V$20,'Tabelle Tipi-pesi'!W$20,"")&amp;IF(W218='Tabelle Tipi-pesi'!V$21,'Tabelle Tipi-pesi'!W$21,"")&amp;IF(W218='Tabelle Tipi-pesi'!V$22,'Tabelle Tipi-pesi'!W$22,"")&amp;IF(W218='Tabelle Tipi-pesi'!V$23,'Tabelle Tipi-pesi'!W$23,"")&amp;IF(W218='Tabelle Tipi-pesi'!V$24,'Tabelle Tipi-pesi'!W$24,"")&amp;IF(W218='Tabelle Tipi-pesi'!V$25,'Tabelle Tipi-pesi'!W$25,"")&amp;IF(W218='Tabelle Tipi-pesi'!V$26,'Tabelle Tipi-pesi'!W$26,"")&amp;IF(W218='Tabelle Tipi-pesi'!V$27,'Tabelle Tipi-pesi'!W$27,"")&amp;IF(W218='Tabelle Tipi-pesi'!V$28,'Tabelle Tipi-pesi'!W$28,"")&amp;IF(W218='Tabelle Tipi-pesi'!V$29,'Tabelle Tipi-pesi'!W$29,"")&amp;IF(W218='Tabelle Tipi-pesi'!V$30,'Tabelle Tipi-pesi'!W$30,"")))</f>
        <v>0</v>
      </c>
      <c r="Z218" s="9">
        <f>IF(Y218="",0,VALUE(IF(Y218='Tabelle Tipi-pesi'!X$2,'Tabelle Tipi-pesi'!Y$2,"")&amp;IF(Y218='Tabelle Tipi-pesi'!X$3,'Tabelle Tipi-pesi'!Y$3,"")&amp;IF(Y218='Tabelle Tipi-pesi'!X$4,'Tabelle Tipi-pesi'!Y$4,"")&amp;IF(Y218='Tabelle Tipi-pesi'!X$5,'Tabelle Tipi-pesi'!Y$5,"")&amp;IF(Y218='Tabelle Tipi-pesi'!X$6,'Tabelle Tipi-pesi'!Y$6,"")&amp;IF(Y218='Tabelle Tipi-pesi'!X$7,'Tabelle Tipi-pesi'!Y$7,"")&amp;IF(Y218='Tabelle Tipi-pesi'!X$8,'Tabelle Tipi-pesi'!Y$8,"")&amp;IF(Y218='Tabelle Tipi-pesi'!X$9,'Tabelle Tipi-pesi'!Y$9,"")&amp;IF(Y218='Tabelle Tipi-pesi'!X$10,'Tabelle Tipi-pesi'!Y$10,"")&amp;IF(Y218='Tabelle Tipi-pesi'!X$11,'Tabelle Tipi-pesi'!Y$11,"")&amp;IF(Y218='Tabelle Tipi-pesi'!X$12,'Tabelle Tipi-pesi'!Y$12,"")&amp;IF(Y218='Tabelle Tipi-pesi'!X$13,'Tabelle Tipi-pesi'!Y$13,"")&amp;IF(Y218='Tabelle Tipi-pesi'!X$14,'Tabelle Tipi-pesi'!Y$14,"")&amp;IF(Y218='Tabelle Tipi-pesi'!X$15,'Tabelle Tipi-pesi'!Y$15,"")&amp;IF(Y218='Tabelle Tipi-pesi'!X$16,'Tabelle Tipi-pesi'!Y$16,"")&amp;IF(Y218='Tabelle Tipi-pesi'!X$17,'Tabelle Tipi-pesi'!Y$17,"")&amp;IF(Y218='Tabelle Tipi-pesi'!X$18,'Tabelle Tipi-pesi'!Y$18,"")&amp;IF(Y218='Tabelle Tipi-pesi'!X$19,'Tabelle Tipi-pesi'!Y$19,"")&amp;IF(Y218='Tabelle Tipi-pesi'!X$20,'Tabelle Tipi-pesi'!Y$20,"")&amp;IF(Y218='Tabelle Tipi-pesi'!X$21,'Tabelle Tipi-pesi'!Y$21,"")&amp;IF(Y218='Tabelle Tipi-pesi'!X$22,'Tabelle Tipi-pesi'!Y$22,"")&amp;IF(Y218='Tabelle Tipi-pesi'!X$23,'Tabelle Tipi-pesi'!Y$23,"")&amp;IF(Y218='Tabelle Tipi-pesi'!X$24,'Tabelle Tipi-pesi'!Y$24,"")&amp;IF(Y218='Tabelle Tipi-pesi'!X$25,'Tabelle Tipi-pesi'!Y$25,"")&amp;IF(Y218='Tabelle Tipi-pesi'!X$26,'Tabelle Tipi-pesi'!Y$26,"")&amp;IF(Y218='Tabelle Tipi-pesi'!X$27,'Tabelle Tipi-pesi'!Y$27,"")&amp;IF(Y218='Tabelle Tipi-pesi'!X$28,'Tabelle Tipi-pesi'!Y$28,"")&amp;IF(Y218='Tabelle Tipi-pesi'!X$29,'Tabelle Tipi-pesi'!Y$29,"")&amp;IF(Y218='Tabelle Tipi-pesi'!X$30,'Tabelle Tipi-pesi'!Y$30,"")))</f>
        <v>0</v>
      </c>
      <c r="AA218" s="36"/>
      <c r="AB218" s="37">
        <f>IF(AA218="",0,VALUE(IF(AA218='Tabelle Tipi-pesi'!Z$2,'Tabelle Tipi-pesi'!AA$2,"")&amp;IF(AA218='Tabelle Tipi-pesi'!Z$3,'Tabelle Tipi-pesi'!AA$3,"")&amp;IF(AA218='Tabelle Tipi-pesi'!Z$4,'Tabelle Tipi-pesi'!AA$4,"")&amp;IF(AA218='Tabelle Tipi-pesi'!Z$5,'Tabelle Tipi-pesi'!AA$5,"")&amp;IF(AA218='Tabelle Tipi-pesi'!Z$6,'Tabelle Tipi-pesi'!AA$6,"")&amp;IF(AA218='Tabelle Tipi-pesi'!Z$7,'Tabelle Tipi-pesi'!AA$7,"")&amp;IF(AA218='Tabelle Tipi-pesi'!Z$8,'Tabelle Tipi-pesi'!AA$8,"")&amp;IF(AA218='Tabelle Tipi-pesi'!Z$9,'Tabelle Tipi-pesi'!AA$9,"")&amp;IF(AA218='Tabelle Tipi-pesi'!Z$10,'Tabelle Tipi-pesi'!AA$10,"")&amp;IF(AA218='Tabelle Tipi-pesi'!Z$11,'Tabelle Tipi-pesi'!AA$11,"")&amp;IF(AA218='Tabelle Tipi-pesi'!Z$12,'Tabelle Tipi-pesi'!AA$12,"")&amp;IF(AA218='Tabelle Tipi-pesi'!Z$13,'Tabelle Tipi-pesi'!AA$13,"")&amp;IF(AA218='Tabelle Tipi-pesi'!Z$14,'Tabelle Tipi-pesi'!AA$14,"")&amp;IF(AA218='Tabelle Tipi-pesi'!Z$15,'Tabelle Tipi-pesi'!AA$15,"")&amp;IF(AA218='Tabelle Tipi-pesi'!Z$16,'Tabelle Tipi-pesi'!AA$16,"")&amp;IF(AA218='Tabelle Tipi-pesi'!Z$17,'Tabelle Tipi-pesi'!AA$17,"")&amp;IF(AA218='Tabelle Tipi-pesi'!Z$18,'Tabelle Tipi-pesi'!AA$18,"")&amp;IF(AA218='Tabelle Tipi-pesi'!Z$19,'Tabelle Tipi-pesi'!AA$19,"")&amp;IF(AA218='Tabelle Tipi-pesi'!Z$20,'Tabelle Tipi-pesi'!AA$20,"")&amp;IF(AA218='Tabelle Tipi-pesi'!Z$21,'Tabelle Tipi-pesi'!AA$21,"")&amp;IF(AA218='Tabelle Tipi-pesi'!Z$22,'Tabelle Tipi-pesi'!AA$22,"")&amp;IF(AA218='Tabelle Tipi-pesi'!Z$23,'Tabelle Tipi-pesi'!AA$23,"")&amp;IF(AA218='Tabelle Tipi-pesi'!Z$24,'Tabelle Tipi-pesi'!AA$24,"")&amp;IF(AA218='Tabelle Tipi-pesi'!Z$25,'Tabelle Tipi-pesi'!AA$25,"")&amp;IF(AA218='Tabelle Tipi-pesi'!Z$26,'Tabelle Tipi-pesi'!AA$26,"")&amp;IF(AA218='Tabelle Tipi-pesi'!Z$27,'Tabelle Tipi-pesi'!AA$27,"")&amp;IF(AA218='Tabelle Tipi-pesi'!Z$28,'Tabelle Tipi-pesi'!AA$28,"")&amp;IF(AA218='Tabelle Tipi-pesi'!Z$29,'Tabelle Tipi-pesi'!AA$29,"")&amp;IF(AA218='Tabelle Tipi-pesi'!Z$30,'Tabelle Tipi-pesi'!AA$30,"")))</f>
        <v>0</v>
      </c>
      <c r="AD218" s="9">
        <f>IF(AC218="",0,VALUE(IF(AC218='Tabelle Tipi-pesi'!Z$2,'Tabelle Tipi-pesi'!AA$2,"")&amp;IF(AC218='Tabelle Tipi-pesi'!Z$3,'Tabelle Tipi-pesi'!AA$3,"")&amp;IF(AC218='Tabelle Tipi-pesi'!Z$4,'Tabelle Tipi-pesi'!AA$4,"")&amp;IF(AC218='Tabelle Tipi-pesi'!Z$5,'Tabelle Tipi-pesi'!AA$5,"")&amp;IF(AC218='Tabelle Tipi-pesi'!Z$6,'Tabelle Tipi-pesi'!AA$6,"")&amp;IF(AC218='Tabelle Tipi-pesi'!Z$7,'Tabelle Tipi-pesi'!AA$7,"")&amp;IF(AC218='Tabelle Tipi-pesi'!Z$8,'Tabelle Tipi-pesi'!AA$8,"")&amp;IF(AC218='Tabelle Tipi-pesi'!Z$9,'Tabelle Tipi-pesi'!AA$9,"")&amp;IF(AC218='Tabelle Tipi-pesi'!Z$10,'Tabelle Tipi-pesi'!AA$10,"")&amp;IF(AC218='Tabelle Tipi-pesi'!Z$11,'Tabelle Tipi-pesi'!AA$11,"")&amp;IF(AC218='Tabelle Tipi-pesi'!Z$12,'Tabelle Tipi-pesi'!AA$12,"")&amp;IF(AC218='Tabelle Tipi-pesi'!Z$13,'Tabelle Tipi-pesi'!AA$13,"")&amp;IF(AC218='Tabelle Tipi-pesi'!Z$14,'Tabelle Tipi-pesi'!AA$14,"")&amp;IF(AC218='Tabelle Tipi-pesi'!Z$15,'Tabelle Tipi-pesi'!AA$15,"")&amp;IF(AC218='Tabelle Tipi-pesi'!Z$16,'Tabelle Tipi-pesi'!AA$16,"")&amp;IF(AC218='Tabelle Tipi-pesi'!Z$17,'Tabelle Tipi-pesi'!AA$17,"")&amp;IF(AC218='Tabelle Tipi-pesi'!Z$18,'Tabelle Tipi-pesi'!AA$18,"")&amp;IF(AC218='Tabelle Tipi-pesi'!Z$19,'Tabelle Tipi-pesi'!AA$19,"")&amp;IF(AC218='Tabelle Tipi-pesi'!Z$20,'Tabelle Tipi-pesi'!AA$20,"")&amp;IF(AC218='Tabelle Tipi-pesi'!Z$21,'Tabelle Tipi-pesi'!AA$21,"")&amp;IF(AC218='Tabelle Tipi-pesi'!Z$22,'Tabelle Tipi-pesi'!AA$22,"")&amp;IF(AC218='Tabelle Tipi-pesi'!Z$23,'Tabelle Tipi-pesi'!AA$23,"")&amp;IF(AC218='Tabelle Tipi-pesi'!Z$24,'Tabelle Tipi-pesi'!AA$24,"")&amp;IF(AC218='Tabelle Tipi-pesi'!Z$25,'Tabelle Tipi-pesi'!AA$25,"")&amp;IF(AC218='Tabelle Tipi-pesi'!Z$26,'Tabelle Tipi-pesi'!AA$26,"")&amp;IF(AC218='Tabelle Tipi-pesi'!Z$25,'Tabelle Tipi-pesi'!AA$25,"")&amp;IF(AC218='Tabelle Tipi-pesi'!Z$27,'Tabelle Tipi-pesi'!AA$27,"")&amp;IF(AC218='Tabelle Tipi-pesi'!Z$28,'Tabelle Tipi-pesi'!AA$28,"")&amp;IF(AC218='Tabelle Tipi-pesi'!Z$29,'Tabelle Tipi-pesi'!AA$29,"")&amp;IF(AC218='Tabelle Tipi-pesi'!Z$30,'Tabelle Tipi-pesi'!AA$30,"")))</f>
        <v>0</v>
      </c>
      <c r="AE218" s="34" t="s">
        <v>118</v>
      </c>
      <c r="AF218" s="35">
        <f>IF(AE218="",0,VALUE(IF(AE218='Tabelle Tipi-pesi'!AB$2,'Tabelle Tipi-pesi'!AC$2,"")&amp;IF(AE218='Tabelle Tipi-pesi'!AB$3,'Tabelle Tipi-pesi'!AC$3,"")&amp;IF(AE218='Tabelle Tipi-pesi'!AB$4,'Tabelle Tipi-pesi'!AC$4,"")&amp;IF(AE218='Tabelle Tipi-pesi'!AB$5,'Tabelle Tipi-pesi'!AC$5,"")&amp;IF(AE218='Tabelle Tipi-pesi'!AB$6,'Tabelle Tipi-pesi'!AC$6,"")&amp;IF(AE218='Tabelle Tipi-pesi'!AB$7,'Tabelle Tipi-pesi'!AC$7,"")&amp;IF(AE218='Tabelle Tipi-pesi'!AB$8,'Tabelle Tipi-pesi'!AC$8,"")&amp;IF(AE218='Tabelle Tipi-pesi'!AB$9,'Tabelle Tipi-pesi'!AC$9,"")&amp;IF(AE218='Tabelle Tipi-pesi'!AB$10,'Tabelle Tipi-pesi'!AC$10,"")&amp;IF(AE218='Tabelle Tipi-pesi'!AB$11,'Tabelle Tipi-pesi'!AC$11,"")&amp;IF(AE218='Tabelle Tipi-pesi'!AB$12,'Tabelle Tipi-pesi'!AC$12,"")&amp;IF(AE218='Tabelle Tipi-pesi'!AB$13,'Tabelle Tipi-pesi'!AC$13,"")&amp;IF(AE218='Tabelle Tipi-pesi'!AB$14,'Tabelle Tipi-pesi'!AC$14,"")&amp;IF(AE218='Tabelle Tipi-pesi'!AB$15,'Tabelle Tipi-pesi'!AC$15,"")&amp;IF(AE218='Tabelle Tipi-pesi'!AB$16,'Tabelle Tipi-pesi'!AC$16,"")&amp;IF(AE218='Tabelle Tipi-pesi'!AB$17,'Tabelle Tipi-pesi'!AC$17,"")&amp;IF(AE218='Tabelle Tipi-pesi'!AB$18,'Tabelle Tipi-pesi'!AC$18,"")&amp;IF(AE218='Tabelle Tipi-pesi'!AB$19,'Tabelle Tipi-pesi'!AC$19,"")&amp;IF(AE218='Tabelle Tipi-pesi'!AB$20,'Tabelle Tipi-pesi'!AC$20,"")&amp;IF(AE218='Tabelle Tipi-pesi'!AB$21,'Tabelle Tipi-pesi'!AC$21,"")&amp;IF(AE218='Tabelle Tipi-pesi'!AB$22,'Tabelle Tipi-pesi'!AC$22,"")&amp;IF(AE218='Tabelle Tipi-pesi'!AB$23,'Tabelle Tipi-pesi'!AC$23,"")&amp;IF(AE218='Tabelle Tipi-pesi'!AB$24,'Tabelle Tipi-pesi'!AC$24,"")&amp;IF(AE218='Tabelle Tipi-pesi'!AB$25,'Tabelle Tipi-pesi'!AC$25,"")&amp;IF(AE218='Tabelle Tipi-pesi'!AB$26,'Tabelle Tipi-pesi'!AC$26,"")&amp;IF(AE218='Tabelle Tipi-pesi'!AB$25,'Tabelle Tipi-pesi'!AC$25,"")&amp;IF(AE218='Tabelle Tipi-pesi'!AB$27,'Tabelle Tipi-pesi'!AC$27,"")&amp;IF(AE218='Tabelle Tipi-pesi'!AB$28,'Tabelle Tipi-pesi'!AC$28,"")&amp;IF(AE218='Tabelle Tipi-pesi'!AB$29,'Tabelle Tipi-pesi'!AC$29,"")&amp;IF(AE218='Tabelle Tipi-pesi'!AB$30,'Tabelle Tipi-pesi'!AC$30,"")))</f>
        <v>10</v>
      </c>
      <c r="AH218" s="9">
        <f>IF(AG218="",0,VALUE(IF(AG218='Tabelle Tipi-pesi'!AD$2,'Tabelle Tipi-pesi'!AE$2,"")&amp;IF(AG218='Tabelle Tipi-pesi'!AD$3,'Tabelle Tipi-pesi'!AE$3,"")&amp;IF(AG218='Tabelle Tipi-pesi'!AD$4,'Tabelle Tipi-pesi'!AE$4,"")&amp;IF(AG218='Tabelle Tipi-pesi'!AD$5,'Tabelle Tipi-pesi'!AE$5,"")&amp;IF(AG218='Tabelle Tipi-pesi'!AD$6,'Tabelle Tipi-pesi'!AE$6,"")&amp;IF(AG218='Tabelle Tipi-pesi'!AD$7,'Tabelle Tipi-pesi'!AE$7,"")&amp;IF(AG218='Tabelle Tipi-pesi'!AD$8,'Tabelle Tipi-pesi'!AE$8,"")&amp;IF(AG218='Tabelle Tipi-pesi'!AD$9,'Tabelle Tipi-pesi'!AE$9,"")&amp;IF(AG218='Tabelle Tipi-pesi'!AD$10,'Tabelle Tipi-pesi'!AE$10,"")&amp;IF(AG218='Tabelle Tipi-pesi'!AD$11,'Tabelle Tipi-pesi'!AE$11,"")&amp;IF(AG218='Tabelle Tipi-pesi'!AD$12,'Tabelle Tipi-pesi'!AE$12,"")&amp;IF(AG218='Tabelle Tipi-pesi'!AD$13,'Tabelle Tipi-pesi'!AE$13,"")&amp;IF(AG218='Tabelle Tipi-pesi'!AD$14,'Tabelle Tipi-pesi'!AE$14,"")&amp;IF(AG218='Tabelle Tipi-pesi'!AD$15,'Tabelle Tipi-pesi'!AE$15,"")&amp;IF(AG218='Tabelle Tipi-pesi'!AD$16,'Tabelle Tipi-pesi'!AE$16,"")&amp;IF(AG218='Tabelle Tipi-pesi'!AD$17,'Tabelle Tipi-pesi'!AE$17,"")&amp;IF(AG218='Tabelle Tipi-pesi'!AD$18,'Tabelle Tipi-pesi'!AE$18,"")&amp;IF(AG218='Tabelle Tipi-pesi'!AD$19,'Tabelle Tipi-pesi'!AE$19,"")&amp;IF(AG218='Tabelle Tipi-pesi'!AD$20,'Tabelle Tipi-pesi'!AE$20,"")&amp;IF(AG218='Tabelle Tipi-pesi'!AD$21,'Tabelle Tipi-pesi'!AE$21,"")&amp;IF(AG218='Tabelle Tipi-pesi'!AD$22,'Tabelle Tipi-pesi'!AE$22,"")&amp;IF(AG218='Tabelle Tipi-pesi'!AD$23,'Tabelle Tipi-pesi'!AE$23,"")&amp;IF(AG218='Tabelle Tipi-pesi'!AD$24,'Tabelle Tipi-pesi'!AE$24,"")&amp;IF(AG218='Tabelle Tipi-pesi'!AD$25,'Tabelle Tipi-pesi'!AE$25,"")&amp;IF(AG218='Tabelle Tipi-pesi'!AD$26,'Tabelle Tipi-pesi'!AE$26,"")&amp;IF(AG218='Tabelle Tipi-pesi'!AD$25,'Tabelle Tipi-pesi'!AE$25,"")&amp;IF(AG218='Tabelle Tipi-pesi'!AD$27,'Tabelle Tipi-pesi'!AE$27,"")&amp;IF(AG218='Tabelle Tipi-pesi'!AD$28,'Tabelle Tipi-pesi'!AE$28,"")&amp;IF(AG218='Tabelle Tipi-pesi'!AD$29,'Tabelle Tipi-pesi'!AE$29,"")&amp;IF(AG218='Tabelle Tipi-pesi'!AD$30,'Tabelle Tipi-pesi'!AE$30,"")))</f>
        <v>0</v>
      </c>
      <c r="AJ218" s="26">
        <f t="shared" si="21"/>
        <v>377</v>
      </c>
      <c r="AK218" s="55">
        <v>33.200000000000003</v>
      </c>
      <c r="AL218" s="12">
        <v>2082</v>
      </c>
      <c r="AM218" s="18"/>
      <c r="AN218" s="11">
        <f t="shared" si="22"/>
        <v>8</v>
      </c>
      <c r="AO218" s="11" t="str">
        <f t="shared" si="23"/>
        <v>3</v>
      </c>
      <c r="AP218" s="8">
        <v>1400</v>
      </c>
      <c r="AQ218" s="40">
        <f t="shared" si="24"/>
        <v>3.7626506024096384</v>
      </c>
      <c r="AR218" s="15">
        <f t="shared" si="25"/>
        <v>41.765421686746983</v>
      </c>
      <c r="AS218" s="16">
        <f t="shared" si="26"/>
        <v>110.78361190118564</v>
      </c>
      <c r="AT218" s="15">
        <f t="shared" si="27"/>
        <v>9.0266058565770386</v>
      </c>
      <c r="AU218" s="39"/>
    </row>
    <row r="219" spans="1:47" s="8" customFormat="1" ht="11.25" customHeight="1" x14ac:dyDescent="0.2">
      <c r="A219" s="8">
        <v>215</v>
      </c>
      <c r="B219" s="8">
        <v>4</v>
      </c>
      <c r="C219" s="20" t="s">
        <v>161</v>
      </c>
      <c r="D219" s="21">
        <f>IF(C219="",0,VALUE(IF(C219='Tabelle Tipi-pesi'!B$2,'Tabelle Tipi-pesi'!C$2,"")&amp;IF(C219='Tabelle Tipi-pesi'!B$3,'Tabelle Tipi-pesi'!C$3,"")&amp;IF(C219='Tabelle Tipi-pesi'!B$4,'Tabelle Tipi-pesi'!C$4,"")&amp;IF(C219='Tabelle Tipi-pesi'!B$5,'Tabelle Tipi-pesi'!C$5,"")&amp;IF(C219='Tabelle Tipi-pesi'!B$6,'Tabelle Tipi-pesi'!C$6,"")&amp;IF(C219='Tabelle Tipi-pesi'!B$7,'Tabelle Tipi-pesi'!C$7,"")&amp;IF(C219='Tabelle Tipi-pesi'!B$8,'Tabelle Tipi-pesi'!C$8,"")&amp;IF(C219='Tabelle Tipi-pesi'!B$9,'Tabelle Tipi-pesi'!C$9,"")&amp;IF(C219='Tabelle Tipi-pesi'!B$10,'Tabelle Tipi-pesi'!C$10,"")&amp;IF(C219='Tabelle Tipi-pesi'!B$11,'Tabelle Tipi-pesi'!C$11,"")&amp;IF(C219='Tabelle Tipi-pesi'!B$12,'Tabelle Tipi-pesi'!C$12,"")&amp;IF(C219='Tabelle Tipi-pesi'!B$13,'Tabelle Tipi-pesi'!C$13,"")&amp;IF(C219='Tabelle Tipi-pesi'!B$14,'Tabelle Tipi-pesi'!C$14,"")&amp;IF(C219='Tabelle Tipi-pesi'!B$15,'Tabelle Tipi-pesi'!C$15,"")&amp;IF(C219='Tabelle Tipi-pesi'!B$16,'Tabelle Tipi-pesi'!C$16,"")&amp;IF(C219='Tabelle Tipi-pesi'!B$17,'Tabelle Tipi-pesi'!C$17,"")&amp;IF(C219='Tabelle Tipi-pesi'!B$18,'Tabelle Tipi-pesi'!C$18,"")&amp;IF(C219='Tabelle Tipi-pesi'!B$19,'Tabelle Tipi-pesi'!C$19,"")&amp;IF(C219='Tabelle Tipi-pesi'!B$20,'Tabelle Tipi-pesi'!C$20,"")&amp;IF(C219='Tabelle Tipi-pesi'!B$21,'Tabelle Tipi-pesi'!C$21,"")&amp;IF(C219='Tabelle Tipi-pesi'!B$22,'Tabelle Tipi-pesi'!C$22,"")&amp;IF(C219='Tabelle Tipi-pesi'!B$23,'Tabelle Tipi-pesi'!C$23,"")&amp;IF(C219='Tabelle Tipi-pesi'!B$24,'Tabelle Tipi-pesi'!C$24,"")&amp;IF(C219='Tabelle Tipi-pesi'!B$25,'Tabelle Tipi-pesi'!C$25,"")&amp;IF(C219='Tabelle Tipi-pesi'!B$26,'Tabelle Tipi-pesi'!C$26,"")&amp;IF(C219='Tabelle Tipi-pesi'!B$27,'Tabelle Tipi-pesi'!C$27,"")&amp;IF(C219='Tabelle Tipi-pesi'!B$28,'Tabelle Tipi-pesi'!C$28,"")&amp;IF(C219='Tabelle Tipi-pesi'!B$29,'Tabelle Tipi-pesi'!C$29,"")&amp;IF(C219='Tabelle Tipi-pesi'!B$30,'Tabelle Tipi-pesi'!C$30,"")))</f>
        <v>570</v>
      </c>
      <c r="E219" s="8" t="s">
        <v>29</v>
      </c>
      <c r="F219" s="7">
        <f>IF(E219="",0,VALUE(IF(E219='Tabelle Tipi-pesi'!D$2,'Tabelle Tipi-pesi'!E$2,"")&amp;IF(E219='Tabelle Tipi-pesi'!D$3,'Tabelle Tipi-pesi'!E$3,"")&amp;IF(E219='Tabelle Tipi-pesi'!D$4,'Tabelle Tipi-pesi'!E$4,"")&amp;IF(E219='Tabelle Tipi-pesi'!D$5,'Tabelle Tipi-pesi'!E$5,"")&amp;IF(E219='Tabelle Tipi-pesi'!D$6,'Tabelle Tipi-pesi'!E$6,"")&amp;IF(E219='Tabelle Tipi-pesi'!D$7,'Tabelle Tipi-pesi'!E$7,"")&amp;IF(E219='Tabelle Tipi-pesi'!D$8,'Tabelle Tipi-pesi'!E$8,"")&amp;IF(E219='Tabelle Tipi-pesi'!D$9,'Tabelle Tipi-pesi'!E$9,"")&amp;IF(E219='Tabelle Tipi-pesi'!D$10,'Tabelle Tipi-pesi'!E$10,"")&amp;IF(E219='Tabelle Tipi-pesi'!D$11,'Tabelle Tipi-pesi'!E$11,"")&amp;IF(E219='Tabelle Tipi-pesi'!D$12,'Tabelle Tipi-pesi'!E$12,"")&amp;IF(E219='Tabelle Tipi-pesi'!D$13,'Tabelle Tipi-pesi'!E$13,"")&amp;IF(E219='Tabelle Tipi-pesi'!D$14,'Tabelle Tipi-pesi'!E$14,"")&amp;IF(E219='Tabelle Tipi-pesi'!D$15,'Tabelle Tipi-pesi'!E$15,"")&amp;IF(E219='Tabelle Tipi-pesi'!D$16,'Tabelle Tipi-pesi'!E$16,"")&amp;IF(E219='Tabelle Tipi-pesi'!D$17,'Tabelle Tipi-pesi'!E$17,"")&amp;IF(E219='Tabelle Tipi-pesi'!D$18,'Tabelle Tipi-pesi'!E$18,"")&amp;IF(E219='Tabelle Tipi-pesi'!D$19,'Tabelle Tipi-pesi'!E$19,"")&amp;IF(E219='Tabelle Tipi-pesi'!D$20,'Tabelle Tipi-pesi'!E$20,"")&amp;IF(E219='Tabelle Tipi-pesi'!D$21,'Tabelle Tipi-pesi'!E$21,"")&amp;IF(E219='Tabelle Tipi-pesi'!D$22,'Tabelle Tipi-pesi'!E$22,"")&amp;IF(E219='Tabelle Tipi-pesi'!D$23,'Tabelle Tipi-pesi'!E$23,"")&amp;IF(E219='Tabelle Tipi-pesi'!D$24,'Tabelle Tipi-pesi'!E$24,"")&amp;IF(E219='Tabelle Tipi-pesi'!D$25,'Tabelle Tipi-pesi'!E$25,"")&amp;IF(E219='Tabelle Tipi-pesi'!D$26,'Tabelle Tipi-pesi'!E$26,"")&amp;IF(E219='Tabelle Tipi-pesi'!D$27,'Tabelle Tipi-pesi'!E$27,"")&amp;IF(E219='Tabelle Tipi-pesi'!D$28,'Tabelle Tipi-pesi'!E$28,"")&amp;IF(E219='Tabelle Tipi-pesi'!D$29,'Tabelle Tipi-pesi'!E$29,"")&amp;IF(E219='Tabelle Tipi-pesi'!D$30,'Tabelle Tipi-pesi'!E$30,"")))</f>
        <v>80</v>
      </c>
      <c r="G219" s="22" t="s">
        <v>38</v>
      </c>
      <c r="H219" s="23">
        <f>$B219*IF(G219="",0,VALUE(IF(G219='Tabelle Tipi-pesi'!F$2,'Tabelle Tipi-pesi'!G$2,"")&amp;IF(G219='Tabelle Tipi-pesi'!F$3,'Tabelle Tipi-pesi'!G$3,"")&amp;IF(G219='Tabelle Tipi-pesi'!F$4,'Tabelle Tipi-pesi'!G$4,"")&amp;IF(G219='Tabelle Tipi-pesi'!F$5,'Tabelle Tipi-pesi'!G$5,"")&amp;IF(G219='Tabelle Tipi-pesi'!F$6,'Tabelle Tipi-pesi'!G$6,"")&amp;IF(G219='Tabelle Tipi-pesi'!F$7,'Tabelle Tipi-pesi'!G$7,"")&amp;IF(G219='Tabelle Tipi-pesi'!F$8,'Tabelle Tipi-pesi'!G$8,"")&amp;IF(G219='Tabelle Tipi-pesi'!F$9,'Tabelle Tipi-pesi'!G$9,"")&amp;IF(G219='Tabelle Tipi-pesi'!F$10,'Tabelle Tipi-pesi'!G$10,"")&amp;IF(G219='Tabelle Tipi-pesi'!F$11,'Tabelle Tipi-pesi'!G$11,"")&amp;IF(G219='Tabelle Tipi-pesi'!F$12,'Tabelle Tipi-pesi'!G$12,"")&amp;IF(G219='Tabelle Tipi-pesi'!F$13,'Tabelle Tipi-pesi'!G$13,"")&amp;IF(G219='Tabelle Tipi-pesi'!F$14,'Tabelle Tipi-pesi'!G$14,"")&amp;IF(G219='Tabelle Tipi-pesi'!F$15,'Tabelle Tipi-pesi'!G$15,"")&amp;IF(G219='Tabelle Tipi-pesi'!F$16,'Tabelle Tipi-pesi'!G$16,"")&amp;IF(G219='Tabelle Tipi-pesi'!F$17,'Tabelle Tipi-pesi'!G$17,"")&amp;IF(G219='Tabelle Tipi-pesi'!F$18,'Tabelle Tipi-pesi'!G$18,"")&amp;IF(G219='Tabelle Tipi-pesi'!F$19,'Tabelle Tipi-pesi'!G$19,"")&amp;IF(G219='Tabelle Tipi-pesi'!F$20,'Tabelle Tipi-pesi'!G$20,"")&amp;IF(G219='Tabelle Tipi-pesi'!F$21,'Tabelle Tipi-pesi'!G$21,"")&amp;IF(G219='Tabelle Tipi-pesi'!F$22,'Tabelle Tipi-pesi'!G$22,"")&amp;IF(G219='Tabelle Tipi-pesi'!F$23,'Tabelle Tipi-pesi'!G$23,"")&amp;IF(G219='Tabelle Tipi-pesi'!F$24,'Tabelle Tipi-pesi'!G$24,"")&amp;IF(G219='Tabelle Tipi-pesi'!F$25,'Tabelle Tipi-pesi'!G$25,"")&amp;IF(G219='Tabelle Tipi-pesi'!F$26,'Tabelle Tipi-pesi'!G$26,"")&amp;IF(G219='Tabelle Tipi-pesi'!F$27,'Tabelle Tipi-pesi'!G$27,"")&amp;IF(G219='Tabelle Tipi-pesi'!F$28,'Tabelle Tipi-pesi'!G$28,"")&amp;IF(G219='Tabelle Tipi-pesi'!F$29,'Tabelle Tipi-pesi'!G$29,"")&amp;IF(G219='Tabelle Tipi-pesi'!F$30,'Tabelle Tipi-pesi'!G$30,"")))</f>
        <v>80</v>
      </c>
      <c r="I219" s="8" t="s">
        <v>48</v>
      </c>
      <c r="J219" s="9">
        <f>IF(I219="",0,VALUE(IF(I219='Tabelle Tipi-pesi'!H$2,'Tabelle Tipi-pesi'!I$2,"")&amp;IF(I219='Tabelle Tipi-pesi'!H$3,'Tabelle Tipi-pesi'!I$3,"")&amp;IF(I219='Tabelle Tipi-pesi'!H$4,'Tabelle Tipi-pesi'!I$4,"")&amp;IF(I219='Tabelle Tipi-pesi'!H$5,'Tabelle Tipi-pesi'!I$5,"")&amp;IF(I219='Tabelle Tipi-pesi'!H$6,'Tabelle Tipi-pesi'!I$6,"")&amp;IF(I219='Tabelle Tipi-pesi'!H$7,'Tabelle Tipi-pesi'!I$7,"")&amp;IF(I219='Tabelle Tipi-pesi'!H$8,'Tabelle Tipi-pesi'!I$8,"")&amp;IF(I219='Tabelle Tipi-pesi'!H$9,'Tabelle Tipi-pesi'!I$9,"")&amp;IF(I219='Tabelle Tipi-pesi'!H$10,'Tabelle Tipi-pesi'!I$10,"")&amp;IF(I219='Tabelle Tipi-pesi'!H$11,'Tabelle Tipi-pesi'!I$11,"")&amp;IF(I219='Tabelle Tipi-pesi'!H$12,'Tabelle Tipi-pesi'!I$12,"")&amp;IF(I219='Tabelle Tipi-pesi'!H$13,'Tabelle Tipi-pesi'!I$13,"")&amp;IF(I219='Tabelle Tipi-pesi'!H$14,'Tabelle Tipi-pesi'!I$14,"")&amp;IF(I219='Tabelle Tipi-pesi'!H$15,'Tabelle Tipi-pesi'!I$15,"")&amp;IF(I219='Tabelle Tipi-pesi'!H$16,'Tabelle Tipi-pesi'!I$16,"")&amp;IF(I219='Tabelle Tipi-pesi'!H$17,'Tabelle Tipi-pesi'!I$17,"")&amp;IF(I219='Tabelle Tipi-pesi'!H$18,'Tabelle Tipi-pesi'!I$18,"")&amp;IF(I219='Tabelle Tipi-pesi'!H$19,'Tabelle Tipi-pesi'!I$19,"")&amp;IF(I219='Tabelle Tipi-pesi'!H$20,'Tabelle Tipi-pesi'!I$20,"")&amp;IF(I219='Tabelle Tipi-pesi'!H$21,'Tabelle Tipi-pesi'!I$21,"")&amp;IF(I219='Tabelle Tipi-pesi'!H$22,'Tabelle Tipi-pesi'!I$22,"")&amp;IF(I219='Tabelle Tipi-pesi'!H$23,'Tabelle Tipi-pesi'!I$23,"")&amp;IF(I219='Tabelle Tipi-pesi'!H$24,'Tabelle Tipi-pesi'!I$24,"")&amp;IF(I219='Tabelle Tipi-pesi'!H$25,'Tabelle Tipi-pesi'!I$25,"")&amp;IF(I219='Tabelle Tipi-pesi'!H$26,'Tabelle Tipi-pesi'!I$26,"")&amp;IF(I219='Tabelle Tipi-pesi'!H$27,'Tabelle Tipi-pesi'!I$27,"")&amp;IF(I219='Tabelle Tipi-pesi'!H$28,'Tabelle Tipi-pesi'!I$28,"")&amp;IF(I219='Tabelle Tipi-pesi'!H$29,'Tabelle Tipi-pesi'!I$29,"")&amp;IF(I219='Tabelle Tipi-pesi'!H$30,'Tabelle Tipi-pesi'!I$30,"")))</f>
        <v>224</v>
      </c>
      <c r="K219" s="24"/>
      <c r="L219" s="25">
        <f>IF(K219="",0,VALUE(IF(K219='Tabelle Tipi-pesi'!J$2,'Tabelle Tipi-pesi'!K$2,"")&amp;IF(K219='Tabelle Tipi-pesi'!J$3,'Tabelle Tipi-pesi'!K$3,"")&amp;IF(K219='Tabelle Tipi-pesi'!J$4,'Tabelle Tipi-pesi'!K$4,"")&amp;IF(K219='Tabelle Tipi-pesi'!J$5,'Tabelle Tipi-pesi'!K$5,"")&amp;IF(K219='Tabelle Tipi-pesi'!J$6,'Tabelle Tipi-pesi'!K$6,"")&amp;IF(K219='Tabelle Tipi-pesi'!J$7,'Tabelle Tipi-pesi'!K$7,"")&amp;IF(K219='Tabelle Tipi-pesi'!J$8,'Tabelle Tipi-pesi'!K$8,"")&amp;IF(K219='Tabelle Tipi-pesi'!J$9,'Tabelle Tipi-pesi'!K$9,"")&amp;IF(K219='Tabelle Tipi-pesi'!J$10,'Tabelle Tipi-pesi'!K$10,"")&amp;IF(K219='Tabelle Tipi-pesi'!J$11,'Tabelle Tipi-pesi'!K$11,"")&amp;IF(K219='Tabelle Tipi-pesi'!J$12,'Tabelle Tipi-pesi'!K$12,"")&amp;IF(K219='Tabelle Tipi-pesi'!J$13,'Tabelle Tipi-pesi'!K$13,"")&amp;IF(K219='Tabelle Tipi-pesi'!J$14,'Tabelle Tipi-pesi'!K$14,"")&amp;IF(K219='Tabelle Tipi-pesi'!J$15,'Tabelle Tipi-pesi'!K$15,"")&amp;IF(K219='Tabelle Tipi-pesi'!J$16,'Tabelle Tipi-pesi'!K$16,"")&amp;IF(K219='Tabelle Tipi-pesi'!J$17,'Tabelle Tipi-pesi'!K$17,"")&amp;IF(K219='Tabelle Tipi-pesi'!J$18,'Tabelle Tipi-pesi'!K$18,"")&amp;IF(K219='Tabelle Tipi-pesi'!J$19,'Tabelle Tipi-pesi'!K$19,"")&amp;IF(K219='Tabelle Tipi-pesi'!J$20,'Tabelle Tipi-pesi'!K$20,"")&amp;IF(K219='Tabelle Tipi-pesi'!J$21,'Tabelle Tipi-pesi'!K$21,"")&amp;IF(K219='Tabelle Tipi-pesi'!J$22,'Tabelle Tipi-pesi'!K$22,"")&amp;IF(K219='Tabelle Tipi-pesi'!J$23,'Tabelle Tipi-pesi'!K$23,"")&amp;IF(K219='Tabelle Tipi-pesi'!J$24,'Tabelle Tipi-pesi'!K$24,"")&amp;IF(K219='Tabelle Tipi-pesi'!J$25,'Tabelle Tipi-pesi'!K$25,"")&amp;IF(K219='Tabelle Tipi-pesi'!J$26,'Tabelle Tipi-pesi'!K$26,"")&amp;IF(K219='Tabelle Tipi-pesi'!J$27,'Tabelle Tipi-pesi'!K$27,"")&amp;IF(K219='Tabelle Tipi-pesi'!J$28,'Tabelle Tipi-pesi'!K$28,"")&amp;IF(K219='Tabelle Tipi-pesi'!J$29,'Tabelle Tipi-pesi'!K$29,"")&amp;IF(K219='Tabelle Tipi-pesi'!J$30,'Tabelle Tipi-pesi'!K$30,"")))</f>
        <v>0</v>
      </c>
      <c r="M219" s="8" t="s">
        <v>57</v>
      </c>
      <c r="N219" s="9">
        <f>$B219*IF(M219="",0,VALUE(IF(M219='Tabelle Tipi-pesi'!L$2,'Tabelle Tipi-pesi'!M$2,"")&amp;IF(M219='Tabelle Tipi-pesi'!L$3,'Tabelle Tipi-pesi'!M$3,"")&amp;IF(M219='Tabelle Tipi-pesi'!L$4,'Tabelle Tipi-pesi'!M$4,"")&amp;IF(M219='Tabelle Tipi-pesi'!L$5,'Tabelle Tipi-pesi'!M$5,"")&amp;IF(M219='Tabelle Tipi-pesi'!L$6,'Tabelle Tipi-pesi'!M$6,"")&amp;IF(M219='Tabelle Tipi-pesi'!L$7,'Tabelle Tipi-pesi'!M$7,"")&amp;IF(M219='Tabelle Tipi-pesi'!L$8,'Tabelle Tipi-pesi'!M$8,"")&amp;IF(M219='Tabelle Tipi-pesi'!L$9,'Tabelle Tipi-pesi'!M$9,"")&amp;IF(M219='Tabelle Tipi-pesi'!L$10,'Tabelle Tipi-pesi'!M$10,"")&amp;IF(M219='Tabelle Tipi-pesi'!L$11,'Tabelle Tipi-pesi'!M$11,"")&amp;IF(M219='Tabelle Tipi-pesi'!L$12,'Tabelle Tipi-pesi'!M$12,"")&amp;IF(M219='Tabelle Tipi-pesi'!L$13,'Tabelle Tipi-pesi'!M$13,"")&amp;IF(M219='Tabelle Tipi-pesi'!L$14,'Tabelle Tipi-pesi'!M$14,"")&amp;IF(M219='Tabelle Tipi-pesi'!L$15,'Tabelle Tipi-pesi'!M$15,"")&amp;IF(M219='Tabelle Tipi-pesi'!L$16,'Tabelle Tipi-pesi'!M$16,"")&amp;IF(M219='Tabelle Tipi-pesi'!L$17,'Tabelle Tipi-pesi'!M$17,"")&amp;IF(M219='Tabelle Tipi-pesi'!L$18,'Tabelle Tipi-pesi'!M$18,"")&amp;IF(M219='Tabelle Tipi-pesi'!L$19,'Tabelle Tipi-pesi'!M$19,"")&amp;IF(M219='Tabelle Tipi-pesi'!L$20,'Tabelle Tipi-pesi'!M$20,"")&amp;IF(M219='Tabelle Tipi-pesi'!L$21,'Tabelle Tipi-pesi'!M$21,"")&amp;IF(M219='Tabelle Tipi-pesi'!L$22,'Tabelle Tipi-pesi'!M$22,"")&amp;IF(M219='Tabelle Tipi-pesi'!L$23,'Tabelle Tipi-pesi'!M$23,"")&amp;IF(M219='Tabelle Tipi-pesi'!L$24,'Tabelle Tipi-pesi'!M$24,"")&amp;IF(M219='Tabelle Tipi-pesi'!L$25,'Tabelle Tipi-pesi'!M$25,"")&amp;IF(M219='Tabelle Tipi-pesi'!L$26,'Tabelle Tipi-pesi'!M$26,"")&amp;IF(M219='Tabelle Tipi-pesi'!L$27,'Tabelle Tipi-pesi'!M$27,"")&amp;IF(M219='Tabelle Tipi-pesi'!L$28,'Tabelle Tipi-pesi'!M$28,"")&amp;IF(M219='Tabelle Tipi-pesi'!L$29,'Tabelle Tipi-pesi'!M$29,"")&amp;IF(M219='Tabelle Tipi-pesi'!L$30,'Tabelle Tipi-pesi'!M$30,"")))</f>
        <v>388</v>
      </c>
      <c r="O219" s="27" t="s">
        <v>163</v>
      </c>
      <c r="P219" s="28">
        <f>IF(O219="",0,VALUE(IF(O219='Tabelle Tipi-pesi'!N$2,'Tabelle Tipi-pesi'!O$2,"")&amp;IF(O219='Tabelle Tipi-pesi'!N$3,'Tabelle Tipi-pesi'!O$3,"")&amp;IF(O219='Tabelle Tipi-pesi'!N$4,'Tabelle Tipi-pesi'!O$4,"")&amp;IF(O219='Tabelle Tipi-pesi'!N$5,'Tabelle Tipi-pesi'!O$5,"")&amp;IF(O219='Tabelle Tipi-pesi'!N$6,'Tabelle Tipi-pesi'!O$6,"")&amp;IF(O219='Tabelle Tipi-pesi'!N$7,'Tabelle Tipi-pesi'!O$7,"")&amp;IF(O219='Tabelle Tipi-pesi'!N$8,'Tabelle Tipi-pesi'!O$8,"")&amp;IF(O219='Tabelle Tipi-pesi'!N$9,'Tabelle Tipi-pesi'!O$9,"")&amp;IF(O219='Tabelle Tipi-pesi'!N$10,'Tabelle Tipi-pesi'!O$10,"")&amp;IF(O219='Tabelle Tipi-pesi'!N$11,'Tabelle Tipi-pesi'!O$11,"")&amp;IF(O219='Tabelle Tipi-pesi'!N$12,'Tabelle Tipi-pesi'!O$12,"")&amp;IF(O219='Tabelle Tipi-pesi'!N$13,'Tabelle Tipi-pesi'!O$13,"")&amp;IF(O219='Tabelle Tipi-pesi'!N$14,'Tabelle Tipi-pesi'!O$14,"")&amp;IF(O219='Tabelle Tipi-pesi'!N$15,'Tabelle Tipi-pesi'!O$15,"")&amp;IF(O219='Tabelle Tipi-pesi'!N$16,'Tabelle Tipi-pesi'!O$16,"")&amp;IF(O219='Tabelle Tipi-pesi'!N$17,'Tabelle Tipi-pesi'!O$17,"")&amp;IF(O219='Tabelle Tipi-pesi'!N$18,'Tabelle Tipi-pesi'!O$18,"")&amp;IF(O219='Tabelle Tipi-pesi'!N$19,'Tabelle Tipi-pesi'!O$19,"")&amp;IF(O219='Tabelle Tipi-pesi'!N$20,'Tabelle Tipi-pesi'!O$20,"")&amp;IF(O219='Tabelle Tipi-pesi'!N$21,'Tabelle Tipi-pesi'!O$21,"")&amp;IF(O219='Tabelle Tipi-pesi'!N$22,'Tabelle Tipi-pesi'!O$22,"")&amp;IF(O219='Tabelle Tipi-pesi'!N$23,'Tabelle Tipi-pesi'!O$23,"")&amp;IF(O219='Tabelle Tipi-pesi'!N$24,'Tabelle Tipi-pesi'!O$24,"")&amp;IF(O219='Tabelle Tipi-pesi'!N$25,'Tabelle Tipi-pesi'!O$25,"")&amp;IF(O219='Tabelle Tipi-pesi'!N$26,'Tabelle Tipi-pesi'!O$26,"")&amp;IF(O219='Tabelle Tipi-pesi'!N$27,'Tabelle Tipi-pesi'!O$27,"")&amp;IF(O219='Tabelle Tipi-pesi'!N$28,'Tabelle Tipi-pesi'!O$28,"")&amp;IF(O219='Tabelle Tipi-pesi'!N$29,'Tabelle Tipi-pesi'!O$29,"")&amp;IF(O219='Tabelle Tipi-pesi'!N$30,'Tabelle Tipi-pesi'!O$30,"")))</f>
        <v>370</v>
      </c>
      <c r="Q219" s="8" t="s">
        <v>109</v>
      </c>
      <c r="R219" s="9">
        <f>IF(Q219="",0,VALUE(IF(Q219='Tabelle Tipi-pesi'!P$2,'Tabelle Tipi-pesi'!Q$2,"")&amp;IF(Q219='Tabelle Tipi-pesi'!P$3,'Tabelle Tipi-pesi'!Q$3,"")&amp;IF(Q219='Tabelle Tipi-pesi'!P$4,'Tabelle Tipi-pesi'!Q$4,"")&amp;IF(Q219='Tabelle Tipi-pesi'!P$5,'Tabelle Tipi-pesi'!Q$5,"")&amp;IF(Q219='Tabelle Tipi-pesi'!P$6,'Tabelle Tipi-pesi'!Q$6,"")&amp;IF(Q219='Tabelle Tipi-pesi'!P$7,'Tabelle Tipi-pesi'!Q$7,"")&amp;IF(Q219='Tabelle Tipi-pesi'!P$8,'Tabelle Tipi-pesi'!Q$8,"")&amp;IF(Q219='Tabelle Tipi-pesi'!P$9,'Tabelle Tipi-pesi'!Q$9,"")&amp;IF(Q219='Tabelle Tipi-pesi'!P$10,'Tabelle Tipi-pesi'!Q$10,"")&amp;IF(Q219='Tabelle Tipi-pesi'!P$11,'Tabelle Tipi-pesi'!Q$11,"")&amp;IF(Q219='Tabelle Tipi-pesi'!P$12,'Tabelle Tipi-pesi'!Q$12,"")&amp;IF(Q219='Tabelle Tipi-pesi'!P$13,'Tabelle Tipi-pesi'!Q$13,"")&amp;IF(Q219='Tabelle Tipi-pesi'!P$14,'Tabelle Tipi-pesi'!Q$14,"")&amp;IF(Q219='Tabelle Tipi-pesi'!P$15,'Tabelle Tipi-pesi'!Q$15,"")&amp;IF(Q219='Tabelle Tipi-pesi'!P$16,'Tabelle Tipi-pesi'!Q$16,"")&amp;IF(Q219='Tabelle Tipi-pesi'!P$17,'Tabelle Tipi-pesi'!Q$17,"")&amp;IF(Q219='Tabelle Tipi-pesi'!P$18,'Tabelle Tipi-pesi'!Q$18,"")&amp;IF(Q219='Tabelle Tipi-pesi'!P$19,'Tabelle Tipi-pesi'!Q$19,"")&amp;IF(Q219='Tabelle Tipi-pesi'!P$20,'Tabelle Tipi-pesi'!Q$20,"")&amp;IF(Q219='Tabelle Tipi-pesi'!P$21,'Tabelle Tipi-pesi'!Q$21,"")&amp;IF(Q219='Tabelle Tipi-pesi'!P$22,'Tabelle Tipi-pesi'!Q$22,"")&amp;IF(Q219='Tabelle Tipi-pesi'!P$23,'Tabelle Tipi-pesi'!Q$23,"")&amp;IF(Q219='Tabelle Tipi-pesi'!P$24,'Tabelle Tipi-pesi'!Q$24,"")&amp;IF(Q219='Tabelle Tipi-pesi'!P$25,'Tabelle Tipi-pesi'!Q$25,"")&amp;IF(Q219='Tabelle Tipi-pesi'!P$26,'Tabelle Tipi-pesi'!Q$26,"")&amp;IF(Q219='Tabelle Tipi-pesi'!P$27,'Tabelle Tipi-pesi'!Q$27,"")&amp;IF(Q219='Tabelle Tipi-pesi'!P$28,'Tabelle Tipi-pesi'!Q$28,"")&amp;IF(Q219='Tabelle Tipi-pesi'!P$29,'Tabelle Tipi-pesi'!Q$29,"")&amp;IF(Q219='Tabelle Tipi-pesi'!P$30,'Tabelle Tipi-pesi'!Q$30,"")))</f>
        <v>60</v>
      </c>
      <c r="S219" s="29" t="s">
        <v>114</v>
      </c>
      <c r="T219" s="30">
        <f>IF(S219="",0,VALUE(IF(S219='Tabelle Tipi-pesi'!R$2,'Tabelle Tipi-pesi'!S$2,"")&amp;IF(S219='Tabelle Tipi-pesi'!R$3,'Tabelle Tipi-pesi'!S$3,"")&amp;IF(S219='Tabelle Tipi-pesi'!R$4,'Tabelle Tipi-pesi'!S$4,"")&amp;IF(S219='Tabelle Tipi-pesi'!R$5,'Tabelle Tipi-pesi'!S$5,"")&amp;IF(S219='Tabelle Tipi-pesi'!R$6,'Tabelle Tipi-pesi'!S$6,"")&amp;IF(S219='Tabelle Tipi-pesi'!R$7,'Tabelle Tipi-pesi'!S$7,"")&amp;IF(S219='Tabelle Tipi-pesi'!R$8,'Tabelle Tipi-pesi'!S$8,"")&amp;IF(S219='Tabelle Tipi-pesi'!R$9,'Tabelle Tipi-pesi'!S$9,"")&amp;IF(S219='Tabelle Tipi-pesi'!R$10,'Tabelle Tipi-pesi'!S$10,"")&amp;IF(S219='Tabelle Tipi-pesi'!R$11,'Tabelle Tipi-pesi'!S$11,"")&amp;IF(S219='Tabelle Tipi-pesi'!R$12,'Tabelle Tipi-pesi'!S$12,"")&amp;IF(S219='Tabelle Tipi-pesi'!R$13,'Tabelle Tipi-pesi'!S$13,"")&amp;IF(S219='Tabelle Tipi-pesi'!R$14,'Tabelle Tipi-pesi'!S$14,"")&amp;IF(S219='Tabelle Tipi-pesi'!R$15,'Tabelle Tipi-pesi'!S$15,"")&amp;IF(S219='Tabelle Tipi-pesi'!R$16,'Tabelle Tipi-pesi'!S$16,"")&amp;IF(S219='Tabelle Tipi-pesi'!R$17,'Tabelle Tipi-pesi'!S$17,"")&amp;IF(S219='Tabelle Tipi-pesi'!R$18,'Tabelle Tipi-pesi'!S$18,"")&amp;IF(S219='Tabelle Tipi-pesi'!R$19,'Tabelle Tipi-pesi'!S$19,"")&amp;IF(S219='Tabelle Tipi-pesi'!R$20,'Tabelle Tipi-pesi'!S$20,"")&amp;IF(S219='Tabelle Tipi-pesi'!R$21,'Tabelle Tipi-pesi'!S$21,"")&amp;IF(S219='Tabelle Tipi-pesi'!R$22,'Tabelle Tipi-pesi'!S$22,"")&amp;IF(S219='Tabelle Tipi-pesi'!R$23,'Tabelle Tipi-pesi'!S$23,"")&amp;IF(S219='Tabelle Tipi-pesi'!R$24,'Tabelle Tipi-pesi'!S$24,"")&amp;IF(S219='Tabelle Tipi-pesi'!R$25,'Tabelle Tipi-pesi'!S$25,"")&amp;IF(S219='Tabelle Tipi-pesi'!R$26,'Tabelle Tipi-pesi'!S$26,"")&amp;IF(S219='Tabelle Tipi-pesi'!R$27,'Tabelle Tipi-pesi'!S$27,"")&amp;IF(S219='Tabelle Tipi-pesi'!R$28,'Tabelle Tipi-pesi'!S$28,"")&amp;IF(S219='Tabelle Tipi-pesi'!R$29,'Tabelle Tipi-pesi'!S$29,"")&amp;IF(S219='Tabelle Tipi-pesi'!R$30,'Tabelle Tipi-pesi'!S$30,"")))</f>
        <v>25</v>
      </c>
      <c r="V219" s="9">
        <f>IF(U219="",0,VALUE(IF(U219='Tabelle Tipi-pesi'!T$2,'Tabelle Tipi-pesi'!U$2,"")&amp;IF(U219='Tabelle Tipi-pesi'!T$3,'Tabelle Tipi-pesi'!U$3,"")&amp;IF(U219='Tabelle Tipi-pesi'!T$4,'Tabelle Tipi-pesi'!U$4,"")&amp;IF(U219='Tabelle Tipi-pesi'!T$5,'Tabelle Tipi-pesi'!U$5,"")&amp;IF(U219='Tabelle Tipi-pesi'!T$6,'Tabelle Tipi-pesi'!U$6,"")&amp;IF(U219='Tabelle Tipi-pesi'!T$7,'Tabelle Tipi-pesi'!U$7,"")&amp;IF(U219='Tabelle Tipi-pesi'!T$8,'Tabelle Tipi-pesi'!U$8,"")&amp;IF(U219='Tabelle Tipi-pesi'!T$9,'Tabelle Tipi-pesi'!U$9,"")&amp;IF(U219='Tabelle Tipi-pesi'!T$10,'Tabelle Tipi-pesi'!U$10,"")&amp;IF(U219='Tabelle Tipi-pesi'!T$11,'Tabelle Tipi-pesi'!U$11,"")&amp;IF(U219='Tabelle Tipi-pesi'!T$12,'Tabelle Tipi-pesi'!U$12,"")&amp;IF(U219='Tabelle Tipi-pesi'!T$13,'Tabelle Tipi-pesi'!U$13,"")&amp;IF(U219='Tabelle Tipi-pesi'!T$14,'Tabelle Tipi-pesi'!U$14,"")&amp;IF(U219='Tabelle Tipi-pesi'!T$15,'Tabelle Tipi-pesi'!U$15,"")&amp;IF(U219='Tabelle Tipi-pesi'!T$16,'Tabelle Tipi-pesi'!U$16,"")&amp;IF(U219='Tabelle Tipi-pesi'!T$17,'Tabelle Tipi-pesi'!U$17,"")&amp;IF(U219='Tabelle Tipi-pesi'!T$18,'Tabelle Tipi-pesi'!U$18,"")&amp;IF(U219='Tabelle Tipi-pesi'!T$19,'Tabelle Tipi-pesi'!U$19,"")&amp;IF(U219='Tabelle Tipi-pesi'!T$20,'Tabelle Tipi-pesi'!U$20,"")&amp;IF(U219='Tabelle Tipi-pesi'!T$21,'Tabelle Tipi-pesi'!U$21,"")&amp;IF(U219='Tabelle Tipi-pesi'!T$22,'Tabelle Tipi-pesi'!U$22,"")&amp;IF(U219='Tabelle Tipi-pesi'!T$23,'Tabelle Tipi-pesi'!U$23,"")&amp;IF(U219='Tabelle Tipi-pesi'!T$24,'Tabelle Tipi-pesi'!U$24,"")&amp;IF(U219='Tabelle Tipi-pesi'!T$25,'Tabelle Tipi-pesi'!U$25,"")&amp;IF(U219='Tabelle Tipi-pesi'!T$26,'Tabelle Tipi-pesi'!U$26,"")&amp;IF(U219='Tabelle Tipi-pesi'!T$27,'Tabelle Tipi-pesi'!U$27,"")&amp;IF(U219='Tabelle Tipi-pesi'!T$28,'Tabelle Tipi-pesi'!U$28,"")&amp;IF(U219='Tabelle Tipi-pesi'!T$29,'Tabelle Tipi-pesi'!U$29,"")&amp;IF(U219='Tabelle Tipi-pesi'!T$30,'Tabelle Tipi-pesi'!U$30,"")))</f>
        <v>0</v>
      </c>
      <c r="W219" s="31"/>
      <c r="X219" s="32">
        <f>IF(W219="",0,VALUE(IF(W219='Tabelle Tipi-pesi'!V$2,'Tabelle Tipi-pesi'!W$2,"")&amp;IF(W219='Tabelle Tipi-pesi'!V$3,'Tabelle Tipi-pesi'!W$3,"")&amp;IF(W219='Tabelle Tipi-pesi'!V$4,'Tabelle Tipi-pesi'!W$4,"")&amp;IF(W219='Tabelle Tipi-pesi'!V$5,'Tabelle Tipi-pesi'!W$5,"")&amp;IF(W219='Tabelle Tipi-pesi'!V$6,'Tabelle Tipi-pesi'!W$6,"")&amp;IF(W219='Tabelle Tipi-pesi'!V$7,'Tabelle Tipi-pesi'!W$7,"")&amp;IF(W219='Tabelle Tipi-pesi'!V$8,'Tabelle Tipi-pesi'!W$8,"")&amp;IF(W219='Tabelle Tipi-pesi'!V$9,'Tabelle Tipi-pesi'!W$9,"")&amp;IF(W219='Tabelle Tipi-pesi'!V$10,'Tabelle Tipi-pesi'!W$10,"")&amp;IF(W219='Tabelle Tipi-pesi'!V$11,'Tabelle Tipi-pesi'!W$11,"")&amp;IF(W219='Tabelle Tipi-pesi'!V$12,'Tabelle Tipi-pesi'!W$12,"")&amp;IF(W219='Tabelle Tipi-pesi'!V$13,'Tabelle Tipi-pesi'!W$13,"")&amp;IF(W219='Tabelle Tipi-pesi'!V$14,'Tabelle Tipi-pesi'!W$14,"")&amp;IF(W219='Tabelle Tipi-pesi'!V$15,'Tabelle Tipi-pesi'!W$15,"")&amp;IF(W219='Tabelle Tipi-pesi'!V$16,'Tabelle Tipi-pesi'!W$16,"")&amp;IF(W219='Tabelle Tipi-pesi'!V$17,'Tabelle Tipi-pesi'!W$17,"")&amp;IF(W219='Tabelle Tipi-pesi'!V$18,'Tabelle Tipi-pesi'!W$18,"")&amp;IF(W219='Tabelle Tipi-pesi'!V$19,'Tabelle Tipi-pesi'!W$19,"")&amp;IF(W219='Tabelle Tipi-pesi'!V$20,'Tabelle Tipi-pesi'!W$20,"")&amp;IF(W219='Tabelle Tipi-pesi'!V$21,'Tabelle Tipi-pesi'!W$21,"")&amp;IF(W219='Tabelle Tipi-pesi'!V$22,'Tabelle Tipi-pesi'!W$22,"")&amp;IF(W219='Tabelle Tipi-pesi'!V$23,'Tabelle Tipi-pesi'!W$23,"")&amp;IF(W219='Tabelle Tipi-pesi'!V$24,'Tabelle Tipi-pesi'!W$24,"")&amp;IF(W219='Tabelle Tipi-pesi'!V$25,'Tabelle Tipi-pesi'!W$25,"")&amp;IF(W219='Tabelle Tipi-pesi'!V$26,'Tabelle Tipi-pesi'!W$26,"")&amp;IF(W219='Tabelle Tipi-pesi'!V$27,'Tabelle Tipi-pesi'!W$27,"")&amp;IF(W219='Tabelle Tipi-pesi'!V$28,'Tabelle Tipi-pesi'!W$28,"")&amp;IF(W219='Tabelle Tipi-pesi'!V$29,'Tabelle Tipi-pesi'!W$29,"")&amp;IF(W219='Tabelle Tipi-pesi'!V$30,'Tabelle Tipi-pesi'!W$30,"")))</f>
        <v>0</v>
      </c>
      <c r="Z219" s="9">
        <f>IF(Y219="",0,VALUE(IF(Y219='Tabelle Tipi-pesi'!X$2,'Tabelle Tipi-pesi'!Y$2,"")&amp;IF(Y219='Tabelle Tipi-pesi'!X$3,'Tabelle Tipi-pesi'!Y$3,"")&amp;IF(Y219='Tabelle Tipi-pesi'!X$4,'Tabelle Tipi-pesi'!Y$4,"")&amp;IF(Y219='Tabelle Tipi-pesi'!X$5,'Tabelle Tipi-pesi'!Y$5,"")&amp;IF(Y219='Tabelle Tipi-pesi'!X$6,'Tabelle Tipi-pesi'!Y$6,"")&amp;IF(Y219='Tabelle Tipi-pesi'!X$7,'Tabelle Tipi-pesi'!Y$7,"")&amp;IF(Y219='Tabelle Tipi-pesi'!X$8,'Tabelle Tipi-pesi'!Y$8,"")&amp;IF(Y219='Tabelle Tipi-pesi'!X$9,'Tabelle Tipi-pesi'!Y$9,"")&amp;IF(Y219='Tabelle Tipi-pesi'!X$10,'Tabelle Tipi-pesi'!Y$10,"")&amp;IF(Y219='Tabelle Tipi-pesi'!X$11,'Tabelle Tipi-pesi'!Y$11,"")&amp;IF(Y219='Tabelle Tipi-pesi'!X$12,'Tabelle Tipi-pesi'!Y$12,"")&amp;IF(Y219='Tabelle Tipi-pesi'!X$13,'Tabelle Tipi-pesi'!Y$13,"")&amp;IF(Y219='Tabelle Tipi-pesi'!X$14,'Tabelle Tipi-pesi'!Y$14,"")&amp;IF(Y219='Tabelle Tipi-pesi'!X$15,'Tabelle Tipi-pesi'!Y$15,"")&amp;IF(Y219='Tabelle Tipi-pesi'!X$16,'Tabelle Tipi-pesi'!Y$16,"")&amp;IF(Y219='Tabelle Tipi-pesi'!X$17,'Tabelle Tipi-pesi'!Y$17,"")&amp;IF(Y219='Tabelle Tipi-pesi'!X$18,'Tabelle Tipi-pesi'!Y$18,"")&amp;IF(Y219='Tabelle Tipi-pesi'!X$19,'Tabelle Tipi-pesi'!Y$19,"")&amp;IF(Y219='Tabelle Tipi-pesi'!X$20,'Tabelle Tipi-pesi'!Y$20,"")&amp;IF(Y219='Tabelle Tipi-pesi'!X$21,'Tabelle Tipi-pesi'!Y$21,"")&amp;IF(Y219='Tabelle Tipi-pesi'!X$22,'Tabelle Tipi-pesi'!Y$22,"")&amp;IF(Y219='Tabelle Tipi-pesi'!X$23,'Tabelle Tipi-pesi'!Y$23,"")&amp;IF(Y219='Tabelle Tipi-pesi'!X$24,'Tabelle Tipi-pesi'!Y$24,"")&amp;IF(Y219='Tabelle Tipi-pesi'!X$25,'Tabelle Tipi-pesi'!Y$25,"")&amp;IF(Y219='Tabelle Tipi-pesi'!X$26,'Tabelle Tipi-pesi'!Y$26,"")&amp;IF(Y219='Tabelle Tipi-pesi'!X$27,'Tabelle Tipi-pesi'!Y$27,"")&amp;IF(Y219='Tabelle Tipi-pesi'!X$28,'Tabelle Tipi-pesi'!Y$28,"")&amp;IF(Y219='Tabelle Tipi-pesi'!X$29,'Tabelle Tipi-pesi'!Y$29,"")&amp;IF(Y219='Tabelle Tipi-pesi'!X$30,'Tabelle Tipi-pesi'!Y$30,"")))</f>
        <v>0</v>
      </c>
      <c r="AA219" s="36"/>
      <c r="AB219" s="37">
        <f>IF(AA219="",0,VALUE(IF(AA219='Tabelle Tipi-pesi'!Z$2,'Tabelle Tipi-pesi'!AA$2,"")&amp;IF(AA219='Tabelle Tipi-pesi'!Z$3,'Tabelle Tipi-pesi'!AA$3,"")&amp;IF(AA219='Tabelle Tipi-pesi'!Z$4,'Tabelle Tipi-pesi'!AA$4,"")&amp;IF(AA219='Tabelle Tipi-pesi'!Z$5,'Tabelle Tipi-pesi'!AA$5,"")&amp;IF(AA219='Tabelle Tipi-pesi'!Z$6,'Tabelle Tipi-pesi'!AA$6,"")&amp;IF(AA219='Tabelle Tipi-pesi'!Z$7,'Tabelle Tipi-pesi'!AA$7,"")&amp;IF(AA219='Tabelle Tipi-pesi'!Z$8,'Tabelle Tipi-pesi'!AA$8,"")&amp;IF(AA219='Tabelle Tipi-pesi'!Z$9,'Tabelle Tipi-pesi'!AA$9,"")&amp;IF(AA219='Tabelle Tipi-pesi'!Z$10,'Tabelle Tipi-pesi'!AA$10,"")&amp;IF(AA219='Tabelle Tipi-pesi'!Z$11,'Tabelle Tipi-pesi'!AA$11,"")&amp;IF(AA219='Tabelle Tipi-pesi'!Z$12,'Tabelle Tipi-pesi'!AA$12,"")&amp;IF(AA219='Tabelle Tipi-pesi'!Z$13,'Tabelle Tipi-pesi'!AA$13,"")&amp;IF(AA219='Tabelle Tipi-pesi'!Z$14,'Tabelle Tipi-pesi'!AA$14,"")&amp;IF(AA219='Tabelle Tipi-pesi'!Z$15,'Tabelle Tipi-pesi'!AA$15,"")&amp;IF(AA219='Tabelle Tipi-pesi'!Z$16,'Tabelle Tipi-pesi'!AA$16,"")&amp;IF(AA219='Tabelle Tipi-pesi'!Z$17,'Tabelle Tipi-pesi'!AA$17,"")&amp;IF(AA219='Tabelle Tipi-pesi'!Z$18,'Tabelle Tipi-pesi'!AA$18,"")&amp;IF(AA219='Tabelle Tipi-pesi'!Z$19,'Tabelle Tipi-pesi'!AA$19,"")&amp;IF(AA219='Tabelle Tipi-pesi'!Z$20,'Tabelle Tipi-pesi'!AA$20,"")&amp;IF(AA219='Tabelle Tipi-pesi'!Z$21,'Tabelle Tipi-pesi'!AA$21,"")&amp;IF(AA219='Tabelle Tipi-pesi'!Z$22,'Tabelle Tipi-pesi'!AA$22,"")&amp;IF(AA219='Tabelle Tipi-pesi'!Z$23,'Tabelle Tipi-pesi'!AA$23,"")&amp;IF(AA219='Tabelle Tipi-pesi'!Z$24,'Tabelle Tipi-pesi'!AA$24,"")&amp;IF(AA219='Tabelle Tipi-pesi'!Z$25,'Tabelle Tipi-pesi'!AA$25,"")&amp;IF(AA219='Tabelle Tipi-pesi'!Z$26,'Tabelle Tipi-pesi'!AA$26,"")&amp;IF(AA219='Tabelle Tipi-pesi'!Z$27,'Tabelle Tipi-pesi'!AA$27,"")&amp;IF(AA219='Tabelle Tipi-pesi'!Z$28,'Tabelle Tipi-pesi'!AA$28,"")&amp;IF(AA219='Tabelle Tipi-pesi'!Z$29,'Tabelle Tipi-pesi'!AA$29,"")&amp;IF(AA219='Tabelle Tipi-pesi'!Z$30,'Tabelle Tipi-pesi'!AA$30,"")))</f>
        <v>0</v>
      </c>
      <c r="AD219" s="9">
        <f>IF(AC219="",0,VALUE(IF(AC219='Tabelle Tipi-pesi'!Z$2,'Tabelle Tipi-pesi'!AA$2,"")&amp;IF(AC219='Tabelle Tipi-pesi'!Z$3,'Tabelle Tipi-pesi'!AA$3,"")&amp;IF(AC219='Tabelle Tipi-pesi'!Z$4,'Tabelle Tipi-pesi'!AA$4,"")&amp;IF(AC219='Tabelle Tipi-pesi'!Z$5,'Tabelle Tipi-pesi'!AA$5,"")&amp;IF(AC219='Tabelle Tipi-pesi'!Z$6,'Tabelle Tipi-pesi'!AA$6,"")&amp;IF(AC219='Tabelle Tipi-pesi'!Z$7,'Tabelle Tipi-pesi'!AA$7,"")&amp;IF(AC219='Tabelle Tipi-pesi'!Z$8,'Tabelle Tipi-pesi'!AA$8,"")&amp;IF(AC219='Tabelle Tipi-pesi'!Z$9,'Tabelle Tipi-pesi'!AA$9,"")&amp;IF(AC219='Tabelle Tipi-pesi'!Z$10,'Tabelle Tipi-pesi'!AA$10,"")&amp;IF(AC219='Tabelle Tipi-pesi'!Z$11,'Tabelle Tipi-pesi'!AA$11,"")&amp;IF(AC219='Tabelle Tipi-pesi'!Z$12,'Tabelle Tipi-pesi'!AA$12,"")&amp;IF(AC219='Tabelle Tipi-pesi'!Z$13,'Tabelle Tipi-pesi'!AA$13,"")&amp;IF(AC219='Tabelle Tipi-pesi'!Z$14,'Tabelle Tipi-pesi'!AA$14,"")&amp;IF(AC219='Tabelle Tipi-pesi'!Z$15,'Tabelle Tipi-pesi'!AA$15,"")&amp;IF(AC219='Tabelle Tipi-pesi'!Z$16,'Tabelle Tipi-pesi'!AA$16,"")&amp;IF(AC219='Tabelle Tipi-pesi'!Z$17,'Tabelle Tipi-pesi'!AA$17,"")&amp;IF(AC219='Tabelle Tipi-pesi'!Z$18,'Tabelle Tipi-pesi'!AA$18,"")&amp;IF(AC219='Tabelle Tipi-pesi'!Z$19,'Tabelle Tipi-pesi'!AA$19,"")&amp;IF(AC219='Tabelle Tipi-pesi'!Z$20,'Tabelle Tipi-pesi'!AA$20,"")&amp;IF(AC219='Tabelle Tipi-pesi'!Z$21,'Tabelle Tipi-pesi'!AA$21,"")&amp;IF(AC219='Tabelle Tipi-pesi'!Z$22,'Tabelle Tipi-pesi'!AA$22,"")&amp;IF(AC219='Tabelle Tipi-pesi'!Z$23,'Tabelle Tipi-pesi'!AA$23,"")&amp;IF(AC219='Tabelle Tipi-pesi'!Z$24,'Tabelle Tipi-pesi'!AA$24,"")&amp;IF(AC219='Tabelle Tipi-pesi'!Z$25,'Tabelle Tipi-pesi'!AA$25,"")&amp;IF(AC219='Tabelle Tipi-pesi'!Z$26,'Tabelle Tipi-pesi'!AA$26,"")&amp;IF(AC219='Tabelle Tipi-pesi'!Z$25,'Tabelle Tipi-pesi'!AA$25,"")&amp;IF(AC219='Tabelle Tipi-pesi'!Z$27,'Tabelle Tipi-pesi'!AA$27,"")&amp;IF(AC219='Tabelle Tipi-pesi'!Z$28,'Tabelle Tipi-pesi'!AA$28,"")&amp;IF(AC219='Tabelle Tipi-pesi'!Z$29,'Tabelle Tipi-pesi'!AA$29,"")&amp;IF(AC219='Tabelle Tipi-pesi'!Z$30,'Tabelle Tipi-pesi'!AA$30,"")))</f>
        <v>0</v>
      </c>
      <c r="AE219" s="34"/>
      <c r="AF219" s="35">
        <f>IF(AE219="",0,VALUE(IF(AE219='Tabelle Tipi-pesi'!AB$2,'Tabelle Tipi-pesi'!AC$2,"")&amp;IF(AE219='Tabelle Tipi-pesi'!AB$3,'Tabelle Tipi-pesi'!AC$3,"")&amp;IF(AE219='Tabelle Tipi-pesi'!AB$4,'Tabelle Tipi-pesi'!AC$4,"")&amp;IF(AE219='Tabelle Tipi-pesi'!AB$5,'Tabelle Tipi-pesi'!AC$5,"")&amp;IF(AE219='Tabelle Tipi-pesi'!AB$6,'Tabelle Tipi-pesi'!AC$6,"")&amp;IF(AE219='Tabelle Tipi-pesi'!AB$7,'Tabelle Tipi-pesi'!AC$7,"")&amp;IF(AE219='Tabelle Tipi-pesi'!AB$8,'Tabelle Tipi-pesi'!AC$8,"")&amp;IF(AE219='Tabelle Tipi-pesi'!AB$9,'Tabelle Tipi-pesi'!AC$9,"")&amp;IF(AE219='Tabelle Tipi-pesi'!AB$10,'Tabelle Tipi-pesi'!AC$10,"")&amp;IF(AE219='Tabelle Tipi-pesi'!AB$11,'Tabelle Tipi-pesi'!AC$11,"")&amp;IF(AE219='Tabelle Tipi-pesi'!AB$12,'Tabelle Tipi-pesi'!AC$12,"")&amp;IF(AE219='Tabelle Tipi-pesi'!AB$13,'Tabelle Tipi-pesi'!AC$13,"")&amp;IF(AE219='Tabelle Tipi-pesi'!AB$14,'Tabelle Tipi-pesi'!AC$14,"")&amp;IF(AE219='Tabelle Tipi-pesi'!AB$15,'Tabelle Tipi-pesi'!AC$15,"")&amp;IF(AE219='Tabelle Tipi-pesi'!AB$16,'Tabelle Tipi-pesi'!AC$16,"")&amp;IF(AE219='Tabelle Tipi-pesi'!AB$17,'Tabelle Tipi-pesi'!AC$17,"")&amp;IF(AE219='Tabelle Tipi-pesi'!AB$18,'Tabelle Tipi-pesi'!AC$18,"")&amp;IF(AE219='Tabelle Tipi-pesi'!AB$19,'Tabelle Tipi-pesi'!AC$19,"")&amp;IF(AE219='Tabelle Tipi-pesi'!AB$20,'Tabelle Tipi-pesi'!AC$20,"")&amp;IF(AE219='Tabelle Tipi-pesi'!AB$21,'Tabelle Tipi-pesi'!AC$21,"")&amp;IF(AE219='Tabelle Tipi-pesi'!AB$22,'Tabelle Tipi-pesi'!AC$22,"")&amp;IF(AE219='Tabelle Tipi-pesi'!AB$23,'Tabelle Tipi-pesi'!AC$23,"")&amp;IF(AE219='Tabelle Tipi-pesi'!AB$24,'Tabelle Tipi-pesi'!AC$24,"")&amp;IF(AE219='Tabelle Tipi-pesi'!AB$25,'Tabelle Tipi-pesi'!AC$25,"")&amp;IF(AE219='Tabelle Tipi-pesi'!AB$26,'Tabelle Tipi-pesi'!AC$26,"")&amp;IF(AE219='Tabelle Tipi-pesi'!AB$25,'Tabelle Tipi-pesi'!AC$25,"")&amp;IF(AE219='Tabelle Tipi-pesi'!AB$27,'Tabelle Tipi-pesi'!AC$27,"")&amp;IF(AE219='Tabelle Tipi-pesi'!AB$28,'Tabelle Tipi-pesi'!AC$28,"")&amp;IF(AE219='Tabelle Tipi-pesi'!AB$29,'Tabelle Tipi-pesi'!AC$29,"")&amp;IF(AE219='Tabelle Tipi-pesi'!AB$30,'Tabelle Tipi-pesi'!AC$30,"")))</f>
        <v>0</v>
      </c>
      <c r="AH219" s="9">
        <f>IF(AG219="",0,VALUE(IF(AG219='Tabelle Tipi-pesi'!AD$2,'Tabelle Tipi-pesi'!AE$2,"")&amp;IF(AG219='Tabelle Tipi-pesi'!AD$3,'Tabelle Tipi-pesi'!AE$3,"")&amp;IF(AG219='Tabelle Tipi-pesi'!AD$4,'Tabelle Tipi-pesi'!AE$4,"")&amp;IF(AG219='Tabelle Tipi-pesi'!AD$5,'Tabelle Tipi-pesi'!AE$5,"")&amp;IF(AG219='Tabelle Tipi-pesi'!AD$6,'Tabelle Tipi-pesi'!AE$6,"")&amp;IF(AG219='Tabelle Tipi-pesi'!AD$7,'Tabelle Tipi-pesi'!AE$7,"")&amp;IF(AG219='Tabelle Tipi-pesi'!AD$8,'Tabelle Tipi-pesi'!AE$8,"")&amp;IF(AG219='Tabelle Tipi-pesi'!AD$9,'Tabelle Tipi-pesi'!AE$9,"")&amp;IF(AG219='Tabelle Tipi-pesi'!AD$10,'Tabelle Tipi-pesi'!AE$10,"")&amp;IF(AG219='Tabelle Tipi-pesi'!AD$11,'Tabelle Tipi-pesi'!AE$11,"")&amp;IF(AG219='Tabelle Tipi-pesi'!AD$12,'Tabelle Tipi-pesi'!AE$12,"")&amp;IF(AG219='Tabelle Tipi-pesi'!AD$13,'Tabelle Tipi-pesi'!AE$13,"")&amp;IF(AG219='Tabelle Tipi-pesi'!AD$14,'Tabelle Tipi-pesi'!AE$14,"")&amp;IF(AG219='Tabelle Tipi-pesi'!AD$15,'Tabelle Tipi-pesi'!AE$15,"")&amp;IF(AG219='Tabelle Tipi-pesi'!AD$16,'Tabelle Tipi-pesi'!AE$16,"")&amp;IF(AG219='Tabelle Tipi-pesi'!AD$17,'Tabelle Tipi-pesi'!AE$17,"")&amp;IF(AG219='Tabelle Tipi-pesi'!AD$18,'Tabelle Tipi-pesi'!AE$18,"")&amp;IF(AG219='Tabelle Tipi-pesi'!AD$19,'Tabelle Tipi-pesi'!AE$19,"")&amp;IF(AG219='Tabelle Tipi-pesi'!AD$20,'Tabelle Tipi-pesi'!AE$20,"")&amp;IF(AG219='Tabelle Tipi-pesi'!AD$21,'Tabelle Tipi-pesi'!AE$21,"")&amp;IF(AG219='Tabelle Tipi-pesi'!AD$22,'Tabelle Tipi-pesi'!AE$22,"")&amp;IF(AG219='Tabelle Tipi-pesi'!AD$23,'Tabelle Tipi-pesi'!AE$23,"")&amp;IF(AG219='Tabelle Tipi-pesi'!AD$24,'Tabelle Tipi-pesi'!AE$24,"")&amp;IF(AG219='Tabelle Tipi-pesi'!AD$25,'Tabelle Tipi-pesi'!AE$25,"")&amp;IF(AG219='Tabelle Tipi-pesi'!AD$26,'Tabelle Tipi-pesi'!AE$26,"")&amp;IF(AG219='Tabelle Tipi-pesi'!AD$25,'Tabelle Tipi-pesi'!AE$25,"")&amp;IF(AG219='Tabelle Tipi-pesi'!AD$27,'Tabelle Tipi-pesi'!AE$27,"")&amp;IF(AG219='Tabelle Tipi-pesi'!AD$28,'Tabelle Tipi-pesi'!AE$28,"")&amp;IF(AG219='Tabelle Tipi-pesi'!AD$29,'Tabelle Tipi-pesi'!AE$29,"")&amp;IF(AG219='Tabelle Tipi-pesi'!AD$30,'Tabelle Tipi-pesi'!AE$30,"")))</f>
        <v>0</v>
      </c>
      <c r="AJ219" s="26">
        <f t="shared" si="21"/>
        <v>1797</v>
      </c>
      <c r="AK219" s="55">
        <v>20.2</v>
      </c>
      <c r="AL219" s="12">
        <v>4060</v>
      </c>
      <c r="AM219" s="18"/>
      <c r="AN219" s="11">
        <f t="shared" si="22"/>
        <v>15</v>
      </c>
      <c r="AO219" s="11" t="str">
        <f t="shared" si="23"/>
        <v>4</v>
      </c>
      <c r="AP219" s="8">
        <v>360</v>
      </c>
      <c r="AQ219" s="40">
        <f t="shared" si="24"/>
        <v>12.059405940594061</v>
      </c>
      <c r="AR219" s="15">
        <f t="shared" si="25"/>
        <v>173.65544554455448</v>
      </c>
      <c r="AS219" s="16">
        <f t="shared" si="26"/>
        <v>96.636308038149409</v>
      </c>
      <c r="AT219" s="15">
        <f t="shared" si="27"/>
        <v>10.348077449370551</v>
      </c>
      <c r="AU219" s="39"/>
    </row>
    <row r="220" spans="1:47" s="8" customFormat="1" ht="11.25" customHeight="1" x14ac:dyDescent="0.2">
      <c r="A220" s="8">
        <v>216</v>
      </c>
      <c r="B220" s="8">
        <v>4</v>
      </c>
      <c r="C220" s="20" t="s">
        <v>161</v>
      </c>
      <c r="D220" s="21">
        <f>IF(C220="",0,VALUE(IF(C220='Tabelle Tipi-pesi'!B$2,'Tabelle Tipi-pesi'!C$2,"")&amp;IF(C220='Tabelle Tipi-pesi'!B$3,'Tabelle Tipi-pesi'!C$3,"")&amp;IF(C220='Tabelle Tipi-pesi'!B$4,'Tabelle Tipi-pesi'!C$4,"")&amp;IF(C220='Tabelle Tipi-pesi'!B$5,'Tabelle Tipi-pesi'!C$5,"")&amp;IF(C220='Tabelle Tipi-pesi'!B$6,'Tabelle Tipi-pesi'!C$6,"")&amp;IF(C220='Tabelle Tipi-pesi'!B$7,'Tabelle Tipi-pesi'!C$7,"")&amp;IF(C220='Tabelle Tipi-pesi'!B$8,'Tabelle Tipi-pesi'!C$8,"")&amp;IF(C220='Tabelle Tipi-pesi'!B$9,'Tabelle Tipi-pesi'!C$9,"")&amp;IF(C220='Tabelle Tipi-pesi'!B$10,'Tabelle Tipi-pesi'!C$10,"")&amp;IF(C220='Tabelle Tipi-pesi'!B$11,'Tabelle Tipi-pesi'!C$11,"")&amp;IF(C220='Tabelle Tipi-pesi'!B$12,'Tabelle Tipi-pesi'!C$12,"")&amp;IF(C220='Tabelle Tipi-pesi'!B$13,'Tabelle Tipi-pesi'!C$13,"")&amp;IF(C220='Tabelle Tipi-pesi'!B$14,'Tabelle Tipi-pesi'!C$14,"")&amp;IF(C220='Tabelle Tipi-pesi'!B$15,'Tabelle Tipi-pesi'!C$15,"")&amp;IF(C220='Tabelle Tipi-pesi'!B$16,'Tabelle Tipi-pesi'!C$16,"")&amp;IF(C220='Tabelle Tipi-pesi'!B$17,'Tabelle Tipi-pesi'!C$17,"")&amp;IF(C220='Tabelle Tipi-pesi'!B$18,'Tabelle Tipi-pesi'!C$18,"")&amp;IF(C220='Tabelle Tipi-pesi'!B$19,'Tabelle Tipi-pesi'!C$19,"")&amp;IF(C220='Tabelle Tipi-pesi'!B$20,'Tabelle Tipi-pesi'!C$20,"")&amp;IF(C220='Tabelle Tipi-pesi'!B$21,'Tabelle Tipi-pesi'!C$21,"")&amp;IF(C220='Tabelle Tipi-pesi'!B$22,'Tabelle Tipi-pesi'!C$22,"")&amp;IF(C220='Tabelle Tipi-pesi'!B$23,'Tabelle Tipi-pesi'!C$23,"")&amp;IF(C220='Tabelle Tipi-pesi'!B$24,'Tabelle Tipi-pesi'!C$24,"")&amp;IF(C220='Tabelle Tipi-pesi'!B$25,'Tabelle Tipi-pesi'!C$25,"")&amp;IF(C220='Tabelle Tipi-pesi'!B$26,'Tabelle Tipi-pesi'!C$26,"")&amp;IF(C220='Tabelle Tipi-pesi'!B$27,'Tabelle Tipi-pesi'!C$27,"")&amp;IF(C220='Tabelle Tipi-pesi'!B$28,'Tabelle Tipi-pesi'!C$28,"")&amp;IF(C220='Tabelle Tipi-pesi'!B$29,'Tabelle Tipi-pesi'!C$29,"")&amp;IF(C220='Tabelle Tipi-pesi'!B$30,'Tabelle Tipi-pesi'!C$30,"")))</f>
        <v>570</v>
      </c>
      <c r="E220" s="8" t="s">
        <v>34</v>
      </c>
      <c r="F220" s="7">
        <f>IF(E220="",0,VALUE(IF(E220='Tabelle Tipi-pesi'!D$2,'Tabelle Tipi-pesi'!E$2,"")&amp;IF(E220='Tabelle Tipi-pesi'!D$3,'Tabelle Tipi-pesi'!E$3,"")&amp;IF(E220='Tabelle Tipi-pesi'!D$4,'Tabelle Tipi-pesi'!E$4,"")&amp;IF(E220='Tabelle Tipi-pesi'!D$5,'Tabelle Tipi-pesi'!E$5,"")&amp;IF(E220='Tabelle Tipi-pesi'!D$6,'Tabelle Tipi-pesi'!E$6,"")&amp;IF(E220='Tabelle Tipi-pesi'!D$7,'Tabelle Tipi-pesi'!E$7,"")&amp;IF(E220='Tabelle Tipi-pesi'!D$8,'Tabelle Tipi-pesi'!E$8,"")&amp;IF(E220='Tabelle Tipi-pesi'!D$9,'Tabelle Tipi-pesi'!E$9,"")&amp;IF(E220='Tabelle Tipi-pesi'!D$10,'Tabelle Tipi-pesi'!E$10,"")&amp;IF(E220='Tabelle Tipi-pesi'!D$11,'Tabelle Tipi-pesi'!E$11,"")&amp;IF(E220='Tabelle Tipi-pesi'!D$12,'Tabelle Tipi-pesi'!E$12,"")&amp;IF(E220='Tabelle Tipi-pesi'!D$13,'Tabelle Tipi-pesi'!E$13,"")&amp;IF(E220='Tabelle Tipi-pesi'!D$14,'Tabelle Tipi-pesi'!E$14,"")&amp;IF(E220='Tabelle Tipi-pesi'!D$15,'Tabelle Tipi-pesi'!E$15,"")&amp;IF(E220='Tabelle Tipi-pesi'!D$16,'Tabelle Tipi-pesi'!E$16,"")&amp;IF(E220='Tabelle Tipi-pesi'!D$17,'Tabelle Tipi-pesi'!E$17,"")&amp;IF(E220='Tabelle Tipi-pesi'!D$18,'Tabelle Tipi-pesi'!E$18,"")&amp;IF(E220='Tabelle Tipi-pesi'!D$19,'Tabelle Tipi-pesi'!E$19,"")&amp;IF(E220='Tabelle Tipi-pesi'!D$20,'Tabelle Tipi-pesi'!E$20,"")&amp;IF(E220='Tabelle Tipi-pesi'!D$21,'Tabelle Tipi-pesi'!E$21,"")&amp;IF(E220='Tabelle Tipi-pesi'!D$22,'Tabelle Tipi-pesi'!E$22,"")&amp;IF(E220='Tabelle Tipi-pesi'!D$23,'Tabelle Tipi-pesi'!E$23,"")&amp;IF(E220='Tabelle Tipi-pesi'!D$24,'Tabelle Tipi-pesi'!E$24,"")&amp;IF(E220='Tabelle Tipi-pesi'!D$25,'Tabelle Tipi-pesi'!E$25,"")&amp;IF(E220='Tabelle Tipi-pesi'!D$26,'Tabelle Tipi-pesi'!E$26,"")&amp;IF(E220='Tabelle Tipi-pesi'!D$27,'Tabelle Tipi-pesi'!E$27,"")&amp;IF(E220='Tabelle Tipi-pesi'!D$28,'Tabelle Tipi-pesi'!E$28,"")&amp;IF(E220='Tabelle Tipi-pesi'!D$29,'Tabelle Tipi-pesi'!E$29,"")&amp;IF(E220='Tabelle Tipi-pesi'!D$30,'Tabelle Tipi-pesi'!E$30,"")))</f>
        <v>130</v>
      </c>
      <c r="G220" s="22" t="s">
        <v>38</v>
      </c>
      <c r="H220" s="23">
        <f>$B220*IF(G220="",0,VALUE(IF(G220='Tabelle Tipi-pesi'!F$2,'Tabelle Tipi-pesi'!G$2,"")&amp;IF(G220='Tabelle Tipi-pesi'!F$3,'Tabelle Tipi-pesi'!G$3,"")&amp;IF(G220='Tabelle Tipi-pesi'!F$4,'Tabelle Tipi-pesi'!G$4,"")&amp;IF(G220='Tabelle Tipi-pesi'!F$5,'Tabelle Tipi-pesi'!G$5,"")&amp;IF(G220='Tabelle Tipi-pesi'!F$6,'Tabelle Tipi-pesi'!G$6,"")&amp;IF(G220='Tabelle Tipi-pesi'!F$7,'Tabelle Tipi-pesi'!G$7,"")&amp;IF(G220='Tabelle Tipi-pesi'!F$8,'Tabelle Tipi-pesi'!G$8,"")&amp;IF(G220='Tabelle Tipi-pesi'!F$9,'Tabelle Tipi-pesi'!G$9,"")&amp;IF(G220='Tabelle Tipi-pesi'!F$10,'Tabelle Tipi-pesi'!G$10,"")&amp;IF(G220='Tabelle Tipi-pesi'!F$11,'Tabelle Tipi-pesi'!G$11,"")&amp;IF(G220='Tabelle Tipi-pesi'!F$12,'Tabelle Tipi-pesi'!G$12,"")&amp;IF(G220='Tabelle Tipi-pesi'!F$13,'Tabelle Tipi-pesi'!G$13,"")&amp;IF(G220='Tabelle Tipi-pesi'!F$14,'Tabelle Tipi-pesi'!G$14,"")&amp;IF(G220='Tabelle Tipi-pesi'!F$15,'Tabelle Tipi-pesi'!G$15,"")&amp;IF(G220='Tabelle Tipi-pesi'!F$16,'Tabelle Tipi-pesi'!G$16,"")&amp;IF(G220='Tabelle Tipi-pesi'!F$17,'Tabelle Tipi-pesi'!G$17,"")&amp;IF(G220='Tabelle Tipi-pesi'!F$18,'Tabelle Tipi-pesi'!G$18,"")&amp;IF(G220='Tabelle Tipi-pesi'!F$19,'Tabelle Tipi-pesi'!G$19,"")&amp;IF(G220='Tabelle Tipi-pesi'!F$20,'Tabelle Tipi-pesi'!G$20,"")&amp;IF(G220='Tabelle Tipi-pesi'!F$21,'Tabelle Tipi-pesi'!G$21,"")&amp;IF(G220='Tabelle Tipi-pesi'!F$22,'Tabelle Tipi-pesi'!G$22,"")&amp;IF(G220='Tabelle Tipi-pesi'!F$23,'Tabelle Tipi-pesi'!G$23,"")&amp;IF(G220='Tabelle Tipi-pesi'!F$24,'Tabelle Tipi-pesi'!G$24,"")&amp;IF(G220='Tabelle Tipi-pesi'!F$25,'Tabelle Tipi-pesi'!G$25,"")&amp;IF(G220='Tabelle Tipi-pesi'!F$26,'Tabelle Tipi-pesi'!G$26,"")&amp;IF(G220='Tabelle Tipi-pesi'!F$27,'Tabelle Tipi-pesi'!G$27,"")&amp;IF(G220='Tabelle Tipi-pesi'!F$28,'Tabelle Tipi-pesi'!G$28,"")&amp;IF(G220='Tabelle Tipi-pesi'!F$29,'Tabelle Tipi-pesi'!G$29,"")&amp;IF(G220='Tabelle Tipi-pesi'!F$30,'Tabelle Tipi-pesi'!G$30,"")))</f>
        <v>80</v>
      </c>
      <c r="I220" s="8" t="s">
        <v>48</v>
      </c>
      <c r="J220" s="9">
        <f>IF(I220="",0,VALUE(IF(I220='Tabelle Tipi-pesi'!H$2,'Tabelle Tipi-pesi'!I$2,"")&amp;IF(I220='Tabelle Tipi-pesi'!H$3,'Tabelle Tipi-pesi'!I$3,"")&amp;IF(I220='Tabelle Tipi-pesi'!H$4,'Tabelle Tipi-pesi'!I$4,"")&amp;IF(I220='Tabelle Tipi-pesi'!H$5,'Tabelle Tipi-pesi'!I$5,"")&amp;IF(I220='Tabelle Tipi-pesi'!H$6,'Tabelle Tipi-pesi'!I$6,"")&amp;IF(I220='Tabelle Tipi-pesi'!H$7,'Tabelle Tipi-pesi'!I$7,"")&amp;IF(I220='Tabelle Tipi-pesi'!H$8,'Tabelle Tipi-pesi'!I$8,"")&amp;IF(I220='Tabelle Tipi-pesi'!H$9,'Tabelle Tipi-pesi'!I$9,"")&amp;IF(I220='Tabelle Tipi-pesi'!H$10,'Tabelle Tipi-pesi'!I$10,"")&amp;IF(I220='Tabelle Tipi-pesi'!H$11,'Tabelle Tipi-pesi'!I$11,"")&amp;IF(I220='Tabelle Tipi-pesi'!H$12,'Tabelle Tipi-pesi'!I$12,"")&amp;IF(I220='Tabelle Tipi-pesi'!H$13,'Tabelle Tipi-pesi'!I$13,"")&amp;IF(I220='Tabelle Tipi-pesi'!H$14,'Tabelle Tipi-pesi'!I$14,"")&amp;IF(I220='Tabelle Tipi-pesi'!H$15,'Tabelle Tipi-pesi'!I$15,"")&amp;IF(I220='Tabelle Tipi-pesi'!H$16,'Tabelle Tipi-pesi'!I$16,"")&amp;IF(I220='Tabelle Tipi-pesi'!H$17,'Tabelle Tipi-pesi'!I$17,"")&amp;IF(I220='Tabelle Tipi-pesi'!H$18,'Tabelle Tipi-pesi'!I$18,"")&amp;IF(I220='Tabelle Tipi-pesi'!H$19,'Tabelle Tipi-pesi'!I$19,"")&amp;IF(I220='Tabelle Tipi-pesi'!H$20,'Tabelle Tipi-pesi'!I$20,"")&amp;IF(I220='Tabelle Tipi-pesi'!H$21,'Tabelle Tipi-pesi'!I$21,"")&amp;IF(I220='Tabelle Tipi-pesi'!H$22,'Tabelle Tipi-pesi'!I$22,"")&amp;IF(I220='Tabelle Tipi-pesi'!H$23,'Tabelle Tipi-pesi'!I$23,"")&amp;IF(I220='Tabelle Tipi-pesi'!H$24,'Tabelle Tipi-pesi'!I$24,"")&amp;IF(I220='Tabelle Tipi-pesi'!H$25,'Tabelle Tipi-pesi'!I$25,"")&amp;IF(I220='Tabelle Tipi-pesi'!H$26,'Tabelle Tipi-pesi'!I$26,"")&amp;IF(I220='Tabelle Tipi-pesi'!H$27,'Tabelle Tipi-pesi'!I$27,"")&amp;IF(I220='Tabelle Tipi-pesi'!H$28,'Tabelle Tipi-pesi'!I$28,"")&amp;IF(I220='Tabelle Tipi-pesi'!H$29,'Tabelle Tipi-pesi'!I$29,"")&amp;IF(I220='Tabelle Tipi-pesi'!H$30,'Tabelle Tipi-pesi'!I$30,"")))</f>
        <v>224</v>
      </c>
      <c r="K220" s="24"/>
      <c r="L220" s="25">
        <f>IF(K220="",0,VALUE(IF(K220='Tabelle Tipi-pesi'!J$2,'Tabelle Tipi-pesi'!K$2,"")&amp;IF(K220='Tabelle Tipi-pesi'!J$3,'Tabelle Tipi-pesi'!K$3,"")&amp;IF(K220='Tabelle Tipi-pesi'!J$4,'Tabelle Tipi-pesi'!K$4,"")&amp;IF(K220='Tabelle Tipi-pesi'!J$5,'Tabelle Tipi-pesi'!K$5,"")&amp;IF(K220='Tabelle Tipi-pesi'!J$6,'Tabelle Tipi-pesi'!K$6,"")&amp;IF(K220='Tabelle Tipi-pesi'!J$7,'Tabelle Tipi-pesi'!K$7,"")&amp;IF(K220='Tabelle Tipi-pesi'!J$8,'Tabelle Tipi-pesi'!K$8,"")&amp;IF(K220='Tabelle Tipi-pesi'!J$9,'Tabelle Tipi-pesi'!K$9,"")&amp;IF(K220='Tabelle Tipi-pesi'!J$10,'Tabelle Tipi-pesi'!K$10,"")&amp;IF(K220='Tabelle Tipi-pesi'!J$11,'Tabelle Tipi-pesi'!K$11,"")&amp;IF(K220='Tabelle Tipi-pesi'!J$12,'Tabelle Tipi-pesi'!K$12,"")&amp;IF(K220='Tabelle Tipi-pesi'!J$13,'Tabelle Tipi-pesi'!K$13,"")&amp;IF(K220='Tabelle Tipi-pesi'!J$14,'Tabelle Tipi-pesi'!K$14,"")&amp;IF(K220='Tabelle Tipi-pesi'!J$15,'Tabelle Tipi-pesi'!K$15,"")&amp;IF(K220='Tabelle Tipi-pesi'!J$16,'Tabelle Tipi-pesi'!K$16,"")&amp;IF(K220='Tabelle Tipi-pesi'!J$17,'Tabelle Tipi-pesi'!K$17,"")&amp;IF(K220='Tabelle Tipi-pesi'!J$18,'Tabelle Tipi-pesi'!K$18,"")&amp;IF(K220='Tabelle Tipi-pesi'!J$19,'Tabelle Tipi-pesi'!K$19,"")&amp;IF(K220='Tabelle Tipi-pesi'!J$20,'Tabelle Tipi-pesi'!K$20,"")&amp;IF(K220='Tabelle Tipi-pesi'!J$21,'Tabelle Tipi-pesi'!K$21,"")&amp;IF(K220='Tabelle Tipi-pesi'!J$22,'Tabelle Tipi-pesi'!K$22,"")&amp;IF(K220='Tabelle Tipi-pesi'!J$23,'Tabelle Tipi-pesi'!K$23,"")&amp;IF(K220='Tabelle Tipi-pesi'!J$24,'Tabelle Tipi-pesi'!K$24,"")&amp;IF(K220='Tabelle Tipi-pesi'!J$25,'Tabelle Tipi-pesi'!K$25,"")&amp;IF(K220='Tabelle Tipi-pesi'!J$26,'Tabelle Tipi-pesi'!K$26,"")&amp;IF(K220='Tabelle Tipi-pesi'!J$27,'Tabelle Tipi-pesi'!K$27,"")&amp;IF(K220='Tabelle Tipi-pesi'!J$28,'Tabelle Tipi-pesi'!K$28,"")&amp;IF(K220='Tabelle Tipi-pesi'!J$29,'Tabelle Tipi-pesi'!K$29,"")&amp;IF(K220='Tabelle Tipi-pesi'!J$30,'Tabelle Tipi-pesi'!K$30,"")))</f>
        <v>0</v>
      </c>
      <c r="M220" s="8" t="s">
        <v>57</v>
      </c>
      <c r="N220" s="9">
        <f>$B220*IF(M220="",0,VALUE(IF(M220='Tabelle Tipi-pesi'!L$2,'Tabelle Tipi-pesi'!M$2,"")&amp;IF(M220='Tabelle Tipi-pesi'!L$3,'Tabelle Tipi-pesi'!M$3,"")&amp;IF(M220='Tabelle Tipi-pesi'!L$4,'Tabelle Tipi-pesi'!M$4,"")&amp;IF(M220='Tabelle Tipi-pesi'!L$5,'Tabelle Tipi-pesi'!M$5,"")&amp;IF(M220='Tabelle Tipi-pesi'!L$6,'Tabelle Tipi-pesi'!M$6,"")&amp;IF(M220='Tabelle Tipi-pesi'!L$7,'Tabelle Tipi-pesi'!M$7,"")&amp;IF(M220='Tabelle Tipi-pesi'!L$8,'Tabelle Tipi-pesi'!M$8,"")&amp;IF(M220='Tabelle Tipi-pesi'!L$9,'Tabelle Tipi-pesi'!M$9,"")&amp;IF(M220='Tabelle Tipi-pesi'!L$10,'Tabelle Tipi-pesi'!M$10,"")&amp;IF(M220='Tabelle Tipi-pesi'!L$11,'Tabelle Tipi-pesi'!M$11,"")&amp;IF(M220='Tabelle Tipi-pesi'!L$12,'Tabelle Tipi-pesi'!M$12,"")&amp;IF(M220='Tabelle Tipi-pesi'!L$13,'Tabelle Tipi-pesi'!M$13,"")&amp;IF(M220='Tabelle Tipi-pesi'!L$14,'Tabelle Tipi-pesi'!M$14,"")&amp;IF(M220='Tabelle Tipi-pesi'!L$15,'Tabelle Tipi-pesi'!M$15,"")&amp;IF(M220='Tabelle Tipi-pesi'!L$16,'Tabelle Tipi-pesi'!M$16,"")&amp;IF(M220='Tabelle Tipi-pesi'!L$17,'Tabelle Tipi-pesi'!M$17,"")&amp;IF(M220='Tabelle Tipi-pesi'!L$18,'Tabelle Tipi-pesi'!M$18,"")&amp;IF(M220='Tabelle Tipi-pesi'!L$19,'Tabelle Tipi-pesi'!M$19,"")&amp;IF(M220='Tabelle Tipi-pesi'!L$20,'Tabelle Tipi-pesi'!M$20,"")&amp;IF(M220='Tabelle Tipi-pesi'!L$21,'Tabelle Tipi-pesi'!M$21,"")&amp;IF(M220='Tabelle Tipi-pesi'!L$22,'Tabelle Tipi-pesi'!M$22,"")&amp;IF(M220='Tabelle Tipi-pesi'!L$23,'Tabelle Tipi-pesi'!M$23,"")&amp;IF(M220='Tabelle Tipi-pesi'!L$24,'Tabelle Tipi-pesi'!M$24,"")&amp;IF(M220='Tabelle Tipi-pesi'!L$25,'Tabelle Tipi-pesi'!M$25,"")&amp;IF(M220='Tabelle Tipi-pesi'!L$26,'Tabelle Tipi-pesi'!M$26,"")&amp;IF(M220='Tabelle Tipi-pesi'!L$27,'Tabelle Tipi-pesi'!M$27,"")&amp;IF(M220='Tabelle Tipi-pesi'!L$28,'Tabelle Tipi-pesi'!M$28,"")&amp;IF(M220='Tabelle Tipi-pesi'!L$29,'Tabelle Tipi-pesi'!M$29,"")&amp;IF(M220='Tabelle Tipi-pesi'!L$30,'Tabelle Tipi-pesi'!M$30,"")))</f>
        <v>388</v>
      </c>
      <c r="O220" s="27" t="s">
        <v>163</v>
      </c>
      <c r="P220" s="28">
        <f>IF(O220="",0,VALUE(IF(O220='Tabelle Tipi-pesi'!N$2,'Tabelle Tipi-pesi'!O$2,"")&amp;IF(O220='Tabelle Tipi-pesi'!N$3,'Tabelle Tipi-pesi'!O$3,"")&amp;IF(O220='Tabelle Tipi-pesi'!N$4,'Tabelle Tipi-pesi'!O$4,"")&amp;IF(O220='Tabelle Tipi-pesi'!N$5,'Tabelle Tipi-pesi'!O$5,"")&amp;IF(O220='Tabelle Tipi-pesi'!N$6,'Tabelle Tipi-pesi'!O$6,"")&amp;IF(O220='Tabelle Tipi-pesi'!N$7,'Tabelle Tipi-pesi'!O$7,"")&amp;IF(O220='Tabelle Tipi-pesi'!N$8,'Tabelle Tipi-pesi'!O$8,"")&amp;IF(O220='Tabelle Tipi-pesi'!N$9,'Tabelle Tipi-pesi'!O$9,"")&amp;IF(O220='Tabelle Tipi-pesi'!N$10,'Tabelle Tipi-pesi'!O$10,"")&amp;IF(O220='Tabelle Tipi-pesi'!N$11,'Tabelle Tipi-pesi'!O$11,"")&amp;IF(O220='Tabelle Tipi-pesi'!N$12,'Tabelle Tipi-pesi'!O$12,"")&amp;IF(O220='Tabelle Tipi-pesi'!N$13,'Tabelle Tipi-pesi'!O$13,"")&amp;IF(O220='Tabelle Tipi-pesi'!N$14,'Tabelle Tipi-pesi'!O$14,"")&amp;IF(O220='Tabelle Tipi-pesi'!N$15,'Tabelle Tipi-pesi'!O$15,"")&amp;IF(O220='Tabelle Tipi-pesi'!N$16,'Tabelle Tipi-pesi'!O$16,"")&amp;IF(O220='Tabelle Tipi-pesi'!N$17,'Tabelle Tipi-pesi'!O$17,"")&amp;IF(O220='Tabelle Tipi-pesi'!N$18,'Tabelle Tipi-pesi'!O$18,"")&amp;IF(O220='Tabelle Tipi-pesi'!N$19,'Tabelle Tipi-pesi'!O$19,"")&amp;IF(O220='Tabelle Tipi-pesi'!N$20,'Tabelle Tipi-pesi'!O$20,"")&amp;IF(O220='Tabelle Tipi-pesi'!N$21,'Tabelle Tipi-pesi'!O$21,"")&amp;IF(O220='Tabelle Tipi-pesi'!N$22,'Tabelle Tipi-pesi'!O$22,"")&amp;IF(O220='Tabelle Tipi-pesi'!N$23,'Tabelle Tipi-pesi'!O$23,"")&amp;IF(O220='Tabelle Tipi-pesi'!N$24,'Tabelle Tipi-pesi'!O$24,"")&amp;IF(O220='Tabelle Tipi-pesi'!N$25,'Tabelle Tipi-pesi'!O$25,"")&amp;IF(O220='Tabelle Tipi-pesi'!N$26,'Tabelle Tipi-pesi'!O$26,"")&amp;IF(O220='Tabelle Tipi-pesi'!N$27,'Tabelle Tipi-pesi'!O$27,"")&amp;IF(O220='Tabelle Tipi-pesi'!N$28,'Tabelle Tipi-pesi'!O$28,"")&amp;IF(O220='Tabelle Tipi-pesi'!N$29,'Tabelle Tipi-pesi'!O$29,"")&amp;IF(O220='Tabelle Tipi-pesi'!N$30,'Tabelle Tipi-pesi'!O$30,"")))</f>
        <v>370</v>
      </c>
      <c r="Q220" s="8" t="s">
        <v>109</v>
      </c>
      <c r="R220" s="9">
        <f>IF(Q220="",0,VALUE(IF(Q220='Tabelle Tipi-pesi'!P$2,'Tabelle Tipi-pesi'!Q$2,"")&amp;IF(Q220='Tabelle Tipi-pesi'!P$3,'Tabelle Tipi-pesi'!Q$3,"")&amp;IF(Q220='Tabelle Tipi-pesi'!P$4,'Tabelle Tipi-pesi'!Q$4,"")&amp;IF(Q220='Tabelle Tipi-pesi'!P$5,'Tabelle Tipi-pesi'!Q$5,"")&amp;IF(Q220='Tabelle Tipi-pesi'!P$6,'Tabelle Tipi-pesi'!Q$6,"")&amp;IF(Q220='Tabelle Tipi-pesi'!P$7,'Tabelle Tipi-pesi'!Q$7,"")&amp;IF(Q220='Tabelle Tipi-pesi'!P$8,'Tabelle Tipi-pesi'!Q$8,"")&amp;IF(Q220='Tabelle Tipi-pesi'!P$9,'Tabelle Tipi-pesi'!Q$9,"")&amp;IF(Q220='Tabelle Tipi-pesi'!P$10,'Tabelle Tipi-pesi'!Q$10,"")&amp;IF(Q220='Tabelle Tipi-pesi'!P$11,'Tabelle Tipi-pesi'!Q$11,"")&amp;IF(Q220='Tabelle Tipi-pesi'!P$12,'Tabelle Tipi-pesi'!Q$12,"")&amp;IF(Q220='Tabelle Tipi-pesi'!P$13,'Tabelle Tipi-pesi'!Q$13,"")&amp;IF(Q220='Tabelle Tipi-pesi'!P$14,'Tabelle Tipi-pesi'!Q$14,"")&amp;IF(Q220='Tabelle Tipi-pesi'!P$15,'Tabelle Tipi-pesi'!Q$15,"")&amp;IF(Q220='Tabelle Tipi-pesi'!P$16,'Tabelle Tipi-pesi'!Q$16,"")&amp;IF(Q220='Tabelle Tipi-pesi'!P$17,'Tabelle Tipi-pesi'!Q$17,"")&amp;IF(Q220='Tabelle Tipi-pesi'!P$18,'Tabelle Tipi-pesi'!Q$18,"")&amp;IF(Q220='Tabelle Tipi-pesi'!P$19,'Tabelle Tipi-pesi'!Q$19,"")&amp;IF(Q220='Tabelle Tipi-pesi'!P$20,'Tabelle Tipi-pesi'!Q$20,"")&amp;IF(Q220='Tabelle Tipi-pesi'!P$21,'Tabelle Tipi-pesi'!Q$21,"")&amp;IF(Q220='Tabelle Tipi-pesi'!P$22,'Tabelle Tipi-pesi'!Q$22,"")&amp;IF(Q220='Tabelle Tipi-pesi'!P$23,'Tabelle Tipi-pesi'!Q$23,"")&amp;IF(Q220='Tabelle Tipi-pesi'!P$24,'Tabelle Tipi-pesi'!Q$24,"")&amp;IF(Q220='Tabelle Tipi-pesi'!P$25,'Tabelle Tipi-pesi'!Q$25,"")&amp;IF(Q220='Tabelle Tipi-pesi'!P$26,'Tabelle Tipi-pesi'!Q$26,"")&amp;IF(Q220='Tabelle Tipi-pesi'!P$27,'Tabelle Tipi-pesi'!Q$27,"")&amp;IF(Q220='Tabelle Tipi-pesi'!P$28,'Tabelle Tipi-pesi'!Q$28,"")&amp;IF(Q220='Tabelle Tipi-pesi'!P$29,'Tabelle Tipi-pesi'!Q$29,"")&amp;IF(Q220='Tabelle Tipi-pesi'!P$30,'Tabelle Tipi-pesi'!Q$30,"")))</f>
        <v>60</v>
      </c>
      <c r="S220" s="29"/>
      <c r="T220" s="30">
        <f>IF(S220="",0,VALUE(IF(S220='Tabelle Tipi-pesi'!R$2,'Tabelle Tipi-pesi'!S$2,"")&amp;IF(S220='Tabelle Tipi-pesi'!R$3,'Tabelle Tipi-pesi'!S$3,"")&amp;IF(S220='Tabelle Tipi-pesi'!R$4,'Tabelle Tipi-pesi'!S$4,"")&amp;IF(S220='Tabelle Tipi-pesi'!R$5,'Tabelle Tipi-pesi'!S$5,"")&amp;IF(S220='Tabelle Tipi-pesi'!R$6,'Tabelle Tipi-pesi'!S$6,"")&amp;IF(S220='Tabelle Tipi-pesi'!R$7,'Tabelle Tipi-pesi'!S$7,"")&amp;IF(S220='Tabelle Tipi-pesi'!R$8,'Tabelle Tipi-pesi'!S$8,"")&amp;IF(S220='Tabelle Tipi-pesi'!R$9,'Tabelle Tipi-pesi'!S$9,"")&amp;IF(S220='Tabelle Tipi-pesi'!R$10,'Tabelle Tipi-pesi'!S$10,"")&amp;IF(S220='Tabelle Tipi-pesi'!R$11,'Tabelle Tipi-pesi'!S$11,"")&amp;IF(S220='Tabelle Tipi-pesi'!R$12,'Tabelle Tipi-pesi'!S$12,"")&amp;IF(S220='Tabelle Tipi-pesi'!R$13,'Tabelle Tipi-pesi'!S$13,"")&amp;IF(S220='Tabelle Tipi-pesi'!R$14,'Tabelle Tipi-pesi'!S$14,"")&amp;IF(S220='Tabelle Tipi-pesi'!R$15,'Tabelle Tipi-pesi'!S$15,"")&amp;IF(S220='Tabelle Tipi-pesi'!R$16,'Tabelle Tipi-pesi'!S$16,"")&amp;IF(S220='Tabelle Tipi-pesi'!R$17,'Tabelle Tipi-pesi'!S$17,"")&amp;IF(S220='Tabelle Tipi-pesi'!R$18,'Tabelle Tipi-pesi'!S$18,"")&amp;IF(S220='Tabelle Tipi-pesi'!R$19,'Tabelle Tipi-pesi'!S$19,"")&amp;IF(S220='Tabelle Tipi-pesi'!R$20,'Tabelle Tipi-pesi'!S$20,"")&amp;IF(S220='Tabelle Tipi-pesi'!R$21,'Tabelle Tipi-pesi'!S$21,"")&amp;IF(S220='Tabelle Tipi-pesi'!R$22,'Tabelle Tipi-pesi'!S$22,"")&amp;IF(S220='Tabelle Tipi-pesi'!R$23,'Tabelle Tipi-pesi'!S$23,"")&amp;IF(S220='Tabelle Tipi-pesi'!R$24,'Tabelle Tipi-pesi'!S$24,"")&amp;IF(S220='Tabelle Tipi-pesi'!R$25,'Tabelle Tipi-pesi'!S$25,"")&amp;IF(S220='Tabelle Tipi-pesi'!R$26,'Tabelle Tipi-pesi'!S$26,"")&amp;IF(S220='Tabelle Tipi-pesi'!R$27,'Tabelle Tipi-pesi'!S$27,"")&amp;IF(S220='Tabelle Tipi-pesi'!R$28,'Tabelle Tipi-pesi'!S$28,"")&amp;IF(S220='Tabelle Tipi-pesi'!R$29,'Tabelle Tipi-pesi'!S$29,"")&amp;IF(S220='Tabelle Tipi-pesi'!R$30,'Tabelle Tipi-pesi'!S$30,"")))</f>
        <v>0</v>
      </c>
      <c r="V220" s="9">
        <f>IF(U220="",0,VALUE(IF(U220='Tabelle Tipi-pesi'!T$2,'Tabelle Tipi-pesi'!U$2,"")&amp;IF(U220='Tabelle Tipi-pesi'!T$3,'Tabelle Tipi-pesi'!U$3,"")&amp;IF(U220='Tabelle Tipi-pesi'!T$4,'Tabelle Tipi-pesi'!U$4,"")&amp;IF(U220='Tabelle Tipi-pesi'!T$5,'Tabelle Tipi-pesi'!U$5,"")&amp;IF(U220='Tabelle Tipi-pesi'!T$6,'Tabelle Tipi-pesi'!U$6,"")&amp;IF(U220='Tabelle Tipi-pesi'!T$7,'Tabelle Tipi-pesi'!U$7,"")&amp;IF(U220='Tabelle Tipi-pesi'!T$8,'Tabelle Tipi-pesi'!U$8,"")&amp;IF(U220='Tabelle Tipi-pesi'!T$9,'Tabelle Tipi-pesi'!U$9,"")&amp;IF(U220='Tabelle Tipi-pesi'!T$10,'Tabelle Tipi-pesi'!U$10,"")&amp;IF(U220='Tabelle Tipi-pesi'!T$11,'Tabelle Tipi-pesi'!U$11,"")&amp;IF(U220='Tabelle Tipi-pesi'!T$12,'Tabelle Tipi-pesi'!U$12,"")&amp;IF(U220='Tabelle Tipi-pesi'!T$13,'Tabelle Tipi-pesi'!U$13,"")&amp;IF(U220='Tabelle Tipi-pesi'!T$14,'Tabelle Tipi-pesi'!U$14,"")&amp;IF(U220='Tabelle Tipi-pesi'!T$15,'Tabelle Tipi-pesi'!U$15,"")&amp;IF(U220='Tabelle Tipi-pesi'!T$16,'Tabelle Tipi-pesi'!U$16,"")&amp;IF(U220='Tabelle Tipi-pesi'!T$17,'Tabelle Tipi-pesi'!U$17,"")&amp;IF(U220='Tabelle Tipi-pesi'!T$18,'Tabelle Tipi-pesi'!U$18,"")&amp;IF(U220='Tabelle Tipi-pesi'!T$19,'Tabelle Tipi-pesi'!U$19,"")&amp;IF(U220='Tabelle Tipi-pesi'!T$20,'Tabelle Tipi-pesi'!U$20,"")&amp;IF(U220='Tabelle Tipi-pesi'!T$21,'Tabelle Tipi-pesi'!U$21,"")&amp;IF(U220='Tabelle Tipi-pesi'!T$22,'Tabelle Tipi-pesi'!U$22,"")&amp;IF(U220='Tabelle Tipi-pesi'!T$23,'Tabelle Tipi-pesi'!U$23,"")&amp;IF(U220='Tabelle Tipi-pesi'!T$24,'Tabelle Tipi-pesi'!U$24,"")&amp;IF(U220='Tabelle Tipi-pesi'!T$25,'Tabelle Tipi-pesi'!U$25,"")&amp;IF(U220='Tabelle Tipi-pesi'!T$26,'Tabelle Tipi-pesi'!U$26,"")&amp;IF(U220='Tabelle Tipi-pesi'!T$27,'Tabelle Tipi-pesi'!U$27,"")&amp;IF(U220='Tabelle Tipi-pesi'!T$28,'Tabelle Tipi-pesi'!U$28,"")&amp;IF(U220='Tabelle Tipi-pesi'!T$29,'Tabelle Tipi-pesi'!U$29,"")&amp;IF(U220='Tabelle Tipi-pesi'!T$30,'Tabelle Tipi-pesi'!U$30,"")))</f>
        <v>0</v>
      </c>
      <c r="W220" s="31"/>
      <c r="X220" s="32">
        <f>IF(W220="",0,VALUE(IF(W220='Tabelle Tipi-pesi'!V$2,'Tabelle Tipi-pesi'!W$2,"")&amp;IF(W220='Tabelle Tipi-pesi'!V$3,'Tabelle Tipi-pesi'!W$3,"")&amp;IF(W220='Tabelle Tipi-pesi'!V$4,'Tabelle Tipi-pesi'!W$4,"")&amp;IF(W220='Tabelle Tipi-pesi'!V$5,'Tabelle Tipi-pesi'!W$5,"")&amp;IF(W220='Tabelle Tipi-pesi'!V$6,'Tabelle Tipi-pesi'!W$6,"")&amp;IF(W220='Tabelle Tipi-pesi'!V$7,'Tabelle Tipi-pesi'!W$7,"")&amp;IF(W220='Tabelle Tipi-pesi'!V$8,'Tabelle Tipi-pesi'!W$8,"")&amp;IF(W220='Tabelle Tipi-pesi'!V$9,'Tabelle Tipi-pesi'!W$9,"")&amp;IF(W220='Tabelle Tipi-pesi'!V$10,'Tabelle Tipi-pesi'!W$10,"")&amp;IF(W220='Tabelle Tipi-pesi'!V$11,'Tabelle Tipi-pesi'!W$11,"")&amp;IF(W220='Tabelle Tipi-pesi'!V$12,'Tabelle Tipi-pesi'!W$12,"")&amp;IF(W220='Tabelle Tipi-pesi'!V$13,'Tabelle Tipi-pesi'!W$13,"")&amp;IF(W220='Tabelle Tipi-pesi'!V$14,'Tabelle Tipi-pesi'!W$14,"")&amp;IF(W220='Tabelle Tipi-pesi'!V$15,'Tabelle Tipi-pesi'!W$15,"")&amp;IF(W220='Tabelle Tipi-pesi'!V$16,'Tabelle Tipi-pesi'!W$16,"")&amp;IF(W220='Tabelle Tipi-pesi'!V$17,'Tabelle Tipi-pesi'!W$17,"")&amp;IF(W220='Tabelle Tipi-pesi'!V$18,'Tabelle Tipi-pesi'!W$18,"")&amp;IF(W220='Tabelle Tipi-pesi'!V$19,'Tabelle Tipi-pesi'!W$19,"")&amp;IF(W220='Tabelle Tipi-pesi'!V$20,'Tabelle Tipi-pesi'!W$20,"")&amp;IF(W220='Tabelle Tipi-pesi'!V$21,'Tabelle Tipi-pesi'!W$21,"")&amp;IF(W220='Tabelle Tipi-pesi'!V$22,'Tabelle Tipi-pesi'!W$22,"")&amp;IF(W220='Tabelle Tipi-pesi'!V$23,'Tabelle Tipi-pesi'!W$23,"")&amp;IF(W220='Tabelle Tipi-pesi'!V$24,'Tabelle Tipi-pesi'!W$24,"")&amp;IF(W220='Tabelle Tipi-pesi'!V$25,'Tabelle Tipi-pesi'!W$25,"")&amp;IF(W220='Tabelle Tipi-pesi'!V$26,'Tabelle Tipi-pesi'!W$26,"")&amp;IF(W220='Tabelle Tipi-pesi'!V$27,'Tabelle Tipi-pesi'!W$27,"")&amp;IF(W220='Tabelle Tipi-pesi'!V$28,'Tabelle Tipi-pesi'!W$28,"")&amp;IF(W220='Tabelle Tipi-pesi'!V$29,'Tabelle Tipi-pesi'!W$29,"")&amp;IF(W220='Tabelle Tipi-pesi'!V$30,'Tabelle Tipi-pesi'!W$30,"")))</f>
        <v>0</v>
      </c>
      <c r="Z220" s="9">
        <f>IF(Y220="",0,VALUE(IF(Y220='Tabelle Tipi-pesi'!X$2,'Tabelle Tipi-pesi'!Y$2,"")&amp;IF(Y220='Tabelle Tipi-pesi'!X$3,'Tabelle Tipi-pesi'!Y$3,"")&amp;IF(Y220='Tabelle Tipi-pesi'!X$4,'Tabelle Tipi-pesi'!Y$4,"")&amp;IF(Y220='Tabelle Tipi-pesi'!X$5,'Tabelle Tipi-pesi'!Y$5,"")&amp;IF(Y220='Tabelle Tipi-pesi'!X$6,'Tabelle Tipi-pesi'!Y$6,"")&amp;IF(Y220='Tabelle Tipi-pesi'!X$7,'Tabelle Tipi-pesi'!Y$7,"")&amp;IF(Y220='Tabelle Tipi-pesi'!X$8,'Tabelle Tipi-pesi'!Y$8,"")&amp;IF(Y220='Tabelle Tipi-pesi'!X$9,'Tabelle Tipi-pesi'!Y$9,"")&amp;IF(Y220='Tabelle Tipi-pesi'!X$10,'Tabelle Tipi-pesi'!Y$10,"")&amp;IF(Y220='Tabelle Tipi-pesi'!X$11,'Tabelle Tipi-pesi'!Y$11,"")&amp;IF(Y220='Tabelle Tipi-pesi'!X$12,'Tabelle Tipi-pesi'!Y$12,"")&amp;IF(Y220='Tabelle Tipi-pesi'!X$13,'Tabelle Tipi-pesi'!Y$13,"")&amp;IF(Y220='Tabelle Tipi-pesi'!X$14,'Tabelle Tipi-pesi'!Y$14,"")&amp;IF(Y220='Tabelle Tipi-pesi'!X$15,'Tabelle Tipi-pesi'!Y$15,"")&amp;IF(Y220='Tabelle Tipi-pesi'!X$16,'Tabelle Tipi-pesi'!Y$16,"")&amp;IF(Y220='Tabelle Tipi-pesi'!X$17,'Tabelle Tipi-pesi'!Y$17,"")&amp;IF(Y220='Tabelle Tipi-pesi'!X$18,'Tabelle Tipi-pesi'!Y$18,"")&amp;IF(Y220='Tabelle Tipi-pesi'!X$19,'Tabelle Tipi-pesi'!Y$19,"")&amp;IF(Y220='Tabelle Tipi-pesi'!X$20,'Tabelle Tipi-pesi'!Y$20,"")&amp;IF(Y220='Tabelle Tipi-pesi'!X$21,'Tabelle Tipi-pesi'!Y$21,"")&amp;IF(Y220='Tabelle Tipi-pesi'!X$22,'Tabelle Tipi-pesi'!Y$22,"")&amp;IF(Y220='Tabelle Tipi-pesi'!X$23,'Tabelle Tipi-pesi'!Y$23,"")&amp;IF(Y220='Tabelle Tipi-pesi'!X$24,'Tabelle Tipi-pesi'!Y$24,"")&amp;IF(Y220='Tabelle Tipi-pesi'!X$25,'Tabelle Tipi-pesi'!Y$25,"")&amp;IF(Y220='Tabelle Tipi-pesi'!X$26,'Tabelle Tipi-pesi'!Y$26,"")&amp;IF(Y220='Tabelle Tipi-pesi'!X$27,'Tabelle Tipi-pesi'!Y$27,"")&amp;IF(Y220='Tabelle Tipi-pesi'!X$28,'Tabelle Tipi-pesi'!Y$28,"")&amp;IF(Y220='Tabelle Tipi-pesi'!X$29,'Tabelle Tipi-pesi'!Y$29,"")&amp;IF(Y220='Tabelle Tipi-pesi'!X$30,'Tabelle Tipi-pesi'!Y$30,"")))</f>
        <v>0</v>
      </c>
      <c r="AA220" s="36"/>
      <c r="AB220" s="37">
        <f>IF(AA220="",0,VALUE(IF(AA220='Tabelle Tipi-pesi'!Z$2,'Tabelle Tipi-pesi'!AA$2,"")&amp;IF(AA220='Tabelle Tipi-pesi'!Z$3,'Tabelle Tipi-pesi'!AA$3,"")&amp;IF(AA220='Tabelle Tipi-pesi'!Z$4,'Tabelle Tipi-pesi'!AA$4,"")&amp;IF(AA220='Tabelle Tipi-pesi'!Z$5,'Tabelle Tipi-pesi'!AA$5,"")&amp;IF(AA220='Tabelle Tipi-pesi'!Z$6,'Tabelle Tipi-pesi'!AA$6,"")&amp;IF(AA220='Tabelle Tipi-pesi'!Z$7,'Tabelle Tipi-pesi'!AA$7,"")&amp;IF(AA220='Tabelle Tipi-pesi'!Z$8,'Tabelle Tipi-pesi'!AA$8,"")&amp;IF(AA220='Tabelle Tipi-pesi'!Z$9,'Tabelle Tipi-pesi'!AA$9,"")&amp;IF(AA220='Tabelle Tipi-pesi'!Z$10,'Tabelle Tipi-pesi'!AA$10,"")&amp;IF(AA220='Tabelle Tipi-pesi'!Z$11,'Tabelle Tipi-pesi'!AA$11,"")&amp;IF(AA220='Tabelle Tipi-pesi'!Z$12,'Tabelle Tipi-pesi'!AA$12,"")&amp;IF(AA220='Tabelle Tipi-pesi'!Z$13,'Tabelle Tipi-pesi'!AA$13,"")&amp;IF(AA220='Tabelle Tipi-pesi'!Z$14,'Tabelle Tipi-pesi'!AA$14,"")&amp;IF(AA220='Tabelle Tipi-pesi'!Z$15,'Tabelle Tipi-pesi'!AA$15,"")&amp;IF(AA220='Tabelle Tipi-pesi'!Z$16,'Tabelle Tipi-pesi'!AA$16,"")&amp;IF(AA220='Tabelle Tipi-pesi'!Z$17,'Tabelle Tipi-pesi'!AA$17,"")&amp;IF(AA220='Tabelle Tipi-pesi'!Z$18,'Tabelle Tipi-pesi'!AA$18,"")&amp;IF(AA220='Tabelle Tipi-pesi'!Z$19,'Tabelle Tipi-pesi'!AA$19,"")&amp;IF(AA220='Tabelle Tipi-pesi'!Z$20,'Tabelle Tipi-pesi'!AA$20,"")&amp;IF(AA220='Tabelle Tipi-pesi'!Z$21,'Tabelle Tipi-pesi'!AA$21,"")&amp;IF(AA220='Tabelle Tipi-pesi'!Z$22,'Tabelle Tipi-pesi'!AA$22,"")&amp;IF(AA220='Tabelle Tipi-pesi'!Z$23,'Tabelle Tipi-pesi'!AA$23,"")&amp;IF(AA220='Tabelle Tipi-pesi'!Z$24,'Tabelle Tipi-pesi'!AA$24,"")&amp;IF(AA220='Tabelle Tipi-pesi'!Z$25,'Tabelle Tipi-pesi'!AA$25,"")&amp;IF(AA220='Tabelle Tipi-pesi'!Z$26,'Tabelle Tipi-pesi'!AA$26,"")&amp;IF(AA220='Tabelle Tipi-pesi'!Z$27,'Tabelle Tipi-pesi'!AA$27,"")&amp;IF(AA220='Tabelle Tipi-pesi'!Z$28,'Tabelle Tipi-pesi'!AA$28,"")&amp;IF(AA220='Tabelle Tipi-pesi'!Z$29,'Tabelle Tipi-pesi'!AA$29,"")&amp;IF(AA220='Tabelle Tipi-pesi'!Z$30,'Tabelle Tipi-pesi'!AA$30,"")))</f>
        <v>0</v>
      </c>
      <c r="AD220" s="9">
        <f>IF(AC220="",0,VALUE(IF(AC220='Tabelle Tipi-pesi'!Z$2,'Tabelle Tipi-pesi'!AA$2,"")&amp;IF(AC220='Tabelle Tipi-pesi'!Z$3,'Tabelle Tipi-pesi'!AA$3,"")&amp;IF(AC220='Tabelle Tipi-pesi'!Z$4,'Tabelle Tipi-pesi'!AA$4,"")&amp;IF(AC220='Tabelle Tipi-pesi'!Z$5,'Tabelle Tipi-pesi'!AA$5,"")&amp;IF(AC220='Tabelle Tipi-pesi'!Z$6,'Tabelle Tipi-pesi'!AA$6,"")&amp;IF(AC220='Tabelle Tipi-pesi'!Z$7,'Tabelle Tipi-pesi'!AA$7,"")&amp;IF(AC220='Tabelle Tipi-pesi'!Z$8,'Tabelle Tipi-pesi'!AA$8,"")&amp;IF(AC220='Tabelle Tipi-pesi'!Z$9,'Tabelle Tipi-pesi'!AA$9,"")&amp;IF(AC220='Tabelle Tipi-pesi'!Z$10,'Tabelle Tipi-pesi'!AA$10,"")&amp;IF(AC220='Tabelle Tipi-pesi'!Z$11,'Tabelle Tipi-pesi'!AA$11,"")&amp;IF(AC220='Tabelle Tipi-pesi'!Z$12,'Tabelle Tipi-pesi'!AA$12,"")&amp;IF(AC220='Tabelle Tipi-pesi'!Z$13,'Tabelle Tipi-pesi'!AA$13,"")&amp;IF(AC220='Tabelle Tipi-pesi'!Z$14,'Tabelle Tipi-pesi'!AA$14,"")&amp;IF(AC220='Tabelle Tipi-pesi'!Z$15,'Tabelle Tipi-pesi'!AA$15,"")&amp;IF(AC220='Tabelle Tipi-pesi'!Z$16,'Tabelle Tipi-pesi'!AA$16,"")&amp;IF(AC220='Tabelle Tipi-pesi'!Z$17,'Tabelle Tipi-pesi'!AA$17,"")&amp;IF(AC220='Tabelle Tipi-pesi'!Z$18,'Tabelle Tipi-pesi'!AA$18,"")&amp;IF(AC220='Tabelle Tipi-pesi'!Z$19,'Tabelle Tipi-pesi'!AA$19,"")&amp;IF(AC220='Tabelle Tipi-pesi'!Z$20,'Tabelle Tipi-pesi'!AA$20,"")&amp;IF(AC220='Tabelle Tipi-pesi'!Z$21,'Tabelle Tipi-pesi'!AA$21,"")&amp;IF(AC220='Tabelle Tipi-pesi'!Z$22,'Tabelle Tipi-pesi'!AA$22,"")&amp;IF(AC220='Tabelle Tipi-pesi'!Z$23,'Tabelle Tipi-pesi'!AA$23,"")&amp;IF(AC220='Tabelle Tipi-pesi'!Z$24,'Tabelle Tipi-pesi'!AA$24,"")&amp;IF(AC220='Tabelle Tipi-pesi'!Z$25,'Tabelle Tipi-pesi'!AA$25,"")&amp;IF(AC220='Tabelle Tipi-pesi'!Z$26,'Tabelle Tipi-pesi'!AA$26,"")&amp;IF(AC220='Tabelle Tipi-pesi'!Z$25,'Tabelle Tipi-pesi'!AA$25,"")&amp;IF(AC220='Tabelle Tipi-pesi'!Z$27,'Tabelle Tipi-pesi'!AA$27,"")&amp;IF(AC220='Tabelle Tipi-pesi'!Z$28,'Tabelle Tipi-pesi'!AA$28,"")&amp;IF(AC220='Tabelle Tipi-pesi'!Z$29,'Tabelle Tipi-pesi'!AA$29,"")&amp;IF(AC220='Tabelle Tipi-pesi'!Z$30,'Tabelle Tipi-pesi'!AA$30,"")))</f>
        <v>0</v>
      </c>
      <c r="AE220" s="34"/>
      <c r="AF220" s="35">
        <f>IF(AE220="",0,VALUE(IF(AE220='Tabelle Tipi-pesi'!AB$2,'Tabelle Tipi-pesi'!AC$2,"")&amp;IF(AE220='Tabelle Tipi-pesi'!AB$3,'Tabelle Tipi-pesi'!AC$3,"")&amp;IF(AE220='Tabelle Tipi-pesi'!AB$4,'Tabelle Tipi-pesi'!AC$4,"")&amp;IF(AE220='Tabelle Tipi-pesi'!AB$5,'Tabelle Tipi-pesi'!AC$5,"")&amp;IF(AE220='Tabelle Tipi-pesi'!AB$6,'Tabelle Tipi-pesi'!AC$6,"")&amp;IF(AE220='Tabelle Tipi-pesi'!AB$7,'Tabelle Tipi-pesi'!AC$7,"")&amp;IF(AE220='Tabelle Tipi-pesi'!AB$8,'Tabelle Tipi-pesi'!AC$8,"")&amp;IF(AE220='Tabelle Tipi-pesi'!AB$9,'Tabelle Tipi-pesi'!AC$9,"")&amp;IF(AE220='Tabelle Tipi-pesi'!AB$10,'Tabelle Tipi-pesi'!AC$10,"")&amp;IF(AE220='Tabelle Tipi-pesi'!AB$11,'Tabelle Tipi-pesi'!AC$11,"")&amp;IF(AE220='Tabelle Tipi-pesi'!AB$12,'Tabelle Tipi-pesi'!AC$12,"")&amp;IF(AE220='Tabelle Tipi-pesi'!AB$13,'Tabelle Tipi-pesi'!AC$13,"")&amp;IF(AE220='Tabelle Tipi-pesi'!AB$14,'Tabelle Tipi-pesi'!AC$14,"")&amp;IF(AE220='Tabelle Tipi-pesi'!AB$15,'Tabelle Tipi-pesi'!AC$15,"")&amp;IF(AE220='Tabelle Tipi-pesi'!AB$16,'Tabelle Tipi-pesi'!AC$16,"")&amp;IF(AE220='Tabelle Tipi-pesi'!AB$17,'Tabelle Tipi-pesi'!AC$17,"")&amp;IF(AE220='Tabelle Tipi-pesi'!AB$18,'Tabelle Tipi-pesi'!AC$18,"")&amp;IF(AE220='Tabelle Tipi-pesi'!AB$19,'Tabelle Tipi-pesi'!AC$19,"")&amp;IF(AE220='Tabelle Tipi-pesi'!AB$20,'Tabelle Tipi-pesi'!AC$20,"")&amp;IF(AE220='Tabelle Tipi-pesi'!AB$21,'Tabelle Tipi-pesi'!AC$21,"")&amp;IF(AE220='Tabelle Tipi-pesi'!AB$22,'Tabelle Tipi-pesi'!AC$22,"")&amp;IF(AE220='Tabelle Tipi-pesi'!AB$23,'Tabelle Tipi-pesi'!AC$23,"")&amp;IF(AE220='Tabelle Tipi-pesi'!AB$24,'Tabelle Tipi-pesi'!AC$24,"")&amp;IF(AE220='Tabelle Tipi-pesi'!AB$25,'Tabelle Tipi-pesi'!AC$25,"")&amp;IF(AE220='Tabelle Tipi-pesi'!AB$26,'Tabelle Tipi-pesi'!AC$26,"")&amp;IF(AE220='Tabelle Tipi-pesi'!AB$25,'Tabelle Tipi-pesi'!AC$25,"")&amp;IF(AE220='Tabelle Tipi-pesi'!AB$27,'Tabelle Tipi-pesi'!AC$27,"")&amp;IF(AE220='Tabelle Tipi-pesi'!AB$28,'Tabelle Tipi-pesi'!AC$28,"")&amp;IF(AE220='Tabelle Tipi-pesi'!AB$29,'Tabelle Tipi-pesi'!AC$29,"")&amp;IF(AE220='Tabelle Tipi-pesi'!AB$30,'Tabelle Tipi-pesi'!AC$30,"")))</f>
        <v>0</v>
      </c>
      <c r="AH220" s="9">
        <f>IF(AG220="",0,VALUE(IF(AG220='Tabelle Tipi-pesi'!AD$2,'Tabelle Tipi-pesi'!AE$2,"")&amp;IF(AG220='Tabelle Tipi-pesi'!AD$3,'Tabelle Tipi-pesi'!AE$3,"")&amp;IF(AG220='Tabelle Tipi-pesi'!AD$4,'Tabelle Tipi-pesi'!AE$4,"")&amp;IF(AG220='Tabelle Tipi-pesi'!AD$5,'Tabelle Tipi-pesi'!AE$5,"")&amp;IF(AG220='Tabelle Tipi-pesi'!AD$6,'Tabelle Tipi-pesi'!AE$6,"")&amp;IF(AG220='Tabelle Tipi-pesi'!AD$7,'Tabelle Tipi-pesi'!AE$7,"")&amp;IF(AG220='Tabelle Tipi-pesi'!AD$8,'Tabelle Tipi-pesi'!AE$8,"")&amp;IF(AG220='Tabelle Tipi-pesi'!AD$9,'Tabelle Tipi-pesi'!AE$9,"")&amp;IF(AG220='Tabelle Tipi-pesi'!AD$10,'Tabelle Tipi-pesi'!AE$10,"")&amp;IF(AG220='Tabelle Tipi-pesi'!AD$11,'Tabelle Tipi-pesi'!AE$11,"")&amp;IF(AG220='Tabelle Tipi-pesi'!AD$12,'Tabelle Tipi-pesi'!AE$12,"")&amp;IF(AG220='Tabelle Tipi-pesi'!AD$13,'Tabelle Tipi-pesi'!AE$13,"")&amp;IF(AG220='Tabelle Tipi-pesi'!AD$14,'Tabelle Tipi-pesi'!AE$14,"")&amp;IF(AG220='Tabelle Tipi-pesi'!AD$15,'Tabelle Tipi-pesi'!AE$15,"")&amp;IF(AG220='Tabelle Tipi-pesi'!AD$16,'Tabelle Tipi-pesi'!AE$16,"")&amp;IF(AG220='Tabelle Tipi-pesi'!AD$17,'Tabelle Tipi-pesi'!AE$17,"")&amp;IF(AG220='Tabelle Tipi-pesi'!AD$18,'Tabelle Tipi-pesi'!AE$18,"")&amp;IF(AG220='Tabelle Tipi-pesi'!AD$19,'Tabelle Tipi-pesi'!AE$19,"")&amp;IF(AG220='Tabelle Tipi-pesi'!AD$20,'Tabelle Tipi-pesi'!AE$20,"")&amp;IF(AG220='Tabelle Tipi-pesi'!AD$21,'Tabelle Tipi-pesi'!AE$21,"")&amp;IF(AG220='Tabelle Tipi-pesi'!AD$22,'Tabelle Tipi-pesi'!AE$22,"")&amp;IF(AG220='Tabelle Tipi-pesi'!AD$23,'Tabelle Tipi-pesi'!AE$23,"")&amp;IF(AG220='Tabelle Tipi-pesi'!AD$24,'Tabelle Tipi-pesi'!AE$24,"")&amp;IF(AG220='Tabelle Tipi-pesi'!AD$25,'Tabelle Tipi-pesi'!AE$25,"")&amp;IF(AG220='Tabelle Tipi-pesi'!AD$26,'Tabelle Tipi-pesi'!AE$26,"")&amp;IF(AG220='Tabelle Tipi-pesi'!AD$25,'Tabelle Tipi-pesi'!AE$25,"")&amp;IF(AG220='Tabelle Tipi-pesi'!AD$27,'Tabelle Tipi-pesi'!AE$27,"")&amp;IF(AG220='Tabelle Tipi-pesi'!AD$28,'Tabelle Tipi-pesi'!AE$28,"")&amp;IF(AG220='Tabelle Tipi-pesi'!AD$29,'Tabelle Tipi-pesi'!AE$29,"")&amp;IF(AG220='Tabelle Tipi-pesi'!AD$30,'Tabelle Tipi-pesi'!AE$30,"")))</f>
        <v>0</v>
      </c>
      <c r="AJ220" s="26">
        <f t="shared" si="21"/>
        <v>1822</v>
      </c>
      <c r="AK220" s="55">
        <v>20.3</v>
      </c>
      <c r="AL220" s="12">
        <v>4040</v>
      </c>
      <c r="AM220" s="18"/>
      <c r="AN220" s="11">
        <f t="shared" si="22"/>
        <v>18</v>
      </c>
      <c r="AO220" s="11" t="str">
        <f t="shared" si="23"/>
        <v>4</v>
      </c>
      <c r="AP220" s="8">
        <v>360</v>
      </c>
      <c r="AQ220" s="40">
        <f t="shared" si="24"/>
        <v>11.94088669950739</v>
      </c>
      <c r="AR220" s="15">
        <f t="shared" si="25"/>
        <v>171.94876847290641</v>
      </c>
      <c r="AS220" s="16">
        <f t="shared" si="26"/>
        <v>94.373638020255981</v>
      </c>
      <c r="AT220" s="15">
        <f t="shared" si="27"/>
        <v>10.596179409607627</v>
      </c>
      <c r="AU220" s="39"/>
    </row>
    <row r="221" spans="1:47" s="8" customFormat="1" ht="11.25" customHeight="1" x14ac:dyDescent="0.2">
      <c r="A221" s="8">
        <v>217</v>
      </c>
      <c r="B221" s="8">
        <v>4</v>
      </c>
      <c r="C221" s="20" t="s">
        <v>161</v>
      </c>
      <c r="D221" s="21">
        <f>IF(C221="",0,VALUE(IF(C221='Tabelle Tipi-pesi'!B$2,'Tabelle Tipi-pesi'!C$2,"")&amp;IF(C221='Tabelle Tipi-pesi'!B$3,'Tabelle Tipi-pesi'!C$3,"")&amp;IF(C221='Tabelle Tipi-pesi'!B$4,'Tabelle Tipi-pesi'!C$4,"")&amp;IF(C221='Tabelle Tipi-pesi'!B$5,'Tabelle Tipi-pesi'!C$5,"")&amp;IF(C221='Tabelle Tipi-pesi'!B$6,'Tabelle Tipi-pesi'!C$6,"")&amp;IF(C221='Tabelle Tipi-pesi'!B$7,'Tabelle Tipi-pesi'!C$7,"")&amp;IF(C221='Tabelle Tipi-pesi'!B$8,'Tabelle Tipi-pesi'!C$8,"")&amp;IF(C221='Tabelle Tipi-pesi'!B$9,'Tabelle Tipi-pesi'!C$9,"")&amp;IF(C221='Tabelle Tipi-pesi'!B$10,'Tabelle Tipi-pesi'!C$10,"")&amp;IF(C221='Tabelle Tipi-pesi'!B$11,'Tabelle Tipi-pesi'!C$11,"")&amp;IF(C221='Tabelle Tipi-pesi'!B$12,'Tabelle Tipi-pesi'!C$12,"")&amp;IF(C221='Tabelle Tipi-pesi'!B$13,'Tabelle Tipi-pesi'!C$13,"")&amp;IF(C221='Tabelle Tipi-pesi'!B$14,'Tabelle Tipi-pesi'!C$14,"")&amp;IF(C221='Tabelle Tipi-pesi'!B$15,'Tabelle Tipi-pesi'!C$15,"")&amp;IF(C221='Tabelle Tipi-pesi'!B$16,'Tabelle Tipi-pesi'!C$16,"")&amp;IF(C221='Tabelle Tipi-pesi'!B$17,'Tabelle Tipi-pesi'!C$17,"")&amp;IF(C221='Tabelle Tipi-pesi'!B$18,'Tabelle Tipi-pesi'!C$18,"")&amp;IF(C221='Tabelle Tipi-pesi'!B$19,'Tabelle Tipi-pesi'!C$19,"")&amp;IF(C221='Tabelle Tipi-pesi'!B$20,'Tabelle Tipi-pesi'!C$20,"")&amp;IF(C221='Tabelle Tipi-pesi'!B$21,'Tabelle Tipi-pesi'!C$21,"")&amp;IF(C221='Tabelle Tipi-pesi'!B$22,'Tabelle Tipi-pesi'!C$22,"")&amp;IF(C221='Tabelle Tipi-pesi'!B$23,'Tabelle Tipi-pesi'!C$23,"")&amp;IF(C221='Tabelle Tipi-pesi'!B$24,'Tabelle Tipi-pesi'!C$24,"")&amp;IF(C221='Tabelle Tipi-pesi'!B$25,'Tabelle Tipi-pesi'!C$25,"")&amp;IF(C221='Tabelle Tipi-pesi'!B$26,'Tabelle Tipi-pesi'!C$26,"")&amp;IF(C221='Tabelle Tipi-pesi'!B$27,'Tabelle Tipi-pesi'!C$27,"")&amp;IF(C221='Tabelle Tipi-pesi'!B$28,'Tabelle Tipi-pesi'!C$28,"")&amp;IF(C221='Tabelle Tipi-pesi'!B$29,'Tabelle Tipi-pesi'!C$29,"")&amp;IF(C221='Tabelle Tipi-pesi'!B$30,'Tabelle Tipi-pesi'!C$30,"")))</f>
        <v>570</v>
      </c>
      <c r="E221" s="8" t="s">
        <v>33</v>
      </c>
      <c r="F221" s="7">
        <f>IF(E221="",0,VALUE(IF(E221='Tabelle Tipi-pesi'!D$2,'Tabelle Tipi-pesi'!E$2,"")&amp;IF(E221='Tabelle Tipi-pesi'!D$3,'Tabelle Tipi-pesi'!E$3,"")&amp;IF(E221='Tabelle Tipi-pesi'!D$4,'Tabelle Tipi-pesi'!E$4,"")&amp;IF(E221='Tabelle Tipi-pesi'!D$5,'Tabelle Tipi-pesi'!E$5,"")&amp;IF(E221='Tabelle Tipi-pesi'!D$6,'Tabelle Tipi-pesi'!E$6,"")&amp;IF(E221='Tabelle Tipi-pesi'!D$7,'Tabelle Tipi-pesi'!E$7,"")&amp;IF(E221='Tabelle Tipi-pesi'!D$8,'Tabelle Tipi-pesi'!E$8,"")&amp;IF(E221='Tabelle Tipi-pesi'!D$9,'Tabelle Tipi-pesi'!E$9,"")&amp;IF(E221='Tabelle Tipi-pesi'!D$10,'Tabelle Tipi-pesi'!E$10,"")&amp;IF(E221='Tabelle Tipi-pesi'!D$11,'Tabelle Tipi-pesi'!E$11,"")&amp;IF(E221='Tabelle Tipi-pesi'!D$12,'Tabelle Tipi-pesi'!E$12,"")&amp;IF(E221='Tabelle Tipi-pesi'!D$13,'Tabelle Tipi-pesi'!E$13,"")&amp;IF(E221='Tabelle Tipi-pesi'!D$14,'Tabelle Tipi-pesi'!E$14,"")&amp;IF(E221='Tabelle Tipi-pesi'!D$15,'Tabelle Tipi-pesi'!E$15,"")&amp;IF(E221='Tabelle Tipi-pesi'!D$16,'Tabelle Tipi-pesi'!E$16,"")&amp;IF(E221='Tabelle Tipi-pesi'!D$17,'Tabelle Tipi-pesi'!E$17,"")&amp;IF(E221='Tabelle Tipi-pesi'!D$18,'Tabelle Tipi-pesi'!E$18,"")&amp;IF(E221='Tabelle Tipi-pesi'!D$19,'Tabelle Tipi-pesi'!E$19,"")&amp;IF(E221='Tabelle Tipi-pesi'!D$20,'Tabelle Tipi-pesi'!E$20,"")&amp;IF(E221='Tabelle Tipi-pesi'!D$21,'Tabelle Tipi-pesi'!E$21,"")&amp;IF(E221='Tabelle Tipi-pesi'!D$22,'Tabelle Tipi-pesi'!E$22,"")&amp;IF(E221='Tabelle Tipi-pesi'!D$23,'Tabelle Tipi-pesi'!E$23,"")&amp;IF(E221='Tabelle Tipi-pesi'!D$24,'Tabelle Tipi-pesi'!E$24,"")&amp;IF(E221='Tabelle Tipi-pesi'!D$25,'Tabelle Tipi-pesi'!E$25,"")&amp;IF(E221='Tabelle Tipi-pesi'!D$26,'Tabelle Tipi-pesi'!E$26,"")&amp;IF(E221='Tabelle Tipi-pesi'!D$27,'Tabelle Tipi-pesi'!E$27,"")&amp;IF(E221='Tabelle Tipi-pesi'!D$28,'Tabelle Tipi-pesi'!E$28,"")&amp;IF(E221='Tabelle Tipi-pesi'!D$29,'Tabelle Tipi-pesi'!E$29,"")&amp;IF(E221='Tabelle Tipi-pesi'!D$30,'Tabelle Tipi-pesi'!E$30,"")))</f>
        <v>100</v>
      </c>
      <c r="G221" s="22" t="s">
        <v>38</v>
      </c>
      <c r="H221" s="23">
        <f>$B221*IF(G221="",0,VALUE(IF(G221='Tabelle Tipi-pesi'!F$2,'Tabelle Tipi-pesi'!G$2,"")&amp;IF(G221='Tabelle Tipi-pesi'!F$3,'Tabelle Tipi-pesi'!G$3,"")&amp;IF(G221='Tabelle Tipi-pesi'!F$4,'Tabelle Tipi-pesi'!G$4,"")&amp;IF(G221='Tabelle Tipi-pesi'!F$5,'Tabelle Tipi-pesi'!G$5,"")&amp;IF(G221='Tabelle Tipi-pesi'!F$6,'Tabelle Tipi-pesi'!G$6,"")&amp;IF(G221='Tabelle Tipi-pesi'!F$7,'Tabelle Tipi-pesi'!G$7,"")&amp;IF(G221='Tabelle Tipi-pesi'!F$8,'Tabelle Tipi-pesi'!G$8,"")&amp;IF(G221='Tabelle Tipi-pesi'!F$9,'Tabelle Tipi-pesi'!G$9,"")&amp;IF(G221='Tabelle Tipi-pesi'!F$10,'Tabelle Tipi-pesi'!G$10,"")&amp;IF(G221='Tabelle Tipi-pesi'!F$11,'Tabelle Tipi-pesi'!G$11,"")&amp;IF(G221='Tabelle Tipi-pesi'!F$12,'Tabelle Tipi-pesi'!G$12,"")&amp;IF(G221='Tabelle Tipi-pesi'!F$13,'Tabelle Tipi-pesi'!G$13,"")&amp;IF(G221='Tabelle Tipi-pesi'!F$14,'Tabelle Tipi-pesi'!G$14,"")&amp;IF(G221='Tabelle Tipi-pesi'!F$15,'Tabelle Tipi-pesi'!G$15,"")&amp;IF(G221='Tabelle Tipi-pesi'!F$16,'Tabelle Tipi-pesi'!G$16,"")&amp;IF(G221='Tabelle Tipi-pesi'!F$17,'Tabelle Tipi-pesi'!G$17,"")&amp;IF(G221='Tabelle Tipi-pesi'!F$18,'Tabelle Tipi-pesi'!G$18,"")&amp;IF(G221='Tabelle Tipi-pesi'!F$19,'Tabelle Tipi-pesi'!G$19,"")&amp;IF(G221='Tabelle Tipi-pesi'!F$20,'Tabelle Tipi-pesi'!G$20,"")&amp;IF(G221='Tabelle Tipi-pesi'!F$21,'Tabelle Tipi-pesi'!G$21,"")&amp;IF(G221='Tabelle Tipi-pesi'!F$22,'Tabelle Tipi-pesi'!G$22,"")&amp;IF(G221='Tabelle Tipi-pesi'!F$23,'Tabelle Tipi-pesi'!G$23,"")&amp;IF(G221='Tabelle Tipi-pesi'!F$24,'Tabelle Tipi-pesi'!G$24,"")&amp;IF(G221='Tabelle Tipi-pesi'!F$25,'Tabelle Tipi-pesi'!G$25,"")&amp;IF(G221='Tabelle Tipi-pesi'!F$26,'Tabelle Tipi-pesi'!G$26,"")&amp;IF(G221='Tabelle Tipi-pesi'!F$27,'Tabelle Tipi-pesi'!G$27,"")&amp;IF(G221='Tabelle Tipi-pesi'!F$28,'Tabelle Tipi-pesi'!G$28,"")&amp;IF(G221='Tabelle Tipi-pesi'!F$29,'Tabelle Tipi-pesi'!G$29,"")&amp;IF(G221='Tabelle Tipi-pesi'!F$30,'Tabelle Tipi-pesi'!G$30,"")))</f>
        <v>80</v>
      </c>
      <c r="I221" s="8" t="s">
        <v>48</v>
      </c>
      <c r="J221" s="9">
        <f>IF(I221="",0,VALUE(IF(I221='Tabelle Tipi-pesi'!H$2,'Tabelle Tipi-pesi'!I$2,"")&amp;IF(I221='Tabelle Tipi-pesi'!H$3,'Tabelle Tipi-pesi'!I$3,"")&amp;IF(I221='Tabelle Tipi-pesi'!H$4,'Tabelle Tipi-pesi'!I$4,"")&amp;IF(I221='Tabelle Tipi-pesi'!H$5,'Tabelle Tipi-pesi'!I$5,"")&amp;IF(I221='Tabelle Tipi-pesi'!H$6,'Tabelle Tipi-pesi'!I$6,"")&amp;IF(I221='Tabelle Tipi-pesi'!H$7,'Tabelle Tipi-pesi'!I$7,"")&amp;IF(I221='Tabelle Tipi-pesi'!H$8,'Tabelle Tipi-pesi'!I$8,"")&amp;IF(I221='Tabelle Tipi-pesi'!H$9,'Tabelle Tipi-pesi'!I$9,"")&amp;IF(I221='Tabelle Tipi-pesi'!H$10,'Tabelle Tipi-pesi'!I$10,"")&amp;IF(I221='Tabelle Tipi-pesi'!H$11,'Tabelle Tipi-pesi'!I$11,"")&amp;IF(I221='Tabelle Tipi-pesi'!H$12,'Tabelle Tipi-pesi'!I$12,"")&amp;IF(I221='Tabelle Tipi-pesi'!H$13,'Tabelle Tipi-pesi'!I$13,"")&amp;IF(I221='Tabelle Tipi-pesi'!H$14,'Tabelle Tipi-pesi'!I$14,"")&amp;IF(I221='Tabelle Tipi-pesi'!H$15,'Tabelle Tipi-pesi'!I$15,"")&amp;IF(I221='Tabelle Tipi-pesi'!H$16,'Tabelle Tipi-pesi'!I$16,"")&amp;IF(I221='Tabelle Tipi-pesi'!H$17,'Tabelle Tipi-pesi'!I$17,"")&amp;IF(I221='Tabelle Tipi-pesi'!H$18,'Tabelle Tipi-pesi'!I$18,"")&amp;IF(I221='Tabelle Tipi-pesi'!H$19,'Tabelle Tipi-pesi'!I$19,"")&amp;IF(I221='Tabelle Tipi-pesi'!H$20,'Tabelle Tipi-pesi'!I$20,"")&amp;IF(I221='Tabelle Tipi-pesi'!H$21,'Tabelle Tipi-pesi'!I$21,"")&amp;IF(I221='Tabelle Tipi-pesi'!H$22,'Tabelle Tipi-pesi'!I$22,"")&amp;IF(I221='Tabelle Tipi-pesi'!H$23,'Tabelle Tipi-pesi'!I$23,"")&amp;IF(I221='Tabelle Tipi-pesi'!H$24,'Tabelle Tipi-pesi'!I$24,"")&amp;IF(I221='Tabelle Tipi-pesi'!H$25,'Tabelle Tipi-pesi'!I$25,"")&amp;IF(I221='Tabelle Tipi-pesi'!H$26,'Tabelle Tipi-pesi'!I$26,"")&amp;IF(I221='Tabelle Tipi-pesi'!H$27,'Tabelle Tipi-pesi'!I$27,"")&amp;IF(I221='Tabelle Tipi-pesi'!H$28,'Tabelle Tipi-pesi'!I$28,"")&amp;IF(I221='Tabelle Tipi-pesi'!H$29,'Tabelle Tipi-pesi'!I$29,"")&amp;IF(I221='Tabelle Tipi-pesi'!H$30,'Tabelle Tipi-pesi'!I$30,"")))</f>
        <v>224</v>
      </c>
      <c r="K221" s="24"/>
      <c r="L221" s="25">
        <f>IF(K221="",0,VALUE(IF(K221='Tabelle Tipi-pesi'!J$2,'Tabelle Tipi-pesi'!K$2,"")&amp;IF(K221='Tabelle Tipi-pesi'!J$3,'Tabelle Tipi-pesi'!K$3,"")&amp;IF(K221='Tabelle Tipi-pesi'!J$4,'Tabelle Tipi-pesi'!K$4,"")&amp;IF(K221='Tabelle Tipi-pesi'!J$5,'Tabelle Tipi-pesi'!K$5,"")&amp;IF(K221='Tabelle Tipi-pesi'!J$6,'Tabelle Tipi-pesi'!K$6,"")&amp;IF(K221='Tabelle Tipi-pesi'!J$7,'Tabelle Tipi-pesi'!K$7,"")&amp;IF(K221='Tabelle Tipi-pesi'!J$8,'Tabelle Tipi-pesi'!K$8,"")&amp;IF(K221='Tabelle Tipi-pesi'!J$9,'Tabelle Tipi-pesi'!K$9,"")&amp;IF(K221='Tabelle Tipi-pesi'!J$10,'Tabelle Tipi-pesi'!K$10,"")&amp;IF(K221='Tabelle Tipi-pesi'!J$11,'Tabelle Tipi-pesi'!K$11,"")&amp;IF(K221='Tabelle Tipi-pesi'!J$12,'Tabelle Tipi-pesi'!K$12,"")&amp;IF(K221='Tabelle Tipi-pesi'!J$13,'Tabelle Tipi-pesi'!K$13,"")&amp;IF(K221='Tabelle Tipi-pesi'!J$14,'Tabelle Tipi-pesi'!K$14,"")&amp;IF(K221='Tabelle Tipi-pesi'!J$15,'Tabelle Tipi-pesi'!K$15,"")&amp;IF(K221='Tabelle Tipi-pesi'!J$16,'Tabelle Tipi-pesi'!K$16,"")&amp;IF(K221='Tabelle Tipi-pesi'!J$17,'Tabelle Tipi-pesi'!K$17,"")&amp;IF(K221='Tabelle Tipi-pesi'!J$18,'Tabelle Tipi-pesi'!K$18,"")&amp;IF(K221='Tabelle Tipi-pesi'!J$19,'Tabelle Tipi-pesi'!K$19,"")&amp;IF(K221='Tabelle Tipi-pesi'!J$20,'Tabelle Tipi-pesi'!K$20,"")&amp;IF(K221='Tabelle Tipi-pesi'!J$21,'Tabelle Tipi-pesi'!K$21,"")&amp;IF(K221='Tabelle Tipi-pesi'!J$22,'Tabelle Tipi-pesi'!K$22,"")&amp;IF(K221='Tabelle Tipi-pesi'!J$23,'Tabelle Tipi-pesi'!K$23,"")&amp;IF(K221='Tabelle Tipi-pesi'!J$24,'Tabelle Tipi-pesi'!K$24,"")&amp;IF(K221='Tabelle Tipi-pesi'!J$25,'Tabelle Tipi-pesi'!K$25,"")&amp;IF(K221='Tabelle Tipi-pesi'!J$26,'Tabelle Tipi-pesi'!K$26,"")&amp;IF(K221='Tabelle Tipi-pesi'!J$27,'Tabelle Tipi-pesi'!K$27,"")&amp;IF(K221='Tabelle Tipi-pesi'!J$28,'Tabelle Tipi-pesi'!K$28,"")&amp;IF(K221='Tabelle Tipi-pesi'!J$29,'Tabelle Tipi-pesi'!K$29,"")&amp;IF(K221='Tabelle Tipi-pesi'!J$30,'Tabelle Tipi-pesi'!K$30,"")))</f>
        <v>0</v>
      </c>
      <c r="M221" s="8" t="s">
        <v>57</v>
      </c>
      <c r="N221" s="9">
        <f>$B221*IF(M221="",0,VALUE(IF(M221='Tabelle Tipi-pesi'!L$2,'Tabelle Tipi-pesi'!M$2,"")&amp;IF(M221='Tabelle Tipi-pesi'!L$3,'Tabelle Tipi-pesi'!M$3,"")&amp;IF(M221='Tabelle Tipi-pesi'!L$4,'Tabelle Tipi-pesi'!M$4,"")&amp;IF(M221='Tabelle Tipi-pesi'!L$5,'Tabelle Tipi-pesi'!M$5,"")&amp;IF(M221='Tabelle Tipi-pesi'!L$6,'Tabelle Tipi-pesi'!M$6,"")&amp;IF(M221='Tabelle Tipi-pesi'!L$7,'Tabelle Tipi-pesi'!M$7,"")&amp;IF(M221='Tabelle Tipi-pesi'!L$8,'Tabelle Tipi-pesi'!M$8,"")&amp;IF(M221='Tabelle Tipi-pesi'!L$9,'Tabelle Tipi-pesi'!M$9,"")&amp;IF(M221='Tabelle Tipi-pesi'!L$10,'Tabelle Tipi-pesi'!M$10,"")&amp;IF(M221='Tabelle Tipi-pesi'!L$11,'Tabelle Tipi-pesi'!M$11,"")&amp;IF(M221='Tabelle Tipi-pesi'!L$12,'Tabelle Tipi-pesi'!M$12,"")&amp;IF(M221='Tabelle Tipi-pesi'!L$13,'Tabelle Tipi-pesi'!M$13,"")&amp;IF(M221='Tabelle Tipi-pesi'!L$14,'Tabelle Tipi-pesi'!M$14,"")&amp;IF(M221='Tabelle Tipi-pesi'!L$15,'Tabelle Tipi-pesi'!M$15,"")&amp;IF(M221='Tabelle Tipi-pesi'!L$16,'Tabelle Tipi-pesi'!M$16,"")&amp;IF(M221='Tabelle Tipi-pesi'!L$17,'Tabelle Tipi-pesi'!M$17,"")&amp;IF(M221='Tabelle Tipi-pesi'!L$18,'Tabelle Tipi-pesi'!M$18,"")&amp;IF(M221='Tabelle Tipi-pesi'!L$19,'Tabelle Tipi-pesi'!M$19,"")&amp;IF(M221='Tabelle Tipi-pesi'!L$20,'Tabelle Tipi-pesi'!M$20,"")&amp;IF(M221='Tabelle Tipi-pesi'!L$21,'Tabelle Tipi-pesi'!M$21,"")&amp;IF(M221='Tabelle Tipi-pesi'!L$22,'Tabelle Tipi-pesi'!M$22,"")&amp;IF(M221='Tabelle Tipi-pesi'!L$23,'Tabelle Tipi-pesi'!M$23,"")&amp;IF(M221='Tabelle Tipi-pesi'!L$24,'Tabelle Tipi-pesi'!M$24,"")&amp;IF(M221='Tabelle Tipi-pesi'!L$25,'Tabelle Tipi-pesi'!M$25,"")&amp;IF(M221='Tabelle Tipi-pesi'!L$26,'Tabelle Tipi-pesi'!M$26,"")&amp;IF(M221='Tabelle Tipi-pesi'!L$27,'Tabelle Tipi-pesi'!M$27,"")&amp;IF(M221='Tabelle Tipi-pesi'!L$28,'Tabelle Tipi-pesi'!M$28,"")&amp;IF(M221='Tabelle Tipi-pesi'!L$29,'Tabelle Tipi-pesi'!M$29,"")&amp;IF(M221='Tabelle Tipi-pesi'!L$30,'Tabelle Tipi-pesi'!M$30,"")))</f>
        <v>388</v>
      </c>
      <c r="O221" s="27" t="s">
        <v>163</v>
      </c>
      <c r="P221" s="28">
        <f>IF(O221="",0,VALUE(IF(O221='Tabelle Tipi-pesi'!N$2,'Tabelle Tipi-pesi'!O$2,"")&amp;IF(O221='Tabelle Tipi-pesi'!N$3,'Tabelle Tipi-pesi'!O$3,"")&amp;IF(O221='Tabelle Tipi-pesi'!N$4,'Tabelle Tipi-pesi'!O$4,"")&amp;IF(O221='Tabelle Tipi-pesi'!N$5,'Tabelle Tipi-pesi'!O$5,"")&amp;IF(O221='Tabelle Tipi-pesi'!N$6,'Tabelle Tipi-pesi'!O$6,"")&amp;IF(O221='Tabelle Tipi-pesi'!N$7,'Tabelle Tipi-pesi'!O$7,"")&amp;IF(O221='Tabelle Tipi-pesi'!N$8,'Tabelle Tipi-pesi'!O$8,"")&amp;IF(O221='Tabelle Tipi-pesi'!N$9,'Tabelle Tipi-pesi'!O$9,"")&amp;IF(O221='Tabelle Tipi-pesi'!N$10,'Tabelle Tipi-pesi'!O$10,"")&amp;IF(O221='Tabelle Tipi-pesi'!N$11,'Tabelle Tipi-pesi'!O$11,"")&amp;IF(O221='Tabelle Tipi-pesi'!N$12,'Tabelle Tipi-pesi'!O$12,"")&amp;IF(O221='Tabelle Tipi-pesi'!N$13,'Tabelle Tipi-pesi'!O$13,"")&amp;IF(O221='Tabelle Tipi-pesi'!N$14,'Tabelle Tipi-pesi'!O$14,"")&amp;IF(O221='Tabelle Tipi-pesi'!N$15,'Tabelle Tipi-pesi'!O$15,"")&amp;IF(O221='Tabelle Tipi-pesi'!N$16,'Tabelle Tipi-pesi'!O$16,"")&amp;IF(O221='Tabelle Tipi-pesi'!N$17,'Tabelle Tipi-pesi'!O$17,"")&amp;IF(O221='Tabelle Tipi-pesi'!N$18,'Tabelle Tipi-pesi'!O$18,"")&amp;IF(O221='Tabelle Tipi-pesi'!N$19,'Tabelle Tipi-pesi'!O$19,"")&amp;IF(O221='Tabelle Tipi-pesi'!N$20,'Tabelle Tipi-pesi'!O$20,"")&amp;IF(O221='Tabelle Tipi-pesi'!N$21,'Tabelle Tipi-pesi'!O$21,"")&amp;IF(O221='Tabelle Tipi-pesi'!N$22,'Tabelle Tipi-pesi'!O$22,"")&amp;IF(O221='Tabelle Tipi-pesi'!N$23,'Tabelle Tipi-pesi'!O$23,"")&amp;IF(O221='Tabelle Tipi-pesi'!N$24,'Tabelle Tipi-pesi'!O$24,"")&amp;IF(O221='Tabelle Tipi-pesi'!N$25,'Tabelle Tipi-pesi'!O$25,"")&amp;IF(O221='Tabelle Tipi-pesi'!N$26,'Tabelle Tipi-pesi'!O$26,"")&amp;IF(O221='Tabelle Tipi-pesi'!N$27,'Tabelle Tipi-pesi'!O$27,"")&amp;IF(O221='Tabelle Tipi-pesi'!N$28,'Tabelle Tipi-pesi'!O$28,"")&amp;IF(O221='Tabelle Tipi-pesi'!N$29,'Tabelle Tipi-pesi'!O$29,"")&amp;IF(O221='Tabelle Tipi-pesi'!N$30,'Tabelle Tipi-pesi'!O$30,"")))</f>
        <v>370</v>
      </c>
      <c r="Q221" s="8" t="s">
        <v>109</v>
      </c>
      <c r="R221" s="9">
        <f>IF(Q221="",0,VALUE(IF(Q221='Tabelle Tipi-pesi'!P$2,'Tabelle Tipi-pesi'!Q$2,"")&amp;IF(Q221='Tabelle Tipi-pesi'!P$3,'Tabelle Tipi-pesi'!Q$3,"")&amp;IF(Q221='Tabelle Tipi-pesi'!P$4,'Tabelle Tipi-pesi'!Q$4,"")&amp;IF(Q221='Tabelle Tipi-pesi'!P$5,'Tabelle Tipi-pesi'!Q$5,"")&amp;IF(Q221='Tabelle Tipi-pesi'!P$6,'Tabelle Tipi-pesi'!Q$6,"")&amp;IF(Q221='Tabelle Tipi-pesi'!P$7,'Tabelle Tipi-pesi'!Q$7,"")&amp;IF(Q221='Tabelle Tipi-pesi'!P$8,'Tabelle Tipi-pesi'!Q$8,"")&amp;IF(Q221='Tabelle Tipi-pesi'!P$9,'Tabelle Tipi-pesi'!Q$9,"")&amp;IF(Q221='Tabelle Tipi-pesi'!P$10,'Tabelle Tipi-pesi'!Q$10,"")&amp;IF(Q221='Tabelle Tipi-pesi'!P$11,'Tabelle Tipi-pesi'!Q$11,"")&amp;IF(Q221='Tabelle Tipi-pesi'!P$12,'Tabelle Tipi-pesi'!Q$12,"")&amp;IF(Q221='Tabelle Tipi-pesi'!P$13,'Tabelle Tipi-pesi'!Q$13,"")&amp;IF(Q221='Tabelle Tipi-pesi'!P$14,'Tabelle Tipi-pesi'!Q$14,"")&amp;IF(Q221='Tabelle Tipi-pesi'!P$15,'Tabelle Tipi-pesi'!Q$15,"")&amp;IF(Q221='Tabelle Tipi-pesi'!P$16,'Tabelle Tipi-pesi'!Q$16,"")&amp;IF(Q221='Tabelle Tipi-pesi'!P$17,'Tabelle Tipi-pesi'!Q$17,"")&amp;IF(Q221='Tabelle Tipi-pesi'!P$18,'Tabelle Tipi-pesi'!Q$18,"")&amp;IF(Q221='Tabelle Tipi-pesi'!P$19,'Tabelle Tipi-pesi'!Q$19,"")&amp;IF(Q221='Tabelle Tipi-pesi'!P$20,'Tabelle Tipi-pesi'!Q$20,"")&amp;IF(Q221='Tabelle Tipi-pesi'!P$21,'Tabelle Tipi-pesi'!Q$21,"")&amp;IF(Q221='Tabelle Tipi-pesi'!P$22,'Tabelle Tipi-pesi'!Q$22,"")&amp;IF(Q221='Tabelle Tipi-pesi'!P$23,'Tabelle Tipi-pesi'!Q$23,"")&amp;IF(Q221='Tabelle Tipi-pesi'!P$24,'Tabelle Tipi-pesi'!Q$24,"")&amp;IF(Q221='Tabelle Tipi-pesi'!P$25,'Tabelle Tipi-pesi'!Q$25,"")&amp;IF(Q221='Tabelle Tipi-pesi'!P$26,'Tabelle Tipi-pesi'!Q$26,"")&amp;IF(Q221='Tabelle Tipi-pesi'!P$27,'Tabelle Tipi-pesi'!Q$27,"")&amp;IF(Q221='Tabelle Tipi-pesi'!P$28,'Tabelle Tipi-pesi'!Q$28,"")&amp;IF(Q221='Tabelle Tipi-pesi'!P$29,'Tabelle Tipi-pesi'!Q$29,"")&amp;IF(Q221='Tabelle Tipi-pesi'!P$30,'Tabelle Tipi-pesi'!Q$30,"")))</f>
        <v>60</v>
      </c>
      <c r="S221" s="29"/>
      <c r="T221" s="30">
        <f>IF(S221="",0,VALUE(IF(S221='Tabelle Tipi-pesi'!R$2,'Tabelle Tipi-pesi'!S$2,"")&amp;IF(S221='Tabelle Tipi-pesi'!R$3,'Tabelle Tipi-pesi'!S$3,"")&amp;IF(S221='Tabelle Tipi-pesi'!R$4,'Tabelle Tipi-pesi'!S$4,"")&amp;IF(S221='Tabelle Tipi-pesi'!R$5,'Tabelle Tipi-pesi'!S$5,"")&amp;IF(S221='Tabelle Tipi-pesi'!R$6,'Tabelle Tipi-pesi'!S$6,"")&amp;IF(S221='Tabelle Tipi-pesi'!R$7,'Tabelle Tipi-pesi'!S$7,"")&amp;IF(S221='Tabelle Tipi-pesi'!R$8,'Tabelle Tipi-pesi'!S$8,"")&amp;IF(S221='Tabelle Tipi-pesi'!R$9,'Tabelle Tipi-pesi'!S$9,"")&amp;IF(S221='Tabelle Tipi-pesi'!R$10,'Tabelle Tipi-pesi'!S$10,"")&amp;IF(S221='Tabelle Tipi-pesi'!R$11,'Tabelle Tipi-pesi'!S$11,"")&amp;IF(S221='Tabelle Tipi-pesi'!R$12,'Tabelle Tipi-pesi'!S$12,"")&amp;IF(S221='Tabelle Tipi-pesi'!R$13,'Tabelle Tipi-pesi'!S$13,"")&amp;IF(S221='Tabelle Tipi-pesi'!R$14,'Tabelle Tipi-pesi'!S$14,"")&amp;IF(S221='Tabelle Tipi-pesi'!R$15,'Tabelle Tipi-pesi'!S$15,"")&amp;IF(S221='Tabelle Tipi-pesi'!R$16,'Tabelle Tipi-pesi'!S$16,"")&amp;IF(S221='Tabelle Tipi-pesi'!R$17,'Tabelle Tipi-pesi'!S$17,"")&amp;IF(S221='Tabelle Tipi-pesi'!R$18,'Tabelle Tipi-pesi'!S$18,"")&amp;IF(S221='Tabelle Tipi-pesi'!R$19,'Tabelle Tipi-pesi'!S$19,"")&amp;IF(S221='Tabelle Tipi-pesi'!R$20,'Tabelle Tipi-pesi'!S$20,"")&amp;IF(S221='Tabelle Tipi-pesi'!R$21,'Tabelle Tipi-pesi'!S$21,"")&amp;IF(S221='Tabelle Tipi-pesi'!R$22,'Tabelle Tipi-pesi'!S$22,"")&amp;IF(S221='Tabelle Tipi-pesi'!R$23,'Tabelle Tipi-pesi'!S$23,"")&amp;IF(S221='Tabelle Tipi-pesi'!R$24,'Tabelle Tipi-pesi'!S$24,"")&amp;IF(S221='Tabelle Tipi-pesi'!R$25,'Tabelle Tipi-pesi'!S$25,"")&amp;IF(S221='Tabelle Tipi-pesi'!R$26,'Tabelle Tipi-pesi'!S$26,"")&amp;IF(S221='Tabelle Tipi-pesi'!R$27,'Tabelle Tipi-pesi'!S$27,"")&amp;IF(S221='Tabelle Tipi-pesi'!R$28,'Tabelle Tipi-pesi'!S$28,"")&amp;IF(S221='Tabelle Tipi-pesi'!R$29,'Tabelle Tipi-pesi'!S$29,"")&amp;IF(S221='Tabelle Tipi-pesi'!R$30,'Tabelle Tipi-pesi'!S$30,"")))</f>
        <v>0</v>
      </c>
      <c r="V221" s="9">
        <f>IF(U221="",0,VALUE(IF(U221='Tabelle Tipi-pesi'!T$2,'Tabelle Tipi-pesi'!U$2,"")&amp;IF(U221='Tabelle Tipi-pesi'!T$3,'Tabelle Tipi-pesi'!U$3,"")&amp;IF(U221='Tabelle Tipi-pesi'!T$4,'Tabelle Tipi-pesi'!U$4,"")&amp;IF(U221='Tabelle Tipi-pesi'!T$5,'Tabelle Tipi-pesi'!U$5,"")&amp;IF(U221='Tabelle Tipi-pesi'!T$6,'Tabelle Tipi-pesi'!U$6,"")&amp;IF(U221='Tabelle Tipi-pesi'!T$7,'Tabelle Tipi-pesi'!U$7,"")&amp;IF(U221='Tabelle Tipi-pesi'!T$8,'Tabelle Tipi-pesi'!U$8,"")&amp;IF(U221='Tabelle Tipi-pesi'!T$9,'Tabelle Tipi-pesi'!U$9,"")&amp;IF(U221='Tabelle Tipi-pesi'!T$10,'Tabelle Tipi-pesi'!U$10,"")&amp;IF(U221='Tabelle Tipi-pesi'!T$11,'Tabelle Tipi-pesi'!U$11,"")&amp;IF(U221='Tabelle Tipi-pesi'!T$12,'Tabelle Tipi-pesi'!U$12,"")&amp;IF(U221='Tabelle Tipi-pesi'!T$13,'Tabelle Tipi-pesi'!U$13,"")&amp;IF(U221='Tabelle Tipi-pesi'!T$14,'Tabelle Tipi-pesi'!U$14,"")&amp;IF(U221='Tabelle Tipi-pesi'!T$15,'Tabelle Tipi-pesi'!U$15,"")&amp;IF(U221='Tabelle Tipi-pesi'!T$16,'Tabelle Tipi-pesi'!U$16,"")&amp;IF(U221='Tabelle Tipi-pesi'!T$17,'Tabelle Tipi-pesi'!U$17,"")&amp;IF(U221='Tabelle Tipi-pesi'!T$18,'Tabelle Tipi-pesi'!U$18,"")&amp;IF(U221='Tabelle Tipi-pesi'!T$19,'Tabelle Tipi-pesi'!U$19,"")&amp;IF(U221='Tabelle Tipi-pesi'!T$20,'Tabelle Tipi-pesi'!U$20,"")&amp;IF(U221='Tabelle Tipi-pesi'!T$21,'Tabelle Tipi-pesi'!U$21,"")&amp;IF(U221='Tabelle Tipi-pesi'!T$22,'Tabelle Tipi-pesi'!U$22,"")&amp;IF(U221='Tabelle Tipi-pesi'!T$23,'Tabelle Tipi-pesi'!U$23,"")&amp;IF(U221='Tabelle Tipi-pesi'!T$24,'Tabelle Tipi-pesi'!U$24,"")&amp;IF(U221='Tabelle Tipi-pesi'!T$25,'Tabelle Tipi-pesi'!U$25,"")&amp;IF(U221='Tabelle Tipi-pesi'!T$26,'Tabelle Tipi-pesi'!U$26,"")&amp;IF(U221='Tabelle Tipi-pesi'!T$27,'Tabelle Tipi-pesi'!U$27,"")&amp;IF(U221='Tabelle Tipi-pesi'!T$28,'Tabelle Tipi-pesi'!U$28,"")&amp;IF(U221='Tabelle Tipi-pesi'!T$29,'Tabelle Tipi-pesi'!U$29,"")&amp;IF(U221='Tabelle Tipi-pesi'!T$30,'Tabelle Tipi-pesi'!U$30,"")))</f>
        <v>0</v>
      </c>
      <c r="W221" s="31"/>
      <c r="X221" s="32">
        <f>IF(W221="",0,VALUE(IF(W221='Tabelle Tipi-pesi'!V$2,'Tabelle Tipi-pesi'!W$2,"")&amp;IF(W221='Tabelle Tipi-pesi'!V$3,'Tabelle Tipi-pesi'!W$3,"")&amp;IF(W221='Tabelle Tipi-pesi'!V$4,'Tabelle Tipi-pesi'!W$4,"")&amp;IF(W221='Tabelle Tipi-pesi'!V$5,'Tabelle Tipi-pesi'!W$5,"")&amp;IF(W221='Tabelle Tipi-pesi'!V$6,'Tabelle Tipi-pesi'!W$6,"")&amp;IF(W221='Tabelle Tipi-pesi'!V$7,'Tabelle Tipi-pesi'!W$7,"")&amp;IF(W221='Tabelle Tipi-pesi'!V$8,'Tabelle Tipi-pesi'!W$8,"")&amp;IF(W221='Tabelle Tipi-pesi'!V$9,'Tabelle Tipi-pesi'!W$9,"")&amp;IF(W221='Tabelle Tipi-pesi'!V$10,'Tabelle Tipi-pesi'!W$10,"")&amp;IF(W221='Tabelle Tipi-pesi'!V$11,'Tabelle Tipi-pesi'!W$11,"")&amp;IF(W221='Tabelle Tipi-pesi'!V$12,'Tabelle Tipi-pesi'!W$12,"")&amp;IF(W221='Tabelle Tipi-pesi'!V$13,'Tabelle Tipi-pesi'!W$13,"")&amp;IF(W221='Tabelle Tipi-pesi'!V$14,'Tabelle Tipi-pesi'!W$14,"")&amp;IF(W221='Tabelle Tipi-pesi'!V$15,'Tabelle Tipi-pesi'!W$15,"")&amp;IF(W221='Tabelle Tipi-pesi'!V$16,'Tabelle Tipi-pesi'!W$16,"")&amp;IF(W221='Tabelle Tipi-pesi'!V$17,'Tabelle Tipi-pesi'!W$17,"")&amp;IF(W221='Tabelle Tipi-pesi'!V$18,'Tabelle Tipi-pesi'!W$18,"")&amp;IF(W221='Tabelle Tipi-pesi'!V$19,'Tabelle Tipi-pesi'!W$19,"")&amp;IF(W221='Tabelle Tipi-pesi'!V$20,'Tabelle Tipi-pesi'!W$20,"")&amp;IF(W221='Tabelle Tipi-pesi'!V$21,'Tabelle Tipi-pesi'!W$21,"")&amp;IF(W221='Tabelle Tipi-pesi'!V$22,'Tabelle Tipi-pesi'!W$22,"")&amp;IF(W221='Tabelle Tipi-pesi'!V$23,'Tabelle Tipi-pesi'!W$23,"")&amp;IF(W221='Tabelle Tipi-pesi'!V$24,'Tabelle Tipi-pesi'!W$24,"")&amp;IF(W221='Tabelle Tipi-pesi'!V$25,'Tabelle Tipi-pesi'!W$25,"")&amp;IF(W221='Tabelle Tipi-pesi'!V$26,'Tabelle Tipi-pesi'!W$26,"")&amp;IF(W221='Tabelle Tipi-pesi'!V$27,'Tabelle Tipi-pesi'!W$27,"")&amp;IF(W221='Tabelle Tipi-pesi'!V$28,'Tabelle Tipi-pesi'!W$28,"")&amp;IF(W221='Tabelle Tipi-pesi'!V$29,'Tabelle Tipi-pesi'!W$29,"")&amp;IF(W221='Tabelle Tipi-pesi'!V$30,'Tabelle Tipi-pesi'!W$30,"")))</f>
        <v>0</v>
      </c>
      <c r="Z221" s="9">
        <f>IF(Y221="",0,VALUE(IF(Y221='Tabelle Tipi-pesi'!X$2,'Tabelle Tipi-pesi'!Y$2,"")&amp;IF(Y221='Tabelle Tipi-pesi'!X$3,'Tabelle Tipi-pesi'!Y$3,"")&amp;IF(Y221='Tabelle Tipi-pesi'!X$4,'Tabelle Tipi-pesi'!Y$4,"")&amp;IF(Y221='Tabelle Tipi-pesi'!X$5,'Tabelle Tipi-pesi'!Y$5,"")&amp;IF(Y221='Tabelle Tipi-pesi'!X$6,'Tabelle Tipi-pesi'!Y$6,"")&amp;IF(Y221='Tabelle Tipi-pesi'!X$7,'Tabelle Tipi-pesi'!Y$7,"")&amp;IF(Y221='Tabelle Tipi-pesi'!X$8,'Tabelle Tipi-pesi'!Y$8,"")&amp;IF(Y221='Tabelle Tipi-pesi'!X$9,'Tabelle Tipi-pesi'!Y$9,"")&amp;IF(Y221='Tabelle Tipi-pesi'!X$10,'Tabelle Tipi-pesi'!Y$10,"")&amp;IF(Y221='Tabelle Tipi-pesi'!X$11,'Tabelle Tipi-pesi'!Y$11,"")&amp;IF(Y221='Tabelle Tipi-pesi'!X$12,'Tabelle Tipi-pesi'!Y$12,"")&amp;IF(Y221='Tabelle Tipi-pesi'!X$13,'Tabelle Tipi-pesi'!Y$13,"")&amp;IF(Y221='Tabelle Tipi-pesi'!X$14,'Tabelle Tipi-pesi'!Y$14,"")&amp;IF(Y221='Tabelle Tipi-pesi'!X$15,'Tabelle Tipi-pesi'!Y$15,"")&amp;IF(Y221='Tabelle Tipi-pesi'!X$16,'Tabelle Tipi-pesi'!Y$16,"")&amp;IF(Y221='Tabelle Tipi-pesi'!X$17,'Tabelle Tipi-pesi'!Y$17,"")&amp;IF(Y221='Tabelle Tipi-pesi'!X$18,'Tabelle Tipi-pesi'!Y$18,"")&amp;IF(Y221='Tabelle Tipi-pesi'!X$19,'Tabelle Tipi-pesi'!Y$19,"")&amp;IF(Y221='Tabelle Tipi-pesi'!X$20,'Tabelle Tipi-pesi'!Y$20,"")&amp;IF(Y221='Tabelle Tipi-pesi'!X$21,'Tabelle Tipi-pesi'!Y$21,"")&amp;IF(Y221='Tabelle Tipi-pesi'!X$22,'Tabelle Tipi-pesi'!Y$22,"")&amp;IF(Y221='Tabelle Tipi-pesi'!X$23,'Tabelle Tipi-pesi'!Y$23,"")&amp;IF(Y221='Tabelle Tipi-pesi'!X$24,'Tabelle Tipi-pesi'!Y$24,"")&amp;IF(Y221='Tabelle Tipi-pesi'!X$25,'Tabelle Tipi-pesi'!Y$25,"")&amp;IF(Y221='Tabelle Tipi-pesi'!X$26,'Tabelle Tipi-pesi'!Y$26,"")&amp;IF(Y221='Tabelle Tipi-pesi'!X$27,'Tabelle Tipi-pesi'!Y$27,"")&amp;IF(Y221='Tabelle Tipi-pesi'!X$28,'Tabelle Tipi-pesi'!Y$28,"")&amp;IF(Y221='Tabelle Tipi-pesi'!X$29,'Tabelle Tipi-pesi'!Y$29,"")&amp;IF(Y221='Tabelle Tipi-pesi'!X$30,'Tabelle Tipi-pesi'!Y$30,"")))</f>
        <v>0</v>
      </c>
      <c r="AA221" s="36"/>
      <c r="AB221" s="37">
        <f>IF(AA221="",0,VALUE(IF(AA221='Tabelle Tipi-pesi'!Z$2,'Tabelle Tipi-pesi'!AA$2,"")&amp;IF(AA221='Tabelle Tipi-pesi'!Z$3,'Tabelle Tipi-pesi'!AA$3,"")&amp;IF(AA221='Tabelle Tipi-pesi'!Z$4,'Tabelle Tipi-pesi'!AA$4,"")&amp;IF(AA221='Tabelle Tipi-pesi'!Z$5,'Tabelle Tipi-pesi'!AA$5,"")&amp;IF(AA221='Tabelle Tipi-pesi'!Z$6,'Tabelle Tipi-pesi'!AA$6,"")&amp;IF(AA221='Tabelle Tipi-pesi'!Z$7,'Tabelle Tipi-pesi'!AA$7,"")&amp;IF(AA221='Tabelle Tipi-pesi'!Z$8,'Tabelle Tipi-pesi'!AA$8,"")&amp;IF(AA221='Tabelle Tipi-pesi'!Z$9,'Tabelle Tipi-pesi'!AA$9,"")&amp;IF(AA221='Tabelle Tipi-pesi'!Z$10,'Tabelle Tipi-pesi'!AA$10,"")&amp;IF(AA221='Tabelle Tipi-pesi'!Z$11,'Tabelle Tipi-pesi'!AA$11,"")&amp;IF(AA221='Tabelle Tipi-pesi'!Z$12,'Tabelle Tipi-pesi'!AA$12,"")&amp;IF(AA221='Tabelle Tipi-pesi'!Z$13,'Tabelle Tipi-pesi'!AA$13,"")&amp;IF(AA221='Tabelle Tipi-pesi'!Z$14,'Tabelle Tipi-pesi'!AA$14,"")&amp;IF(AA221='Tabelle Tipi-pesi'!Z$15,'Tabelle Tipi-pesi'!AA$15,"")&amp;IF(AA221='Tabelle Tipi-pesi'!Z$16,'Tabelle Tipi-pesi'!AA$16,"")&amp;IF(AA221='Tabelle Tipi-pesi'!Z$17,'Tabelle Tipi-pesi'!AA$17,"")&amp;IF(AA221='Tabelle Tipi-pesi'!Z$18,'Tabelle Tipi-pesi'!AA$18,"")&amp;IF(AA221='Tabelle Tipi-pesi'!Z$19,'Tabelle Tipi-pesi'!AA$19,"")&amp;IF(AA221='Tabelle Tipi-pesi'!Z$20,'Tabelle Tipi-pesi'!AA$20,"")&amp;IF(AA221='Tabelle Tipi-pesi'!Z$21,'Tabelle Tipi-pesi'!AA$21,"")&amp;IF(AA221='Tabelle Tipi-pesi'!Z$22,'Tabelle Tipi-pesi'!AA$22,"")&amp;IF(AA221='Tabelle Tipi-pesi'!Z$23,'Tabelle Tipi-pesi'!AA$23,"")&amp;IF(AA221='Tabelle Tipi-pesi'!Z$24,'Tabelle Tipi-pesi'!AA$24,"")&amp;IF(AA221='Tabelle Tipi-pesi'!Z$25,'Tabelle Tipi-pesi'!AA$25,"")&amp;IF(AA221='Tabelle Tipi-pesi'!Z$26,'Tabelle Tipi-pesi'!AA$26,"")&amp;IF(AA221='Tabelle Tipi-pesi'!Z$27,'Tabelle Tipi-pesi'!AA$27,"")&amp;IF(AA221='Tabelle Tipi-pesi'!Z$28,'Tabelle Tipi-pesi'!AA$28,"")&amp;IF(AA221='Tabelle Tipi-pesi'!Z$29,'Tabelle Tipi-pesi'!AA$29,"")&amp;IF(AA221='Tabelle Tipi-pesi'!Z$30,'Tabelle Tipi-pesi'!AA$30,"")))</f>
        <v>0</v>
      </c>
      <c r="AD221" s="9">
        <f>IF(AC221="",0,VALUE(IF(AC221='Tabelle Tipi-pesi'!Z$2,'Tabelle Tipi-pesi'!AA$2,"")&amp;IF(AC221='Tabelle Tipi-pesi'!Z$3,'Tabelle Tipi-pesi'!AA$3,"")&amp;IF(AC221='Tabelle Tipi-pesi'!Z$4,'Tabelle Tipi-pesi'!AA$4,"")&amp;IF(AC221='Tabelle Tipi-pesi'!Z$5,'Tabelle Tipi-pesi'!AA$5,"")&amp;IF(AC221='Tabelle Tipi-pesi'!Z$6,'Tabelle Tipi-pesi'!AA$6,"")&amp;IF(AC221='Tabelle Tipi-pesi'!Z$7,'Tabelle Tipi-pesi'!AA$7,"")&amp;IF(AC221='Tabelle Tipi-pesi'!Z$8,'Tabelle Tipi-pesi'!AA$8,"")&amp;IF(AC221='Tabelle Tipi-pesi'!Z$9,'Tabelle Tipi-pesi'!AA$9,"")&amp;IF(AC221='Tabelle Tipi-pesi'!Z$10,'Tabelle Tipi-pesi'!AA$10,"")&amp;IF(AC221='Tabelle Tipi-pesi'!Z$11,'Tabelle Tipi-pesi'!AA$11,"")&amp;IF(AC221='Tabelle Tipi-pesi'!Z$12,'Tabelle Tipi-pesi'!AA$12,"")&amp;IF(AC221='Tabelle Tipi-pesi'!Z$13,'Tabelle Tipi-pesi'!AA$13,"")&amp;IF(AC221='Tabelle Tipi-pesi'!Z$14,'Tabelle Tipi-pesi'!AA$14,"")&amp;IF(AC221='Tabelle Tipi-pesi'!Z$15,'Tabelle Tipi-pesi'!AA$15,"")&amp;IF(AC221='Tabelle Tipi-pesi'!Z$16,'Tabelle Tipi-pesi'!AA$16,"")&amp;IF(AC221='Tabelle Tipi-pesi'!Z$17,'Tabelle Tipi-pesi'!AA$17,"")&amp;IF(AC221='Tabelle Tipi-pesi'!Z$18,'Tabelle Tipi-pesi'!AA$18,"")&amp;IF(AC221='Tabelle Tipi-pesi'!Z$19,'Tabelle Tipi-pesi'!AA$19,"")&amp;IF(AC221='Tabelle Tipi-pesi'!Z$20,'Tabelle Tipi-pesi'!AA$20,"")&amp;IF(AC221='Tabelle Tipi-pesi'!Z$21,'Tabelle Tipi-pesi'!AA$21,"")&amp;IF(AC221='Tabelle Tipi-pesi'!Z$22,'Tabelle Tipi-pesi'!AA$22,"")&amp;IF(AC221='Tabelle Tipi-pesi'!Z$23,'Tabelle Tipi-pesi'!AA$23,"")&amp;IF(AC221='Tabelle Tipi-pesi'!Z$24,'Tabelle Tipi-pesi'!AA$24,"")&amp;IF(AC221='Tabelle Tipi-pesi'!Z$25,'Tabelle Tipi-pesi'!AA$25,"")&amp;IF(AC221='Tabelle Tipi-pesi'!Z$26,'Tabelle Tipi-pesi'!AA$26,"")&amp;IF(AC221='Tabelle Tipi-pesi'!Z$25,'Tabelle Tipi-pesi'!AA$25,"")&amp;IF(AC221='Tabelle Tipi-pesi'!Z$27,'Tabelle Tipi-pesi'!AA$27,"")&amp;IF(AC221='Tabelle Tipi-pesi'!Z$28,'Tabelle Tipi-pesi'!AA$28,"")&amp;IF(AC221='Tabelle Tipi-pesi'!Z$29,'Tabelle Tipi-pesi'!AA$29,"")&amp;IF(AC221='Tabelle Tipi-pesi'!Z$30,'Tabelle Tipi-pesi'!AA$30,"")))</f>
        <v>0</v>
      </c>
      <c r="AE221" s="34"/>
      <c r="AF221" s="35">
        <f>IF(AE221="",0,VALUE(IF(AE221='Tabelle Tipi-pesi'!AB$2,'Tabelle Tipi-pesi'!AC$2,"")&amp;IF(AE221='Tabelle Tipi-pesi'!AB$3,'Tabelle Tipi-pesi'!AC$3,"")&amp;IF(AE221='Tabelle Tipi-pesi'!AB$4,'Tabelle Tipi-pesi'!AC$4,"")&amp;IF(AE221='Tabelle Tipi-pesi'!AB$5,'Tabelle Tipi-pesi'!AC$5,"")&amp;IF(AE221='Tabelle Tipi-pesi'!AB$6,'Tabelle Tipi-pesi'!AC$6,"")&amp;IF(AE221='Tabelle Tipi-pesi'!AB$7,'Tabelle Tipi-pesi'!AC$7,"")&amp;IF(AE221='Tabelle Tipi-pesi'!AB$8,'Tabelle Tipi-pesi'!AC$8,"")&amp;IF(AE221='Tabelle Tipi-pesi'!AB$9,'Tabelle Tipi-pesi'!AC$9,"")&amp;IF(AE221='Tabelle Tipi-pesi'!AB$10,'Tabelle Tipi-pesi'!AC$10,"")&amp;IF(AE221='Tabelle Tipi-pesi'!AB$11,'Tabelle Tipi-pesi'!AC$11,"")&amp;IF(AE221='Tabelle Tipi-pesi'!AB$12,'Tabelle Tipi-pesi'!AC$12,"")&amp;IF(AE221='Tabelle Tipi-pesi'!AB$13,'Tabelle Tipi-pesi'!AC$13,"")&amp;IF(AE221='Tabelle Tipi-pesi'!AB$14,'Tabelle Tipi-pesi'!AC$14,"")&amp;IF(AE221='Tabelle Tipi-pesi'!AB$15,'Tabelle Tipi-pesi'!AC$15,"")&amp;IF(AE221='Tabelle Tipi-pesi'!AB$16,'Tabelle Tipi-pesi'!AC$16,"")&amp;IF(AE221='Tabelle Tipi-pesi'!AB$17,'Tabelle Tipi-pesi'!AC$17,"")&amp;IF(AE221='Tabelle Tipi-pesi'!AB$18,'Tabelle Tipi-pesi'!AC$18,"")&amp;IF(AE221='Tabelle Tipi-pesi'!AB$19,'Tabelle Tipi-pesi'!AC$19,"")&amp;IF(AE221='Tabelle Tipi-pesi'!AB$20,'Tabelle Tipi-pesi'!AC$20,"")&amp;IF(AE221='Tabelle Tipi-pesi'!AB$21,'Tabelle Tipi-pesi'!AC$21,"")&amp;IF(AE221='Tabelle Tipi-pesi'!AB$22,'Tabelle Tipi-pesi'!AC$22,"")&amp;IF(AE221='Tabelle Tipi-pesi'!AB$23,'Tabelle Tipi-pesi'!AC$23,"")&amp;IF(AE221='Tabelle Tipi-pesi'!AB$24,'Tabelle Tipi-pesi'!AC$24,"")&amp;IF(AE221='Tabelle Tipi-pesi'!AB$25,'Tabelle Tipi-pesi'!AC$25,"")&amp;IF(AE221='Tabelle Tipi-pesi'!AB$26,'Tabelle Tipi-pesi'!AC$26,"")&amp;IF(AE221='Tabelle Tipi-pesi'!AB$25,'Tabelle Tipi-pesi'!AC$25,"")&amp;IF(AE221='Tabelle Tipi-pesi'!AB$27,'Tabelle Tipi-pesi'!AC$27,"")&amp;IF(AE221='Tabelle Tipi-pesi'!AB$28,'Tabelle Tipi-pesi'!AC$28,"")&amp;IF(AE221='Tabelle Tipi-pesi'!AB$29,'Tabelle Tipi-pesi'!AC$29,"")&amp;IF(AE221='Tabelle Tipi-pesi'!AB$30,'Tabelle Tipi-pesi'!AC$30,"")))</f>
        <v>0</v>
      </c>
      <c r="AH221" s="9">
        <f>IF(AG221="",0,VALUE(IF(AG221='Tabelle Tipi-pesi'!AD$2,'Tabelle Tipi-pesi'!AE$2,"")&amp;IF(AG221='Tabelle Tipi-pesi'!AD$3,'Tabelle Tipi-pesi'!AE$3,"")&amp;IF(AG221='Tabelle Tipi-pesi'!AD$4,'Tabelle Tipi-pesi'!AE$4,"")&amp;IF(AG221='Tabelle Tipi-pesi'!AD$5,'Tabelle Tipi-pesi'!AE$5,"")&amp;IF(AG221='Tabelle Tipi-pesi'!AD$6,'Tabelle Tipi-pesi'!AE$6,"")&amp;IF(AG221='Tabelle Tipi-pesi'!AD$7,'Tabelle Tipi-pesi'!AE$7,"")&amp;IF(AG221='Tabelle Tipi-pesi'!AD$8,'Tabelle Tipi-pesi'!AE$8,"")&amp;IF(AG221='Tabelle Tipi-pesi'!AD$9,'Tabelle Tipi-pesi'!AE$9,"")&amp;IF(AG221='Tabelle Tipi-pesi'!AD$10,'Tabelle Tipi-pesi'!AE$10,"")&amp;IF(AG221='Tabelle Tipi-pesi'!AD$11,'Tabelle Tipi-pesi'!AE$11,"")&amp;IF(AG221='Tabelle Tipi-pesi'!AD$12,'Tabelle Tipi-pesi'!AE$12,"")&amp;IF(AG221='Tabelle Tipi-pesi'!AD$13,'Tabelle Tipi-pesi'!AE$13,"")&amp;IF(AG221='Tabelle Tipi-pesi'!AD$14,'Tabelle Tipi-pesi'!AE$14,"")&amp;IF(AG221='Tabelle Tipi-pesi'!AD$15,'Tabelle Tipi-pesi'!AE$15,"")&amp;IF(AG221='Tabelle Tipi-pesi'!AD$16,'Tabelle Tipi-pesi'!AE$16,"")&amp;IF(AG221='Tabelle Tipi-pesi'!AD$17,'Tabelle Tipi-pesi'!AE$17,"")&amp;IF(AG221='Tabelle Tipi-pesi'!AD$18,'Tabelle Tipi-pesi'!AE$18,"")&amp;IF(AG221='Tabelle Tipi-pesi'!AD$19,'Tabelle Tipi-pesi'!AE$19,"")&amp;IF(AG221='Tabelle Tipi-pesi'!AD$20,'Tabelle Tipi-pesi'!AE$20,"")&amp;IF(AG221='Tabelle Tipi-pesi'!AD$21,'Tabelle Tipi-pesi'!AE$21,"")&amp;IF(AG221='Tabelle Tipi-pesi'!AD$22,'Tabelle Tipi-pesi'!AE$22,"")&amp;IF(AG221='Tabelle Tipi-pesi'!AD$23,'Tabelle Tipi-pesi'!AE$23,"")&amp;IF(AG221='Tabelle Tipi-pesi'!AD$24,'Tabelle Tipi-pesi'!AE$24,"")&amp;IF(AG221='Tabelle Tipi-pesi'!AD$25,'Tabelle Tipi-pesi'!AE$25,"")&amp;IF(AG221='Tabelle Tipi-pesi'!AD$26,'Tabelle Tipi-pesi'!AE$26,"")&amp;IF(AG221='Tabelle Tipi-pesi'!AD$25,'Tabelle Tipi-pesi'!AE$25,"")&amp;IF(AG221='Tabelle Tipi-pesi'!AD$27,'Tabelle Tipi-pesi'!AE$27,"")&amp;IF(AG221='Tabelle Tipi-pesi'!AD$28,'Tabelle Tipi-pesi'!AE$28,"")&amp;IF(AG221='Tabelle Tipi-pesi'!AD$29,'Tabelle Tipi-pesi'!AE$29,"")&amp;IF(AG221='Tabelle Tipi-pesi'!AD$30,'Tabelle Tipi-pesi'!AE$30,"")))</f>
        <v>0</v>
      </c>
      <c r="AJ221" s="26">
        <f t="shared" si="21"/>
        <v>1792</v>
      </c>
      <c r="AK221" s="55">
        <v>20.3</v>
      </c>
      <c r="AL221" s="12">
        <v>3686</v>
      </c>
      <c r="AM221" s="18"/>
      <c r="AN221" s="11">
        <f t="shared" si="22"/>
        <v>17</v>
      </c>
      <c r="AO221" s="11" t="str">
        <f t="shared" si="23"/>
        <v>4</v>
      </c>
      <c r="AP221" s="8">
        <v>360</v>
      </c>
      <c r="AQ221" s="40">
        <f t="shared" si="24"/>
        <v>10.894581280788177</v>
      </c>
      <c r="AR221" s="15">
        <f t="shared" si="25"/>
        <v>156.88197044334976</v>
      </c>
      <c r="AS221" s="16">
        <f t="shared" si="26"/>
        <v>87.545742434904994</v>
      </c>
      <c r="AT221" s="15">
        <f t="shared" si="27"/>
        <v>11.422600028134482</v>
      </c>
      <c r="AU221" s="39"/>
    </row>
    <row r="222" spans="1:47" s="8" customFormat="1" ht="11.25" customHeight="1" x14ac:dyDescent="0.2">
      <c r="A222" s="8">
        <v>218</v>
      </c>
      <c r="B222" s="8">
        <v>4</v>
      </c>
      <c r="C222" s="20" t="s">
        <v>161</v>
      </c>
      <c r="D222" s="21">
        <f>IF(C222="",0,VALUE(IF(C222='Tabelle Tipi-pesi'!B$2,'Tabelle Tipi-pesi'!C$2,"")&amp;IF(C222='Tabelle Tipi-pesi'!B$3,'Tabelle Tipi-pesi'!C$3,"")&amp;IF(C222='Tabelle Tipi-pesi'!B$4,'Tabelle Tipi-pesi'!C$4,"")&amp;IF(C222='Tabelle Tipi-pesi'!B$5,'Tabelle Tipi-pesi'!C$5,"")&amp;IF(C222='Tabelle Tipi-pesi'!B$6,'Tabelle Tipi-pesi'!C$6,"")&amp;IF(C222='Tabelle Tipi-pesi'!B$7,'Tabelle Tipi-pesi'!C$7,"")&amp;IF(C222='Tabelle Tipi-pesi'!B$8,'Tabelle Tipi-pesi'!C$8,"")&amp;IF(C222='Tabelle Tipi-pesi'!B$9,'Tabelle Tipi-pesi'!C$9,"")&amp;IF(C222='Tabelle Tipi-pesi'!B$10,'Tabelle Tipi-pesi'!C$10,"")&amp;IF(C222='Tabelle Tipi-pesi'!B$11,'Tabelle Tipi-pesi'!C$11,"")&amp;IF(C222='Tabelle Tipi-pesi'!B$12,'Tabelle Tipi-pesi'!C$12,"")&amp;IF(C222='Tabelle Tipi-pesi'!B$13,'Tabelle Tipi-pesi'!C$13,"")&amp;IF(C222='Tabelle Tipi-pesi'!B$14,'Tabelle Tipi-pesi'!C$14,"")&amp;IF(C222='Tabelle Tipi-pesi'!B$15,'Tabelle Tipi-pesi'!C$15,"")&amp;IF(C222='Tabelle Tipi-pesi'!B$16,'Tabelle Tipi-pesi'!C$16,"")&amp;IF(C222='Tabelle Tipi-pesi'!B$17,'Tabelle Tipi-pesi'!C$17,"")&amp;IF(C222='Tabelle Tipi-pesi'!B$18,'Tabelle Tipi-pesi'!C$18,"")&amp;IF(C222='Tabelle Tipi-pesi'!B$19,'Tabelle Tipi-pesi'!C$19,"")&amp;IF(C222='Tabelle Tipi-pesi'!B$20,'Tabelle Tipi-pesi'!C$20,"")&amp;IF(C222='Tabelle Tipi-pesi'!B$21,'Tabelle Tipi-pesi'!C$21,"")&amp;IF(C222='Tabelle Tipi-pesi'!B$22,'Tabelle Tipi-pesi'!C$22,"")&amp;IF(C222='Tabelle Tipi-pesi'!B$23,'Tabelle Tipi-pesi'!C$23,"")&amp;IF(C222='Tabelle Tipi-pesi'!B$24,'Tabelle Tipi-pesi'!C$24,"")&amp;IF(C222='Tabelle Tipi-pesi'!B$25,'Tabelle Tipi-pesi'!C$25,"")&amp;IF(C222='Tabelle Tipi-pesi'!B$26,'Tabelle Tipi-pesi'!C$26,"")&amp;IF(C222='Tabelle Tipi-pesi'!B$27,'Tabelle Tipi-pesi'!C$27,"")&amp;IF(C222='Tabelle Tipi-pesi'!B$28,'Tabelle Tipi-pesi'!C$28,"")&amp;IF(C222='Tabelle Tipi-pesi'!B$29,'Tabelle Tipi-pesi'!C$29,"")&amp;IF(C222='Tabelle Tipi-pesi'!B$30,'Tabelle Tipi-pesi'!C$30,"")))</f>
        <v>570</v>
      </c>
      <c r="E222" s="8" t="s">
        <v>164</v>
      </c>
      <c r="F222" s="7">
        <f>IF(E222="",0,VALUE(IF(E222='Tabelle Tipi-pesi'!D$2,'Tabelle Tipi-pesi'!E$2,"")&amp;IF(E222='Tabelle Tipi-pesi'!D$3,'Tabelle Tipi-pesi'!E$3,"")&amp;IF(E222='Tabelle Tipi-pesi'!D$4,'Tabelle Tipi-pesi'!E$4,"")&amp;IF(E222='Tabelle Tipi-pesi'!D$5,'Tabelle Tipi-pesi'!E$5,"")&amp;IF(E222='Tabelle Tipi-pesi'!D$6,'Tabelle Tipi-pesi'!E$6,"")&amp;IF(E222='Tabelle Tipi-pesi'!D$7,'Tabelle Tipi-pesi'!E$7,"")&amp;IF(E222='Tabelle Tipi-pesi'!D$8,'Tabelle Tipi-pesi'!E$8,"")&amp;IF(E222='Tabelle Tipi-pesi'!D$9,'Tabelle Tipi-pesi'!E$9,"")&amp;IF(E222='Tabelle Tipi-pesi'!D$10,'Tabelle Tipi-pesi'!E$10,"")&amp;IF(E222='Tabelle Tipi-pesi'!D$11,'Tabelle Tipi-pesi'!E$11,"")&amp;IF(E222='Tabelle Tipi-pesi'!D$12,'Tabelle Tipi-pesi'!E$12,"")&amp;IF(E222='Tabelle Tipi-pesi'!D$13,'Tabelle Tipi-pesi'!E$13,"")&amp;IF(E222='Tabelle Tipi-pesi'!D$14,'Tabelle Tipi-pesi'!E$14,"")&amp;IF(E222='Tabelle Tipi-pesi'!D$15,'Tabelle Tipi-pesi'!E$15,"")&amp;IF(E222='Tabelle Tipi-pesi'!D$16,'Tabelle Tipi-pesi'!E$16,"")&amp;IF(E222='Tabelle Tipi-pesi'!D$17,'Tabelle Tipi-pesi'!E$17,"")&amp;IF(E222='Tabelle Tipi-pesi'!D$18,'Tabelle Tipi-pesi'!E$18,"")&amp;IF(E222='Tabelle Tipi-pesi'!D$19,'Tabelle Tipi-pesi'!E$19,"")&amp;IF(E222='Tabelle Tipi-pesi'!D$20,'Tabelle Tipi-pesi'!E$20,"")&amp;IF(E222='Tabelle Tipi-pesi'!D$21,'Tabelle Tipi-pesi'!E$21,"")&amp;IF(E222='Tabelle Tipi-pesi'!D$22,'Tabelle Tipi-pesi'!E$22,"")&amp;IF(E222='Tabelle Tipi-pesi'!D$23,'Tabelle Tipi-pesi'!E$23,"")&amp;IF(E222='Tabelle Tipi-pesi'!D$24,'Tabelle Tipi-pesi'!E$24,"")&amp;IF(E222='Tabelle Tipi-pesi'!D$25,'Tabelle Tipi-pesi'!E$25,"")&amp;IF(E222='Tabelle Tipi-pesi'!D$26,'Tabelle Tipi-pesi'!E$26,"")&amp;IF(E222='Tabelle Tipi-pesi'!D$27,'Tabelle Tipi-pesi'!E$27,"")&amp;IF(E222='Tabelle Tipi-pesi'!D$28,'Tabelle Tipi-pesi'!E$28,"")&amp;IF(E222='Tabelle Tipi-pesi'!D$29,'Tabelle Tipi-pesi'!E$29,"")&amp;IF(E222='Tabelle Tipi-pesi'!D$30,'Tabelle Tipi-pesi'!E$30,"")))</f>
        <v>93</v>
      </c>
      <c r="G222" s="22" t="s">
        <v>38</v>
      </c>
      <c r="H222" s="23">
        <f>$B222*IF(G222="",0,VALUE(IF(G222='Tabelle Tipi-pesi'!F$2,'Tabelle Tipi-pesi'!G$2,"")&amp;IF(G222='Tabelle Tipi-pesi'!F$3,'Tabelle Tipi-pesi'!G$3,"")&amp;IF(G222='Tabelle Tipi-pesi'!F$4,'Tabelle Tipi-pesi'!G$4,"")&amp;IF(G222='Tabelle Tipi-pesi'!F$5,'Tabelle Tipi-pesi'!G$5,"")&amp;IF(G222='Tabelle Tipi-pesi'!F$6,'Tabelle Tipi-pesi'!G$6,"")&amp;IF(G222='Tabelle Tipi-pesi'!F$7,'Tabelle Tipi-pesi'!G$7,"")&amp;IF(G222='Tabelle Tipi-pesi'!F$8,'Tabelle Tipi-pesi'!G$8,"")&amp;IF(G222='Tabelle Tipi-pesi'!F$9,'Tabelle Tipi-pesi'!G$9,"")&amp;IF(G222='Tabelle Tipi-pesi'!F$10,'Tabelle Tipi-pesi'!G$10,"")&amp;IF(G222='Tabelle Tipi-pesi'!F$11,'Tabelle Tipi-pesi'!G$11,"")&amp;IF(G222='Tabelle Tipi-pesi'!F$12,'Tabelle Tipi-pesi'!G$12,"")&amp;IF(G222='Tabelle Tipi-pesi'!F$13,'Tabelle Tipi-pesi'!G$13,"")&amp;IF(G222='Tabelle Tipi-pesi'!F$14,'Tabelle Tipi-pesi'!G$14,"")&amp;IF(G222='Tabelle Tipi-pesi'!F$15,'Tabelle Tipi-pesi'!G$15,"")&amp;IF(G222='Tabelle Tipi-pesi'!F$16,'Tabelle Tipi-pesi'!G$16,"")&amp;IF(G222='Tabelle Tipi-pesi'!F$17,'Tabelle Tipi-pesi'!G$17,"")&amp;IF(G222='Tabelle Tipi-pesi'!F$18,'Tabelle Tipi-pesi'!G$18,"")&amp;IF(G222='Tabelle Tipi-pesi'!F$19,'Tabelle Tipi-pesi'!G$19,"")&amp;IF(G222='Tabelle Tipi-pesi'!F$20,'Tabelle Tipi-pesi'!G$20,"")&amp;IF(G222='Tabelle Tipi-pesi'!F$21,'Tabelle Tipi-pesi'!G$21,"")&amp;IF(G222='Tabelle Tipi-pesi'!F$22,'Tabelle Tipi-pesi'!G$22,"")&amp;IF(G222='Tabelle Tipi-pesi'!F$23,'Tabelle Tipi-pesi'!G$23,"")&amp;IF(G222='Tabelle Tipi-pesi'!F$24,'Tabelle Tipi-pesi'!G$24,"")&amp;IF(G222='Tabelle Tipi-pesi'!F$25,'Tabelle Tipi-pesi'!G$25,"")&amp;IF(G222='Tabelle Tipi-pesi'!F$26,'Tabelle Tipi-pesi'!G$26,"")&amp;IF(G222='Tabelle Tipi-pesi'!F$27,'Tabelle Tipi-pesi'!G$27,"")&amp;IF(G222='Tabelle Tipi-pesi'!F$28,'Tabelle Tipi-pesi'!G$28,"")&amp;IF(G222='Tabelle Tipi-pesi'!F$29,'Tabelle Tipi-pesi'!G$29,"")&amp;IF(G222='Tabelle Tipi-pesi'!F$30,'Tabelle Tipi-pesi'!G$30,"")))</f>
        <v>80</v>
      </c>
      <c r="I222" s="8" t="s">
        <v>48</v>
      </c>
      <c r="J222" s="9">
        <f>IF(I222="",0,VALUE(IF(I222='Tabelle Tipi-pesi'!H$2,'Tabelle Tipi-pesi'!I$2,"")&amp;IF(I222='Tabelle Tipi-pesi'!H$3,'Tabelle Tipi-pesi'!I$3,"")&amp;IF(I222='Tabelle Tipi-pesi'!H$4,'Tabelle Tipi-pesi'!I$4,"")&amp;IF(I222='Tabelle Tipi-pesi'!H$5,'Tabelle Tipi-pesi'!I$5,"")&amp;IF(I222='Tabelle Tipi-pesi'!H$6,'Tabelle Tipi-pesi'!I$6,"")&amp;IF(I222='Tabelle Tipi-pesi'!H$7,'Tabelle Tipi-pesi'!I$7,"")&amp;IF(I222='Tabelle Tipi-pesi'!H$8,'Tabelle Tipi-pesi'!I$8,"")&amp;IF(I222='Tabelle Tipi-pesi'!H$9,'Tabelle Tipi-pesi'!I$9,"")&amp;IF(I222='Tabelle Tipi-pesi'!H$10,'Tabelle Tipi-pesi'!I$10,"")&amp;IF(I222='Tabelle Tipi-pesi'!H$11,'Tabelle Tipi-pesi'!I$11,"")&amp;IF(I222='Tabelle Tipi-pesi'!H$12,'Tabelle Tipi-pesi'!I$12,"")&amp;IF(I222='Tabelle Tipi-pesi'!H$13,'Tabelle Tipi-pesi'!I$13,"")&amp;IF(I222='Tabelle Tipi-pesi'!H$14,'Tabelle Tipi-pesi'!I$14,"")&amp;IF(I222='Tabelle Tipi-pesi'!H$15,'Tabelle Tipi-pesi'!I$15,"")&amp;IF(I222='Tabelle Tipi-pesi'!H$16,'Tabelle Tipi-pesi'!I$16,"")&amp;IF(I222='Tabelle Tipi-pesi'!H$17,'Tabelle Tipi-pesi'!I$17,"")&amp;IF(I222='Tabelle Tipi-pesi'!H$18,'Tabelle Tipi-pesi'!I$18,"")&amp;IF(I222='Tabelle Tipi-pesi'!H$19,'Tabelle Tipi-pesi'!I$19,"")&amp;IF(I222='Tabelle Tipi-pesi'!H$20,'Tabelle Tipi-pesi'!I$20,"")&amp;IF(I222='Tabelle Tipi-pesi'!H$21,'Tabelle Tipi-pesi'!I$21,"")&amp;IF(I222='Tabelle Tipi-pesi'!H$22,'Tabelle Tipi-pesi'!I$22,"")&amp;IF(I222='Tabelle Tipi-pesi'!H$23,'Tabelle Tipi-pesi'!I$23,"")&amp;IF(I222='Tabelle Tipi-pesi'!H$24,'Tabelle Tipi-pesi'!I$24,"")&amp;IF(I222='Tabelle Tipi-pesi'!H$25,'Tabelle Tipi-pesi'!I$25,"")&amp;IF(I222='Tabelle Tipi-pesi'!H$26,'Tabelle Tipi-pesi'!I$26,"")&amp;IF(I222='Tabelle Tipi-pesi'!H$27,'Tabelle Tipi-pesi'!I$27,"")&amp;IF(I222='Tabelle Tipi-pesi'!H$28,'Tabelle Tipi-pesi'!I$28,"")&amp;IF(I222='Tabelle Tipi-pesi'!H$29,'Tabelle Tipi-pesi'!I$29,"")&amp;IF(I222='Tabelle Tipi-pesi'!H$30,'Tabelle Tipi-pesi'!I$30,"")))</f>
        <v>224</v>
      </c>
      <c r="K222" s="24"/>
      <c r="L222" s="25">
        <f>IF(K222="",0,VALUE(IF(K222='Tabelle Tipi-pesi'!J$2,'Tabelle Tipi-pesi'!K$2,"")&amp;IF(K222='Tabelle Tipi-pesi'!J$3,'Tabelle Tipi-pesi'!K$3,"")&amp;IF(K222='Tabelle Tipi-pesi'!J$4,'Tabelle Tipi-pesi'!K$4,"")&amp;IF(K222='Tabelle Tipi-pesi'!J$5,'Tabelle Tipi-pesi'!K$5,"")&amp;IF(K222='Tabelle Tipi-pesi'!J$6,'Tabelle Tipi-pesi'!K$6,"")&amp;IF(K222='Tabelle Tipi-pesi'!J$7,'Tabelle Tipi-pesi'!K$7,"")&amp;IF(K222='Tabelle Tipi-pesi'!J$8,'Tabelle Tipi-pesi'!K$8,"")&amp;IF(K222='Tabelle Tipi-pesi'!J$9,'Tabelle Tipi-pesi'!K$9,"")&amp;IF(K222='Tabelle Tipi-pesi'!J$10,'Tabelle Tipi-pesi'!K$10,"")&amp;IF(K222='Tabelle Tipi-pesi'!J$11,'Tabelle Tipi-pesi'!K$11,"")&amp;IF(K222='Tabelle Tipi-pesi'!J$12,'Tabelle Tipi-pesi'!K$12,"")&amp;IF(K222='Tabelle Tipi-pesi'!J$13,'Tabelle Tipi-pesi'!K$13,"")&amp;IF(K222='Tabelle Tipi-pesi'!J$14,'Tabelle Tipi-pesi'!K$14,"")&amp;IF(K222='Tabelle Tipi-pesi'!J$15,'Tabelle Tipi-pesi'!K$15,"")&amp;IF(K222='Tabelle Tipi-pesi'!J$16,'Tabelle Tipi-pesi'!K$16,"")&amp;IF(K222='Tabelle Tipi-pesi'!J$17,'Tabelle Tipi-pesi'!K$17,"")&amp;IF(K222='Tabelle Tipi-pesi'!J$18,'Tabelle Tipi-pesi'!K$18,"")&amp;IF(K222='Tabelle Tipi-pesi'!J$19,'Tabelle Tipi-pesi'!K$19,"")&amp;IF(K222='Tabelle Tipi-pesi'!J$20,'Tabelle Tipi-pesi'!K$20,"")&amp;IF(K222='Tabelle Tipi-pesi'!J$21,'Tabelle Tipi-pesi'!K$21,"")&amp;IF(K222='Tabelle Tipi-pesi'!J$22,'Tabelle Tipi-pesi'!K$22,"")&amp;IF(K222='Tabelle Tipi-pesi'!J$23,'Tabelle Tipi-pesi'!K$23,"")&amp;IF(K222='Tabelle Tipi-pesi'!J$24,'Tabelle Tipi-pesi'!K$24,"")&amp;IF(K222='Tabelle Tipi-pesi'!J$25,'Tabelle Tipi-pesi'!K$25,"")&amp;IF(K222='Tabelle Tipi-pesi'!J$26,'Tabelle Tipi-pesi'!K$26,"")&amp;IF(K222='Tabelle Tipi-pesi'!J$27,'Tabelle Tipi-pesi'!K$27,"")&amp;IF(K222='Tabelle Tipi-pesi'!J$28,'Tabelle Tipi-pesi'!K$28,"")&amp;IF(K222='Tabelle Tipi-pesi'!J$29,'Tabelle Tipi-pesi'!K$29,"")&amp;IF(K222='Tabelle Tipi-pesi'!J$30,'Tabelle Tipi-pesi'!K$30,"")))</f>
        <v>0</v>
      </c>
      <c r="M222" s="8" t="s">
        <v>57</v>
      </c>
      <c r="N222" s="9">
        <f>$B222*IF(M222="",0,VALUE(IF(M222='Tabelle Tipi-pesi'!L$2,'Tabelle Tipi-pesi'!M$2,"")&amp;IF(M222='Tabelle Tipi-pesi'!L$3,'Tabelle Tipi-pesi'!M$3,"")&amp;IF(M222='Tabelle Tipi-pesi'!L$4,'Tabelle Tipi-pesi'!M$4,"")&amp;IF(M222='Tabelle Tipi-pesi'!L$5,'Tabelle Tipi-pesi'!M$5,"")&amp;IF(M222='Tabelle Tipi-pesi'!L$6,'Tabelle Tipi-pesi'!M$6,"")&amp;IF(M222='Tabelle Tipi-pesi'!L$7,'Tabelle Tipi-pesi'!M$7,"")&amp;IF(M222='Tabelle Tipi-pesi'!L$8,'Tabelle Tipi-pesi'!M$8,"")&amp;IF(M222='Tabelle Tipi-pesi'!L$9,'Tabelle Tipi-pesi'!M$9,"")&amp;IF(M222='Tabelle Tipi-pesi'!L$10,'Tabelle Tipi-pesi'!M$10,"")&amp;IF(M222='Tabelle Tipi-pesi'!L$11,'Tabelle Tipi-pesi'!M$11,"")&amp;IF(M222='Tabelle Tipi-pesi'!L$12,'Tabelle Tipi-pesi'!M$12,"")&amp;IF(M222='Tabelle Tipi-pesi'!L$13,'Tabelle Tipi-pesi'!M$13,"")&amp;IF(M222='Tabelle Tipi-pesi'!L$14,'Tabelle Tipi-pesi'!M$14,"")&amp;IF(M222='Tabelle Tipi-pesi'!L$15,'Tabelle Tipi-pesi'!M$15,"")&amp;IF(M222='Tabelle Tipi-pesi'!L$16,'Tabelle Tipi-pesi'!M$16,"")&amp;IF(M222='Tabelle Tipi-pesi'!L$17,'Tabelle Tipi-pesi'!M$17,"")&amp;IF(M222='Tabelle Tipi-pesi'!L$18,'Tabelle Tipi-pesi'!M$18,"")&amp;IF(M222='Tabelle Tipi-pesi'!L$19,'Tabelle Tipi-pesi'!M$19,"")&amp;IF(M222='Tabelle Tipi-pesi'!L$20,'Tabelle Tipi-pesi'!M$20,"")&amp;IF(M222='Tabelle Tipi-pesi'!L$21,'Tabelle Tipi-pesi'!M$21,"")&amp;IF(M222='Tabelle Tipi-pesi'!L$22,'Tabelle Tipi-pesi'!M$22,"")&amp;IF(M222='Tabelle Tipi-pesi'!L$23,'Tabelle Tipi-pesi'!M$23,"")&amp;IF(M222='Tabelle Tipi-pesi'!L$24,'Tabelle Tipi-pesi'!M$24,"")&amp;IF(M222='Tabelle Tipi-pesi'!L$25,'Tabelle Tipi-pesi'!M$25,"")&amp;IF(M222='Tabelle Tipi-pesi'!L$26,'Tabelle Tipi-pesi'!M$26,"")&amp;IF(M222='Tabelle Tipi-pesi'!L$27,'Tabelle Tipi-pesi'!M$27,"")&amp;IF(M222='Tabelle Tipi-pesi'!L$28,'Tabelle Tipi-pesi'!M$28,"")&amp;IF(M222='Tabelle Tipi-pesi'!L$29,'Tabelle Tipi-pesi'!M$29,"")&amp;IF(M222='Tabelle Tipi-pesi'!L$30,'Tabelle Tipi-pesi'!M$30,"")))</f>
        <v>388</v>
      </c>
      <c r="O222" s="27" t="s">
        <v>163</v>
      </c>
      <c r="P222" s="28">
        <f>IF(O222="",0,VALUE(IF(O222='Tabelle Tipi-pesi'!N$2,'Tabelle Tipi-pesi'!O$2,"")&amp;IF(O222='Tabelle Tipi-pesi'!N$3,'Tabelle Tipi-pesi'!O$3,"")&amp;IF(O222='Tabelle Tipi-pesi'!N$4,'Tabelle Tipi-pesi'!O$4,"")&amp;IF(O222='Tabelle Tipi-pesi'!N$5,'Tabelle Tipi-pesi'!O$5,"")&amp;IF(O222='Tabelle Tipi-pesi'!N$6,'Tabelle Tipi-pesi'!O$6,"")&amp;IF(O222='Tabelle Tipi-pesi'!N$7,'Tabelle Tipi-pesi'!O$7,"")&amp;IF(O222='Tabelle Tipi-pesi'!N$8,'Tabelle Tipi-pesi'!O$8,"")&amp;IF(O222='Tabelle Tipi-pesi'!N$9,'Tabelle Tipi-pesi'!O$9,"")&amp;IF(O222='Tabelle Tipi-pesi'!N$10,'Tabelle Tipi-pesi'!O$10,"")&amp;IF(O222='Tabelle Tipi-pesi'!N$11,'Tabelle Tipi-pesi'!O$11,"")&amp;IF(O222='Tabelle Tipi-pesi'!N$12,'Tabelle Tipi-pesi'!O$12,"")&amp;IF(O222='Tabelle Tipi-pesi'!N$13,'Tabelle Tipi-pesi'!O$13,"")&amp;IF(O222='Tabelle Tipi-pesi'!N$14,'Tabelle Tipi-pesi'!O$14,"")&amp;IF(O222='Tabelle Tipi-pesi'!N$15,'Tabelle Tipi-pesi'!O$15,"")&amp;IF(O222='Tabelle Tipi-pesi'!N$16,'Tabelle Tipi-pesi'!O$16,"")&amp;IF(O222='Tabelle Tipi-pesi'!N$17,'Tabelle Tipi-pesi'!O$17,"")&amp;IF(O222='Tabelle Tipi-pesi'!N$18,'Tabelle Tipi-pesi'!O$18,"")&amp;IF(O222='Tabelle Tipi-pesi'!N$19,'Tabelle Tipi-pesi'!O$19,"")&amp;IF(O222='Tabelle Tipi-pesi'!N$20,'Tabelle Tipi-pesi'!O$20,"")&amp;IF(O222='Tabelle Tipi-pesi'!N$21,'Tabelle Tipi-pesi'!O$21,"")&amp;IF(O222='Tabelle Tipi-pesi'!N$22,'Tabelle Tipi-pesi'!O$22,"")&amp;IF(O222='Tabelle Tipi-pesi'!N$23,'Tabelle Tipi-pesi'!O$23,"")&amp;IF(O222='Tabelle Tipi-pesi'!N$24,'Tabelle Tipi-pesi'!O$24,"")&amp;IF(O222='Tabelle Tipi-pesi'!N$25,'Tabelle Tipi-pesi'!O$25,"")&amp;IF(O222='Tabelle Tipi-pesi'!N$26,'Tabelle Tipi-pesi'!O$26,"")&amp;IF(O222='Tabelle Tipi-pesi'!N$27,'Tabelle Tipi-pesi'!O$27,"")&amp;IF(O222='Tabelle Tipi-pesi'!N$28,'Tabelle Tipi-pesi'!O$28,"")&amp;IF(O222='Tabelle Tipi-pesi'!N$29,'Tabelle Tipi-pesi'!O$29,"")&amp;IF(O222='Tabelle Tipi-pesi'!N$30,'Tabelle Tipi-pesi'!O$30,"")))</f>
        <v>370</v>
      </c>
      <c r="Q222" s="8" t="s">
        <v>109</v>
      </c>
      <c r="R222" s="9">
        <f>IF(Q222="",0,VALUE(IF(Q222='Tabelle Tipi-pesi'!P$2,'Tabelle Tipi-pesi'!Q$2,"")&amp;IF(Q222='Tabelle Tipi-pesi'!P$3,'Tabelle Tipi-pesi'!Q$3,"")&amp;IF(Q222='Tabelle Tipi-pesi'!P$4,'Tabelle Tipi-pesi'!Q$4,"")&amp;IF(Q222='Tabelle Tipi-pesi'!P$5,'Tabelle Tipi-pesi'!Q$5,"")&amp;IF(Q222='Tabelle Tipi-pesi'!P$6,'Tabelle Tipi-pesi'!Q$6,"")&amp;IF(Q222='Tabelle Tipi-pesi'!P$7,'Tabelle Tipi-pesi'!Q$7,"")&amp;IF(Q222='Tabelle Tipi-pesi'!P$8,'Tabelle Tipi-pesi'!Q$8,"")&amp;IF(Q222='Tabelle Tipi-pesi'!P$9,'Tabelle Tipi-pesi'!Q$9,"")&amp;IF(Q222='Tabelle Tipi-pesi'!P$10,'Tabelle Tipi-pesi'!Q$10,"")&amp;IF(Q222='Tabelle Tipi-pesi'!P$11,'Tabelle Tipi-pesi'!Q$11,"")&amp;IF(Q222='Tabelle Tipi-pesi'!P$12,'Tabelle Tipi-pesi'!Q$12,"")&amp;IF(Q222='Tabelle Tipi-pesi'!P$13,'Tabelle Tipi-pesi'!Q$13,"")&amp;IF(Q222='Tabelle Tipi-pesi'!P$14,'Tabelle Tipi-pesi'!Q$14,"")&amp;IF(Q222='Tabelle Tipi-pesi'!P$15,'Tabelle Tipi-pesi'!Q$15,"")&amp;IF(Q222='Tabelle Tipi-pesi'!P$16,'Tabelle Tipi-pesi'!Q$16,"")&amp;IF(Q222='Tabelle Tipi-pesi'!P$17,'Tabelle Tipi-pesi'!Q$17,"")&amp;IF(Q222='Tabelle Tipi-pesi'!P$18,'Tabelle Tipi-pesi'!Q$18,"")&amp;IF(Q222='Tabelle Tipi-pesi'!P$19,'Tabelle Tipi-pesi'!Q$19,"")&amp;IF(Q222='Tabelle Tipi-pesi'!P$20,'Tabelle Tipi-pesi'!Q$20,"")&amp;IF(Q222='Tabelle Tipi-pesi'!P$21,'Tabelle Tipi-pesi'!Q$21,"")&amp;IF(Q222='Tabelle Tipi-pesi'!P$22,'Tabelle Tipi-pesi'!Q$22,"")&amp;IF(Q222='Tabelle Tipi-pesi'!P$23,'Tabelle Tipi-pesi'!Q$23,"")&amp;IF(Q222='Tabelle Tipi-pesi'!P$24,'Tabelle Tipi-pesi'!Q$24,"")&amp;IF(Q222='Tabelle Tipi-pesi'!P$25,'Tabelle Tipi-pesi'!Q$25,"")&amp;IF(Q222='Tabelle Tipi-pesi'!P$26,'Tabelle Tipi-pesi'!Q$26,"")&amp;IF(Q222='Tabelle Tipi-pesi'!P$27,'Tabelle Tipi-pesi'!Q$27,"")&amp;IF(Q222='Tabelle Tipi-pesi'!P$28,'Tabelle Tipi-pesi'!Q$28,"")&amp;IF(Q222='Tabelle Tipi-pesi'!P$29,'Tabelle Tipi-pesi'!Q$29,"")&amp;IF(Q222='Tabelle Tipi-pesi'!P$30,'Tabelle Tipi-pesi'!Q$30,"")))</f>
        <v>60</v>
      </c>
      <c r="S222" s="29"/>
      <c r="T222" s="30">
        <f>IF(S222="",0,VALUE(IF(S222='Tabelle Tipi-pesi'!R$2,'Tabelle Tipi-pesi'!S$2,"")&amp;IF(S222='Tabelle Tipi-pesi'!R$3,'Tabelle Tipi-pesi'!S$3,"")&amp;IF(S222='Tabelle Tipi-pesi'!R$4,'Tabelle Tipi-pesi'!S$4,"")&amp;IF(S222='Tabelle Tipi-pesi'!R$5,'Tabelle Tipi-pesi'!S$5,"")&amp;IF(S222='Tabelle Tipi-pesi'!R$6,'Tabelle Tipi-pesi'!S$6,"")&amp;IF(S222='Tabelle Tipi-pesi'!R$7,'Tabelle Tipi-pesi'!S$7,"")&amp;IF(S222='Tabelle Tipi-pesi'!R$8,'Tabelle Tipi-pesi'!S$8,"")&amp;IF(S222='Tabelle Tipi-pesi'!R$9,'Tabelle Tipi-pesi'!S$9,"")&amp;IF(S222='Tabelle Tipi-pesi'!R$10,'Tabelle Tipi-pesi'!S$10,"")&amp;IF(S222='Tabelle Tipi-pesi'!R$11,'Tabelle Tipi-pesi'!S$11,"")&amp;IF(S222='Tabelle Tipi-pesi'!R$12,'Tabelle Tipi-pesi'!S$12,"")&amp;IF(S222='Tabelle Tipi-pesi'!R$13,'Tabelle Tipi-pesi'!S$13,"")&amp;IF(S222='Tabelle Tipi-pesi'!R$14,'Tabelle Tipi-pesi'!S$14,"")&amp;IF(S222='Tabelle Tipi-pesi'!R$15,'Tabelle Tipi-pesi'!S$15,"")&amp;IF(S222='Tabelle Tipi-pesi'!R$16,'Tabelle Tipi-pesi'!S$16,"")&amp;IF(S222='Tabelle Tipi-pesi'!R$17,'Tabelle Tipi-pesi'!S$17,"")&amp;IF(S222='Tabelle Tipi-pesi'!R$18,'Tabelle Tipi-pesi'!S$18,"")&amp;IF(S222='Tabelle Tipi-pesi'!R$19,'Tabelle Tipi-pesi'!S$19,"")&amp;IF(S222='Tabelle Tipi-pesi'!R$20,'Tabelle Tipi-pesi'!S$20,"")&amp;IF(S222='Tabelle Tipi-pesi'!R$21,'Tabelle Tipi-pesi'!S$21,"")&amp;IF(S222='Tabelle Tipi-pesi'!R$22,'Tabelle Tipi-pesi'!S$22,"")&amp;IF(S222='Tabelle Tipi-pesi'!R$23,'Tabelle Tipi-pesi'!S$23,"")&amp;IF(S222='Tabelle Tipi-pesi'!R$24,'Tabelle Tipi-pesi'!S$24,"")&amp;IF(S222='Tabelle Tipi-pesi'!R$25,'Tabelle Tipi-pesi'!S$25,"")&amp;IF(S222='Tabelle Tipi-pesi'!R$26,'Tabelle Tipi-pesi'!S$26,"")&amp;IF(S222='Tabelle Tipi-pesi'!R$27,'Tabelle Tipi-pesi'!S$27,"")&amp;IF(S222='Tabelle Tipi-pesi'!R$28,'Tabelle Tipi-pesi'!S$28,"")&amp;IF(S222='Tabelle Tipi-pesi'!R$29,'Tabelle Tipi-pesi'!S$29,"")&amp;IF(S222='Tabelle Tipi-pesi'!R$30,'Tabelle Tipi-pesi'!S$30,"")))</f>
        <v>0</v>
      </c>
      <c r="V222" s="9">
        <f>IF(U222="",0,VALUE(IF(U222='Tabelle Tipi-pesi'!T$2,'Tabelle Tipi-pesi'!U$2,"")&amp;IF(U222='Tabelle Tipi-pesi'!T$3,'Tabelle Tipi-pesi'!U$3,"")&amp;IF(U222='Tabelle Tipi-pesi'!T$4,'Tabelle Tipi-pesi'!U$4,"")&amp;IF(U222='Tabelle Tipi-pesi'!T$5,'Tabelle Tipi-pesi'!U$5,"")&amp;IF(U222='Tabelle Tipi-pesi'!T$6,'Tabelle Tipi-pesi'!U$6,"")&amp;IF(U222='Tabelle Tipi-pesi'!T$7,'Tabelle Tipi-pesi'!U$7,"")&amp;IF(U222='Tabelle Tipi-pesi'!T$8,'Tabelle Tipi-pesi'!U$8,"")&amp;IF(U222='Tabelle Tipi-pesi'!T$9,'Tabelle Tipi-pesi'!U$9,"")&amp;IF(U222='Tabelle Tipi-pesi'!T$10,'Tabelle Tipi-pesi'!U$10,"")&amp;IF(U222='Tabelle Tipi-pesi'!T$11,'Tabelle Tipi-pesi'!U$11,"")&amp;IF(U222='Tabelle Tipi-pesi'!T$12,'Tabelle Tipi-pesi'!U$12,"")&amp;IF(U222='Tabelle Tipi-pesi'!T$13,'Tabelle Tipi-pesi'!U$13,"")&amp;IF(U222='Tabelle Tipi-pesi'!T$14,'Tabelle Tipi-pesi'!U$14,"")&amp;IF(U222='Tabelle Tipi-pesi'!T$15,'Tabelle Tipi-pesi'!U$15,"")&amp;IF(U222='Tabelle Tipi-pesi'!T$16,'Tabelle Tipi-pesi'!U$16,"")&amp;IF(U222='Tabelle Tipi-pesi'!T$17,'Tabelle Tipi-pesi'!U$17,"")&amp;IF(U222='Tabelle Tipi-pesi'!T$18,'Tabelle Tipi-pesi'!U$18,"")&amp;IF(U222='Tabelle Tipi-pesi'!T$19,'Tabelle Tipi-pesi'!U$19,"")&amp;IF(U222='Tabelle Tipi-pesi'!T$20,'Tabelle Tipi-pesi'!U$20,"")&amp;IF(U222='Tabelle Tipi-pesi'!T$21,'Tabelle Tipi-pesi'!U$21,"")&amp;IF(U222='Tabelle Tipi-pesi'!T$22,'Tabelle Tipi-pesi'!U$22,"")&amp;IF(U222='Tabelle Tipi-pesi'!T$23,'Tabelle Tipi-pesi'!U$23,"")&amp;IF(U222='Tabelle Tipi-pesi'!T$24,'Tabelle Tipi-pesi'!U$24,"")&amp;IF(U222='Tabelle Tipi-pesi'!T$25,'Tabelle Tipi-pesi'!U$25,"")&amp;IF(U222='Tabelle Tipi-pesi'!T$26,'Tabelle Tipi-pesi'!U$26,"")&amp;IF(U222='Tabelle Tipi-pesi'!T$27,'Tabelle Tipi-pesi'!U$27,"")&amp;IF(U222='Tabelle Tipi-pesi'!T$28,'Tabelle Tipi-pesi'!U$28,"")&amp;IF(U222='Tabelle Tipi-pesi'!T$29,'Tabelle Tipi-pesi'!U$29,"")&amp;IF(U222='Tabelle Tipi-pesi'!T$30,'Tabelle Tipi-pesi'!U$30,"")))</f>
        <v>0</v>
      </c>
      <c r="W222" s="31"/>
      <c r="X222" s="32">
        <f>IF(W222="",0,VALUE(IF(W222='Tabelle Tipi-pesi'!V$2,'Tabelle Tipi-pesi'!W$2,"")&amp;IF(W222='Tabelle Tipi-pesi'!V$3,'Tabelle Tipi-pesi'!W$3,"")&amp;IF(W222='Tabelle Tipi-pesi'!V$4,'Tabelle Tipi-pesi'!W$4,"")&amp;IF(W222='Tabelle Tipi-pesi'!V$5,'Tabelle Tipi-pesi'!W$5,"")&amp;IF(W222='Tabelle Tipi-pesi'!V$6,'Tabelle Tipi-pesi'!W$6,"")&amp;IF(W222='Tabelle Tipi-pesi'!V$7,'Tabelle Tipi-pesi'!W$7,"")&amp;IF(W222='Tabelle Tipi-pesi'!V$8,'Tabelle Tipi-pesi'!W$8,"")&amp;IF(W222='Tabelle Tipi-pesi'!V$9,'Tabelle Tipi-pesi'!W$9,"")&amp;IF(W222='Tabelle Tipi-pesi'!V$10,'Tabelle Tipi-pesi'!W$10,"")&amp;IF(W222='Tabelle Tipi-pesi'!V$11,'Tabelle Tipi-pesi'!W$11,"")&amp;IF(W222='Tabelle Tipi-pesi'!V$12,'Tabelle Tipi-pesi'!W$12,"")&amp;IF(W222='Tabelle Tipi-pesi'!V$13,'Tabelle Tipi-pesi'!W$13,"")&amp;IF(W222='Tabelle Tipi-pesi'!V$14,'Tabelle Tipi-pesi'!W$14,"")&amp;IF(W222='Tabelle Tipi-pesi'!V$15,'Tabelle Tipi-pesi'!W$15,"")&amp;IF(W222='Tabelle Tipi-pesi'!V$16,'Tabelle Tipi-pesi'!W$16,"")&amp;IF(W222='Tabelle Tipi-pesi'!V$17,'Tabelle Tipi-pesi'!W$17,"")&amp;IF(W222='Tabelle Tipi-pesi'!V$18,'Tabelle Tipi-pesi'!W$18,"")&amp;IF(W222='Tabelle Tipi-pesi'!V$19,'Tabelle Tipi-pesi'!W$19,"")&amp;IF(W222='Tabelle Tipi-pesi'!V$20,'Tabelle Tipi-pesi'!W$20,"")&amp;IF(W222='Tabelle Tipi-pesi'!V$21,'Tabelle Tipi-pesi'!W$21,"")&amp;IF(W222='Tabelle Tipi-pesi'!V$22,'Tabelle Tipi-pesi'!W$22,"")&amp;IF(W222='Tabelle Tipi-pesi'!V$23,'Tabelle Tipi-pesi'!W$23,"")&amp;IF(W222='Tabelle Tipi-pesi'!V$24,'Tabelle Tipi-pesi'!W$24,"")&amp;IF(W222='Tabelle Tipi-pesi'!V$25,'Tabelle Tipi-pesi'!W$25,"")&amp;IF(W222='Tabelle Tipi-pesi'!V$26,'Tabelle Tipi-pesi'!W$26,"")&amp;IF(W222='Tabelle Tipi-pesi'!V$27,'Tabelle Tipi-pesi'!W$27,"")&amp;IF(W222='Tabelle Tipi-pesi'!V$28,'Tabelle Tipi-pesi'!W$28,"")&amp;IF(W222='Tabelle Tipi-pesi'!V$29,'Tabelle Tipi-pesi'!W$29,"")&amp;IF(W222='Tabelle Tipi-pesi'!V$30,'Tabelle Tipi-pesi'!W$30,"")))</f>
        <v>0</v>
      </c>
      <c r="Z222" s="9">
        <f>IF(Y222="",0,VALUE(IF(Y222='Tabelle Tipi-pesi'!X$2,'Tabelle Tipi-pesi'!Y$2,"")&amp;IF(Y222='Tabelle Tipi-pesi'!X$3,'Tabelle Tipi-pesi'!Y$3,"")&amp;IF(Y222='Tabelle Tipi-pesi'!X$4,'Tabelle Tipi-pesi'!Y$4,"")&amp;IF(Y222='Tabelle Tipi-pesi'!X$5,'Tabelle Tipi-pesi'!Y$5,"")&amp;IF(Y222='Tabelle Tipi-pesi'!X$6,'Tabelle Tipi-pesi'!Y$6,"")&amp;IF(Y222='Tabelle Tipi-pesi'!X$7,'Tabelle Tipi-pesi'!Y$7,"")&amp;IF(Y222='Tabelle Tipi-pesi'!X$8,'Tabelle Tipi-pesi'!Y$8,"")&amp;IF(Y222='Tabelle Tipi-pesi'!X$9,'Tabelle Tipi-pesi'!Y$9,"")&amp;IF(Y222='Tabelle Tipi-pesi'!X$10,'Tabelle Tipi-pesi'!Y$10,"")&amp;IF(Y222='Tabelle Tipi-pesi'!X$11,'Tabelle Tipi-pesi'!Y$11,"")&amp;IF(Y222='Tabelle Tipi-pesi'!X$12,'Tabelle Tipi-pesi'!Y$12,"")&amp;IF(Y222='Tabelle Tipi-pesi'!X$13,'Tabelle Tipi-pesi'!Y$13,"")&amp;IF(Y222='Tabelle Tipi-pesi'!X$14,'Tabelle Tipi-pesi'!Y$14,"")&amp;IF(Y222='Tabelle Tipi-pesi'!X$15,'Tabelle Tipi-pesi'!Y$15,"")&amp;IF(Y222='Tabelle Tipi-pesi'!X$16,'Tabelle Tipi-pesi'!Y$16,"")&amp;IF(Y222='Tabelle Tipi-pesi'!X$17,'Tabelle Tipi-pesi'!Y$17,"")&amp;IF(Y222='Tabelle Tipi-pesi'!X$18,'Tabelle Tipi-pesi'!Y$18,"")&amp;IF(Y222='Tabelle Tipi-pesi'!X$19,'Tabelle Tipi-pesi'!Y$19,"")&amp;IF(Y222='Tabelle Tipi-pesi'!X$20,'Tabelle Tipi-pesi'!Y$20,"")&amp;IF(Y222='Tabelle Tipi-pesi'!X$21,'Tabelle Tipi-pesi'!Y$21,"")&amp;IF(Y222='Tabelle Tipi-pesi'!X$22,'Tabelle Tipi-pesi'!Y$22,"")&amp;IF(Y222='Tabelle Tipi-pesi'!X$23,'Tabelle Tipi-pesi'!Y$23,"")&amp;IF(Y222='Tabelle Tipi-pesi'!X$24,'Tabelle Tipi-pesi'!Y$24,"")&amp;IF(Y222='Tabelle Tipi-pesi'!X$25,'Tabelle Tipi-pesi'!Y$25,"")&amp;IF(Y222='Tabelle Tipi-pesi'!X$26,'Tabelle Tipi-pesi'!Y$26,"")&amp;IF(Y222='Tabelle Tipi-pesi'!X$27,'Tabelle Tipi-pesi'!Y$27,"")&amp;IF(Y222='Tabelle Tipi-pesi'!X$28,'Tabelle Tipi-pesi'!Y$28,"")&amp;IF(Y222='Tabelle Tipi-pesi'!X$29,'Tabelle Tipi-pesi'!Y$29,"")&amp;IF(Y222='Tabelle Tipi-pesi'!X$30,'Tabelle Tipi-pesi'!Y$30,"")))</f>
        <v>0</v>
      </c>
      <c r="AA222" s="36"/>
      <c r="AB222" s="37">
        <f>IF(AA222="",0,VALUE(IF(AA222='Tabelle Tipi-pesi'!Z$2,'Tabelle Tipi-pesi'!AA$2,"")&amp;IF(AA222='Tabelle Tipi-pesi'!Z$3,'Tabelle Tipi-pesi'!AA$3,"")&amp;IF(AA222='Tabelle Tipi-pesi'!Z$4,'Tabelle Tipi-pesi'!AA$4,"")&amp;IF(AA222='Tabelle Tipi-pesi'!Z$5,'Tabelle Tipi-pesi'!AA$5,"")&amp;IF(AA222='Tabelle Tipi-pesi'!Z$6,'Tabelle Tipi-pesi'!AA$6,"")&amp;IF(AA222='Tabelle Tipi-pesi'!Z$7,'Tabelle Tipi-pesi'!AA$7,"")&amp;IF(AA222='Tabelle Tipi-pesi'!Z$8,'Tabelle Tipi-pesi'!AA$8,"")&amp;IF(AA222='Tabelle Tipi-pesi'!Z$9,'Tabelle Tipi-pesi'!AA$9,"")&amp;IF(AA222='Tabelle Tipi-pesi'!Z$10,'Tabelle Tipi-pesi'!AA$10,"")&amp;IF(AA222='Tabelle Tipi-pesi'!Z$11,'Tabelle Tipi-pesi'!AA$11,"")&amp;IF(AA222='Tabelle Tipi-pesi'!Z$12,'Tabelle Tipi-pesi'!AA$12,"")&amp;IF(AA222='Tabelle Tipi-pesi'!Z$13,'Tabelle Tipi-pesi'!AA$13,"")&amp;IF(AA222='Tabelle Tipi-pesi'!Z$14,'Tabelle Tipi-pesi'!AA$14,"")&amp;IF(AA222='Tabelle Tipi-pesi'!Z$15,'Tabelle Tipi-pesi'!AA$15,"")&amp;IF(AA222='Tabelle Tipi-pesi'!Z$16,'Tabelle Tipi-pesi'!AA$16,"")&amp;IF(AA222='Tabelle Tipi-pesi'!Z$17,'Tabelle Tipi-pesi'!AA$17,"")&amp;IF(AA222='Tabelle Tipi-pesi'!Z$18,'Tabelle Tipi-pesi'!AA$18,"")&amp;IF(AA222='Tabelle Tipi-pesi'!Z$19,'Tabelle Tipi-pesi'!AA$19,"")&amp;IF(AA222='Tabelle Tipi-pesi'!Z$20,'Tabelle Tipi-pesi'!AA$20,"")&amp;IF(AA222='Tabelle Tipi-pesi'!Z$21,'Tabelle Tipi-pesi'!AA$21,"")&amp;IF(AA222='Tabelle Tipi-pesi'!Z$22,'Tabelle Tipi-pesi'!AA$22,"")&amp;IF(AA222='Tabelle Tipi-pesi'!Z$23,'Tabelle Tipi-pesi'!AA$23,"")&amp;IF(AA222='Tabelle Tipi-pesi'!Z$24,'Tabelle Tipi-pesi'!AA$24,"")&amp;IF(AA222='Tabelle Tipi-pesi'!Z$25,'Tabelle Tipi-pesi'!AA$25,"")&amp;IF(AA222='Tabelle Tipi-pesi'!Z$26,'Tabelle Tipi-pesi'!AA$26,"")&amp;IF(AA222='Tabelle Tipi-pesi'!Z$27,'Tabelle Tipi-pesi'!AA$27,"")&amp;IF(AA222='Tabelle Tipi-pesi'!Z$28,'Tabelle Tipi-pesi'!AA$28,"")&amp;IF(AA222='Tabelle Tipi-pesi'!Z$29,'Tabelle Tipi-pesi'!AA$29,"")&amp;IF(AA222='Tabelle Tipi-pesi'!Z$30,'Tabelle Tipi-pesi'!AA$30,"")))</f>
        <v>0</v>
      </c>
      <c r="AD222" s="9">
        <f>IF(AC222="",0,VALUE(IF(AC222='Tabelle Tipi-pesi'!Z$2,'Tabelle Tipi-pesi'!AA$2,"")&amp;IF(AC222='Tabelle Tipi-pesi'!Z$3,'Tabelle Tipi-pesi'!AA$3,"")&amp;IF(AC222='Tabelle Tipi-pesi'!Z$4,'Tabelle Tipi-pesi'!AA$4,"")&amp;IF(AC222='Tabelle Tipi-pesi'!Z$5,'Tabelle Tipi-pesi'!AA$5,"")&amp;IF(AC222='Tabelle Tipi-pesi'!Z$6,'Tabelle Tipi-pesi'!AA$6,"")&amp;IF(AC222='Tabelle Tipi-pesi'!Z$7,'Tabelle Tipi-pesi'!AA$7,"")&amp;IF(AC222='Tabelle Tipi-pesi'!Z$8,'Tabelle Tipi-pesi'!AA$8,"")&amp;IF(AC222='Tabelle Tipi-pesi'!Z$9,'Tabelle Tipi-pesi'!AA$9,"")&amp;IF(AC222='Tabelle Tipi-pesi'!Z$10,'Tabelle Tipi-pesi'!AA$10,"")&amp;IF(AC222='Tabelle Tipi-pesi'!Z$11,'Tabelle Tipi-pesi'!AA$11,"")&amp;IF(AC222='Tabelle Tipi-pesi'!Z$12,'Tabelle Tipi-pesi'!AA$12,"")&amp;IF(AC222='Tabelle Tipi-pesi'!Z$13,'Tabelle Tipi-pesi'!AA$13,"")&amp;IF(AC222='Tabelle Tipi-pesi'!Z$14,'Tabelle Tipi-pesi'!AA$14,"")&amp;IF(AC222='Tabelle Tipi-pesi'!Z$15,'Tabelle Tipi-pesi'!AA$15,"")&amp;IF(AC222='Tabelle Tipi-pesi'!Z$16,'Tabelle Tipi-pesi'!AA$16,"")&amp;IF(AC222='Tabelle Tipi-pesi'!Z$17,'Tabelle Tipi-pesi'!AA$17,"")&amp;IF(AC222='Tabelle Tipi-pesi'!Z$18,'Tabelle Tipi-pesi'!AA$18,"")&amp;IF(AC222='Tabelle Tipi-pesi'!Z$19,'Tabelle Tipi-pesi'!AA$19,"")&amp;IF(AC222='Tabelle Tipi-pesi'!Z$20,'Tabelle Tipi-pesi'!AA$20,"")&amp;IF(AC222='Tabelle Tipi-pesi'!Z$21,'Tabelle Tipi-pesi'!AA$21,"")&amp;IF(AC222='Tabelle Tipi-pesi'!Z$22,'Tabelle Tipi-pesi'!AA$22,"")&amp;IF(AC222='Tabelle Tipi-pesi'!Z$23,'Tabelle Tipi-pesi'!AA$23,"")&amp;IF(AC222='Tabelle Tipi-pesi'!Z$24,'Tabelle Tipi-pesi'!AA$24,"")&amp;IF(AC222='Tabelle Tipi-pesi'!Z$25,'Tabelle Tipi-pesi'!AA$25,"")&amp;IF(AC222='Tabelle Tipi-pesi'!Z$26,'Tabelle Tipi-pesi'!AA$26,"")&amp;IF(AC222='Tabelle Tipi-pesi'!Z$25,'Tabelle Tipi-pesi'!AA$25,"")&amp;IF(AC222='Tabelle Tipi-pesi'!Z$27,'Tabelle Tipi-pesi'!AA$27,"")&amp;IF(AC222='Tabelle Tipi-pesi'!Z$28,'Tabelle Tipi-pesi'!AA$28,"")&amp;IF(AC222='Tabelle Tipi-pesi'!Z$29,'Tabelle Tipi-pesi'!AA$29,"")&amp;IF(AC222='Tabelle Tipi-pesi'!Z$30,'Tabelle Tipi-pesi'!AA$30,"")))</f>
        <v>0</v>
      </c>
      <c r="AE222" s="34"/>
      <c r="AF222" s="35">
        <f>IF(AE222="",0,VALUE(IF(AE222='Tabelle Tipi-pesi'!AB$2,'Tabelle Tipi-pesi'!AC$2,"")&amp;IF(AE222='Tabelle Tipi-pesi'!AB$3,'Tabelle Tipi-pesi'!AC$3,"")&amp;IF(AE222='Tabelle Tipi-pesi'!AB$4,'Tabelle Tipi-pesi'!AC$4,"")&amp;IF(AE222='Tabelle Tipi-pesi'!AB$5,'Tabelle Tipi-pesi'!AC$5,"")&amp;IF(AE222='Tabelle Tipi-pesi'!AB$6,'Tabelle Tipi-pesi'!AC$6,"")&amp;IF(AE222='Tabelle Tipi-pesi'!AB$7,'Tabelle Tipi-pesi'!AC$7,"")&amp;IF(AE222='Tabelle Tipi-pesi'!AB$8,'Tabelle Tipi-pesi'!AC$8,"")&amp;IF(AE222='Tabelle Tipi-pesi'!AB$9,'Tabelle Tipi-pesi'!AC$9,"")&amp;IF(AE222='Tabelle Tipi-pesi'!AB$10,'Tabelle Tipi-pesi'!AC$10,"")&amp;IF(AE222='Tabelle Tipi-pesi'!AB$11,'Tabelle Tipi-pesi'!AC$11,"")&amp;IF(AE222='Tabelle Tipi-pesi'!AB$12,'Tabelle Tipi-pesi'!AC$12,"")&amp;IF(AE222='Tabelle Tipi-pesi'!AB$13,'Tabelle Tipi-pesi'!AC$13,"")&amp;IF(AE222='Tabelle Tipi-pesi'!AB$14,'Tabelle Tipi-pesi'!AC$14,"")&amp;IF(AE222='Tabelle Tipi-pesi'!AB$15,'Tabelle Tipi-pesi'!AC$15,"")&amp;IF(AE222='Tabelle Tipi-pesi'!AB$16,'Tabelle Tipi-pesi'!AC$16,"")&amp;IF(AE222='Tabelle Tipi-pesi'!AB$17,'Tabelle Tipi-pesi'!AC$17,"")&amp;IF(AE222='Tabelle Tipi-pesi'!AB$18,'Tabelle Tipi-pesi'!AC$18,"")&amp;IF(AE222='Tabelle Tipi-pesi'!AB$19,'Tabelle Tipi-pesi'!AC$19,"")&amp;IF(AE222='Tabelle Tipi-pesi'!AB$20,'Tabelle Tipi-pesi'!AC$20,"")&amp;IF(AE222='Tabelle Tipi-pesi'!AB$21,'Tabelle Tipi-pesi'!AC$21,"")&amp;IF(AE222='Tabelle Tipi-pesi'!AB$22,'Tabelle Tipi-pesi'!AC$22,"")&amp;IF(AE222='Tabelle Tipi-pesi'!AB$23,'Tabelle Tipi-pesi'!AC$23,"")&amp;IF(AE222='Tabelle Tipi-pesi'!AB$24,'Tabelle Tipi-pesi'!AC$24,"")&amp;IF(AE222='Tabelle Tipi-pesi'!AB$25,'Tabelle Tipi-pesi'!AC$25,"")&amp;IF(AE222='Tabelle Tipi-pesi'!AB$26,'Tabelle Tipi-pesi'!AC$26,"")&amp;IF(AE222='Tabelle Tipi-pesi'!AB$25,'Tabelle Tipi-pesi'!AC$25,"")&amp;IF(AE222='Tabelle Tipi-pesi'!AB$27,'Tabelle Tipi-pesi'!AC$27,"")&amp;IF(AE222='Tabelle Tipi-pesi'!AB$28,'Tabelle Tipi-pesi'!AC$28,"")&amp;IF(AE222='Tabelle Tipi-pesi'!AB$29,'Tabelle Tipi-pesi'!AC$29,"")&amp;IF(AE222='Tabelle Tipi-pesi'!AB$30,'Tabelle Tipi-pesi'!AC$30,"")))</f>
        <v>0</v>
      </c>
      <c r="AH222" s="9">
        <f>IF(AG222="",0,VALUE(IF(AG222='Tabelle Tipi-pesi'!AD$2,'Tabelle Tipi-pesi'!AE$2,"")&amp;IF(AG222='Tabelle Tipi-pesi'!AD$3,'Tabelle Tipi-pesi'!AE$3,"")&amp;IF(AG222='Tabelle Tipi-pesi'!AD$4,'Tabelle Tipi-pesi'!AE$4,"")&amp;IF(AG222='Tabelle Tipi-pesi'!AD$5,'Tabelle Tipi-pesi'!AE$5,"")&amp;IF(AG222='Tabelle Tipi-pesi'!AD$6,'Tabelle Tipi-pesi'!AE$6,"")&amp;IF(AG222='Tabelle Tipi-pesi'!AD$7,'Tabelle Tipi-pesi'!AE$7,"")&amp;IF(AG222='Tabelle Tipi-pesi'!AD$8,'Tabelle Tipi-pesi'!AE$8,"")&amp;IF(AG222='Tabelle Tipi-pesi'!AD$9,'Tabelle Tipi-pesi'!AE$9,"")&amp;IF(AG222='Tabelle Tipi-pesi'!AD$10,'Tabelle Tipi-pesi'!AE$10,"")&amp;IF(AG222='Tabelle Tipi-pesi'!AD$11,'Tabelle Tipi-pesi'!AE$11,"")&amp;IF(AG222='Tabelle Tipi-pesi'!AD$12,'Tabelle Tipi-pesi'!AE$12,"")&amp;IF(AG222='Tabelle Tipi-pesi'!AD$13,'Tabelle Tipi-pesi'!AE$13,"")&amp;IF(AG222='Tabelle Tipi-pesi'!AD$14,'Tabelle Tipi-pesi'!AE$14,"")&amp;IF(AG222='Tabelle Tipi-pesi'!AD$15,'Tabelle Tipi-pesi'!AE$15,"")&amp;IF(AG222='Tabelle Tipi-pesi'!AD$16,'Tabelle Tipi-pesi'!AE$16,"")&amp;IF(AG222='Tabelle Tipi-pesi'!AD$17,'Tabelle Tipi-pesi'!AE$17,"")&amp;IF(AG222='Tabelle Tipi-pesi'!AD$18,'Tabelle Tipi-pesi'!AE$18,"")&amp;IF(AG222='Tabelle Tipi-pesi'!AD$19,'Tabelle Tipi-pesi'!AE$19,"")&amp;IF(AG222='Tabelle Tipi-pesi'!AD$20,'Tabelle Tipi-pesi'!AE$20,"")&amp;IF(AG222='Tabelle Tipi-pesi'!AD$21,'Tabelle Tipi-pesi'!AE$21,"")&amp;IF(AG222='Tabelle Tipi-pesi'!AD$22,'Tabelle Tipi-pesi'!AE$22,"")&amp;IF(AG222='Tabelle Tipi-pesi'!AD$23,'Tabelle Tipi-pesi'!AE$23,"")&amp;IF(AG222='Tabelle Tipi-pesi'!AD$24,'Tabelle Tipi-pesi'!AE$24,"")&amp;IF(AG222='Tabelle Tipi-pesi'!AD$25,'Tabelle Tipi-pesi'!AE$25,"")&amp;IF(AG222='Tabelle Tipi-pesi'!AD$26,'Tabelle Tipi-pesi'!AE$26,"")&amp;IF(AG222='Tabelle Tipi-pesi'!AD$25,'Tabelle Tipi-pesi'!AE$25,"")&amp;IF(AG222='Tabelle Tipi-pesi'!AD$27,'Tabelle Tipi-pesi'!AE$27,"")&amp;IF(AG222='Tabelle Tipi-pesi'!AD$28,'Tabelle Tipi-pesi'!AE$28,"")&amp;IF(AG222='Tabelle Tipi-pesi'!AD$29,'Tabelle Tipi-pesi'!AE$29,"")&amp;IF(AG222='Tabelle Tipi-pesi'!AD$30,'Tabelle Tipi-pesi'!AE$30,"")))</f>
        <v>0</v>
      </c>
      <c r="AJ222" s="26">
        <f t="shared" si="21"/>
        <v>1785</v>
      </c>
      <c r="AK222" s="55">
        <v>10.1</v>
      </c>
      <c r="AL222" s="12">
        <v>2044</v>
      </c>
      <c r="AM222" s="18"/>
      <c r="AN222" s="11">
        <f t="shared" si="22"/>
        <v>16</v>
      </c>
      <c r="AO222" s="11" t="str">
        <f t="shared" si="23"/>
        <v>4</v>
      </c>
      <c r="AP222" s="8">
        <v>360</v>
      </c>
      <c r="AQ222" s="40">
        <f t="shared" si="24"/>
        <v>12.142574257425744</v>
      </c>
      <c r="AR222" s="15">
        <f t="shared" si="25"/>
        <v>174.85306930693073</v>
      </c>
      <c r="AS222" s="16">
        <f t="shared" si="26"/>
        <v>97.956901572510219</v>
      </c>
      <c r="AT222" s="15">
        <f t="shared" si="27"/>
        <v>10.208571156773209</v>
      </c>
      <c r="AU222" s="39"/>
    </row>
    <row r="223" spans="1:47" s="8" customFormat="1" ht="11.25" customHeight="1" x14ac:dyDescent="0.2">
      <c r="A223" s="8">
        <v>219</v>
      </c>
      <c r="B223" s="8">
        <v>4</v>
      </c>
      <c r="C223" s="20" t="s">
        <v>161</v>
      </c>
      <c r="D223" s="21">
        <f>IF(C223="",0,VALUE(IF(C223='Tabelle Tipi-pesi'!B$2,'Tabelle Tipi-pesi'!C$2,"")&amp;IF(C223='Tabelle Tipi-pesi'!B$3,'Tabelle Tipi-pesi'!C$3,"")&amp;IF(C223='Tabelle Tipi-pesi'!B$4,'Tabelle Tipi-pesi'!C$4,"")&amp;IF(C223='Tabelle Tipi-pesi'!B$5,'Tabelle Tipi-pesi'!C$5,"")&amp;IF(C223='Tabelle Tipi-pesi'!B$6,'Tabelle Tipi-pesi'!C$6,"")&amp;IF(C223='Tabelle Tipi-pesi'!B$7,'Tabelle Tipi-pesi'!C$7,"")&amp;IF(C223='Tabelle Tipi-pesi'!B$8,'Tabelle Tipi-pesi'!C$8,"")&amp;IF(C223='Tabelle Tipi-pesi'!B$9,'Tabelle Tipi-pesi'!C$9,"")&amp;IF(C223='Tabelle Tipi-pesi'!B$10,'Tabelle Tipi-pesi'!C$10,"")&amp;IF(C223='Tabelle Tipi-pesi'!B$11,'Tabelle Tipi-pesi'!C$11,"")&amp;IF(C223='Tabelle Tipi-pesi'!B$12,'Tabelle Tipi-pesi'!C$12,"")&amp;IF(C223='Tabelle Tipi-pesi'!B$13,'Tabelle Tipi-pesi'!C$13,"")&amp;IF(C223='Tabelle Tipi-pesi'!B$14,'Tabelle Tipi-pesi'!C$14,"")&amp;IF(C223='Tabelle Tipi-pesi'!B$15,'Tabelle Tipi-pesi'!C$15,"")&amp;IF(C223='Tabelle Tipi-pesi'!B$16,'Tabelle Tipi-pesi'!C$16,"")&amp;IF(C223='Tabelle Tipi-pesi'!B$17,'Tabelle Tipi-pesi'!C$17,"")&amp;IF(C223='Tabelle Tipi-pesi'!B$18,'Tabelle Tipi-pesi'!C$18,"")&amp;IF(C223='Tabelle Tipi-pesi'!B$19,'Tabelle Tipi-pesi'!C$19,"")&amp;IF(C223='Tabelle Tipi-pesi'!B$20,'Tabelle Tipi-pesi'!C$20,"")&amp;IF(C223='Tabelle Tipi-pesi'!B$21,'Tabelle Tipi-pesi'!C$21,"")&amp;IF(C223='Tabelle Tipi-pesi'!B$22,'Tabelle Tipi-pesi'!C$22,"")&amp;IF(C223='Tabelle Tipi-pesi'!B$23,'Tabelle Tipi-pesi'!C$23,"")&amp;IF(C223='Tabelle Tipi-pesi'!B$24,'Tabelle Tipi-pesi'!C$24,"")&amp;IF(C223='Tabelle Tipi-pesi'!B$25,'Tabelle Tipi-pesi'!C$25,"")&amp;IF(C223='Tabelle Tipi-pesi'!B$26,'Tabelle Tipi-pesi'!C$26,"")&amp;IF(C223='Tabelle Tipi-pesi'!B$27,'Tabelle Tipi-pesi'!C$27,"")&amp;IF(C223='Tabelle Tipi-pesi'!B$28,'Tabelle Tipi-pesi'!C$28,"")&amp;IF(C223='Tabelle Tipi-pesi'!B$29,'Tabelle Tipi-pesi'!C$29,"")&amp;IF(C223='Tabelle Tipi-pesi'!B$30,'Tabelle Tipi-pesi'!C$30,"")))</f>
        <v>570</v>
      </c>
      <c r="E223" s="8" t="s">
        <v>20</v>
      </c>
      <c r="F223" s="7">
        <f>IF(E223="",0,VALUE(IF(E223='Tabelle Tipi-pesi'!D$2,'Tabelle Tipi-pesi'!E$2,"")&amp;IF(E223='Tabelle Tipi-pesi'!D$3,'Tabelle Tipi-pesi'!E$3,"")&amp;IF(E223='Tabelle Tipi-pesi'!D$4,'Tabelle Tipi-pesi'!E$4,"")&amp;IF(E223='Tabelle Tipi-pesi'!D$5,'Tabelle Tipi-pesi'!E$5,"")&amp;IF(E223='Tabelle Tipi-pesi'!D$6,'Tabelle Tipi-pesi'!E$6,"")&amp;IF(E223='Tabelle Tipi-pesi'!D$7,'Tabelle Tipi-pesi'!E$7,"")&amp;IF(E223='Tabelle Tipi-pesi'!D$8,'Tabelle Tipi-pesi'!E$8,"")&amp;IF(E223='Tabelle Tipi-pesi'!D$9,'Tabelle Tipi-pesi'!E$9,"")&amp;IF(E223='Tabelle Tipi-pesi'!D$10,'Tabelle Tipi-pesi'!E$10,"")&amp;IF(E223='Tabelle Tipi-pesi'!D$11,'Tabelle Tipi-pesi'!E$11,"")&amp;IF(E223='Tabelle Tipi-pesi'!D$12,'Tabelle Tipi-pesi'!E$12,"")&amp;IF(E223='Tabelle Tipi-pesi'!D$13,'Tabelle Tipi-pesi'!E$13,"")&amp;IF(E223='Tabelle Tipi-pesi'!D$14,'Tabelle Tipi-pesi'!E$14,"")&amp;IF(E223='Tabelle Tipi-pesi'!D$15,'Tabelle Tipi-pesi'!E$15,"")&amp;IF(E223='Tabelle Tipi-pesi'!D$16,'Tabelle Tipi-pesi'!E$16,"")&amp;IF(E223='Tabelle Tipi-pesi'!D$17,'Tabelle Tipi-pesi'!E$17,"")&amp;IF(E223='Tabelle Tipi-pesi'!D$18,'Tabelle Tipi-pesi'!E$18,"")&amp;IF(E223='Tabelle Tipi-pesi'!D$19,'Tabelle Tipi-pesi'!E$19,"")&amp;IF(E223='Tabelle Tipi-pesi'!D$20,'Tabelle Tipi-pesi'!E$20,"")&amp;IF(E223='Tabelle Tipi-pesi'!D$21,'Tabelle Tipi-pesi'!E$21,"")&amp;IF(E223='Tabelle Tipi-pesi'!D$22,'Tabelle Tipi-pesi'!E$22,"")&amp;IF(E223='Tabelle Tipi-pesi'!D$23,'Tabelle Tipi-pesi'!E$23,"")&amp;IF(E223='Tabelle Tipi-pesi'!D$24,'Tabelle Tipi-pesi'!E$24,"")&amp;IF(E223='Tabelle Tipi-pesi'!D$25,'Tabelle Tipi-pesi'!E$25,"")&amp;IF(E223='Tabelle Tipi-pesi'!D$26,'Tabelle Tipi-pesi'!E$26,"")&amp;IF(E223='Tabelle Tipi-pesi'!D$27,'Tabelle Tipi-pesi'!E$27,"")&amp;IF(E223='Tabelle Tipi-pesi'!D$28,'Tabelle Tipi-pesi'!E$28,"")&amp;IF(E223='Tabelle Tipi-pesi'!D$29,'Tabelle Tipi-pesi'!E$29,"")&amp;IF(E223='Tabelle Tipi-pesi'!D$30,'Tabelle Tipi-pesi'!E$30,"")))</f>
        <v>90</v>
      </c>
      <c r="G223" s="22" t="s">
        <v>38</v>
      </c>
      <c r="H223" s="23">
        <f>$B223*IF(G223="",0,VALUE(IF(G223='Tabelle Tipi-pesi'!F$2,'Tabelle Tipi-pesi'!G$2,"")&amp;IF(G223='Tabelle Tipi-pesi'!F$3,'Tabelle Tipi-pesi'!G$3,"")&amp;IF(G223='Tabelle Tipi-pesi'!F$4,'Tabelle Tipi-pesi'!G$4,"")&amp;IF(G223='Tabelle Tipi-pesi'!F$5,'Tabelle Tipi-pesi'!G$5,"")&amp;IF(G223='Tabelle Tipi-pesi'!F$6,'Tabelle Tipi-pesi'!G$6,"")&amp;IF(G223='Tabelle Tipi-pesi'!F$7,'Tabelle Tipi-pesi'!G$7,"")&amp;IF(G223='Tabelle Tipi-pesi'!F$8,'Tabelle Tipi-pesi'!G$8,"")&amp;IF(G223='Tabelle Tipi-pesi'!F$9,'Tabelle Tipi-pesi'!G$9,"")&amp;IF(G223='Tabelle Tipi-pesi'!F$10,'Tabelle Tipi-pesi'!G$10,"")&amp;IF(G223='Tabelle Tipi-pesi'!F$11,'Tabelle Tipi-pesi'!G$11,"")&amp;IF(G223='Tabelle Tipi-pesi'!F$12,'Tabelle Tipi-pesi'!G$12,"")&amp;IF(G223='Tabelle Tipi-pesi'!F$13,'Tabelle Tipi-pesi'!G$13,"")&amp;IF(G223='Tabelle Tipi-pesi'!F$14,'Tabelle Tipi-pesi'!G$14,"")&amp;IF(G223='Tabelle Tipi-pesi'!F$15,'Tabelle Tipi-pesi'!G$15,"")&amp;IF(G223='Tabelle Tipi-pesi'!F$16,'Tabelle Tipi-pesi'!G$16,"")&amp;IF(G223='Tabelle Tipi-pesi'!F$17,'Tabelle Tipi-pesi'!G$17,"")&amp;IF(G223='Tabelle Tipi-pesi'!F$18,'Tabelle Tipi-pesi'!G$18,"")&amp;IF(G223='Tabelle Tipi-pesi'!F$19,'Tabelle Tipi-pesi'!G$19,"")&amp;IF(G223='Tabelle Tipi-pesi'!F$20,'Tabelle Tipi-pesi'!G$20,"")&amp;IF(G223='Tabelle Tipi-pesi'!F$21,'Tabelle Tipi-pesi'!G$21,"")&amp;IF(G223='Tabelle Tipi-pesi'!F$22,'Tabelle Tipi-pesi'!G$22,"")&amp;IF(G223='Tabelle Tipi-pesi'!F$23,'Tabelle Tipi-pesi'!G$23,"")&amp;IF(G223='Tabelle Tipi-pesi'!F$24,'Tabelle Tipi-pesi'!G$24,"")&amp;IF(G223='Tabelle Tipi-pesi'!F$25,'Tabelle Tipi-pesi'!G$25,"")&amp;IF(G223='Tabelle Tipi-pesi'!F$26,'Tabelle Tipi-pesi'!G$26,"")&amp;IF(G223='Tabelle Tipi-pesi'!F$27,'Tabelle Tipi-pesi'!G$27,"")&amp;IF(G223='Tabelle Tipi-pesi'!F$28,'Tabelle Tipi-pesi'!G$28,"")&amp;IF(G223='Tabelle Tipi-pesi'!F$29,'Tabelle Tipi-pesi'!G$29,"")&amp;IF(G223='Tabelle Tipi-pesi'!F$30,'Tabelle Tipi-pesi'!G$30,"")))</f>
        <v>80</v>
      </c>
      <c r="I223" s="8" t="s">
        <v>48</v>
      </c>
      <c r="J223" s="9">
        <f>IF(I223="",0,VALUE(IF(I223='Tabelle Tipi-pesi'!H$2,'Tabelle Tipi-pesi'!I$2,"")&amp;IF(I223='Tabelle Tipi-pesi'!H$3,'Tabelle Tipi-pesi'!I$3,"")&amp;IF(I223='Tabelle Tipi-pesi'!H$4,'Tabelle Tipi-pesi'!I$4,"")&amp;IF(I223='Tabelle Tipi-pesi'!H$5,'Tabelle Tipi-pesi'!I$5,"")&amp;IF(I223='Tabelle Tipi-pesi'!H$6,'Tabelle Tipi-pesi'!I$6,"")&amp;IF(I223='Tabelle Tipi-pesi'!H$7,'Tabelle Tipi-pesi'!I$7,"")&amp;IF(I223='Tabelle Tipi-pesi'!H$8,'Tabelle Tipi-pesi'!I$8,"")&amp;IF(I223='Tabelle Tipi-pesi'!H$9,'Tabelle Tipi-pesi'!I$9,"")&amp;IF(I223='Tabelle Tipi-pesi'!H$10,'Tabelle Tipi-pesi'!I$10,"")&amp;IF(I223='Tabelle Tipi-pesi'!H$11,'Tabelle Tipi-pesi'!I$11,"")&amp;IF(I223='Tabelle Tipi-pesi'!H$12,'Tabelle Tipi-pesi'!I$12,"")&amp;IF(I223='Tabelle Tipi-pesi'!H$13,'Tabelle Tipi-pesi'!I$13,"")&amp;IF(I223='Tabelle Tipi-pesi'!H$14,'Tabelle Tipi-pesi'!I$14,"")&amp;IF(I223='Tabelle Tipi-pesi'!H$15,'Tabelle Tipi-pesi'!I$15,"")&amp;IF(I223='Tabelle Tipi-pesi'!H$16,'Tabelle Tipi-pesi'!I$16,"")&amp;IF(I223='Tabelle Tipi-pesi'!H$17,'Tabelle Tipi-pesi'!I$17,"")&amp;IF(I223='Tabelle Tipi-pesi'!H$18,'Tabelle Tipi-pesi'!I$18,"")&amp;IF(I223='Tabelle Tipi-pesi'!H$19,'Tabelle Tipi-pesi'!I$19,"")&amp;IF(I223='Tabelle Tipi-pesi'!H$20,'Tabelle Tipi-pesi'!I$20,"")&amp;IF(I223='Tabelle Tipi-pesi'!H$21,'Tabelle Tipi-pesi'!I$21,"")&amp;IF(I223='Tabelle Tipi-pesi'!H$22,'Tabelle Tipi-pesi'!I$22,"")&amp;IF(I223='Tabelle Tipi-pesi'!H$23,'Tabelle Tipi-pesi'!I$23,"")&amp;IF(I223='Tabelle Tipi-pesi'!H$24,'Tabelle Tipi-pesi'!I$24,"")&amp;IF(I223='Tabelle Tipi-pesi'!H$25,'Tabelle Tipi-pesi'!I$25,"")&amp;IF(I223='Tabelle Tipi-pesi'!H$26,'Tabelle Tipi-pesi'!I$26,"")&amp;IF(I223='Tabelle Tipi-pesi'!H$27,'Tabelle Tipi-pesi'!I$27,"")&amp;IF(I223='Tabelle Tipi-pesi'!H$28,'Tabelle Tipi-pesi'!I$28,"")&amp;IF(I223='Tabelle Tipi-pesi'!H$29,'Tabelle Tipi-pesi'!I$29,"")&amp;IF(I223='Tabelle Tipi-pesi'!H$30,'Tabelle Tipi-pesi'!I$30,"")))</f>
        <v>224</v>
      </c>
      <c r="K223" s="24"/>
      <c r="L223" s="25">
        <f>IF(K223="",0,VALUE(IF(K223='Tabelle Tipi-pesi'!J$2,'Tabelle Tipi-pesi'!K$2,"")&amp;IF(K223='Tabelle Tipi-pesi'!J$3,'Tabelle Tipi-pesi'!K$3,"")&amp;IF(K223='Tabelle Tipi-pesi'!J$4,'Tabelle Tipi-pesi'!K$4,"")&amp;IF(K223='Tabelle Tipi-pesi'!J$5,'Tabelle Tipi-pesi'!K$5,"")&amp;IF(K223='Tabelle Tipi-pesi'!J$6,'Tabelle Tipi-pesi'!K$6,"")&amp;IF(K223='Tabelle Tipi-pesi'!J$7,'Tabelle Tipi-pesi'!K$7,"")&amp;IF(K223='Tabelle Tipi-pesi'!J$8,'Tabelle Tipi-pesi'!K$8,"")&amp;IF(K223='Tabelle Tipi-pesi'!J$9,'Tabelle Tipi-pesi'!K$9,"")&amp;IF(K223='Tabelle Tipi-pesi'!J$10,'Tabelle Tipi-pesi'!K$10,"")&amp;IF(K223='Tabelle Tipi-pesi'!J$11,'Tabelle Tipi-pesi'!K$11,"")&amp;IF(K223='Tabelle Tipi-pesi'!J$12,'Tabelle Tipi-pesi'!K$12,"")&amp;IF(K223='Tabelle Tipi-pesi'!J$13,'Tabelle Tipi-pesi'!K$13,"")&amp;IF(K223='Tabelle Tipi-pesi'!J$14,'Tabelle Tipi-pesi'!K$14,"")&amp;IF(K223='Tabelle Tipi-pesi'!J$15,'Tabelle Tipi-pesi'!K$15,"")&amp;IF(K223='Tabelle Tipi-pesi'!J$16,'Tabelle Tipi-pesi'!K$16,"")&amp;IF(K223='Tabelle Tipi-pesi'!J$17,'Tabelle Tipi-pesi'!K$17,"")&amp;IF(K223='Tabelle Tipi-pesi'!J$18,'Tabelle Tipi-pesi'!K$18,"")&amp;IF(K223='Tabelle Tipi-pesi'!J$19,'Tabelle Tipi-pesi'!K$19,"")&amp;IF(K223='Tabelle Tipi-pesi'!J$20,'Tabelle Tipi-pesi'!K$20,"")&amp;IF(K223='Tabelle Tipi-pesi'!J$21,'Tabelle Tipi-pesi'!K$21,"")&amp;IF(K223='Tabelle Tipi-pesi'!J$22,'Tabelle Tipi-pesi'!K$22,"")&amp;IF(K223='Tabelle Tipi-pesi'!J$23,'Tabelle Tipi-pesi'!K$23,"")&amp;IF(K223='Tabelle Tipi-pesi'!J$24,'Tabelle Tipi-pesi'!K$24,"")&amp;IF(K223='Tabelle Tipi-pesi'!J$25,'Tabelle Tipi-pesi'!K$25,"")&amp;IF(K223='Tabelle Tipi-pesi'!J$26,'Tabelle Tipi-pesi'!K$26,"")&amp;IF(K223='Tabelle Tipi-pesi'!J$27,'Tabelle Tipi-pesi'!K$27,"")&amp;IF(K223='Tabelle Tipi-pesi'!J$28,'Tabelle Tipi-pesi'!K$28,"")&amp;IF(K223='Tabelle Tipi-pesi'!J$29,'Tabelle Tipi-pesi'!K$29,"")&amp;IF(K223='Tabelle Tipi-pesi'!J$30,'Tabelle Tipi-pesi'!K$30,"")))</f>
        <v>0</v>
      </c>
      <c r="M223" s="8" t="s">
        <v>57</v>
      </c>
      <c r="N223" s="9">
        <f>$B223*IF(M223="",0,VALUE(IF(M223='Tabelle Tipi-pesi'!L$2,'Tabelle Tipi-pesi'!M$2,"")&amp;IF(M223='Tabelle Tipi-pesi'!L$3,'Tabelle Tipi-pesi'!M$3,"")&amp;IF(M223='Tabelle Tipi-pesi'!L$4,'Tabelle Tipi-pesi'!M$4,"")&amp;IF(M223='Tabelle Tipi-pesi'!L$5,'Tabelle Tipi-pesi'!M$5,"")&amp;IF(M223='Tabelle Tipi-pesi'!L$6,'Tabelle Tipi-pesi'!M$6,"")&amp;IF(M223='Tabelle Tipi-pesi'!L$7,'Tabelle Tipi-pesi'!M$7,"")&amp;IF(M223='Tabelle Tipi-pesi'!L$8,'Tabelle Tipi-pesi'!M$8,"")&amp;IF(M223='Tabelle Tipi-pesi'!L$9,'Tabelle Tipi-pesi'!M$9,"")&amp;IF(M223='Tabelle Tipi-pesi'!L$10,'Tabelle Tipi-pesi'!M$10,"")&amp;IF(M223='Tabelle Tipi-pesi'!L$11,'Tabelle Tipi-pesi'!M$11,"")&amp;IF(M223='Tabelle Tipi-pesi'!L$12,'Tabelle Tipi-pesi'!M$12,"")&amp;IF(M223='Tabelle Tipi-pesi'!L$13,'Tabelle Tipi-pesi'!M$13,"")&amp;IF(M223='Tabelle Tipi-pesi'!L$14,'Tabelle Tipi-pesi'!M$14,"")&amp;IF(M223='Tabelle Tipi-pesi'!L$15,'Tabelle Tipi-pesi'!M$15,"")&amp;IF(M223='Tabelle Tipi-pesi'!L$16,'Tabelle Tipi-pesi'!M$16,"")&amp;IF(M223='Tabelle Tipi-pesi'!L$17,'Tabelle Tipi-pesi'!M$17,"")&amp;IF(M223='Tabelle Tipi-pesi'!L$18,'Tabelle Tipi-pesi'!M$18,"")&amp;IF(M223='Tabelle Tipi-pesi'!L$19,'Tabelle Tipi-pesi'!M$19,"")&amp;IF(M223='Tabelle Tipi-pesi'!L$20,'Tabelle Tipi-pesi'!M$20,"")&amp;IF(M223='Tabelle Tipi-pesi'!L$21,'Tabelle Tipi-pesi'!M$21,"")&amp;IF(M223='Tabelle Tipi-pesi'!L$22,'Tabelle Tipi-pesi'!M$22,"")&amp;IF(M223='Tabelle Tipi-pesi'!L$23,'Tabelle Tipi-pesi'!M$23,"")&amp;IF(M223='Tabelle Tipi-pesi'!L$24,'Tabelle Tipi-pesi'!M$24,"")&amp;IF(M223='Tabelle Tipi-pesi'!L$25,'Tabelle Tipi-pesi'!M$25,"")&amp;IF(M223='Tabelle Tipi-pesi'!L$26,'Tabelle Tipi-pesi'!M$26,"")&amp;IF(M223='Tabelle Tipi-pesi'!L$27,'Tabelle Tipi-pesi'!M$27,"")&amp;IF(M223='Tabelle Tipi-pesi'!L$28,'Tabelle Tipi-pesi'!M$28,"")&amp;IF(M223='Tabelle Tipi-pesi'!L$29,'Tabelle Tipi-pesi'!M$29,"")&amp;IF(M223='Tabelle Tipi-pesi'!L$30,'Tabelle Tipi-pesi'!M$30,"")))</f>
        <v>388</v>
      </c>
      <c r="O223" s="27" t="s">
        <v>163</v>
      </c>
      <c r="P223" s="28">
        <f>IF(O223="",0,VALUE(IF(O223='Tabelle Tipi-pesi'!N$2,'Tabelle Tipi-pesi'!O$2,"")&amp;IF(O223='Tabelle Tipi-pesi'!N$3,'Tabelle Tipi-pesi'!O$3,"")&amp;IF(O223='Tabelle Tipi-pesi'!N$4,'Tabelle Tipi-pesi'!O$4,"")&amp;IF(O223='Tabelle Tipi-pesi'!N$5,'Tabelle Tipi-pesi'!O$5,"")&amp;IF(O223='Tabelle Tipi-pesi'!N$6,'Tabelle Tipi-pesi'!O$6,"")&amp;IF(O223='Tabelle Tipi-pesi'!N$7,'Tabelle Tipi-pesi'!O$7,"")&amp;IF(O223='Tabelle Tipi-pesi'!N$8,'Tabelle Tipi-pesi'!O$8,"")&amp;IF(O223='Tabelle Tipi-pesi'!N$9,'Tabelle Tipi-pesi'!O$9,"")&amp;IF(O223='Tabelle Tipi-pesi'!N$10,'Tabelle Tipi-pesi'!O$10,"")&amp;IF(O223='Tabelle Tipi-pesi'!N$11,'Tabelle Tipi-pesi'!O$11,"")&amp;IF(O223='Tabelle Tipi-pesi'!N$12,'Tabelle Tipi-pesi'!O$12,"")&amp;IF(O223='Tabelle Tipi-pesi'!N$13,'Tabelle Tipi-pesi'!O$13,"")&amp;IF(O223='Tabelle Tipi-pesi'!N$14,'Tabelle Tipi-pesi'!O$14,"")&amp;IF(O223='Tabelle Tipi-pesi'!N$15,'Tabelle Tipi-pesi'!O$15,"")&amp;IF(O223='Tabelle Tipi-pesi'!N$16,'Tabelle Tipi-pesi'!O$16,"")&amp;IF(O223='Tabelle Tipi-pesi'!N$17,'Tabelle Tipi-pesi'!O$17,"")&amp;IF(O223='Tabelle Tipi-pesi'!N$18,'Tabelle Tipi-pesi'!O$18,"")&amp;IF(O223='Tabelle Tipi-pesi'!N$19,'Tabelle Tipi-pesi'!O$19,"")&amp;IF(O223='Tabelle Tipi-pesi'!N$20,'Tabelle Tipi-pesi'!O$20,"")&amp;IF(O223='Tabelle Tipi-pesi'!N$21,'Tabelle Tipi-pesi'!O$21,"")&amp;IF(O223='Tabelle Tipi-pesi'!N$22,'Tabelle Tipi-pesi'!O$22,"")&amp;IF(O223='Tabelle Tipi-pesi'!N$23,'Tabelle Tipi-pesi'!O$23,"")&amp;IF(O223='Tabelle Tipi-pesi'!N$24,'Tabelle Tipi-pesi'!O$24,"")&amp;IF(O223='Tabelle Tipi-pesi'!N$25,'Tabelle Tipi-pesi'!O$25,"")&amp;IF(O223='Tabelle Tipi-pesi'!N$26,'Tabelle Tipi-pesi'!O$26,"")&amp;IF(O223='Tabelle Tipi-pesi'!N$27,'Tabelle Tipi-pesi'!O$27,"")&amp;IF(O223='Tabelle Tipi-pesi'!N$28,'Tabelle Tipi-pesi'!O$28,"")&amp;IF(O223='Tabelle Tipi-pesi'!N$29,'Tabelle Tipi-pesi'!O$29,"")&amp;IF(O223='Tabelle Tipi-pesi'!N$30,'Tabelle Tipi-pesi'!O$30,"")))</f>
        <v>370</v>
      </c>
      <c r="Q223" s="8" t="s">
        <v>109</v>
      </c>
      <c r="R223" s="9">
        <f>IF(Q223="",0,VALUE(IF(Q223='Tabelle Tipi-pesi'!P$2,'Tabelle Tipi-pesi'!Q$2,"")&amp;IF(Q223='Tabelle Tipi-pesi'!P$3,'Tabelle Tipi-pesi'!Q$3,"")&amp;IF(Q223='Tabelle Tipi-pesi'!P$4,'Tabelle Tipi-pesi'!Q$4,"")&amp;IF(Q223='Tabelle Tipi-pesi'!P$5,'Tabelle Tipi-pesi'!Q$5,"")&amp;IF(Q223='Tabelle Tipi-pesi'!P$6,'Tabelle Tipi-pesi'!Q$6,"")&amp;IF(Q223='Tabelle Tipi-pesi'!P$7,'Tabelle Tipi-pesi'!Q$7,"")&amp;IF(Q223='Tabelle Tipi-pesi'!P$8,'Tabelle Tipi-pesi'!Q$8,"")&amp;IF(Q223='Tabelle Tipi-pesi'!P$9,'Tabelle Tipi-pesi'!Q$9,"")&amp;IF(Q223='Tabelle Tipi-pesi'!P$10,'Tabelle Tipi-pesi'!Q$10,"")&amp;IF(Q223='Tabelle Tipi-pesi'!P$11,'Tabelle Tipi-pesi'!Q$11,"")&amp;IF(Q223='Tabelle Tipi-pesi'!P$12,'Tabelle Tipi-pesi'!Q$12,"")&amp;IF(Q223='Tabelle Tipi-pesi'!P$13,'Tabelle Tipi-pesi'!Q$13,"")&amp;IF(Q223='Tabelle Tipi-pesi'!P$14,'Tabelle Tipi-pesi'!Q$14,"")&amp;IF(Q223='Tabelle Tipi-pesi'!P$15,'Tabelle Tipi-pesi'!Q$15,"")&amp;IF(Q223='Tabelle Tipi-pesi'!P$16,'Tabelle Tipi-pesi'!Q$16,"")&amp;IF(Q223='Tabelle Tipi-pesi'!P$17,'Tabelle Tipi-pesi'!Q$17,"")&amp;IF(Q223='Tabelle Tipi-pesi'!P$18,'Tabelle Tipi-pesi'!Q$18,"")&amp;IF(Q223='Tabelle Tipi-pesi'!P$19,'Tabelle Tipi-pesi'!Q$19,"")&amp;IF(Q223='Tabelle Tipi-pesi'!P$20,'Tabelle Tipi-pesi'!Q$20,"")&amp;IF(Q223='Tabelle Tipi-pesi'!P$21,'Tabelle Tipi-pesi'!Q$21,"")&amp;IF(Q223='Tabelle Tipi-pesi'!P$22,'Tabelle Tipi-pesi'!Q$22,"")&amp;IF(Q223='Tabelle Tipi-pesi'!P$23,'Tabelle Tipi-pesi'!Q$23,"")&amp;IF(Q223='Tabelle Tipi-pesi'!P$24,'Tabelle Tipi-pesi'!Q$24,"")&amp;IF(Q223='Tabelle Tipi-pesi'!P$25,'Tabelle Tipi-pesi'!Q$25,"")&amp;IF(Q223='Tabelle Tipi-pesi'!P$26,'Tabelle Tipi-pesi'!Q$26,"")&amp;IF(Q223='Tabelle Tipi-pesi'!P$27,'Tabelle Tipi-pesi'!Q$27,"")&amp;IF(Q223='Tabelle Tipi-pesi'!P$28,'Tabelle Tipi-pesi'!Q$28,"")&amp;IF(Q223='Tabelle Tipi-pesi'!P$29,'Tabelle Tipi-pesi'!Q$29,"")&amp;IF(Q223='Tabelle Tipi-pesi'!P$30,'Tabelle Tipi-pesi'!Q$30,"")))</f>
        <v>60</v>
      </c>
      <c r="S223" s="29"/>
      <c r="T223" s="30">
        <f>IF(S223="",0,VALUE(IF(S223='Tabelle Tipi-pesi'!R$2,'Tabelle Tipi-pesi'!S$2,"")&amp;IF(S223='Tabelle Tipi-pesi'!R$3,'Tabelle Tipi-pesi'!S$3,"")&amp;IF(S223='Tabelle Tipi-pesi'!R$4,'Tabelle Tipi-pesi'!S$4,"")&amp;IF(S223='Tabelle Tipi-pesi'!R$5,'Tabelle Tipi-pesi'!S$5,"")&amp;IF(S223='Tabelle Tipi-pesi'!R$6,'Tabelle Tipi-pesi'!S$6,"")&amp;IF(S223='Tabelle Tipi-pesi'!R$7,'Tabelle Tipi-pesi'!S$7,"")&amp;IF(S223='Tabelle Tipi-pesi'!R$8,'Tabelle Tipi-pesi'!S$8,"")&amp;IF(S223='Tabelle Tipi-pesi'!R$9,'Tabelle Tipi-pesi'!S$9,"")&amp;IF(S223='Tabelle Tipi-pesi'!R$10,'Tabelle Tipi-pesi'!S$10,"")&amp;IF(S223='Tabelle Tipi-pesi'!R$11,'Tabelle Tipi-pesi'!S$11,"")&amp;IF(S223='Tabelle Tipi-pesi'!R$12,'Tabelle Tipi-pesi'!S$12,"")&amp;IF(S223='Tabelle Tipi-pesi'!R$13,'Tabelle Tipi-pesi'!S$13,"")&amp;IF(S223='Tabelle Tipi-pesi'!R$14,'Tabelle Tipi-pesi'!S$14,"")&amp;IF(S223='Tabelle Tipi-pesi'!R$15,'Tabelle Tipi-pesi'!S$15,"")&amp;IF(S223='Tabelle Tipi-pesi'!R$16,'Tabelle Tipi-pesi'!S$16,"")&amp;IF(S223='Tabelle Tipi-pesi'!R$17,'Tabelle Tipi-pesi'!S$17,"")&amp;IF(S223='Tabelle Tipi-pesi'!R$18,'Tabelle Tipi-pesi'!S$18,"")&amp;IF(S223='Tabelle Tipi-pesi'!R$19,'Tabelle Tipi-pesi'!S$19,"")&amp;IF(S223='Tabelle Tipi-pesi'!R$20,'Tabelle Tipi-pesi'!S$20,"")&amp;IF(S223='Tabelle Tipi-pesi'!R$21,'Tabelle Tipi-pesi'!S$21,"")&amp;IF(S223='Tabelle Tipi-pesi'!R$22,'Tabelle Tipi-pesi'!S$22,"")&amp;IF(S223='Tabelle Tipi-pesi'!R$23,'Tabelle Tipi-pesi'!S$23,"")&amp;IF(S223='Tabelle Tipi-pesi'!R$24,'Tabelle Tipi-pesi'!S$24,"")&amp;IF(S223='Tabelle Tipi-pesi'!R$25,'Tabelle Tipi-pesi'!S$25,"")&amp;IF(S223='Tabelle Tipi-pesi'!R$26,'Tabelle Tipi-pesi'!S$26,"")&amp;IF(S223='Tabelle Tipi-pesi'!R$27,'Tabelle Tipi-pesi'!S$27,"")&amp;IF(S223='Tabelle Tipi-pesi'!R$28,'Tabelle Tipi-pesi'!S$28,"")&amp;IF(S223='Tabelle Tipi-pesi'!R$29,'Tabelle Tipi-pesi'!S$29,"")&amp;IF(S223='Tabelle Tipi-pesi'!R$30,'Tabelle Tipi-pesi'!S$30,"")))</f>
        <v>0</v>
      </c>
      <c r="V223" s="9">
        <f>IF(U223="",0,VALUE(IF(U223='Tabelle Tipi-pesi'!T$2,'Tabelle Tipi-pesi'!U$2,"")&amp;IF(U223='Tabelle Tipi-pesi'!T$3,'Tabelle Tipi-pesi'!U$3,"")&amp;IF(U223='Tabelle Tipi-pesi'!T$4,'Tabelle Tipi-pesi'!U$4,"")&amp;IF(U223='Tabelle Tipi-pesi'!T$5,'Tabelle Tipi-pesi'!U$5,"")&amp;IF(U223='Tabelle Tipi-pesi'!T$6,'Tabelle Tipi-pesi'!U$6,"")&amp;IF(U223='Tabelle Tipi-pesi'!T$7,'Tabelle Tipi-pesi'!U$7,"")&amp;IF(U223='Tabelle Tipi-pesi'!T$8,'Tabelle Tipi-pesi'!U$8,"")&amp;IF(U223='Tabelle Tipi-pesi'!T$9,'Tabelle Tipi-pesi'!U$9,"")&amp;IF(U223='Tabelle Tipi-pesi'!T$10,'Tabelle Tipi-pesi'!U$10,"")&amp;IF(U223='Tabelle Tipi-pesi'!T$11,'Tabelle Tipi-pesi'!U$11,"")&amp;IF(U223='Tabelle Tipi-pesi'!T$12,'Tabelle Tipi-pesi'!U$12,"")&amp;IF(U223='Tabelle Tipi-pesi'!T$13,'Tabelle Tipi-pesi'!U$13,"")&amp;IF(U223='Tabelle Tipi-pesi'!T$14,'Tabelle Tipi-pesi'!U$14,"")&amp;IF(U223='Tabelle Tipi-pesi'!T$15,'Tabelle Tipi-pesi'!U$15,"")&amp;IF(U223='Tabelle Tipi-pesi'!T$16,'Tabelle Tipi-pesi'!U$16,"")&amp;IF(U223='Tabelle Tipi-pesi'!T$17,'Tabelle Tipi-pesi'!U$17,"")&amp;IF(U223='Tabelle Tipi-pesi'!T$18,'Tabelle Tipi-pesi'!U$18,"")&amp;IF(U223='Tabelle Tipi-pesi'!T$19,'Tabelle Tipi-pesi'!U$19,"")&amp;IF(U223='Tabelle Tipi-pesi'!T$20,'Tabelle Tipi-pesi'!U$20,"")&amp;IF(U223='Tabelle Tipi-pesi'!T$21,'Tabelle Tipi-pesi'!U$21,"")&amp;IF(U223='Tabelle Tipi-pesi'!T$22,'Tabelle Tipi-pesi'!U$22,"")&amp;IF(U223='Tabelle Tipi-pesi'!T$23,'Tabelle Tipi-pesi'!U$23,"")&amp;IF(U223='Tabelle Tipi-pesi'!T$24,'Tabelle Tipi-pesi'!U$24,"")&amp;IF(U223='Tabelle Tipi-pesi'!T$25,'Tabelle Tipi-pesi'!U$25,"")&amp;IF(U223='Tabelle Tipi-pesi'!T$26,'Tabelle Tipi-pesi'!U$26,"")&amp;IF(U223='Tabelle Tipi-pesi'!T$27,'Tabelle Tipi-pesi'!U$27,"")&amp;IF(U223='Tabelle Tipi-pesi'!T$28,'Tabelle Tipi-pesi'!U$28,"")&amp;IF(U223='Tabelle Tipi-pesi'!T$29,'Tabelle Tipi-pesi'!U$29,"")&amp;IF(U223='Tabelle Tipi-pesi'!T$30,'Tabelle Tipi-pesi'!U$30,"")))</f>
        <v>0</v>
      </c>
      <c r="W223" s="31"/>
      <c r="X223" s="32">
        <f>IF(W223="",0,VALUE(IF(W223='Tabelle Tipi-pesi'!V$2,'Tabelle Tipi-pesi'!W$2,"")&amp;IF(W223='Tabelle Tipi-pesi'!V$3,'Tabelle Tipi-pesi'!W$3,"")&amp;IF(W223='Tabelle Tipi-pesi'!V$4,'Tabelle Tipi-pesi'!W$4,"")&amp;IF(W223='Tabelle Tipi-pesi'!V$5,'Tabelle Tipi-pesi'!W$5,"")&amp;IF(W223='Tabelle Tipi-pesi'!V$6,'Tabelle Tipi-pesi'!W$6,"")&amp;IF(W223='Tabelle Tipi-pesi'!V$7,'Tabelle Tipi-pesi'!W$7,"")&amp;IF(W223='Tabelle Tipi-pesi'!V$8,'Tabelle Tipi-pesi'!W$8,"")&amp;IF(W223='Tabelle Tipi-pesi'!V$9,'Tabelle Tipi-pesi'!W$9,"")&amp;IF(W223='Tabelle Tipi-pesi'!V$10,'Tabelle Tipi-pesi'!W$10,"")&amp;IF(W223='Tabelle Tipi-pesi'!V$11,'Tabelle Tipi-pesi'!W$11,"")&amp;IF(W223='Tabelle Tipi-pesi'!V$12,'Tabelle Tipi-pesi'!W$12,"")&amp;IF(W223='Tabelle Tipi-pesi'!V$13,'Tabelle Tipi-pesi'!W$13,"")&amp;IF(W223='Tabelle Tipi-pesi'!V$14,'Tabelle Tipi-pesi'!W$14,"")&amp;IF(W223='Tabelle Tipi-pesi'!V$15,'Tabelle Tipi-pesi'!W$15,"")&amp;IF(W223='Tabelle Tipi-pesi'!V$16,'Tabelle Tipi-pesi'!W$16,"")&amp;IF(W223='Tabelle Tipi-pesi'!V$17,'Tabelle Tipi-pesi'!W$17,"")&amp;IF(W223='Tabelle Tipi-pesi'!V$18,'Tabelle Tipi-pesi'!W$18,"")&amp;IF(W223='Tabelle Tipi-pesi'!V$19,'Tabelle Tipi-pesi'!W$19,"")&amp;IF(W223='Tabelle Tipi-pesi'!V$20,'Tabelle Tipi-pesi'!W$20,"")&amp;IF(W223='Tabelle Tipi-pesi'!V$21,'Tabelle Tipi-pesi'!W$21,"")&amp;IF(W223='Tabelle Tipi-pesi'!V$22,'Tabelle Tipi-pesi'!W$22,"")&amp;IF(W223='Tabelle Tipi-pesi'!V$23,'Tabelle Tipi-pesi'!W$23,"")&amp;IF(W223='Tabelle Tipi-pesi'!V$24,'Tabelle Tipi-pesi'!W$24,"")&amp;IF(W223='Tabelle Tipi-pesi'!V$25,'Tabelle Tipi-pesi'!W$25,"")&amp;IF(W223='Tabelle Tipi-pesi'!V$26,'Tabelle Tipi-pesi'!W$26,"")&amp;IF(W223='Tabelle Tipi-pesi'!V$27,'Tabelle Tipi-pesi'!W$27,"")&amp;IF(W223='Tabelle Tipi-pesi'!V$28,'Tabelle Tipi-pesi'!W$28,"")&amp;IF(W223='Tabelle Tipi-pesi'!V$29,'Tabelle Tipi-pesi'!W$29,"")&amp;IF(W223='Tabelle Tipi-pesi'!V$30,'Tabelle Tipi-pesi'!W$30,"")))</f>
        <v>0</v>
      </c>
      <c r="Z223" s="9">
        <f>IF(Y223="",0,VALUE(IF(Y223='Tabelle Tipi-pesi'!X$2,'Tabelle Tipi-pesi'!Y$2,"")&amp;IF(Y223='Tabelle Tipi-pesi'!X$3,'Tabelle Tipi-pesi'!Y$3,"")&amp;IF(Y223='Tabelle Tipi-pesi'!X$4,'Tabelle Tipi-pesi'!Y$4,"")&amp;IF(Y223='Tabelle Tipi-pesi'!X$5,'Tabelle Tipi-pesi'!Y$5,"")&amp;IF(Y223='Tabelle Tipi-pesi'!X$6,'Tabelle Tipi-pesi'!Y$6,"")&amp;IF(Y223='Tabelle Tipi-pesi'!X$7,'Tabelle Tipi-pesi'!Y$7,"")&amp;IF(Y223='Tabelle Tipi-pesi'!X$8,'Tabelle Tipi-pesi'!Y$8,"")&amp;IF(Y223='Tabelle Tipi-pesi'!X$9,'Tabelle Tipi-pesi'!Y$9,"")&amp;IF(Y223='Tabelle Tipi-pesi'!X$10,'Tabelle Tipi-pesi'!Y$10,"")&amp;IF(Y223='Tabelle Tipi-pesi'!X$11,'Tabelle Tipi-pesi'!Y$11,"")&amp;IF(Y223='Tabelle Tipi-pesi'!X$12,'Tabelle Tipi-pesi'!Y$12,"")&amp;IF(Y223='Tabelle Tipi-pesi'!X$13,'Tabelle Tipi-pesi'!Y$13,"")&amp;IF(Y223='Tabelle Tipi-pesi'!X$14,'Tabelle Tipi-pesi'!Y$14,"")&amp;IF(Y223='Tabelle Tipi-pesi'!X$15,'Tabelle Tipi-pesi'!Y$15,"")&amp;IF(Y223='Tabelle Tipi-pesi'!X$16,'Tabelle Tipi-pesi'!Y$16,"")&amp;IF(Y223='Tabelle Tipi-pesi'!X$17,'Tabelle Tipi-pesi'!Y$17,"")&amp;IF(Y223='Tabelle Tipi-pesi'!X$18,'Tabelle Tipi-pesi'!Y$18,"")&amp;IF(Y223='Tabelle Tipi-pesi'!X$19,'Tabelle Tipi-pesi'!Y$19,"")&amp;IF(Y223='Tabelle Tipi-pesi'!X$20,'Tabelle Tipi-pesi'!Y$20,"")&amp;IF(Y223='Tabelle Tipi-pesi'!X$21,'Tabelle Tipi-pesi'!Y$21,"")&amp;IF(Y223='Tabelle Tipi-pesi'!X$22,'Tabelle Tipi-pesi'!Y$22,"")&amp;IF(Y223='Tabelle Tipi-pesi'!X$23,'Tabelle Tipi-pesi'!Y$23,"")&amp;IF(Y223='Tabelle Tipi-pesi'!X$24,'Tabelle Tipi-pesi'!Y$24,"")&amp;IF(Y223='Tabelle Tipi-pesi'!X$25,'Tabelle Tipi-pesi'!Y$25,"")&amp;IF(Y223='Tabelle Tipi-pesi'!X$26,'Tabelle Tipi-pesi'!Y$26,"")&amp;IF(Y223='Tabelle Tipi-pesi'!X$27,'Tabelle Tipi-pesi'!Y$27,"")&amp;IF(Y223='Tabelle Tipi-pesi'!X$28,'Tabelle Tipi-pesi'!Y$28,"")&amp;IF(Y223='Tabelle Tipi-pesi'!X$29,'Tabelle Tipi-pesi'!Y$29,"")&amp;IF(Y223='Tabelle Tipi-pesi'!X$30,'Tabelle Tipi-pesi'!Y$30,"")))</f>
        <v>0</v>
      </c>
      <c r="AA223" s="36"/>
      <c r="AB223" s="37">
        <f>IF(AA223="",0,VALUE(IF(AA223='Tabelle Tipi-pesi'!Z$2,'Tabelle Tipi-pesi'!AA$2,"")&amp;IF(AA223='Tabelle Tipi-pesi'!Z$3,'Tabelle Tipi-pesi'!AA$3,"")&amp;IF(AA223='Tabelle Tipi-pesi'!Z$4,'Tabelle Tipi-pesi'!AA$4,"")&amp;IF(AA223='Tabelle Tipi-pesi'!Z$5,'Tabelle Tipi-pesi'!AA$5,"")&amp;IF(AA223='Tabelle Tipi-pesi'!Z$6,'Tabelle Tipi-pesi'!AA$6,"")&amp;IF(AA223='Tabelle Tipi-pesi'!Z$7,'Tabelle Tipi-pesi'!AA$7,"")&amp;IF(AA223='Tabelle Tipi-pesi'!Z$8,'Tabelle Tipi-pesi'!AA$8,"")&amp;IF(AA223='Tabelle Tipi-pesi'!Z$9,'Tabelle Tipi-pesi'!AA$9,"")&amp;IF(AA223='Tabelle Tipi-pesi'!Z$10,'Tabelle Tipi-pesi'!AA$10,"")&amp;IF(AA223='Tabelle Tipi-pesi'!Z$11,'Tabelle Tipi-pesi'!AA$11,"")&amp;IF(AA223='Tabelle Tipi-pesi'!Z$12,'Tabelle Tipi-pesi'!AA$12,"")&amp;IF(AA223='Tabelle Tipi-pesi'!Z$13,'Tabelle Tipi-pesi'!AA$13,"")&amp;IF(AA223='Tabelle Tipi-pesi'!Z$14,'Tabelle Tipi-pesi'!AA$14,"")&amp;IF(AA223='Tabelle Tipi-pesi'!Z$15,'Tabelle Tipi-pesi'!AA$15,"")&amp;IF(AA223='Tabelle Tipi-pesi'!Z$16,'Tabelle Tipi-pesi'!AA$16,"")&amp;IF(AA223='Tabelle Tipi-pesi'!Z$17,'Tabelle Tipi-pesi'!AA$17,"")&amp;IF(AA223='Tabelle Tipi-pesi'!Z$18,'Tabelle Tipi-pesi'!AA$18,"")&amp;IF(AA223='Tabelle Tipi-pesi'!Z$19,'Tabelle Tipi-pesi'!AA$19,"")&amp;IF(AA223='Tabelle Tipi-pesi'!Z$20,'Tabelle Tipi-pesi'!AA$20,"")&amp;IF(AA223='Tabelle Tipi-pesi'!Z$21,'Tabelle Tipi-pesi'!AA$21,"")&amp;IF(AA223='Tabelle Tipi-pesi'!Z$22,'Tabelle Tipi-pesi'!AA$22,"")&amp;IF(AA223='Tabelle Tipi-pesi'!Z$23,'Tabelle Tipi-pesi'!AA$23,"")&amp;IF(AA223='Tabelle Tipi-pesi'!Z$24,'Tabelle Tipi-pesi'!AA$24,"")&amp;IF(AA223='Tabelle Tipi-pesi'!Z$25,'Tabelle Tipi-pesi'!AA$25,"")&amp;IF(AA223='Tabelle Tipi-pesi'!Z$26,'Tabelle Tipi-pesi'!AA$26,"")&amp;IF(AA223='Tabelle Tipi-pesi'!Z$27,'Tabelle Tipi-pesi'!AA$27,"")&amp;IF(AA223='Tabelle Tipi-pesi'!Z$28,'Tabelle Tipi-pesi'!AA$28,"")&amp;IF(AA223='Tabelle Tipi-pesi'!Z$29,'Tabelle Tipi-pesi'!AA$29,"")&amp;IF(AA223='Tabelle Tipi-pesi'!Z$30,'Tabelle Tipi-pesi'!AA$30,"")))</f>
        <v>0</v>
      </c>
      <c r="AD223" s="9">
        <f>IF(AC223="",0,VALUE(IF(AC223='Tabelle Tipi-pesi'!Z$2,'Tabelle Tipi-pesi'!AA$2,"")&amp;IF(AC223='Tabelle Tipi-pesi'!Z$3,'Tabelle Tipi-pesi'!AA$3,"")&amp;IF(AC223='Tabelle Tipi-pesi'!Z$4,'Tabelle Tipi-pesi'!AA$4,"")&amp;IF(AC223='Tabelle Tipi-pesi'!Z$5,'Tabelle Tipi-pesi'!AA$5,"")&amp;IF(AC223='Tabelle Tipi-pesi'!Z$6,'Tabelle Tipi-pesi'!AA$6,"")&amp;IF(AC223='Tabelle Tipi-pesi'!Z$7,'Tabelle Tipi-pesi'!AA$7,"")&amp;IF(AC223='Tabelle Tipi-pesi'!Z$8,'Tabelle Tipi-pesi'!AA$8,"")&amp;IF(AC223='Tabelle Tipi-pesi'!Z$9,'Tabelle Tipi-pesi'!AA$9,"")&amp;IF(AC223='Tabelle Tipi-pesi'!Z$10,'Tabelle Tipi-pesi'!AA$10,"")&amp;IF(AC223='Tabelle Tipi-pesi'!Z$11,'Tabelle Tipi-pesi'!AA$11,"")&amp;IF(AC223='Tabelle Tipi-pesi'!Z$12,'Tabelle Tipi-pesi'!AA$12,"")&amp;IF(AC223='Tabelle Tipi-pesi'!Z$13,'Tabelle Tipi-pesi'!AA$13,"")&amp;IF(AC223='Tabelle Tipi-pesi'!Z$14,'Tabelle Tipi-pesi'!AA$14,"")&amp;IF(AC223='Tabelle Tipi-pesi'!Z$15,'Tabelle Tipi-pesi'!AA$15,"")&amp;IF(AC223='Tabelle Tipi-pesi'!Z$16,'Tabelle Tipi-pesi'!AA$16,"")&amp;IF(AC223='Tabelle Tipi-pesi'!Z$17,'Tabelle Tipi-pesi'!AA$17,"")&amp;IF(AC223='Tabelle Tipi-pesi'!Z$18,'Tabelle Tipi-pesi'!AA$18,"")&amp;IF(AC223='Tabelle Tipi-pesi'!Z$19,'Tabelle Tipi-pesi'!AA$19,"")&amp;IF(AC223='Tabelle Tipi-pesi'!Z$20,'Tabelle Tipi-pesi'!AA$20,"")&amp;IF(AC223='Tabelle Tipi-pesi'!Z$21,'Tabelle Tipi-pesi'!AA$21,"")&amp;IF(AC223='Tabelle Tipi-pesi'!Z$22,'Tabelle Tipi-pesi'!AA$22,"")&amp;IF(AC223='Tabelle Tipi-pesi'!Z$23,'Tabelle Tipi-pesi'!AA$23,"")&amp;IF(AC223='Tabelle Tipi-pesi'!Z$24,'Tabelle Tipi-pesi'!AA$24,"")&amp;IF(AC223='Tabelle Tipi-pesi'!Z$25,'Tabelle Tipi-pesi'!AA$25,"")&amp;IF(AC223='Tabelle Tipi-pesi'!Z$26,'Tabelle Tipi-pesi'!AA$26,"")&amp;IF(AC223='Tabelle Tipi-pesi'!Z$25,'Tabelle Tipi-pesi'!AA$25,"")&amp;IF(AC223='Tabelle Tipi-pesi'!Z$27,'Tabelle Tipi-pesi'!AA$27,"")&amp;IF(AC223='Tabelle Tipi-pesi'!Z$28,'Tabelle Tipi-pesi'!AA$28,"")&amp;IF(AC223='Tabelle Tipi-pesi'!Z$29,'Tabelle Tipi-pesi'!AA$29,"")&amp;IF(AC223='Tabelle Tipi-pesi'!Z$30,'Tabelle Tipi-pesi'!AA$30,"")))</f>
        <v>0</v>
      </c>
      <c r="AE223" s="34"/>
      <c r="AF223" s="35">
        <f>IF(AE223="",0,VALUE(IF(AE223='Tabelle Tipi-pesi'!AB$2,'Tabelle Tipi-pesi'!AC$2,"")&amp;IF(AE223='Tabelle Tipi-pesi'!AB$3,'Tabelle Tipi-pesi'!AC$3,"")&amp;IF(AE223='Tabelle Tipi-pesi'!AB$4,'Tabelle Tipi-pesi'!AC$4,"")&amp;IF(AE223='Tabelle Tipi-pesi'!AB$5,'Tabelle Tipi-pesi'!AC$5,"")&amp;IF(AE223='Tabelle Tipi-pesi'!AB$6,'Tabelle Tipi-pesi'!AC$6,"")&amp;IF(AE223='Tabelle Tipi-pesi'!AB$7,'Tabelle Tipi-pesi'!AC$7,"")&amp;IF(AE223='Tabelle Tipi-pesi'!AB$8,'Tabelle Tipi-pesi'!AC$8,"")&amp;IF(AE223='Tabelle Tipi-pesi'!AB$9,'Tabelle Tipi-pesi'!AC$9,"")&amp;IF(AE223='Tabelle Tipi-pesi'!AB$10,'Tabelle Tipi-pesi'!AC$10,"")&amp;IF(AE223='Tabelle Tipi-pesi'!AB$11,'Tabelle Tipi-pesi'!AC$11,"")&amp;IF(AE223='Tabelle Tipi-pesi'!AB$12,'Tabelle Tipi-pesi'!AC$12,"")&amp;IF(AE223='Tabelle Tipi-pesi'!AB$13,'Tabelle Tipi-pesi'!AC$13,"")&amp;IF(AE223='Tabelle Tipi-pesi'!AB$14,'Tabelle Tipi-pesi'!AC$14,"")&amp;IF(AE223='Tabelle Tipi-pesi'!AB$15,'Tabelle Tipi-pesi'!AC$15,"")&amp;IF(AE223='Tabelle Tipi-pesi'!AB$16,'Tabelle Tipi-pesi'!AC$16,"")&amp;IF(AE223='Tabelle Tipi-pesi'!AB$17,'Tabelle Tipi-pesi'!AC$17,"")&amp;IF(AE223='Tabelle Tipi-pesi'!AB$18,'Tabelle Tipi-pesi'!AC$18,"")&amp;IF(AE223='Tabelle Tipi-pesi'!AB$19,'Tabelle Tipi-pesi'!AC$19,"")&amp;IF(AE223='Tabelle Tipi-pesi'!AB$20,'Tabelle Tipi-pesi'!AC$20,"")&amp;IF(AE223='Tabelle Tipi-pesi'!AB$21,'Tabelle Tipi-pesi'!AC$21,"")&amp;IF(AE223='Tabelle Tipi-pesi'!AB$22,'Tabelle Tipi-pesi'!AC$22,"")&amp;IF(AE223='Tabelle Tipi-pesi'!AB$23,'Tabelle Tipi-pesi'!AC$23,"")&amp;IF(AE223='Tabelle Tipi-pesi'!AB$24,'Tabelle Tipi-pesi'!AC$24,"")&amp;IF(AE223='Tabelle Tipi-pesi'!AB$25,'Tabelle Tipi-pesi'!AC$25,"")&amp;IF(AE223='Tabelle Tipi-pesi'!AB$26,'Tabelle Tipi-pesi'!AC$26,"")&amp;IF(AE223='Tabelle Tipi-pesi'!AB$25,'Tabelle Tipi-pesi'!AC$25,"")&amp;IF(AE223='Tabelle Tipi-pesi'!AB$27,'Tabelle Tipi-pesi'!AC$27,"")&amp;IF(AE223='Tabelle Tipi-pesi'!AB$28,'Tabelle Tipi-pesi'!AC$28,"")&amp;IF(AE223='Tabelle Tipi-pesi'!AB$29,'Tabelle Tipi-pesi'!AC$29,"")&amp;IF(AE223='Tabelle Tipi-pesi'!AB$30,'Tabelle Tipi-pesi'!AC$30,"")))</f>
        <v>0</v>
      </c>
      <c r="AH223" s="9">
        <f>IF(AG223="",0,VALUE(IF(AG223='Tabelle Tipi-pesi'!AD$2,'Tabelle Tipi-pesi'!AE$2,"")&amp;IF(AG223='Tabelle Tipi-pesi'!AD$3,'Tabelle Tipi-pesi'!AE$3,"")&amp;IF(AG223='Tabelle Tipi-pesi'!AD$4,'Tabelle Tipi-pesi'!AE$4,"")&amp;IF(AG223='Tabelle Tipi-pesi'!AD$5,'Tabelle Tipi-pesi'!AE$5,"")&amp;IF(AG223='Tabelle Tipi-pesi'!AD$6,'Tabelle Tipi-pesi'!AE$6,"")&amp;IF(AG223='Tabelle Tipi-pesi'!AD$7,'Tabelle Tipi-pesi'!AE$7,"")&amp;IF(AG223='Tabelle Tipi-pesi'!AD$8,'Tabelle Tipi-pesi'!AE$8,"")&amp;IF(AG223='Tabelle Tipi-pesi'!AD$9,'Tabelle Tipi-pesi'!AE$9,"")&amp;IF(AG223='Tabelle Tipi-pesi'!AD$10,'Tabelle Tipi-pesi'!AE$10,"")&amp;IF(AG223='Tabelle Tipi-pesi'!AD$11,'Tabelle Tipi-pesi'!AE$11,"")&amp;IF(AG223='Tabelle Tipi-pesi'!AD$12,'Tabelle Tipi-pesi'!AE$12,"")&amp;IF(AG223='Tabelle Tipi-pesi'!AD$13,'Tabelle Tipi-pesi'!AE$13,"")&amp;IF(AG223='Tabelle Tipi-pesi'!AD$14,'Tabelle Tipi-pesi'!AE$14,"")&amp;IF(AG223='Tabelle Tipi-pesi'!AD$15,'Tabelle Tipi-pesi'!AE$15,"")&amp;IF(AG223='Tabelle Tipi-pesi'!AD$16,'Tabelle Tipi-pesi'!AE$16,"")&amp;IF(AG223='Tabelle Tipi-pesi'!AD$17,'Tabelle Tipi-pesi'!AE$17,"")&amp;IF(AG223='Tabelle Tipi-pesi'!AD$18,'Tabelle Tipi-pesi'!AE$18,"")&amp;IF(AG223='Tabelle Tipi-pesi'!AD$19,'Tabelle Tipi-pesi'!AE$19,"")&amp;IF(AG223='Tabelle Tipi-pesi'!AD$20,'Tabelle Tipi-pesi'!AE$20,"")&amp;IF(AG223='Tabelle Tipi-pesi'!AD$21,'Tabelle Tipi-pesi'!AE$21,"")&amp;IF(AG223='Tabelle Tipi-pesi'!AD$22,'Tabelle Tipi-pesi'!AE$22,"")&amp;IF(AG223='Tabelle Tipi-pesi'!AD$23,'Tabelle Tipi-pesi'!AE$23,"")&amp;IF(AG223='Tabelle Tipi-pesi'!AD$24,'Tabelle Tipi-pesi'!AE$24,"")&amp;IF(AG223='Tabelle Tipi-pesi'!AD$25,'Tabelle Tipi-pesi'!AE$25,"")&amp;IF(AG223='Tabelle Tipi-pesi'!AD$26,'Tabelle Tipi-pesi'!AE$26,"")&amp;IF(AG223='Tabelle Tipi-pesi'!AD$25,'Tabelle Tipi-pesi'!AE$25,"")&amp;IF(AG223='Tabelle Tipi-pesi'!AD$27,'Tabelle Tipi-pesi'!AE$27,"")&amp;IF(AG223='Tabelle Tipi-pesi'!AD$28,'Tabelle Tipi-pesi'!AE$28,"")&amp;IF(AG223='Tabelle Tipi-pesi'!AD$29,'Tabelle Tipi-pesi'!AE$29,"")&amp;IF(AG223='Tabelle Tipi-pesi'!AD$30,'Tabelle Tipi-pesi'!AE$30,"")))</f>
        <v>0</v>
      </c>
      <c r="AJ223" s="26">
        <f t="shared" si="21"/>
        <v>1782</v>
      </c>
      <c r="AK223" s="55">
        <v>10.1</v>
      </c>
      <c r="AL223" s="12">
        <v>2030</v>
      </c>
      <c r="AM223" s="18"/>
      <c r="AN223" s="11">
        <f t="shared" si="22"/>
        <v>15</v>
      </c>
      <c r="AO223" s="11" t="str">
        <f t="shared" si="23"/>
        <v>4</v>
      </c>
      <c r="AP223" s="8">
        <v>360</v>
      </c>
      <c r="AQ223" s="40">
        <f t="shared" si="24"/>
        <v>12.059405940594061</v>
      </c>
      <c r="AR223" s="15">
        <f t="shared" si="25"/>
        <v>173.65544554455448</v>
      </c>
      <c r="AS223" s="16">
        <f t="shared" si="26"/>
        <v>97.449744974497463</v>
      </c>
      <c r="AT223" s="15">
        <f t="shared" si="27"/>
        <v>10.26169950738916</v>
      </c>
      <c r="AU223" s="39"/>
    </row>
    <row r="224" spans="1:47" s="8" customFormat="1" ht="11.25" customHeight="1" x14ac:dyDescent="0.2">
      <c r="A224" s="8">
        <v>220</v>
      </c>
      <c r="B224" s="8">
        <v>4</v>
      </c>
      <c r="C224" s="20" t="s">
        <v>165</v>
      </c>
      <c r="D224" s="21">
        <f>IF(C224="",0,VALUE(IF(C224='Tabelle Tipi-pesi'!B$2,'Tabelle Tipi-pesi'!C$2,"")&amp;IF(C224='Tabelle Tipi-pesi'!B$3,'Tabelle Tipi-pesi'!C$3,"")&amp;IF(C224='Tabelle Tipi-pesi'!B$4,'Tabelle Tipi-pesi'!C$4,"")&amp;IF(C224='Tabelle Tipi-pesi'!B$5,'Tabelle Tipi-pesi'!C$5,"")&amp;IF(C224='Tabelle Tipi-pesi'!B$6,'Tabelle Tipi-pesi'!C$6,"")&amp;IF(C224='Tabelle Tipi-pesi'!B$7,'Tabelle Tipi-pesi'!C$7,"")&amp;IF(C224='Tabelle Tipi-pesi'!B$8,'Tabelle Tipi-pesi'!C$8,"")&amp;IF(C224='Tabelle Tipi-pesi'!B$9,'Tabelle Tipi-pesi'!C$9,"")&amp;IF(C224='Tabelle Tipi-pesi'!B$10,'Tabelle Tipi-pesi'!C$10,"")&amp;IF(C224='Tabelle Tipi-pesi'!B$11,'Tabelle Tipi-pesi'!C$11,"")&amp;IF(C224='Tabelle Tipi-pesi'!B$12,'Tabelle Tipi-pesi'!C$12,"")&amp;IF(C224='Tabelle Tipi-pesi'!B$13,'Tabelle Tipi-pesi'!C$13,"")&amp;IF(C224='Tabelle Tipi-pesi'!B$14,'Tabelle Tipi-pesi'!C$14,"")&amp;IF(C224='Tabelle Tipi-pesi'!B$15,'Tabelle Tipi-pesi'!C$15,"")&amp;IF(C224='Tabelle Tipi-pesi'!B$16,'Tabelle Tipi-pesi'!C$16,"")&amp;IF(C224='Tabelle Tipi-pesi'!B$17,'Tabelle Tipi-pesi'!C$17,"")&amp;IF(C224='Tabelle Tipi-pesi'!B$18,'Tabelle Tipi-pesi'!C$18,"")&amp;IF(C224='Tabelle Tipi-pesi'!B$19,'Tabelle Tipi-pesi'!C$19,"")&amp;IF(C224='Tabelle Tipi-pesi'!B$20,'Tabelle Tipi-pesi'!C$20,"")&amp;IF(C224='Tabelle Tipi-pesi'!B$21,'Tabelle Tipi-pesi'!C$21,"")&amp;IF(C224='Tabelle Tipi-pesi'!B$22,'Tabelle Tipi-pesi'!C$22,"")&amp;IF(C224='Tabelle Tipi-pesi'!B$23,'Tabelle Tipi-pesi'!C$23,"")&amp;IF(C224='Tabelle Tipi-pesi'!B$24,'Tabelle Tipi-pesi'!C$24,"")&amp;IF(C224='Tabelle Tipi-pesi'!B$25,'Tabelle Tipi-pesi'!C$25,"")&amp;IF(C224='Tabelle Tipi-pesi'!B$26,'Tabelle Tipi-pesi'!C$26,"")&amp;IF(C224='Tabelle Tipi-pesi'!B$27,'Tabelle Tipi-pesi'!C$27,"")&amp;IF(C224='Tabelle Tipi-pesi'!B$28,'Tabelle Tipi-pesi'!C$28,"")&amp;IF(C224='Tabelle Tipi-pesi'!B$29,'Tabelle Tipi-pesi'!C$29,"")&amp;IF(C224='Tabelle Tipi-pesi'!B$30,'Tabelle Tipi-pesi'!C$30,"")))</f>
        <v>305</v>
      </c>
      <c r="E224" s="8" t="s">
        <v>25</v>
      </c>
      <c r="F224" s="7">
        <f>IF(E224="",0,VALUE(IF(E224='Tabelle Tipi-pesi'!D$2,'Tabelle Tipi-pesi'!E$2,"")&amp;IF(E224='Tabelle Tipi-pesi'!D$3,'Tabelle Tipi-pesi'!E$3,"")&amp;IF(E224='Tabelle Tipi-pesi'!D$4,'Tabelle Tipi-pesi'!E$4,"")&amp;IF(E224='Tabelle Tipi-pesi'!D$5,'Tabelle Tipi-pesi'!E$5,"")&amp;IF(E224='Tabelle Tipi-pesi'!D$6,'Tabelle Tipi-pesi'!E$6,"")&amp;IF(E224='Tabelle Tipi-pesi'!D$7,'Tabelle Tipi-pesi'!E$7,"")&amp;IF(E224='Tabelle Tipi-pesi'!D$8,'Tabelle Tipi-pesi'!E$8,"")&amp;IF(E224='Tabelle Tipi-pesi'!D$9,'Tabelle Tipi-pesi'!E$9,"")&amp;IF(E224='Tabelle Tipi-pesi'!D$10,'Tabelle Tipi-pesi'!E$10,"")&amp;IF(E224='Tabelle Tipi-pesi'!D$11,'Tabelle Tipi-pesi'!E$11,"")&amp;IF(E224='Tabelle Tipi-pesi'!D$12,'Tabelle Tipi-pesi'!E$12,"")&amp;IF(E224='Tabelle Tipi-pesi'!D$13,'Tabelle Tipi-pesi'!E$13,"")&amp;IF(E224='Tabelle Tipi-pesi'!D$14,'Tabelle Tipi-pesi'!E$14,"")&amp;IF(E224='Tabelle Tipi-pesi'!D$15,'Tabelle Tipi-pesi'!E$15,"")&amp;IF(E224='Tabelle Tipi-pesi'!D$16,'Tabelle Tipi-pesi'!E$16,"")&amp;IF(E224='Tabelle Tipi-pesi'!D$17,'Tabelle Tipi-pesi'!E$17,"")&amp;IF(E224='Tabelle Tipi-pesi'!D$18,'Tabelle Tipi-pesi'!E$18,"")&amp;IF(E224='Tabelle Tipi-pesi'!D$19,'Tabelle Tipi-pesi'!E$19,"")&amp;IF(E224='Tabelle Tipi-pesi'!D$20,'Tabelle Tipi-pesi'!E$20,"")&amp;IF(E224='Tabelle Tipi-pesi'!D$21,'Tabelle Tipi-pesi'!E$21,"")&amp;IF(E224='Tabelle Tipi-pesi'!D$22,'Tabelle Tipi-pesi'!E$22,"")&amp;IF(E224='Tabelle Tipi-pesi'!D$23,'Tabelle Tipi-pesi'!E$23,"")&amp;IF(E224='Tabelle Tipi-pesi'!D$24,'Tabelle Tipi-pesi'!E$24,"")&amp;IF(E224='Tabelle Tipi-pesi'!D$25,'Tabelle Tipi-pesi'!E$25,"")&amp;IF(E224='Tabelle Tipi-pesi'!D$26,'Tabelle Tipi-pesi'!E$26,"")&amp;IF(E224='Tabelle Tipi-pesi'!D$27,'Tabelle Tipi-pesi'!E$27,"")&amp;IF(E224='Tabelle Tipi-pesi'!D$28,'Tabelle Tipi-pesi'!E$28,"")&amp;IF(E224='Tabelle Tipi-pesi'!D$29,'Tabelle Tipi-pesi'!E$29,"")&amp;IF(E224='Tabelle Tipi-pesi'!D$30,'Tabelle Tipi-pesi'!E$30,"")))</f>
        <v>63</v>
      </c>
      <c r="G224" s="22" t="s">
        <v>38</v>
      </c>
      <c r="H224" s="23">
        <f>$B224*IF(G224="",0,VALUE(IF(G224='Tabelle Tipi-pesi'!F$2,'Tabelle Tipi-pesi'!G$2,"")&amp;IF(G224='Tabelle Tipi-pesi'!F$3,'Tabelle Tipi-pesi'!G$3,"")&amp;IF(G224='Tabelle Tipi-pesi'!F$4,'Tabelle Tipi-pesi'!G$4,"")&amp;IF(G224='Tabelle Tipi-pesi'!F$5,'Tabelle Tipi-pesi'!G$5,"")&amp;IF(G224='Tabelle Tipi-pesi'!F$6,'Tabelle Tipi-pesi'!G$6,"")&amp;IF(G224='Tabelle Tipi-pesi'!F$7,'Tabelle Tipi-pesi'!G$7,"")&amp;IF(G224='Tabelle Tipi-pesi'!F$8,'Tabelle Tipi-pesi'!G$8,"")&amp;IF(G224='Tabelle Tipi-pesi'!F$9,'Tabelle Tipi-pesi'!G$9,"")&amp;IF(G224='Tabelle Tipi-pesi'!F$10,'Tabelle Tipi-pesi'!G$10,"")&amp;IF(G224='Tabelle Tipi-pesi'!F$11,'Tabelle Tipi-pesi'!G$11,"")&amp;IF(G224='Tabelle Tipi-pesi'!F$12,'Tabelle Tipi-pesi'!G$12,"")&amp;IF(G224='Tabelle Tipi-pesi'!F$13,'Tabelle Tipi-pesi'!G$13,"")&amp;IF(G224='Tabelle Tipi-pesi'!F$14,'Tabelle Tipi-pesi'!G$14,"")&amp;IF(G224='Tabelle Tipi-pesi'!F$15,'Tabelle Tipi-pesi'!G$15,"")&amp;IF(G224='Tabelle Tipi-pesi'!F$16,'Tabelle Tipi-pesi'!G$16,"")&amp;IF(G224='Tabelle Tipi-pesi'!F$17,'Tabelle Tipi-pesi'!G$17,"")&amp;IF(G224='Tabelle Tipi-pesi'!F$18,'Tabelle Tipi-pesi'!G$18,"")&amp;IF(G224='Tabelle Tipi-pesi'!F$19,'Tabelle Tipi-pesi'!G$19,"")&amp;IF(G224='Tabelle Tipi-pesi'!F$20,'Tabelle Tipi-pesi'!G$20,"")&amp;IF(G224='Tabelle Tipi-pesi'!F$21,'Tabelle Tipi-pesi'!G$21,"")&amp;IF(G224='Tabelle Tipi-pesi'!F$22,'Tabelle Tipi-pesi'!G$22,"")&amp;IF(G224='Tabelle Tipi-pesi'!F$23,'Tabelle Tipi-pesi'!G$23,"")&amp;IF(G224='Tabelle Tipi-pesi'!F$24,'Tabelle Tipi-pesi'!G$24,"")&amp;IF(G224='Tabelle Tipi-pesi'!F$25,'Tabelle Tipi-pesi'!G$25,"")&amp;IF(G224='Tabelle Tipi-pesi'!F$26,'Tabelle Tipi-pesi'!G$26,"")&amp;IF(G224='Tabelle Tipi-pesi'!F$27,'Tabelle Tipi-pesi'!G$27,"")&amp;IF(G224='Tabelle Tipi-pesi'!F$28,'Tabelle Tipi-pesi'!G$28,"")&amp;IF(G224='Tabelle Tipi-pesi'!F$29,'Tabelle Tipi-pesi'!G$29,"")&amp;IF(G224='Tabelle Tipi-pesi'!F$30,'Tabelle Tipi-pesi'!G$30,"")))</f>
        <v>80</v>
      </c>
      <c r="I224" s="8" t="s">
        <v>45</v>
      </c>
      <c r="J224" s="9">
        <f>IF(I224="",0,VALUE(IF(I224='Tabelle Tipi-pesi'!H$2,'Tabelle Tipi-pesi'!I$2,"")&amp;IF(I224='Tabelle Tipi-pesi'!H$3,'Tabelle Tipi-pesi'!I$3,"")&amp;IF(I224='Tabelle Tipi-pesi'!H$4,'Tabelle Tipi-pesi'!I$4,"")&amp;IF(I224='Tabelle Tipi-pesi'!H$5,'Tabelle Tipi-pesi'!I$5,"")&amp;IF(I224='Tabelle Tipi-pesi'!H$6,'Tabelle Tipi-pesi'!I$6,"")&amp;IF(I224='Tabelle Tipi-pesi'!H$7,'Tabelle Tipi-pesi'!I$7,"")&amp;IF(I224='Tabelle Tipi-pesi'!H$8,'Tabelle Tipi-pesi'!I$8,"")&amp;IF(I224='Tabelle Tipi-pesi'!H$9,'Tabelle Tipi-pesi'!I$9,"")&amp;IF(I224='Tabelle Tipi-pesi'!H$10,'Tabelle Tipi-pesi'!I$10,"")&amp;IF(I224='Tabelle Tipi-pesi'!H$11,'Tabelle Tipi-pesi'!I$11,"")&amp;IF(I224='Tabelle Tipi-pesi'!H$12,'Tabelle Tipi-pesi'!I$12,"")&amp;IF(I224='Tabelle Tipi-pesi'!H$13,'Tabelle Tipi-pesi'!I$13,"")&amp;IF(I224='Tabelle Tipi-pesi'!H$14,'Tabelle Tipi-pesi'!I$14,"")&amp;IF(I224='Tabelle Tipi-pesi'!H$15,'Tabelle Tipi-pesi'!I$15,"")&amp;IF(I224='Tabelle Tipi-pesi'!H$16,'Tabelle Tipi-pesi'!I$16,"")&amp;IF(I224='Tabelle Tipi-pesi'!H$17,'Tabelle Tipi-pesi'!I$17,"")&amp;IF(I224='Tabelle Tipi-pesi'!H$18,'Tabelle Tipi-pesi'!I$18,"")&amp;IF(I224='Tabelle Tipi-pesi'!H$19,'Tabelle Tipi-pesi'!I$19,"")&amp;IF(I224='Tabelle Tipi-pesi'!H$20,'Tabelle Tipi-pesi'!I$20,"")&amp;IF(I224='Tabelle Tipi-pesi'!H$21,'Tabelle Tipi-pesi'!I$21,"")&amp;IF(I224='Tabelle Tipi-pesi'!H$22,'Tabelle Tipi-pesi'!I$22,"")&amp;IF(I224='Tabelle Tipi-pesi'!H$23,'Tabelle Tipi-pesi'!I$23,"")&amp;IF(I224='Tabelle Tipi-pesi'!H$24,'Tabelle Tipi-pesi'!I$24,"")&amp;IF(I224='Tabelle Tipi-pesi'!H$25,'Tabelle Tipi-pesi'!I$25,"")&amp;IF(I224='Tabelle Tipi-pesi'!H$26,'Tabelle Tipi-pesi'!I$26,"")&amp;IF(I224='Tabelle Tipi-pesi'!H$27,'Tabelle Tipi-pesi'!I$27,"")&amp;IF(I224='Tabelle Tipi-pesi'!H$28,'Tabelle Tipi-pesi'!I$28,"")&amp;IF(I224='Tabelle Tipi-pesi'!H$29,'Tabelle Tipi-pesi'!I$29,"")&amp;IF(I224='Tabelle Tipi-pesi'!H$30,'Tabelle Tipi-pesi'!I$30,"")))</f>
        <v>50</v>
      </c>
      <c r="K224" s="24" t="s">
        <v>50</v>
      </c>
      <c r="L224" s="25">
        <f>IF(K224="",0,VALUE(IF(K224='Tabelle Tipi-pesi'!J$2,'Tabelle Tipi-pesi'!K$2,"")&amp;IF(K224='Tabelle Tipi-pesi'!J$3,'Tabelle Tipi-pesi'!K$3,"")&amp;IF(K224='Tabelle Tipi-pesi'!J$4,'Tabelle Tipi-pesi'!K$4,"")&amp;IF(K224='Tabelle Tipi-pesi'!J$5,'Tabelle Tipi-pesi'!K$5,"")&amp;IF(K224='Tabelle Tipi-pesi'!J$6,'Tabelle Tipi-pesi'!K$6,"")&amp;IF(K224='Tabelle Tipi-pesi'!J$7,'Tabelle Tipi-pesi'!K$7,"")&amp;IF(K224='Tabelle Tipi-pesi'!J$8,'Tabelle Tipi-pesi'!K$8,"")&amp;IF(K224='Tabelle Tipi-pesi'!J$9,'Tabelle Tipi-pesi'!K$9,"")&amp;IF(K224='Tabelle Tipi-pesi'!J$10,'Tabelle Tipi-pesi'!K$10,"")&amp;IF(K224='Tabelle Tipi-pesi'!J$11,'Tabelle Tipi-pesi'!K$11,"")&amp;IF(K224='Tabelle Tipi-pesi'!J$12,'Tabelle Tipi-pesi'!K$12,"")&amp;IF(K224='Tabelle Tipi-pesi'!J$13,'Tabelle Tipi-pesi'!K$13,"")&amp;IF(K224='Tabelle Tipi-pesi'!J$14,'Tabelle Tipi-pesi'!K$14,"")&amp;IF(K224='Tabelle Tipi-pesi'!J$15,'Tabelle Tipi-pesi'!K$15,"")&amp;IF(K224='Tabelle Tipi-pesi'!J$16,'Tabelle Tipi-pesi'!K$16,"")&amp;IF(K224='Tabelle Tipi-pesi'!J$17,'Tabelle Tipi-pesi'!K$17,"")&amp;IF(K224='Tabelle Tipi-pesi'!J$18,'Tabelle Tipi-pesi'!K$18,"")&amp;IF(K224='Tabelle Tipi-pesi'!J$19,'Tabelle Tipi-pesi'!K$19,"")&amp;IF(K224='Tabelle Tipi-pesi'!J$20,'Tabelle Tipi-pesi'!K$20,"")&amp;IF(K224='Tabelle Tipi-pesi'!J$21,'Tabelle Tipi-pesi'!K$21,"")&amp;IF(K224='Tabelle Tipi-pesi'!J$22,'Tabelle Tipi-pesi'!K$22,"")&amp;IF(K224='Tabelle Tipi-pesi'!J$23,'Tabelle Tipi-pesi'!K$23,"")&amp;IF(K224='Tabelle Tipi-pesi'!J$24,'Tabelle Tipi-pesi'!K$24,"")&amp;IF(K224='Tabelle Tipi-pesi'!J$25,'Tabelle Tipi-pesi'!K$25,"")&amp;IF(K224='Tabelle Tipi-pesi'!J$26,'Tabelle Tipi-pesi'!K$26,"")&amp;IF(K224='Tabelle Tipi-pesi'!J$27,'Tabelle Tipi-pesi'!K$27,"")&amp;IF(K224='Tabelle Tipi-pesi'!J$28,'Tabelle Tipi-pesi'!K$28,"")&amp;IF(K224='Tabelle Tipi-pesi'!J$29,'Tabelle Tipi-pesi'!K$29,"")&amp;IF(K224='Tabelle Tipi-pesi'!J$30,'Tabelle Tipi-pesi'!K$30,"")))</f>
        <v>7</v>
      </c>
      <c r="M224" s="8" t="s">
        <v>60</v>
      </c>
      <c r="N224" s="9">
        <f>$B224*IF(M224="",0,VALUE(IF(M224='Tabelle Tipi-pesi'!L$2,'Tabelle Tipi-pesi'!M$2,"")&amp;IF(M224='Tabelle Tipi-pesi'!L$3,'Tabelle Tipi-pesi'!M$3,"")&amp;IF(M224='Tabelle Tipi-pesi'!L$4,'Tabelle Tipi-pesi'!M$4,"")&amp;IF(M224='Tabelle Tipi-pesi'!L$5,'Tabelle Tipi-pesi'!M$5,"")&amp;IF(M224='Tabelle Tipi-pesi'!L$6,'Tabelle Tipi-pesi'!M$6,"")&amp;IF(M224='Tabelle Tipi-pesi'!L$7,'Tabelle Tipi-pesi'!M$7,"")&amp;IF(M224='Tabelle Tipi-pesi'!L$8,'Tabelle Tipi-pesi'!M$8,"")&amp;IF(M224='Tabelle Tipi-pesi'!L$9,'Tabelle Tipi-pesi'!M$9,"")&amp;IF(M224='Tabelle Tipi-pesi'!L$10,'Tabelle Tipi-pesi'!M$10,"")&amp;IF(M224='Tabelle Tipi-pesi'!L$11,'Tabelle Tipi-pesi'!M$11,"")&amp;IF(M224='Tabelle Tipi-pesi'!L$12,'Tabelle Tipi-pesi'!M$12,"")&amp;IF(M224='Tabelle Tipi-pesi'!L$13,'Tabelle Tipi-pesi'!M$13,"")&amp;IF(M224='Tabelle Tipi-pesi'!L$14,'Tabelle Tipi-pesi'!M$14,"")&amp;IF(M224='Tabelle Tipi-pesi'!L$15,'Tabelle Tipi-pesi'!M$15,"")&amp;IF(M224='Tabelle Tipi-pesi'!L$16,'Tabelle Tipi-pesi'!M$16,"")&amp;IF(M224='Tabelle Tipi-pesi'!L$17,'Tabelle Tipi-pesi'!M$17,"")&amp;IF(M224='Tabelle Tipi-pesi'!L$18,'Tabelle Tipi-pesi'!M$18,"")&amp;IF(M224='Tabelle Tipi-pesi'!L$19,'Tabelle Tipi-pesi'!M$19,"")&amp;IF(M224='Tabelle Tipi-pesi'!L$20,'Tabelle Tipi-pesi'!M$20,"")&amp;IF(M224='Tabelle Tipi-pesi'!L$21,'Tabelle Tipi-pesi'!M$21,"")&amp;IF(M224='Tabelle Tipi-pesi'!L$22,'Tabelle Tipi-pesi'!M$22,"")&amp;IF(M224='Tabelle Tipi-pesi'!L$23,'Tabelle Tipi-pesi'!M$23,"")&amp;IF(M224='Tabelle Tipi-pesi'!L$24,'Tabelle Tipi-pesi'!M$24,"")&amp;IF(M224='Tabelle Tipi-pesi'!L$25,'Tabelle Tipi-pesi'!M$25,"")&amp;IF(M224='Tabelle Tipi-pesi'!L$26,'Tabelle Tipi-pesi'!M$26,"")&amp;IF(M224='Tabelle Tipi-pesi'!L$27,'Tabelle Tipi-pesi'!M$27,"")&amp;IF(M224='Tabelle Tipi-pesi'!L$28,'Tabelle Tipi-pesi'!M$28,"")&amp;IF(M224='Tabelle Tipi-pesi'!L$29,'Tabelle Tipi-pesi'!M$29,"")&amp;IF(M224='Tabelle Tipi-pesi'!L$30,'Tabelle Tipi-pesi'!M$30,"")))</f>
        <v>240</v>
      </c>
      <c r="O224" s="27" t="s">
        <v>72</v>
      </c>
      <c r="P224" s="28">
        <f>IF(O224="",0,VALUE(IF(O224='Tabelle Tipi-pesi'!N$2,'Tabelle Tipi-pesi'!O$2,"")&amp;IF(O224='Tabelle Tipi-pesi'!N$3,'Tabelle Tipi-pesi'!O$3,"")&amp;IF(O224='Tabelle Tipi-pesi'!N$4,'Tabelle Tipi-pesi'!O$4,"")&amp;IF(O224='Tabelle Tipi-pesi'!N$5,'Tabelle Tipi-pesi'!O$5,"")&amp;IF(O224='Tabelle Tipi-pesi'!N$6,'Tabelle Tipi-pesi'!O$6,"")&amp;IF(O224='Tabelle Tipi-pesi'!N$7,'Tabelle Tipi-pesi'!O$7,"")&amp;IF(O224='Tabelle Tipi-pesi'!N$8,'Tabelle Tipi-pesi'!O$8,"")&amp;IF(O224='Tabelle Tipi-pesi'!N$9,'Tabelle Tipi-pesi'!O$9,"")&amp;IF(O224='Tabelle Tipi-pesi'!N$10,'Tabelle Tipi-pesi'!O$10,"")&amp;IF(O224='Tabelle Tipi-pesi'!N$11,'Tabelle Tipi-pesi'!O$11,"")&amp;IF(O224='Tabelle Tipi-pesi'!N$12,'Tabelle Tipi-pesi'!O$12,"")&amp;IF(O224='Tabelle Tipi-pesi'!N$13,'Tabelle Tipi-pesi'!O$13,"")&amp;IF(O224='Tabelle Tipi-pesi'!N$14,'Tabelle Tipi-pesi'!O$14,"")&amp;IF(O224='Tabelle Tipi-pesi'!N$15,'Tabelle Tipi-pesi'!O$15,"")&amp;IF(O224='Tabelle Tipi-pesi'!N$16,'Tabelle Tipi-pesi'!O$16,"")&amp;IF(O224='Tabelle Tipi-pesi'!N$17,'Tabelle Tipi-pesi'!O$17,"")&amp;IF(O224='Tabelle Tipi-pesi'!N$18,'Tabelle Tipi-pesi'!O$18,"")&amp;IF(O224='Tabelle Tipi-pesi'!N$19,'Tabelle Tipi-pesi'!O$19,"")&amp;IF(O224='Tabelle Tipi-pesi'!N$20,'Tabelle Tipi-pesi'!O$20,"")&amp;IF(O224='Tabelle Tipi-pesi'!N$21,'Tabelle Tipi-pesi'!O$21,"")&amp;IF(O224='Tabelle Tipi-pesi'!N$22,'Tabelle Tipi-pesi'!O$22,"")&amp;IF(O224='Tabelle Tipi-pesi'!N$23,'Tabelle Tipi-pesi'!O$23,"")&amp;IF(O224='Tabelle Tipi-pesi'!N$24,'Tabelle Tipi-pesi'!O$24,"")&amp;IF(O224='Tabelle Tipi-pesi'!N$25,'Tabelle Tipi-pesi'!O$25,"")&amp;IF(O224='Tabelle Tipi-pesi'!N$26,'Tabelle Tipi-pesi'!O$26,"")&amp;IF(O224='Tabelle Tipi-pesi'!N$27,'Tabelle Tipi-pesi'!O$27,"")&amp;IF(O224='Tabelle Tipi-pesi'!N$28,'Tabelle Tipi-pesi'!O$28,"")&amp;IF(O224='Tabelle Tipi-pesi'!N$29,'Tabelle Tipi-pesi'!O$29,"")&amp;IF(O224='Tabelle Tipi-pesi'!N$30,'Tabelle Tipi-pesi'!O$30,"")))</f>
        <v>280</v>
      </c>
      <c r="Q224" s="8" t="s">
        <v>109</v>
      </c>
      <c r="R224" s="9">
        <f>IF(Q224="",0,VALUE(IF(Q224='Tabelle Tipi-pesi'!P$2,'Tabelle Tipi-pesi'!Q$2,"")&amp;IF(Q224='Tabelle Tipi-pesi'!P$3,'Tabelle Tipi-pesi'!Q$3,"")&amp;IF(Q224='Tabelle Tipi-pesi'!P$4,'Tabelle Tipi-pesi'!Q$4,"")&amp;IF(Q224='Tabelle Tipi-pesi'!P$5,'Tabelle Tipi-pesi'!Q$5,"")&amp;IF(Q224='Tabelle Tipi-pesi'!P$6,'Tabelle Tipi-pesi'!Q$6,"")&amp;IF(Q224='Tabelle Tipi-pesi'!P$7,'Tabelle Tipi-pesi'!Q$7,"")&amp;IF(Q224='Tabelle Tipi-pesi'!P$8,'Tabelle Tipi-pesi'!Q$8,"")&amp;IF(Q224='Tabelle Tipi-pesi'!P$9,'Tabelle Tipi-pesi'!Q$9,"")&amp;IF(Q224='Tabelle Tipi-pesi'!P$10,'Tabelle Tipi-pesi'!Q$10,"")&amp;IF(Q224='Tabelle Tipi-pesi'!P$11,'Tabelle Tipi-pesi'!Q$11,"")&amp;IF(Q224='Tabelle Tipi-pesi'!P$12,'Tabelle Tipi-pesi'!Q$12,"")&amp;IF(Q224='Tabelle Tipi-pesi'!P$13,'Tabelle Tipi-pesi'!Q$13,"")&amp;IF(Q224='Tabelle Tipi-pesi'!P$14,'Tabelle Tipi-pesi'!Q$14,"")&amp;IF(Q224='Tabelle Tipi-pesi'!P$15,'Tabelle Tipi-pesi'!Q$15,"")&amp;IF(Q224='Tabelle Tipi-pesi'!P$16,'Tabelle Tipi-pesi'!Q$16,"")&amp;IF(Q224='Tabelle Tipi-pesi'!P$17,'Tabelle Tipi-pesi'!Q$17,"")&amp;IF(Q224='Tabelle Tipi-pesi'!P$18,'Tabelle Tipi-pesi'!Q$18,"")&amp;IF(Q224='Tabelle Tipi-pesi'!P$19,'Tabelle Tipi-pesi'!Q$19,"")&amp;IF(Q224='Tabelle Tipi-pesi'!P$20,'Tabelle Tipi-pesi'!Q$20,"")&amp;IF(Q224='Tabelle Tipi-pesi'!P$21,'Tabelle Tipi-pesi'!Q$21,"")&amp;IF(Q224='Tabelle Tipi-pesi'!P$22,'Tabelle Tipi-pesi'!Q$22,"")&amp;IF(Q224='Tabelle Tipi-pesi'!P$23,'Tabelle Tipi-pesi'!Q$23,"")&amp;IF(Q224='Tabelle Tipi-pesi'!P$24,'Tabelle Tipi-pesi'!Q$24,"")&amp;IF(Q224='Tabelle Tipi-pesi'!P$25,'Tabelle Tipi-pesi'!Q$25,"")&amp;IF(Q224='Tabelle Tipi-pesi'!P$26,'Tabelle Tipi-pesi'!Q$26,"")&amp;IF(Q224='Tabelle Tipi-pesi'!P$27,'Tabelle Tipi-pesi'!Q$27,"")&amp;IF(Q224='Tabelle Tipi-pesi'!P$28,'Tabelle Tipi-pesi'!Q$28,"")&amp;IF(Q224='Tabelle Tipi-pesi'!P$29,'Tabelle Tipi-pesi'!Q$29,"")&amp;IF(Q224='Tabelle Tipi-pesi'!P$30,'Tabelle Tipi-pesi'!Q$30,"")))</f>
        <v>60</v>
      </c>
      <c r="S224" s="29" t="s">
        <v>166</v>
      </c>
      <c r="T224" s="30">
        <f>IF(S224="",0,VALUE(IF(S224='Tabelle Tipi-pesi'!R$2,'Tabelle Tipi-pesi'!S$2,"")&amp;IF(S224='Tabelle Tipi-pesi'!R$3,'Tabelle Tipi-pesi'!S$3,"")&amp;IF(S224='Tabelle Tipi-pesi'!R$4,'Tabelle Tipi-pesi'!S$4,"")&amp;IF(S224='Tabelle Tipi-pesi'!R$5,'Tabelle Tipi-pesi'!S$5,"")&amp;IF(S224='Tabelle Tipi-pesi'!R$6,'Tabelle Tipi-pesi'!S$6,"")&amp;IF(S224='Tabelle Tipi-pesi'!R$7,'Tabelle Tipi-pesi'!S$7,"")&amp;IF(S224='Tabelle Tipi-pesi'!R$8,'Tabelle Tipi-pesi'!S$8,"")&amp;IF(S224='Tabelle Tipi-pesi'!R$9,'Tabelle Tipi-pesi'!S$9,"")&amp;IF(S224='Tabelle Tipi-pesi'!R$10,'Tabelle Tipi-pesi'!S$10,"")&amp;IF(S224='Tabelle Tipi-pesi'!R$11,'Tabelle Tipi-pesi'!S$11,"")&amp;IF(S224='Tabelle Tipi-pesi'!R$12,'Tabelle Tipi-pesi'!S$12,"")&amp;IF(S224='Tabelle Tipi-pesi'!R$13,'Tabelle Tipi-pesi'!S$13,"")&amp;IF(S224='Tabelle Tipi-pesi'!R$14,'Tabelle Tipi-pesi'!S$14,"")&amp;IF(S224='Tabelle Tipi-pesi'!R$15,'Tabelle Tipi-pesi'!S$15,"")&amp;IF(S224='Tabelle Tipi-pesi'!R$16,'Tabelle Tipi-pesi'!S$16,"")&amp;IF(S224='Tabelle Tipi-pesi'!R$17,'Tabelle Tipi-pesi'!S$17,"")&amp;IF(S224='Tabelle Tipi-pesi'!R$18,'Tabelle Tipi-pesi'!S$18,"")&amp;IF(S224='Tabelle Tipi-pesi'!R$19,'Tabelle Tipi-pesi'!S$19,"")&amp;IF(S224='Tabelle Tipi-pesi'!R$20,'Tabelle Tipi-pesi'!S$20,"")&amp;IF(S224='Tabelle Tipi-pesi'!R$21,'Tabelle Tipi-pesi'!S$21,"")&amp;IF(S224='Tabelle Tipi-pesi'!R$22,'Tabelle Tipi-pesi'!S$22,"")&amp;IF(S224='Tabelle Tipi-pesi'!R$23,'Tabelle Tipi-pesi'!S$23,"")&amp;IF(S224='Tabelle Tipi-pesi'!R$24,'Tabelle Tipi-pesi'!S$24,"")&amp;IF(S224='Tabelle Tipi-pesi'!R$25,'Tabelle Tipi-pesi'!S$25,"")&amp;IF(S224='Tabelle Tipi-pesi'!R$26,'Tabelle Tipi-pesi'!S$26,"")&amp;IF(S224='Tabelle Tipi-pesi'!R$27,'Tabelle Tipi-pesi'!S$27,"")&amp;IF(S224='Tabelle Tipi-pesi'!R$28,'Tabelle Tipi-pesi'!S$28,"")&amp;IF(S224='Tabelle Tipi-pesi'!R$29,'Tabelle Tipi-pesi'!S$29,"")&amp;IF(S224='Tabelle Tipi-pesi'!R$30,'Tabelle Tipi-pesi'!S$30,"")))</f>
        <v>80</v>
      </c>
      <c r="V224" s="9">
        <f>IF(U224="",0,VALUE(IF(U224='Tabelle Tipi-pesi'!T$2,'Tabelle Tipi-pesi'!U$2,"")&amp;IF(U224='Tabelle Tipi-pesi'!T$3,'Tabelle Tipi-pesi'!U$3,"")&amp;IF(U224='Tabelle Tipi-pesi'!T$4,'Tabelle Tipi-pesi'!U$4,"")&amp;IF(U224='Tabelle Tipi-pesi'!T$5,'Tabelle Tipi-pesi'!U$5,"")&amp;IF(U224='Tabelle Tipi-pesi'!T$6,'Tabelle Tipi-pesi'!U$6,"")&amp;IF(U224='Tabelle Tipi-pesi'!T$7,'Tabelle Tipi-pesi'!U$7,"")&amp;IF(U224='Tabelle Tipi-pesi'!T$8,'Tabelle Tipi-pesi'!U$8,"")&amp;IF(U224='Tabelle Tipi-pesi'!T$9,'Tabelle Tipi-pesi'!U$9,"")&amp;IF(U224='Tabelle Tipi-pesi'!T$10,'Tabelle Tipi-pesi'!U$10,"")&amp;IF(U224='Tabelle Tipi-pesi'!T$11,'Tabelle Tipi-pesi'!U$11,"")&amp;IF(U224='Tabelle Tipi-pesi'!T$12,'Tabelle Tipi-pesi'!U$12,"")&amp;IF(U224='Tabelle Tipi-pesi'!T$13,'Tabelle Tipi-pesi'!U$13,"")&amp;IF(U224='Tabelle Tipi-pesi'!T$14,'Tabelle Tipi-pesi'!U$14,"")&amp;IF(U224='Tabelle Tipi-pesi'!T$15,'Tabelle Tipi-pesi'!U$15,"")&amp;IF(U224='Tabelle Tipi-pesi'!T$16,'Tabelle Tipi-pesi'!U$16,"")&amp;IF(U224='Tabelle Tipi-pesi'!T$17,'Tabelle Tipi-pesi'!U$17,"")&amp;IF(U224='Tabelle Tipi-pesi'!T$18,'Tabelle Tipi-pesi'!U$18,"")&amp;IF(U224='Tabelle Tipi-pesi'!T$19,'Tabelle Tipi-pesi'!U$19,"")&amp;IF(U224='Tabelle Tipi-pesi'!T$20,'Tabelle Tipi-pesi'!U$20,"")&amp;IF(U224='Tabelle Tipi-pesi'!T$21,'Tabelle Tipi-pesi'!U$21,"")&amp;IF(U224='Tabelle Tipi-pesi'!T$22,'Tabelle Tipi-pesi'!U$22,"")&amp;IF(U224='Tabelle Tipi-pesi'!T$23,'Tabelle Tipi-pesi'!U$23,"")&amp;IF(U224='Tabelle Tipi-pesi'!T$24,'Tabelle Tipi-pesi'!U$24,"")&amp;IF(U224='Tabelle Tipi-pesi'!T$25,'Tabelle Tipi-pesi'!U$25,"")&amp;IF(U224='Tabelle Tipi-pesi'!T$26,'Tabelle Tipi-pesi'!U$26,"")&amp;IF(U224='Tabelle Tipi-pesi'!T$27,'Tabelle Tipi-pesi'!U$27,"")&amp;IF(U224='Tabelle Tipi-pesi'!T$28,'Tabelle Tipi-pesi'!U$28,"")&amp;IF(U224='Tabelle Tipi-pesi'!T$29,'Tabelle Tipi-pesi'!U$29,"")&amp;IF(U224='Tabelle Tipi-pesi'!T$30,'Tabelle Tipi-pesi'!U$30,"")))</f>
        <v>0</v>
      </c>
      <c r="W224" s="31"/>
      <c r="X224" s="32">
        <f>IF(W224="",0,VALUE(IF(W224='Tabelle Tipi-pesi'!V$2,'Tabelle Tipi-pesi'!W$2,"")&amp;IF(W224='Tabelle Tipi-pesi'!V$3,'Tabelle Tipi-pesi'!W$3,"")&amp;IF(W224='Tabelle Tipi-pesi'!V$4,'Tabelle Tipi-pesi'!W$4,"")&amp;IF(W224='Tabelle Tipi-pesi'!V$5,'Tabelle Tipi-pesi'!W$5,"")&amp;IF(W224='Tabelle Tipi-pesi'!V$6,'Tabelle Tipi-pesi'!W$6,"")&amp;IF(W224='Tabelle Tipi-pesi'!V$7,'Tabelle Tipi-pesi'!W$7,"")&amp;IF(W224='Tabelle Tipi-pesi'!V$8,'Tabelle Tipi-pesi'!W$8,"")&amp;IF(W224='Tabelle Tipi-pesi'!V$9,'Tabelle Tipi-pesi'!W$9,"")&amp;IF(W224='Tabelle Tipi-pesi'!V$10,'Tabelle Tipi-pesi'!W$10,"")&amp;IF(W224='Tabelle Tipi-pesi'!V$11,'Tabelle Tipi-pesi'!W$11,"")&amp;IF(W224='Tabelle Tipi-pesi'!V$12,'Tabelle Tipi-pesi'!W$12,"")&amp;IF(W224='Tabelle Tipi-pesi'!V$13,'Tabelle Tipi-pesi'!W$13,"")&amp;IF(W224='Tabelle Tipi-pesi'!V$14,'Tabelle Tipi-pesi'!W$14,"")&amp;IF(W224='Tabelle Tipi-pesi'!V$15,'Tabelle Tipi-pesi'!W$15,"")&amp;IF(W224='Tabelle Tipi-pesi'!V$16,'Tabelle Tipi-pesi'!W$16,"")&amp;IF(W224='Tabelle Tipi-pesi'!V$17,'Tabelle Tipi-pesi'!W$17,"")&amp;IF(W224='Tabelle Tipi-pesi'!V$18,'Tabelle Tipi-pesi'!W$18,"")&amp;IF(W224='Tabelle Tipi-pesi'!V$19,'Tabelle Tipi-pesi'!W$19,"")&amp;IF(W224='Tabelle Tipi-pesi'!V$20,'Tabelle Tipi-pesi'!W$20,"")&amp;IF(W224='Tabelle Tipi-pesi'!V$21,'Tabelle Tipi-pesi'!W$21,"")&amp;IF(W224='Tabelle Tipi-pesi'!V$22,'Tabelle Tipi-pesi'!W$22,"")&amp;IF(W224='Tabelle Tipi-pesi'!V$23,'Tabelle Tipi-pesi'!W$23,"")&amp;IF(W224='Tabelle Tipi-pesi'!V$24,'Tabelle Tipi-pesi'!W$24,"")&amp;IF(W224='Tabelle Tipi-pesi'!V$25,'Tabelle Tipi-pesi'!W$25,"")&amp;IF(W224='Tabelle Tipi-pesi'!V$26,'Tabelle Tipi-pesi'!W$26,"")&amp;IF(W224='Tabelle Tipi-pesi'!V$27,'Tabelle Tipi-pesi'!W$27,"")&amp;IF(W224='Tabelle Tipi-pesi'!V$28,'Tabelle Tipi-pesi'!W$28,"")&amp;IF(W224='Tabelle Tipi-pesi'!V$29,'Tabelle Tipi-pesi'!W$29,"")&amp;IF(W224='Tabelle Tipi-pesi'!V$30,'Tabelle Tipi-pesi'!W$30,"")))</f>
        <v>0</v>
      </c>
      <c r="Y224" s="8" t="s">
        <v>100</v>
      </c>
      <c r="Z224" s="9">
        <f>IF(Y224="",0,VALUE(IF(Y224='Tabelle Tipi-pesi'!X$2,'Tabelle Tipi-pesi'!Y$2,"")&amp;IF(Y224='Tabelle Tipi-pesi'!X$3,'Tabelle Tipi-pesi'!Y$3,"")&amp;IF(Y224='Tabelle Tipi-pesi'!X$4,'Tabelle Tipi-pesi'!Y$4,"")&amp;IF(Y224='Tabelle Tipi-pesi'!X$5,'Tabelle Tipi-pesi'!Y$5,"")&amp;IF(Y224='Tabelle Tipi-pesi'!X$6,'Tabelle Tipi-pesi'!Y$6,"")&amp;IF(Y224='Tabelle Tipi-pesi'!X$7,'Tabelle Tipi-pesi'!Y$7,"")&amp;IF(Y224='Tabelle Tipi-pesi'!X$8,'Tabelle Tipi-pesi'!Y$8,"")&amp;IF(Y224='Tabelle Tipi-pesi'!X$9,'Tabelle Tipi-pesi'!Y$9,"")&amp;IF(Y224='Tabelle Tipi-pesi'!X$10,'Tabelle Tipi-pesi'!Y$10,"")&amp;IF(Y224='Tabelle Tipi-pesi'!X$11,'Tabelle Tipi-pesi'!Y$11,"")&amp;IF(Y224='Tabelle Tipi-pesi'!X$12,'Tabelle Tipi-pesi'!Y$12,"")&amp;IF(Y224='Tabelle Tipi-pesi'!X$13,'Tabelle Tipi-pesi'!Y$13,"")&amp;IF(Y224='Tabelle Tipi-pesi'!X$14,'Tabelle Tipi-pesi'!Y$14,"")&amp;IF(Y224='Tabelle Tipi-pesi'!X$15,'Tabelle Tipi-pesi'!Y$15,"")&amp;IF(Y224='Tabelle Tipi-pesi'!X$16,'Tabelle Tipi-pesi'!Y$16,"")&amp;IF(Y224='Tabelle Tipi-pesi'!X$17,'Tabelle Tipi-pesi'!Y$17,"")&amp;IF(Y224='Tabelle Tipi-pesi'!X$18,'Tabelle Tipi-pesi'!Y$18,"")&amp;IF(Y224='Tabelle Tipi-pesi'!X$19,'Tabelle Tipi-pesi'!Y$19,"")&amp;IF(Y224='Tabelle Tipi-pesi'!X$20,'Tabelle Tipi-pesi'!Y$20,"")&amp;IF(Y224='Tabelle Tipi-pesi'!X$21,'Tabelle Tipi-pesi'!Y$21,"")&amp;IF(Y224='Tabelle Tipi-pesi'!X$22,'Tabelle Tipi-pesi'!Y$22,"")&amp;IF(Y224='Tabelle Tipi-pesi'!X$23,'Tabelle Tipi-pesi'!Y$23,"")&amp;IF(Y224='Tabelle Tipi-pesi'!X$24,'Tabelle Tipi-pesi'!Y$24,"")&amp;IF(Y224='Tabelle Tipi-pesi'!X$25,'Tabelle Tipi-pesi'!Y$25,"")&amp;IF(Y224='Tabelle Tipi-pesi'!X$26,'Tabelle Tipi-pesi'!Y$26,"")&amp;IF(Y224='Tabelle Tipi-pesi'!X$27,'Tabelle Tipi-pesi'!Y$27,"")&amp;IF(Y224='Tabelle Tipi-pesi'!X$28,'Tabelle Tipi-pesi'!Y$28,"")&amp;IF(Y224='Tabelle Tipi-pesi'!X$29,'Tabelle Tipi-pesi'!Y$29,"")&amp;IF(Y224='Tabelle Tipi-pesi'!X$30,'Tabelle Tipi-pesi'!Y$30,"")))</f>
        <v>190</v>
      </c>
      <c r="AA224" s="36" t="s">
        <v>105</v>
      </c>
      <c r="AB224" s="37">
        <f>IF(AA224="",0,VALUE(IF(AA224='Tabelle Tipi-pesi'!Z$2,'Tabelle Tipi-pesi'!AA$2,"")&amp;IF(AA224='Tabelle Tipi-pesi'!Z$3,'Tabelle Tipi-pesi'!AA$3,"")&amp;IF(AA224='Tabelle Tipi-pesi'!Z$4,'Tabelle Tipi-pesi'!AA$4,"")&amp;IF(AA224='Tabelle Tipi-pesi'!Z$5,'Tabelle Tipi-pesi'!AA$5,"")&amp;IF(AA224='Tabelle Tipi-pesi'!Z$6,'Tabelle Tipi-pesi'!AA$6,"")&amp;IF(AA224='Tabelle Tipi-pesi'!Z$7,'Tabelle Tipi-pesi'!AA$7,"")&amp;IF(AA224='Tabelle Tipi-pesi'!Z$8,'Tabelle Tipi-pesi'!AA$8,"")&amp;IF(AA224='Tabelle Tipi-pesi'!Z$9,'Tabelle Tipi-pesi'!AA$9,"")&amp;IF(AA224='Tabelle Tipi-pesi'!Z$10,'Tabelle Tipi-pesi'!AA$10,"")&amp;IF(AA224='Tabelle Tipi-pesi'!Z$11,'Tabelle Tipi-pesi'!AA$11,"")&amp;IF(AA224='Tabelle Tipi-pesi'!Z$12,'Tabelle Tipi-pesi'!AA$12,"")&amp;IF(AA224='Tabelle Tipi-pesi'!Z$13,'Tabelle Tipi-pesi'!AA$13,"")&amp;IF(AA224='Tabelle Tipi-pesi'!Z$14,'Tabelle Tipi-pesi'!AA$14,"")&amp;IF(AA224='Tabelle Tipi-pesi'!Z$15,'Tabelle Tipi-pesi'!AA$15,"")&amp;IF(AA224='Tabelle Tipi-pesi'!Z$16,'Tabelle Tipi-pesi'!AA$16,"")&amp;IF(AA224='Tabelle Tipi-pesi'!Z$17,'Tabelle Tipi-pesi'!AA$17,"")&amp;IF(AA224='Tabelle Tipi-pesi'!Z$18,'Tabelle Tipi-pesi'!AA$18,"")&amp;IF(AA224='Tabelle Tipi-pesi'!Z$19,'Tabelle Tipi-pesi'!AA$19,"")&amp;IF(AA224='Tabelle Tipi-pesi'!Z$20,'Tabelle Tipi-pesi'!AA$20,"")&amp;IF(AA224='Tabelle Tipi-pesi'!Z$21,'Tabelle Tipi-pesi'!AA$21,"")&amp;IF(AA224='Tabelle Tipi-pesi'!Z$22,'Tabelle Tipi-pesi'!AA$22,"")&amp;IF(AA224='Tabelle Tipi-pesi'!Z$23,'Tabelle Tipi-pesi'!AA$23,"")&amp;IF(AA224='Tabelle Tipi-pesi'!Z$24,'Tabelle Tipi-pesi'!AA$24,"")&amp;IF(AA224='Tabelle Tipi-pesi'!Z$25,'Tabelle Tipi-pesi'!AA$25,"")&amp;IF(AA224='Tabelle Tipi-pesi'!Z$26,'Tabelle Tipi-pesi'!AA$26,"")&amp;IF(AA224='Tabelle Tipi-pesi'!Z$27,'Tabelle Tipi-pesi'!AA$27,"")&amp;IF(AA224='Tabelle Tipi-pesi'!Z$28,'Tabelle Tipi-pesi'!AA$28,"")&amp;IF(AA224='Tabelle Tipi-pesi'!Z$29,'Tabelle Tipi-pesi'!AA$29,"")&amp;IF(AA224='Tabelle Tipi-pesi'!Z$30,'Tabelle Tipi-pesi'!AA$30,"")))</f>
        <v>75</v>
      </c>
      <c r="AD224" s="9">
        <f>IF(AC224="",0,VALUE(IF(AC224='Tabelle Tipi-pesi'!Z$2,'Tabelle Tipi-pesi'!AA$2,"")&amp;IF(AC224='Tabelle Tipi-pesi'!Z$3,'Tabelle Tipi-pesi'!AA$3,"")&amp;IF(AC224='Tabelle Tipi-pesi'!Z$4,'Tabelle Tipi-pesi'!AA$4,"")&amp;IF(AC224='Tabelle Tipi-pesi'!Z$5,'Tabelle Tipi-pesi'!AA$5,"")&amp;IF(AC224='Tabelle Tipi-pesi'!Z$6,'Tabelle Tipi-pesi'!AA$6,"")&amp;IF(AC224='Tabelle Tipi-pesi'!Z$7,'Tabelle Tipi-pesi'!AA$7,"")&amp;IF(AC224='Tabelle Tipi-pesi'!Z$8,'Tabelle Tipi-pesi'!AA$8,"")&amp;IF(AC224='Tabelle Tipi-pesi'!Z$9,'Tabelle Tipi-pesi'!AA$9,"")&amp;IF(AC224='Tabelle Tipi-pesi'!Z$10,'Tabelle Tipi-pesi'!AA$10,"")&amp;IF(AC224='Tabelle Tipi-pesi'!Z$11,'Tabelle Tipi-pesi'!AA$11,"")&amp;IF(AC224='Tabelle Tipi-pesi'!Z$12,'Tabelle Tipi-pesi'!AA$12,"")&amp;IF(AC224='Tabelle Tipi-pesi'!Z$13,'Tabelle Tipi-pesi'!AA$13,"")&amp;IF(AC224='Tabelle Tipi-pesi'!Z$14,'Tabelle Tipi-pesi'!AA$14,"")&amp;IF(AC224='Tabelle Tipi-pesi'!Z$15,'Tabelle Tipi-pesi'!AA$15,"")&amp;IF(AC224='Tabelle Tipi-pesi'!Z$16,'Tabelle Tipi-pesi'!AA$16,"")&amp;IF(AC224='Tabelle Tipi-pesi'!Z$17,'Tabelle Tipi-pesi'!AA$17,"")&amp;IF(AC224='Tabelle Tipi-pesi'!Z$18,'Tabelle Tipi-pesi'!AA$18,"")&amp;IF(AC224='Tabelle Tipi-pesi'!Z$19,'Tabelle Tipi-pesi'!AA$19,"")&amp;IF(AC224='Tabelle Tipi-pesi'!Z$20,'Tabelle Tipi-pesi'!AA$20,"")&amp;IF(AC224='Tabelle Tipi-pesi'!Z$21,'Tabelle Tipi-pesi'!AA$21,"")&amp;IF(AC224='Tabelle Tipi-pesi'!Z$22,'Tabelle Tipi-pesi'!AA$22,"")&amp;IF(AC224='Tabelle Tipi-pesi'!Z$23,'Tabelle Tipi-pesi'!AA$23,"")&amp;IF(AC224='Tabelle Tipi-pesi'!Z$24,'Tabelle Tipi-pesi'!AA$24,"")&amp;IF(AC224='Tabelle Tipi-pesi'!Z$25,'Tabelle Tipi-pesi'!AA$25,"")&amp;IF(AC224='Tabelle Tipi-pesi'!Z$26,'Tabelle Tipi-pesi'!AA$26,"")&amp;IF(AC224='Tabelle Tipi-pesi'!Z$25,'Tabelle Tipi-pesi'!AA$25,"")&amp;IF(AC224='Tabelle Tipi-pesi'!Z$27,'Tabelle Tipi-pesi'!AA$27,"")&amp;IF(AC224='Tabelle Tipi-pesi'!Z$28,'Tabelle Tipi-pesi'!AA$28,"")&amp;IF(AC224='Tabelle Tipi-pesi'!Z$29,'Tabelle Tipi-pesi'!AA$29,"")&amp;IF(AC224='Tabelle Tipi-pesi'!Z$30,'Tabelle Tipi-pesi'!AA$30,"")))</f>
        <v>0</v>
      </c>
      <c r="AE224" s="34"/>
      <c r="AF224" s="35">
        <f>IF(AE224="",0,VALUE(IF(AE224='Tabelle Tipi-pesi'!AB$2,'Tabelle Tipi-pesi'!AC$2,"")&amp;IF(AE224='Tabelle Tipi-pesi'!AB$3,'Tabelle Tipi-pesi'!AC$3,"")&amp;IF(AE224='Tabelle Tipi-pesi'!AB$4,'Tabelle Tipi-pesi'!AC$4,"")&amp;IF(AE224='Tabelle Tipi-pesi'!AB$5,'Tabelle Tipi-pesi'!AC$5,"")&amp;IF(AE224='Tabelle Tipi-pesi'!AB$6,'Tabelle Tipi-pesi'!AC$6,"")&amp;IF(AE224='Tabelle Tipi-pesi'!AB$7,'Tabelle Tipi-pesi'!AC$7,"")&amp;IF(AE224='Tabelle Tipi-pesi'!AB$8,'Tabelle Tipi-pesi'!AC$8,"")&amp;IF(AE224='Tabelle Tipi-pesi'!AB$9,'Tabelle Tipi-pesi'!AC$9,"")&amp;IF(AE224='Tabelle Tipi-pesi'!AB$10,'Tabelle Tipi-pesi'!AC$10,"")&amp;IF(AE224='Tabelle Tipi-pesi'!AB$11,'Tabelle Tipi-pesi'!AC$11,"")&amp;IF(AE224='Tabelle Tipi-pesi'!AB$12,'Tabelle Tipi-pesi'!AC$12,"")&amp;IF(AE224='Tabelle Tipi-pesi'!AB$13,'Tabelle Tipi-pesi'!AC$13,"")&amp;IF(AE224='Tabelle Tipi-pesi'!AB$14,'Tabelle Tipi-pesi'!AC$14,"")&amp;IF(AE224='Tabelle Tipi-pesi'!AB$15,'Tabelle Tipi-pesi'!AC$15,"")&amp;IF(AE224='Tabelle Tipi-pesi'!AB$16,'Tabelle Tipi-pesi'!AC$16,"")&amp;IF(AE224='Tabelle Tipi-pesi'!AB$17,'Tabelle Tipi-pesi'!AC$17,"")&amp;IF(AE224='Tabelle Tipi-pesi'!AB$18,'Tabelle Tipi-pesi'!AC$18,"")&amp;IF(AE224='Tabelle Tipi-pesi'!AB$19,'Tabelle Tipi-pesi'!AC$19,"")&amp;IF(AE224='Tabelle Tipi-pesi'!AB$20,'Tabelle Tipi-pesi'!AC$20,"")&amp;IF(AE224='Tabelle Tipi-pesi'!AB$21,'Tabelle Tipi-pesi'!AC$21,"")&amp;IF(AE224='Tabelle Tipi-pesi'!AB$22,'Tabelle Tipi-pesi'!AC$22,"")&amp;IF(AE224='Tabelle Tipi-pesi'!AB$23,'Tabelle Tipi-pesi'!AC$23,"")&amp;IF(AE224='Tabelle Tipi-pesi'!AB$24,'Tabelle Tipi-pesi'!AC$24,"")&amp;IF(AE224='Tabelle Tipi-pesi'!AB$25,'Tabelle Tipi-pesi'!AC$25,"")&amp;IF(AE224='Tabelle Tipi-pesi'!AB$26,'Tabelle Tipi-pesi'!AC$26,"")&amp;IF(AE224='Tabelle Tipi-pesi'!AB$25,'Tabelle Tipi-pesi'!AC$25,"")&amp;IF(AE224='Tabelle Tipi-pesi'!AB$27,'Tabelle Tipi-pesi'!AC$27,"")&amp;IF(AE224='Tabelle Tipi-pesi'!AB$28,'Tabelle Tipi-pesi'!AC$28,"")&amp;IF(AE224='Tabelle Tipi-pesi'!AB$29,'Tabelle Tipi-pesi'!AC$29,"")&amp;IF(AE224='Tabelle Tipi-pesi'!AB$30,'Tabelle Tipi-pesi'!AC$30,"")))</f>
        <v>0</v>
      </c>
      <c r="AH224" s="9">
        <f>IF(AG224="",0,VALUE(IF(AG224='Tabelle Tipi-pesi'!AD$2,'Tabelle Tipi-pesi'!AE$2,"")&amp;IF(AG224='Tabelle Tipi-pesi'!AD$3,'Tabelle Tipi-pesi'!AE$3,"")&amp;IF(AG224='Tabelle Tipi-pesi'!AD$4,'Tabelle Tipi-pesi'!AE$4,"")&amp;IF(AG224='Tabelle Tipi-pesi'!AD$5,'Tabelle Tipi-pesi'!AE$5,"")&amp;IF(AG224='Tabelle Tipi-pesi'!AD$6,'Tabelle Tipi-pesi'!AE$6,"")&amp;IF(AG224='Tabelle Tipi-pesi'!AD$7,'Tabelle Tipi-pesi'!AE$7,"")&amp;IF(AG224='Tabelle Tipi-pesi'!AD$8,'Tabelle Tipi-pesi'!AE$8,"")&amp;IF(AG224='Tabelle Tipi-pesi'!AD$9,'Tabelle Tipi-pesi'!AE$9,"")&amp;IF(AG224='Tabelle Tipi-pesi'!AD$10,'Tabelle Tipi-pesi'!AE$10,"")&amp;IF(AG224='Tabelle Tipi-pesi'!AD$11,'Tabelle Tipi-pesi'!AE$11,"")&amp;IF(AG224='Tabelle Tipi-pesi'!AD$12,'Tabelle Tipi-pesi'!AE$12,"")&amp;IF(AG224='Tabelle Tipi-pesi'!AD$13,'Tabelle Tipi-pesi'!AE$13,"")&amp;IF(AG224='Tabelle Tipi-pesi'!AD$14,'Tabelle Tipi-pesi'!AE$14,"")&amp;IF(AG224='Tabelle Tipi-pesi'!AD$15,'Tabelle Tipi-pesi'!AE$15,"")&amp;IF(AG224='Tabelle Tipi-pesi'!AD$16,'Tabelle Tipi-pesi'!AE$16,"")&amp;IF(AG224='Tabelle Tipi-pesi'!AD$17,'Tabelle Tipi-pesi'!AE$17,"")&amp;IF(AG224='Tabelle Tipi-pesi'!AD$18,'Tabelle Tipi-pesi'!AE$18,"")&amp;IF(AG224='Tabelle Tipi-pesi'!AD$19,'Tabelle Tipi-pesi'!AE$19,"")&amp;IF(AG224='Tabelle Tipi-pesi'!AD$20,'Tabelle Tipi-pesi'!AE$20,"")&amp;IF(AG224='Tabelle Tipi-pesi'!AD$21,'Tabelle Tipi-pesi'!AE$21,"")&amp;IF(AG224='Tabelle Tipi-pesi'!AD$22,'Tabelle Tipi-pesi'!AE$22,"")&amp;IF(AG224='Tabelle Tipi-pesi'!AD$23,'Tabelle Tipi-pesi'!AE$23,"")&amp;IF(AG224='Tabelle Tipi-pesi'!AD$24,'Tabelle Tipi-pesi'!AE$24,"")&amp;IF(AG224='Tabelle Tipi-pesi'!AD$25,'Tabelle Tipi-pesi'!AE$25,"")&amp;IF(AG224='Tabelle Tipi-pesi'!AD$26,'Tabelle Tipi-pesi'!AE$26,"")&amp;IF(AG224='Tabelle Tipi-pesi'!AD$25,'Tabelle Tipi-pesi'!AE$25,"")&amp;IF(AG224='Tabelle Tipi-pesi'!AD$27,'Tabelle Tipi-pesi'!AE$27,"")&amp;IF(AG224='Tabelle Tipi-pesi'!AD$28,'Tabelle Tipi-pesi'!AE$28,"")&amp;IF(AG224='Tabelle Tipi-pesi'!AD$29,'Tabelle Tipi-pesi'!AE$29,"")&amp;IF(AG224='Tabelle Tipi-pesi'!AD$30,'Tabelle Tipi-pesi'!AE$30,"")))</f>
        <v>0</v>
      </c>
      <c r="AJ224" s="26">
        <f t="shared" si="21"/>
        <v>1430</v>
      </c>
      <c r="AK224" s="55">
        <v>10</v>
      </c>
      <c r="AL224" s="12">
        <v>2800</v>
      </c>
      <c r="AM224" s="18"/>
      <c r="AN224" s="11">
        <f t="shared" si="22"/>
        <v>11</v>
      </c>
      <c r="AO224" s="11" t="str">
        <f t="shared" si="23"/>
        <v>3</v>
      </c>
      <c r="AP224" s="8">
        <v>360</v>
      </c>
      <c r="AQ224" s="40">
        <f t="shared" si="24"/>
        <v>16.8</v>
      </c>
      <c r="AR224" s="15">
        <f t="shared" si="25"/>
        <v>186.48000000000002</v>
      </c>
      <c r="AS224" s="16">
        <f t="shared" si="26"/>
        <v>130.4055944055944</v>
      </c>
      <c r="AT224" s="15">
        <f t="shared" si="27"/>
        <v>7.6683826683826677</v>
      </c>
      <c r="AU224" s="39"/>
    </row>
    <row r="225" spans="1:47" s="8" customFormat="1" ht="11.25" customHeight="1" x14ac:dyDescent="0.2">
      <c r="A225" s="8">
        <v>221</v>
      </c>
      <c r="B225" s="8">
        <v>4</v>
      </c>
      <c r="C225" s="20" t="s">
        <v>16</v>
      </c>
      <c r="D225" s="21">
        <f>IF(C225="",0,VALUE(IF(C225='Tabelle Tipi-pesi'!B$2,'Tabelle Tipi-pesi'!C$2,"")&amp;IF(C225='Tabelle Tipi-pesi'!B$3,'Tabelle Tipi-pesi'!C$3,"")&amp;IF(C225='Tabelle Tipi-pesi'!B$4,'Tabelle Tipi-pesi'!C$4,"")&amp;IF(C225='Tabelle Tipi-pesi'!B$5,'Tabelle Tipi-pesi'!C$5,"")&amp;IF(C225='Tabelle Tipi-pesi'!B$6,'Tabelle Tipi-pesi'!C$6,"")&amp;IF(C225='Tabelle Tipi-pesi'!B$7,'Tabelle Tipi-pesi'!C$7,"")&amp;IF(C225='Tabelle Tipi-pesi'!B$8,'Tabelle Tipi-pesi'!C$8,"")&amp;IF(C225='Tabelle Tipi-pesi'!B$9,'Tabelle Tipi-pesi'!C$9,"")&amp;IF(C225='Tabelle Tipi-pesi'!B$10,'Tabelle Tipi-pesi'!C$10,"")&amp;IF(C225='Tabelle Tipi-pesi'!B$11,'Tabelle Tipi-pesi'!C$11,"")&amp;IF(C225='Tabelle Tipi-pesi'!B$12,'Tabelle Tipi-pesi'!C$12,"")&amp;IF(C225='Tabelle Tipi-pesi'!B$13,'Tabelle Tipi-pesi'!C$13,"")&amp;IF(C225='Tabelle Tipi-pesi'!B$14,'Tabelle Tipi-pesi'!C$14,"")&amp;IF(C225='Tabelle Tipi-pesi'!B$15,'Tabelle Tipi-pesi'!C$15,"")&amp;IF(C225='Tabelle Tipi-pesi'!B$16,'Tabelle Tipi-pesi'!C$16,"")&amp;IF(C225='Tabelle Tipi-pesi'!B$17,'Tabelle Tipi-pesi'!C$17,"")&amp;IF(C225='Tabelle Tipi-pesi'!B$18,'Tabelle Tipi-pesi'!C$18,"")&amp;IF(C225='Tabelle Tipi-pesi'!B$19,'Tabelle Tipi-pesi'!C$19,"")&amp;IF(C225='Tabelle Tipi-pesi'!B$20,'Tabelle Tipi-pesi'!C$20,"")&amp;IF(C225='Tabelle Tipi-pesi'!B$21,'Tabelle Tipi-pesi'!C$21,"")&amp;IF(C225='Tabelle Tipi-pesi'!B$22,'Tabelle Tipi-pesi'!C$22,"")&amp;IF(C225='Tabelle Tipi-pesi'!B$23,'Tabelle Tipi-pesi'!C$23,"")&amp;IF(C225='Tabelle Tipi-pesi'!B$24,'Tabelle Tipi-pesi'!C$24,"")&amp;IF(C225='Tabelle Tipi-pesi'!B$25,'Tabelle Tipi-pesi'!C$25,"")&amp;IF(C225='Tabelle Tipi-pesi'!B$26,'Tabelle Tipi-pesi'!C$26,"")&amp;IF(C225='Tabelle Tipi-pesi'!B$27,'Tabelle Tipi-pesi'!C$27,"")&amp;IF(C225='Tabelle Tipi-pesi'!B$28,'Tabelle Tipi-pesi'!C$28,"")&amp;IF(C225='Tabelle Tipi-pesi'!B$29,'Tabelle Tipi-pesi'!C$29,"")&amp;IF(C225='Tabelle Tipi-pesi'!B$30,'Tabelle Tipi-pesi'!C$30,"")))</f>
        <v>50</v>
      </c>
      <c r="E225" s="8" t="s">
        <v>139</v>
      </c>
      <c r="F225" s="7">
        <f>IF(E225="",0,VALUE(IF(E225='Tabelle Tipi-pesi'!D$2,'Tabelle Tipi-pesi'!E$2,"")&amp;IF(E225='Tabelle Tipi-pesi'!D$3,'Tabelle Tipi-pesi'!E$3,"")&amp;IF(E225='Tabelle Tipi-pesi'!D$4,'Tabelle Tipi-pesi'!E$4,"")&amp;IF(E225='Tabelle Tipi-pesi'!D$5,'Tabelle Tipi-pesi'!E$5,"")&amp;IF(E225='Tabelle Tipi-pesi'!D$6,'Tabelle Tipi-pesi'!E$6,"")&amp;IF(E225='Tabelle Tipi-pesi'!D$7,'Tabelle Tipi-pesi'!E$7,"")&amp;IF(E225='Tabelle Tipi-pesi'!D$8,'Tabelle Tipi-pesi'!E$8,"")&amp;IF(E225='Tabelle Tipi-pesi'!D$9,'Tabelle Tipi-pesi'!E$9,"")&amp;IF(E225='Tabelle Tipi-pesi'!D$10,'Tabelle Tipi-pesi'!E$10,"")&amp;IF(E225='Tabelle Tipi-pesi'!D$11,'Tabelle Tipi-pesi'!E$11,"")&amp;IF(E225='Tabelle Tipi-pesi'!D$12,'Tabelle Tipi-pesi'!E$12,"")&amp;IF(E225='Tabelle Tipi-pesi'!D$13,'Tabelle Tipi-pesi'!E$13,"")&amp;IF(E225='Tabelle Tipi-pesi'!D$14,'Tabelle Tipi-pesi'!E$14,"")&amp;IF(E225='Tabelle Tipi-pesi'!D$15,'Tabelle Tipi-pesi'!E$15,"")&amp;IF(E225='Tabelle Tipi-pesi'!D$16,'Tabelle Tipi-pesi'!E$16,"")&amp;IF(E225='Tabelle Tipi-pesi'!D$17,'Tabelle Tipi-pesi'!E$17,"")&amp;IF(E225='Tabelle Tipi-pesi'!D$18,'Tabelle Tipi-pesi'!E$18,"")&amp;IF(E225='Tabelle Tipi-pesi'!D$19,'Tabelle Tipi-pesi'!E$19,"")&amp;IF(E225='Tabelle Tipi-pesi'!D$20,'Tabelle Tipi-pesi'!E$20,"")&amp;IF(E225='Tabelle Tipi-pesi'!D$21,'Tabelle Tipi-pesi'!E$21,"")&amp;IF(E225='Tabelle Tipi-pesi'!D$22,'Tabelle Tipi-pesi'!E$22,"")&amp;IF(E225='Tabelle Tipi-pesi'!D$23,'Tabelle Tipi-pesi'!E$23,"")&amp;IF(E225='Tabelle Tipi-pesi'!D$24,'Tabelle Tipi-pesi'!E$24,"")&amp;IF(E225='Tabelle Tipi-pesi'!D$25,'Tabelle Tipi-pesi'!E$25,"")&amp;IF(E225='Tabelle Tipi-pesi'!D$26,'Tabelle Tipi-pesi'!E$26,"")&amp;IF(E225='Tabelle Tipi-pesi'!D$27,'Tabelle Tipi-pesi'!E$27,"")&amp;IF(E225='Tabelle Tipi-pesi'!D$28,'Tabelle Tipi-pesi'!E$28,"")&amp;IF(E225='Tabelle Tipi-pesi'!D$29,'Tabelle Tipi-pesi'!E$29,"")&amp;IF(E225='Tabelle Tipi-pesi'!D$30,'Tabelle Tipi-pesi'!E$30,"")))</f>
        <v>20</v>
      </c>
      <c r="G225" s="22" t="s">
        <v>133</v>
      </c>
      <c r="H225" s="23">
        <f>$B225*IF(G225="",0,VALUE(IF(G225='Tabelle Tipi-pesi'!F$2,'Tabelle Tipi-pesi'!G$2,"")&amp;IF(G225='Tabelle Tipi-pesi'!F$3,'Tabelle Tipi-pesi'!G$3,"")&amp;IF(G225='Tabelle Tipi-pesi'!F$4,'Tabelle Tipi-pesi'!G$4,"")&amp;IF(G225='Tabelle Tipi-pesi'!F$5,'Tabelle Tipi-pesi'!G$5,"")&amp;IF(G225='Tabelle Tipi-pesi'!F$6,'Tabelle Tipi-pesi'!G$6,"")&amp;IF(G225='Tabelle Tipi-pesi'!F$7,'Tabelle Tipi-pesi'!G$7,"")&amp;IF(G225='Tabelle Tipi-pesi'!F$8,'Tabelle Tipi-pesi'!G$8,"")&amp;IF(G225='Tabelle Tipi-pesi'!F$9,'Tabelle Tipi-pesi'!G$9,"")&amp;IF(G225='Tabelle Tipi-pesi'!F$10,'Tabelle Tipi-pesi'!G$10,"")&amp;IF(G225='Tabelle Tipi-pesi'!F$11,'Tabelle Tipi-pesi'!G$11,"")&amp;IF(G225='Tabelle Tipi-pesi'!F$12,'Tabelle Tipi-pesi'!G$12,"")&amp;IF(G225='Tabelle Tipi-pesi'!F$13,'Tabelle Tipi-pesi'!G$13,"")&amp;IF(G225='Tabelle Tipi-pesi'!F$14,'Tabelle Tipi-pesi'!G$14,"")&amp;IF(G225='Tabelle Tipi-pesi'!F$15,'Tabelle Tipi-pesi'!G$15,"")&amp;IF(G225='Tabelle Tipi-pesi'!F$16,'Tabelle Tipi-pesi'!G$16,"")&amp;IF(G225='Tabelle Tipi-pesi'!F$17,'Tabelle Tipi-pesi'!G$17,"")&amp;IF(G225='Tabelle Tipi-pesi'!F$18,'Tabelle Tipi-pesi'!G$18,"")&amp;IF(G225='Tabelle Tipi-pesi'!F$19,'Tabelle Tipi-pesi'!G$19,"")&amp;IF(G225='Tabelle Tipi-pesi'!F$20,'Tabelle Tipi-pesi'!G$20,"")&amp;IF(G225='Tabelle Tipi-pesi'!F$21,'Tabelle Tipi-pesi'!G$21,"")&amp;IF(G225='Tabelle Tipi-pesi'!F$22,'Tabelle Tipi-pesi'!G$22,"")&amp;IF(G225='Tabelle Tipi-pesi'!F$23,'Tabelle Tipi-pesi'!G$23,"")&amp;IF(G225='Tabelle Tipi-pesi'!F$24,'Tabelle Tipi-pesi'!G$24,"")&amp;IF(G225='Tabelle Tipi-pesi'!F$25,'Tabelle Tipi-pesi'!G$25,"")&amp;IF(G225='Tabelle Tipi-pesi'!F$26,'Tabelle Tipi-pesi'!G$26,"")&amp;IF(G225='Tabelle Tipi-pesi'!F$27,'Tabelle Tipi-pesi'!G$27,"")&amp;IF(G225='Tabelle Tipi-pesi'!F$28,'Tabelle Tipi-pesi'!G$28,"")&amp;IF(G225='Tabelle Tipi-pesi'!F$29,'Tabelle Tipi-pesi'!G$29,"")&amp;IF(G225='Tabelle Tipi-pesi'!F$30,'Tabelle Tipi-pesi'!G$30,"")))</f>
        <v>40</v>
      </c>
      <c r="I225" s="8" t="s">
        <v>46</v>
      </c>
      <c r="J225" s="9">
        <f>IF(I225="",0,VALUE(IF(I225='Tabelle Tipi-pesi'!H$2,'Tabelle Tipi-pesi'!I$2,"")&amp;IF(I225='Tabelle Tipi-pesi'!H$3,'Tabelle Tipi-pesi'!I$3,"")&amp;IF(I225='Tabelle Tipi-pesi'!H$4,'Tabelle Tipi-pesi'!I$4,"")&amp;IF(I225='Tabelle Tipi-pesi'!H$5,'Tabelle Tipi-pesi'!I$5,"")&amp;IF(I225='Tabelle Tipi-pesi'!H$6,'Tabelle Tipi-pesi'!I$6,"")&amp;IF(I225='Tabelle Tipi-pesi'!H$7,'Tabelle Tipi-pesi'!I$7,"")&amp;IF(I225='Tabelle Tipi-pesi'!H$8,'Tabelle Tipi-pesi'!I$8,"")&amp;IF(I225='Tabelle Tipi-pesi'!H$9,'Tabelle Tipi-pesi'!I$9,"")&amp;IF(I225='Tabelle Tipi-pesi'!H$10,'Tabelle Tipi-pesi'!I$10,"")&amp;IF(I225='Tabelle Tipi-pesi'!H$11,'Tabelle Tipi-pesi'!I$11,"")&amp;IF(I225='Tabelle Tipi-pesi'!H$12,'Tabelle Tipi-pesi'!I$12,"")&amp;IF(I225='Tabelle Tipi-pesi'!H$13,'Tabelle Tipi-pesi'!I$13,"")&amp;IF(I225='Tabelle Tipi-pesi'!H$14,'Tabelle Tipi-pesi'!I$14,"")&amp;IF(I225='Tabelle Tipi-pesi'!H$15,'Tabelle Tipi-pesi'!I$15,"")&amp;IF(I225='Tabelle Tipi-pesi'!H$16,'Tabelle Tipi-pesi'!I$16,"")&amp;IF(I225='Tabelle Tipi-pesi'!H$17,'Tabelle Tipi-pesi'!I$17,"")&amp;IF(I225='Tabelle Tipi-pesi'!H$18,'Tabelle Tipi-pesi'!I$18,"")&amp;IF(I225='Tabelle Tipi-pesi'!H$19,'Tabelle Tipi-pesi'!I$19,"")&amp;IF(I225='Tabelle Tipi-pesi'!H$20,'Tabelle Tipi-pesi'!I$20,"")&amp;IF(I225='Tabelle Tipi-pesi'!H$21,'Tabelle Tipi-pesi'!I$21,"")&amp;IF(I225='Tabelle Tipi-pesi'!H$22,'Tabelle Tipi-pesi'!I$22,"")&amp;IF(I225='Tabelle Tipi-pesi'!H$23,'Tabelle Tipi-pesi'!I$23,"")&amp;IF(I225='Tabelle Tipi-pesi'!H$24,'Tabelle Tipi-pesi'!I$24,"")&amp;IF(I225='Tabelle Tipi-pesi'!H$25,'Tabelle Tipi-pesi'!I$25,"")&amp;IF(I225='Tabelle Tipi-pesi'!H$26,'Tabelle Tipi-pesi'!I$26,"")&amp;IF(I225='Tabelle Tipi-pesi'!H$27,'Tabelle Tipi-pesi'!I$27,"")&amp;IF(I225='Tabelle Tipi-pesi'!H$28,'Tabelle Tipi-pesi'!I$28,"")&amp;IF(I225='Tabelle Tipi-pesi'!H$29,'Tabelle Tipi-pesi'!I$29,"")&amp;IF(I225='Tabelle Tipi-pesi'!H$30,'Tabelle Tipi-pesi'!I$30,"")))</f>
        <v>40</v>
      </c>
      <c r="K225" s="24" t="s">
        <v>50</v>
      </c>
      <c r="L225" s="25">
        <f>IF(K225="",0,VALUE(IF(K225='Tabelle Tipi-pesi'!J$2,'Tabelle Tipi-pesi'!K$2,"")&amp;IF(K225='Tabelle Tipi-pesi'!J$3,'Tabelle Tipi-pesi'!K$3,"")&amp;IF(K225='Tabelle Tipi-pesi'!J$4,'Tabelle Tipi-pesi'!K$4,"")&amp;IF(K225='Tabelle Tipi-pesi'!J$5,'Tabelle Tipi-pesi'!K$5,"")&amp;IF(K225='Tabelle Tipi-pesi'!J$6,'Tabelle Tipi-pesi'!K$6,"")&amp;IF(K225='Tabelle Tipi-pesi'!J$7,'Tabelle Tipi-pesi'!K$7,"")&amp;IF(K225='Tabelle Tipi-pesi'!J$8,'Tabelle Tipi-pesi'!K$8,"")&amp;IF(K225='Tabelle Tipi-pesi'!J$9,'Tabelle Tipi-pesi'!K$9,"")&amp;IF(K225='Tabelle Tipi-pesi'!J$10,'Tabelle Tipi-pesi'!K$10,"")&amp;IF(K225='Tabelle Tipi-pesi'!J$11,'Tabelle Tipi-pesi'!K$11,"")&amp;IF(K225='Tabelle Tipi-pesi'!J$12,'Tabelle Tipi-pesi'!K$12,"")&amp;IF(K225='Tabelle Tipi-pesi'!J$13,'Tabelle Tipi-pesi'!K$13,"")&amp;IF(K225='Tabelle Tipi-pesi'!J$14,'Tabelle Tipi-pesi'!K$14,"")&amp;IF(K225='Tabelle Tipi-pesi'!J$15,'Tabelle Tipi-pesi'!K$15,"")&amp;IF(K225='Tabelle Tipi-pesi'!J$16,'Tabelle Tipi-pesi'!K$16,"")&amp;IF(K225='Tabelle Tipi-pesi'!J$17,'Tabelle Tipi-pesi'!K$17,"")&amp;IF(K225='Tabelle Tipi-pesi'!J$18,'Tabelle Tipi-pesi'!K$18,"")&amp;IF(K225='Tabelle Tipi-pesi'!J$19,'Tabelle Tipi-pesi'!K$19,"")&amp;IF(K225='Tabelle Tipi-pesi'!J$20,'Tabelle Tipi-pesi'!K$20,"")&amp;IF(K225='Tabelle Tipi-pesi'!J$21,'Tabelle Tipi-pesi'!K$21,"")&amp;IF(K225='Tabelle Tipi-pesi'!J$22,'Tabelle Tipi-pesi'!K$22,"")&amp;IF(K225='Tabelle Tipi-pesi'!J$23,'Tabelle Tipi-pesi'!K$23,"")&amp;IF(K225='Tabelle Tipi-pesi'!J$24,'Tabelle Tipi-pesi'!K$24,"")&amp;IF(K225='Tabelle Tipi-pesi'!J$25,'Tabelle Tipi-pesi'!K$25,"")&amp;IF(K225='Tabelle Tipi-pesi'!J$26,'Tabelle Tipi-pesi'!K$26,"")&amp;IF(K225='Tabelle Tipi-pesi'!J$27,'Tabelle Tipi-pesi'!K$27,"")&amp;IF(K225='Tabelle Tipi-pesi'!J$28,'Tabelle Tipi-pesi'!K$28,"")&amp;IF(K225='Tabelle Tipi-pesi'!J$29,'Tabelle Tipi-pesi'!K$29,"")&amp;IF(K225='Tabelle Tipi-pesi'!J$30,'Tabelle Tipi-pesi'!K$30,"")))</f>
        <v>7</v>
      </c>
      <c r="M225" s="8" t="s">
        <v>55</v>
      </c>
      <c r="N225" s="9">
        <f>$B225*IF(M225="",0,VALUE(IF(M225='Tabelle Tipi-pesi'!L$2,'Tabelle Tipi-pesi'!M$2,"")&amp;IF(M225='Tabelle Tipi-pesi'!L$3,'Tabelle Tipi-pesi'!M$3,"")&amp;IF(M225='Tabelle Tipi-pesi'!L$4,'Tabelle Tipi-pesi'!M$4,"")&amp;IF(M225='Tabelle Tipi-pesi'!L$5,'Tabelle Tipi-pesi'!M$5,"")&amp;IF(M225='Tabelle Tipi-pesi'!L$6,'Tabelle Tipi-pesi'!M$6,"")&amp;IF(M225='Tabelle Tipi-pesi'!L$7,'Tabelle Tipi-pesi'!M$7,"")&amp;IF(M225='Tabelle Tipi-pesi'!L$8,'Tabelle Tipi-pesi'!M$8,"")&amp;IF(M225='Tabelle Tipi-pesi'!L$9,'Tabelle Tipi-pesi'!M$9,"")&amp;IF(M225='Tabelle Tipi-pesi'!L$10,'Tabelle Tipi-pesi'!M$10,"")&amp;IF(M225='Tabelle Tipi-pesi'!L$11,'Tabelle Tipi-pesi'!M$11,"")&amp;IF(M225='Tabelle Tipi-pesi'!L$12,'Tabelle Tipi-pesi'!M$12,"")&amp;IF(M225='Tabelle Tipi-pesi'!L$13,'Tabelle Tipi-pesi'!M$13,"")&amp;IF(M225='Tabelle Tipi-pesi'!L$14,'Tabelle Tipi-pesi'!M$14,"")&amp;IF(M225='Tabelle Tipi-pesi'!L$15,'Tabelle Tipi-pesi'!M$15,"")&amp;IF(M225='Tabelle Tipi-pesi'!L$16,'Tabelle Tipi-pesi'!M$16,"")&amp;IF(M225='Tabelle Tipi-pesi'!L$17,'Tabelle Tipi-pesi'!M$17,"")&amp;IF(M225='Tabelle Tipi-pesi'!L$18,'Tabelle Tipi-pesi'!M$18,"")&amp;IF(M225='Tabelle Tipi-pesi'!L$19,'Tabelle Tipi-pesi'!M$19,"")&amp;IF(M225='Tabelle Tipi-pesi'!L$20,'Tabelle Tipi-pesi'!M$20,"")&amp;IF(M225='Tabelle Tipi-pesi'!L$21,'Tabelle Tipi-pesi'!M$21,"")&amp;IF(M225='Tabelle Tipi-pesi'!L$22,'Tabelle Tipi-pesi'!M$22,"")&amp;IF(M225='Tabelle Tipi-pesi'!L$23,'Tabelle Tipi-pesi'!M$23,"")&amp;IF(M225='Tabelle Tipi-pesi'!L$24,'Tabelle Tipi-pesi'!M$24,"")&amp;IF(M225='Tabelle Tipi-pesi'!L$25,'Tabelle Tipi-pesi'!M$25,"")&amp;IF(M225='Tabelle Tipi-pesi'!L$26,'Tabelle Tipi-pesi'!M$26,"")&amp;IF(M225='Tabelle Tipi-pesi'!L$27,'Tabelle Tipi-pesi'!M$27,"")&amp;IF(M225='Tabelle Tipi-pesi'!L$28,'Tabelle Tipi-pesi'!M$28,"")&amp;IF(M225='Tabelle Tipi-pesi'!L$29,'Tabelle Tipi-pesi'!M$29,"")&amp;IF(M225='Tabelle Tipi-pesi'!L$30,'Tabelle Tipi-pesi'!M$30,"")))</f>
        <v>100</v>
      </c>
      <c r="O225" s="27" t="s">
        <v>162</v>
      </c>
      <c r="P225" s="28">
        <f>IF(O225="",0,VALUE(IF(O225='Tabelle Tipi-pesi'!N$2,'Tabelle Tipi-pesi'!O$2,"")&amp;IF(O225='Tabelle Tipi-pesi'!N$3,'Tabelle Tipi-pesi'!O$3,"")&amp;IF(O225='Tabelle Tipi-pesi'!N$4,'Tabelle Tipi-pesi'!O$4,"")&amp;IF(O225='Tabelle Tipi-pesi'!N$5,'Tabelle Tipi-pesi'!O$5,"")&amp;IF(O225='Tabelle Tipi-pesi'!N$6,'Tabelle Tipi-pesi'!O$6,"")&amp;IF(O225='Tabelle Tipi-pesi'!N$7,'Tabelle Tipi-pesi'!O$7,"")&amp;IF(O225='Tabelle Tipi-pesi'!N$8,'Tabelle Tipi-pesi'!O$8,"")&amp;IF(O225='Tabelle Tipi-pesi'!N$9,'Tabelle Tipi-pesi'!O$9,"")&amp;IF(O225='Tabelle Tipi-pesi'!N$10,'Tabelle Tipi-pesi'!O$10,"")&amp;IF(O225='Tabelle Tipi-pesi'!N$11,'Tabelle Tipi-pesi'!O$11,"")&amp;IF(O225='Tabelle Tipi-pesi'!N$12,'Tabelle Tipi-pesi'!O$12,"")&amp;IF(O225='Tabelle Tipi-pesi'!N$13,'Tabelle Tipi-pesi'!O$13,"")&amp;IF(O225='Tabelle Tipi-pesi'!N$14,'Tabelle Tipi-pesi'!O$14,"")&amp;IF(O225='Tabelle Tipi-pesi'!N$15,'Tabelle Tipi-pesi'!O$15,"")&amp;IF(O225='Tabelle Tipi-pesi'!N$16,'Tabelle Tipi-pesi'!O$16,"")&amp;IF(O225='Tabelle Tipi-pesi'!N$17,'Tabelle Tipi-pesi'!O$17,"")&amp;IF(O225='Tabelle Tipi-pesi'!N$18,'Tabelle Tipi-pesi'!O$18,"")&amp;IF(O225='Tabelle Tipi-pesi'!N$19,'Tabelle Tipi-pesi'!O$19,"")&amp;IF(O225='Tabelle Tipi-pesi'!N$20,'Tabelle Tipi-pesi'!O$20,"")&amp;IF(O225='Tabelle Tipi-pesi'!N$21,'Tabelle Tipi-pesi'!O$21,"")&amp;IF(O225='Tabelle Tipi-pesi'!N$22,'Tabelle Tipi-pesi'!O$22,"")&amp;IF(O225='Tabelle Tipi-pesi'!N$23,'Tabelle Tipi-pesi'!O$23,"")&amp;IF(O225='Tabelle Tipi-pesi'!N$24,'Tabelle Tipi-pesi'!O$24,"")&amp;IF(O225='Tabelle Tipi-pesi'!N$25,'Tabelle Tipi-pesi'!O$25,"")&amp;IF(O225='Tabelle Tipi-pesi'!N$26,'Tabelle Tipi-pesi'!O$26,"")&amp;IF(O225='Tabelle Tipi-pesi'!N$27,'Tabelle Tipi-pesi'!O$27,"")&amp;IF(O225='Tabelle Tipi-pesi'!N$28,'Tabelle Tipi-pesi'!O$28,"")&amp;IF(O225='Tabelle Tipi-pesi'!N$29,'Tabelle Tipi-pesi'!O$29,"")&amp;IF(O225='Tabelle Tipi-pesi'!N$30,'Tabelle Tipi-pesi'!O$30,"")))</f>
        <v>152</v>
      </c>
      <c r="R225" s="9">
        <f>IF(Q225="",0,VALUE(IF(Q225='Tabelle Tipi-pesi'!P$2,'Tabelle Tipi-pesi'!Q$2,"")&amp;IF(Q225='Tabelle Tipi-pesi'!P$3,'Tabelle Tipi-pesi'!Q$3,"")&amp;IF(Q225='Tabelle Tipi-pesi'!P$4,'Tabelle Tipi-pesi'!Q$4,"")&amp;IF(Q225='Tabelle Tipi-pesi'!P$5,'Tabelle Tipi-pesi'!Q$5,"")&amp;IF(Q225='Tabelle Tipi-pesi'!P$6,'Tabelle Tipi-pesi'!Q$6,"")&amp;IF(Q225='Tabelle Tipi-pesi'!P$7,'Tabelle Tipi-pesi'!Q$7,"")&amp;IF(Q225='Tabelle Tipi-pesi'!P$8,'Tabelle Tipi-pesi'!Q$8,"")&amp;IF(Q225='Tabelle Tipi-pesi'!P$9,'Tabelle Tipi-pesi'!Q$9,"")&amp;IF(Q225='Tabelle Tipi-pesi'!P$10,'Tabelle Tipi-pesi'!Q$10,"")&amp;IF(Q225='Tabelle Tipi-pesi'!P$11,'Tabelle Tipi-pesi'!Q$11,"")&amp;IF(Q225='Tabelle Tipi-pesi'!P$12,'Tabelle Tipi-pesi'!Q$12,"")&amp;IF(Q225='Tabelle Tipi-pesi'!P$13,'Tabelle Tipi-pesi'!Q$13,"")&amp;IF(Q225='Tabelle Tipi-pesi'!P$14,'Tabelle Tipi-pesi'!Q$14,"")&amp;IF(Q225='Tabelle Tipi-pesi'!P$15,'Tabelle Tipi-pesi'!Q$15,"")&amp;IF(Q225='Tabelle Tipi-pesi'!P$16,'Tabelle Tipi-pesi'!Q$16,"")&amp;IF(Q225='Tabelle Tipi-pesi'!P$17,'Tabelle Tipi-pesi'!Q$17,"")&amp;IF(Q225='Tabelle Tipi-pesi'!P$18,'Tabelle Tipi-pesi'!Q$18,"")&amp;IF(Q225='Tabelle Tipi-pesi'!P$19,'Tabelle Tipi-pesi'!Q$19,"")&amp;IF(Q225='Tabelle Tipi-pesi'!P$20,'Tabelle Tipi-pesi'!Q$20,"")&amp;IF(Q225='Tabelle Tipi-pesi'!P$21,'Tabelle Tipi-pesi'!Q$21,"")&amp;IF(Q225='Tabelle Tipi-pesi'!P$22,'Tabelle Tipi-pesi'!Q$22,"")&amp;IF(Q225='Tabelle Tipi-pesi'!P$23,'Tabelle Tipi-pesi'!Q$23,"")&amp;IF(Q225='Tabelle Tipi-pesi'!P$24,'Tabelle Tipi-pesi'!Q$24,"")&amp;IF(Q225='Tabelle Tipi-pesi'!P$25,'Tabelle Tipi-pesi'!Q$25,"")&amp;IF(Q225='Tabelle Tipi-pesi'!P$26,'Tabelle Tipi-pesi'!Q$26,"")&amp;IF(Q225='Tabelle Tipi-pesi'!P$27,'Tabelle Tipi-pesi'!Q$27,"")&amp;IF(Q225='Tabelle Tipi-pesi'!P$28,'Tabelle Tipi-pesi'!Q$28,"")&amp;IF(Q225='Tabelle Tipi-pesi'!P$29,'Tabelle Tipi-pesi'!Q$29,"")&amp;IF(Q225='Tabelle Tipi-pesi'!P$30,'Tabelle Tipi-pesi'!Q$30,"")))</f>
        <v>0</v>
      </c>
      <c r="S225" s="29"/>
      <c r="T225" s="30">
        <f>IF(S225="",0,VALUE(IF(S225='Tabelle Tipi-pesi'!R$2,'Tabelle Tipi-pesi'!S$2,"")&amp;IF(S225='Tabelle Tipi-pesi'!R$3,'Tabelle Tipi-pesi'!S$3,"")&amp;IF(S225='Tabelle Tipi-pesi'!R$4,'Tabelle Tipi-pesi'!S$4,"")&amp;IF(S225='Tabelle Tipi-pesi'!R$5,'Tabelle Tipi-pesi'!S$5,"")&amp;IF(S225='Tabelle Tipi-pesi'!R$6,'Tabelle Tipi-pesi'!S$6,"")&amp;IF(S225='Tabelle Tipi-pesi'!R$7,'Tabelle Tipi-pesi'!S$7,"")&amp;IF(S225='Tabelle Tipi-pesi'!R$8,'Tabelle Tipi-pesi'!S$8,"")&amp;IF(S225='Tabelle Tipi-pesi'!R$9,'Tabelle Tipi-pesi'!S$9,"")&amp;IF(S225='Tabelle Tipi-pesi'!R$10,'Tabelle Tipi-pesi'!S$10,"")&amp;IF(S225='Tabelle Tipi-pesi'!R$11,'Tabelle Tipi-pesi'!S$11,"")&amp;IF(S225='Tabelle Tipi-pesi'!R$12,'Tabelle Tipi-pesi'!S$12,"")&amp;IF(S225='Tabelle Tipi-pesi'!R$13,'Tabelle Tipi-pesi'!S$13,"")&amp;IF(S225='Tabelle Tipi-pesi'!R$14,'Tabelle Tipi-pesi'!S$14,"")&amp;IF(S225='Tabelle Tipi-pesi'!R$15,'Tabelle Tipi-pesi'!S$15,"")&amp;IF(S225='Tabelle Tipi-pesi'!R$16,'Tabelle Tipi-pesi'!S$16,"")&amp;IF(S225='Tabelle Tipi-pesi'!R$17,'Tabelle Tipi-pesi'!S$17,"")&amp;IF(S225='Tabelle Tipi-pesi'!R$18,'Tabelle Tipi-pesi'!S$18,"")&amp;IF(S225='Tabelle Tipi-pesi'!R$19,'Tabelle Tipi-pesi'!S$19,"")&amp;IF(S225='Tabelle Tipi-pesi'!R$20,'Tabelle Tipi-pesi'!S$20,"")&amp;IF(S225='Tabelle Tipi-pesi'!R$21,'Tabelle Tipi-pesi'!S$21,"")&amp;IF(S225='Tabelle Tipi-pesi'!R$22,'Tabelle Tipi-pesi'!S$22,"")&amp;IF(S225='Tabelle Tipi-pesi'!R$23,'Tabelle Tipi-pesi'!S$23,"")&amp;IF(S225='Tabelle Tipi-pesi'!R$24,'Tabelle Tipi-pesi'!S$24,"")&amp;IF(S225='Tabelle Tipi-pesi'!R$25,'Tabelle Tipi-pesi'!S$25,"")&amp;IF(S225='Tabelle Tipi-pesi'!R$26,'Tabelle Tipi-pesi'!S$26,"")&amp;IF(S225='Tabelle Tipi-pesi'!R$27,'Tabelle Tipi-pesi'!S$27,"")&amp;IF(S225='Tabelle Tipi-pesi'!R$28,'Tabelle Tipi-pesi'!S$28,"")&amp;IF(S225='Tabelle Tipi-pesi'!R$29,'Tabelle Tipi-pesi'!S$29,"")&amp;IF(S225='Tabelle Tipi-pesi'!R$30,'Tabelle Tipi-pesi'!S$30,"")))</f>
        <v>0</v>
      </c>
      <c r="V225" s="9">
        <f>IF(U225="",0,VALUE(IF(U225='Tabelle Tipi-pesi'!T$2,'Tabelle Tipi-pesi'!U$2,"")&amp;IF(U225='Tabelle Tipi-pesi'!T$3,'Tabelle Tipi-pesi'!U$3,"")&amp;IF(U225='Tabelle Tipi-pesi'!T$4,'Tabelle Tipi-pesi'!U$4,"")&amp;IF(U225='Tabelle Tipi-pesi'!T$5,'Tabelle Tipi-pesi'!U$5,"")&amp;IF(U225='Tabelle Tipi-pesi'!T$6,'Tabelle Tipi-pesi'!U$6,"")&amp;IF(U225='Tabelle Tipi-pesi'!T$7,'Tabelle Tipi-pesi'!U$7,"")&amp;IF(U225='Tabelle Tipi-pesi'!T$8,'Tabelle Tipi-pesi'!U$8,"")&amp;IF(U225='Tabelle Tipi-pesi'!T$9,'Tabelle Tipi-pesi'!U$9,"")&amp;IF(U225='Tabelle Tipi-pesi'!T$10,'Tabelle Tipi-pesi'!U$10,"")&amp;IF(U225='Tabelle Tipi-pesi'!T$11,'Tabelle Tipi-pesi'!U$11,"")&amp;IF(U225='Tabelle Tipi-pesi'!T$12,'Tabelle Tipi-pesi'!U$12,"")&amp;IF(U225='Tabelle Tipi-pesi'!T$13,'Tabelle Tipi-pesi'!U$13,"")&amp;IF(U225='Tabelle Tipi-pesi'!T$14,'Tabelle Tipi-pesi'!U$14,"")&amp;IF(U225='Tabelle Tipi-pesi'!T$15,'Tabelle Tipi-pesi'!U$15,"")&amp;IF(U225='Tabelle Tipi-pesi'!T$16,'Tabelle Tipi-pesi'!U$16,"")&amp;IF(U225='Tabelle Tipi-pesi'!T$17,'Tabelle Tipi-pesi'!U$17,"")&amp;IF(U225='Tabelle Tipi-pesi'!T$18,'Tabelle Tipi-pesi'!U$18,"")&amp;IF(U225='Tabelle Tipi-pesi'!T$19,'Tabelle Tipi-pesi'!U$19,"")&amp;IF(U225='Tabelle Tipi-pesi'!T$20,'Tabelle Tipi-pesi'!U$20,"")&amp;IF(U225='Tabelle Tipi-pesi'!T$21,'Tabelle Tipi-pesi'!U$21,"")&amp;IF(U225='Tabelle Tipi-pesi'!T$22,'Tabelle Tipi-pesi'!U$22,"")&amp;IF(U225='Tabelle Tipi-pesi'!T$23,'Tabelle Tipi-pesi'!U$23,"")&amp;IF(U225='Tabelle Tipi-pesi'!T$24,'Tabelle Tipi-pesi'!U$24,"")&amp;IF(U225='Tabelle Tipi-pesi'!T$25,'Tabelle Tipi-pesi'!U$25,"")&amp;IF(U225='Tabelle Tipi-pesi'!T$26,'Tabelle Tipi-pesi'!U$26,"")&amp;IF(U225='Tabelle Tipi-pesi'!T$27,'Tabelle Tipi-pesi'!U$27,"")&amp;IF(U225='Tabelle Tipi-pesi'!T$28,'Tabelle Tipi-pesi'!U$28,"")&amp;IF(U225='Tabelle Tipi-pesi'!T$29,'Tabelle Tipi-pesi'!U$29,"")&amp;IF(U225='Tabelle Tipi-pesi'!T$30,'Tabelle Tipi-pesi'!U$30,"")))</f>
        <v>0</v>
      </c>
      <c r="W225" s="31"/>
      <c r="X225" s="32">
        <f>IF(W225="",0,VALUE(IF(W225='Tabelle Tipi-pesi'!V$2,'Tabelle Tipi-pesi'!W$2,"")&amp;IF(W225='Tabelle Tipi-pesi'!V$3,'Tabelle Tipi-pesi'!W$3,"")&amp;IF(W225='Tabelle Tipi-pesi'!V$4,'Tabelle Tipi-pesi'!W$4,"")&amp;IF(W225='Tabelle Tipi-pesi'!V$5,'Tabelle Tipi-pesi'!W$5,"")&amp;IF(W225='Tabelle Tipi-pesi'!V$6,'Tabelle Tipi-pesi'!W$6,"")&amp;IF(W225='Tabelle Tipi-pesi'!V$7,'Tabelle Tipi-pesi'!W$7,"")&amp;IF(W225='Tabelle Tipi-pesi'!V$8,'Tabelle Tipi-pesi'!W$8,"")&amp;IF(W225='Tabelle Tipi-pesi'!V$9,'Tabelle Tipi-pesi'!W$9,"")&amp;IF(W225='Tabelle Tipi-pesi'!V$10,'Tabelle Tipi-pesi'!W$10,"")&amp;IF(W225='Tabelle Tipi-pesi'!V$11,'Tabelle Tipi-pesi'!W$11,"")&amp;IF(W225='Tabelle Tipi-pesi'!V$12,'Tabelle Tipi-pesi'!W$12,"")&amp;IF(W225='Tabelle Tipi-pesi'!V$13,'Tabelle Tipi-pesi'!W$13,"")&amp;IF(W225='Tabelle Tipi-pesi'!V$14,'Tabelle Tipi-pesi'!W$14,"")&amp;IF(W225='Tabelle Tipi-pesi'!V$15,'Tabelle Tipi-pesi'!W$15,"")&amp;IF(W225='Tabelle Tipi-pesi'!V$16,'Tabelle Tipi-pesi'!W$16,"")&amp;IF(W225='Tabelle Tipi-pesi'!V$17,'Tabelle Tipi-pesi'!W$17,"")&amp;IF(W225='Tabelle Tipi-pesi'!V$18,'Tabelle Tipi-pesi'!W$18,"")&amp;IF(W225='Tabelle Tipi-pesi'!V$19,'Tabelle Tipi-pesi'!W$19,"")&amp;IF(W225='Tabelle Tipi-pesi'!V$20,'Tabelle Tipi-pesi'!W$20,"")&amp;IF(W225='Tabelle Tipi-pesi'!V$21,'Tabelle Tipi-pesi'!W$21,"")&amp;IF(W225='Tabelle Tipi-pesi'!V$22,'Tabelle Tipi-pesi'!W$22,"")&amp;IF(W225='Tabelle Tipi-pesi'!V$23,'Tabelle Tipi-pesi'!W$23,"")&amp;IF(W225='Tabelle Tipi-pesi'!V$24,'Tabelle Tipi-pesi'!W$24,"")&amp;IF(W225='Tabelle Tipi-pesi'!V$25,'Tabelle Tipi-pesi'!W$25,"")&amp;IF(W225='Tabelle Tipi-pesi'!V$26,'Tabelle Tipi-pesi'!W$26,"")&amp;IF(W225='Tabelle Tipi-pesi'!V$27,'Tabelle Tipi-pesi'!W$27,"")&amp;IF(W225='Tabelle Tipi-pesi'!V$28,'Tabelle Tipi-pesi'!W$28,"")&amp;IF(W225='Tabelle Tipi-pesi'!V$29,'Tabelle Tipi-pesi'!W$29,"")&amp;IF(W225='Tabelle Tipi-pesi'!V$30,'Tabelle Tipi-pesi'!W$30,"")))</f>
        <v>0</v>
      </c>
      <c r="Z225" s="9">
        <f>IF(Y225="",0,VALUE(IF(Y225='Tabelle Tipi-pesi'!X$2,'Tabelle Tipi-pesi'!Y$2,"")&amp;IF(Y225='Tabelle Tipi-pesi'!X$3,'Tabelle Tipi-pesi'!Y$3,"")&amp;IF(Y225='Tabelle Tipi-pesi'!X$4,'Tabelle Tipi-pesi'!Y$4,"")&amp;IF(Y225='Tabelle Tipi-pesi'!X$5,'Tabelle Tipi-pesi'!Y$5,"")&amp;IF(Y225='Tabelle Tipi-pesi'!X$6,'Tabelle Tipi-pesi'!Y$6,"")&amp;IF(Y225='Tabelle Tipi-pesi'!X$7,'Tabelle Tipi-pesi'!Y$7,"")&amp;IF(Y225='Tabelle Tipi-pesi'!X$8,'Tabelle Tipi-pesi'!Y$8,"")&amp;IF(Y225='Tabelle Tipi-pesi'!X$9,'Tabelle Tipi-pesi'!Y$9,"")&amp;IF(Y225='Tabelle Tipi-pesi'!X$10,'Tabelle Tipi-pesi'!Y$10,"")&amp;IF(Y225='Tabelle Tipi-pesi'!X$11,'Tabelle Tipi-pesi'!Y$11,"")&amp;IF(Y225='Tabelle Tipi-pesi'!X$12,'Tabelle Tipi-pesi'!Y$12,"")&amp;IF(Y225='Tabelle Tipi-pesi'!X$13,'Tabelle Tipi-pesi'!Y$13,"")&amp;IF(Y225='Tabelle Tipi-pesi'!X$14,'Tabelle Tipi-pesi'!Y$14,"")&amp;IF(Y225='Tabelle Tipi-pesi'!X$15,'Tabelle Tipi-pesi'!Y$15,"")&amp;IF(Y225='Tabelle Tipi-pesi'!X$16,'Tabelle Tipi-pesi'!Y$16,"")&amp;IF(Y225='Tabelle Tipi-pesi'!X$17,'Tabelle Tipi-pesi'!Y$17,"")&amp;IF(Y225='Tabelle Tipi-pesi'!X$18,'Tabelle Tipi-pesi'!Y$18,"")&amp;IF(Y225='Tabelle Tipi-pesi'!X$19,'Tabelle Tipi-pesi'!Y$19,"")&amp;IF(Y225='Tabelle Tipi-pesi'!X$20,'Tabelle Tipi-pesi'!Y$20,"")&amp;IF(Y225='Tabelle Tipi-pesi'!X$21,'Tabelle Tipi-pesi'!Y$21,"")&amp;IF(Y225='Tabelle Tipi-pesi'!X$22,'Tabelle Tipi-pesi'!Y$22,"")&amp;IF(Y225='Tabelle Tipi-pesi'!X$23,'Tabelle Tipi-pesi'!Y$23,"")&amp;IF(Y225='Tabelle Tipi-pesi'!X$24,'Tabelle Tipi-pesi'!Y$24,"")&amp;IF(Y225='Tabelle Tipi-pesi'!X$25,'Tabelle Tipi-pesi'!Y$25,"")&amp;IF(Y225='Tabelle Tipi-pesi'!X$26,'Tabelle Tipi-pesi'!Y$26,"")&amp;IF(Y225='Tabelle Tipi-pesi'!X$27,'Tabelle Tipi-pesi'!Y$27,"")&amp;IF(Y225='Tabelle Tipi-pesi'!X$28,'Tabelle Tipi-pesi'!Y$28,"")&amp;IF(Y225='Tabelle Tipi-pesi'!X$29,'Tabelle Tipi-pesi'!Y$29,"")&amp;IF(Y225='Tabelle Tipi-pesi'!X$30,'Tabelle Tipi-pesi'!Y$30,"")))</f>
        <v>0</v>
      </c>
      <c r="AA225" s="36"/>
      <c r="AB225" s="37">
        <f>IF(AA225="",0,VALUE(IF(AA225='Tabelle Tipi-pesi'!Z$2,'Tabelle Tipi-pesi'!AA$2,"")&amp;IF(AA225='Tabelle Tipi-pesi'!Z$3,'Tabelle Tipi-pesi'!AA$3,"")&amp;IF(AA225='Tabelle Tipi-pesi'!Z$4,'Tabelle Tipi-pesi'!AA$4,"")&amp;IF(AA225='Tabelle Tipi-pesi'!Z$5,'Tabelle Tipi-pesi'!AA$5,"")&amp;IF(AA225='Tabelle Tipi-pesi'!Z$6,'Tabelle Tipi-pesi'!AA$6,"")&amp;IF(AA225='Tabelle Tipi-pesi'!Z$7,'Tabelle Tipi-pesi'!AA$7,"")&amp;IF(AA225='Tabelle Tipi-pesi'!Z$8,'Tabelle Tipi-pesi'!AA$8,"")&amp;IF(AA225='Tabelle Tipi-pesi'!Z$9,'Tabelle Tipi-pesi'!AA$9,"")&amp;IF(AA225='Tabelle Tipi-pesi'!Z$10,'Tabelle Tipi-pesi'!AA$10,"")&amp;IF(AA225='Tabelle Tipi-pesi'!Z$11,'Tabelle Tipi-pesi'!AA$11,"")&amp;IF(AA225='Tabelle Tipi-pesi'!Z$12,'Tabelle Tipi-pesi'!AA$12,"")&amp;IF(AA225='Tabelle Tipi-pesi'!Z$13,'Tabelle Tipi-pesi'!AA$13,"")&amp;IF(AA225='Tabelle Tipi-pesi'!Z$14,'Tabelle Tipi-pesi'!AA$14,"")&amp;IF(AA225='Tabelle Tipi-pesi'!Z$15,'Tabelle Tipi-pesi'!AA$15,"")&amp;IF(AA225='Tabelle Tipi-pesi'!Z$16,'Tabelle Tipi-pesi'!AA$16,"")&amp;IF(AA225='Tabelle Tipi-pesi'!Z$17,'Tabelle Tipi-pesi'!AA$17,"")&amp;IF(AA225='Tabelle Tipi-pesi'!Z$18,'Tabelle Tipi-pesi'!AA$18,"")&amp;IF(AA225='Tabelle Tipi-pesi'!Z$19,'Tabelle Tipi-pesi'!AA$19,"")&amp;IF(AA225='Tabelle Tipi-pesi'!Z$20,'Tabelle Tipi-pesi'!AA$20,"")&amp;IF(AA225='Tabelle Tipi-pesi'!Z$21,'Tabelle Tipi-pesi'!AA$21,"")&amp;IF(AA225='Tabelle Tipi-pesi'!Z$22,'Tabelle Tipi-pesi'!AA$22,"")&amp;IF(AA225='Tabelle Tipi-pesi'!Z$23,'Tabelle Tipi-pesi'!AA$23,"")&amp;IF(AA225='Tabelle Tipi-pesi'!Z$24,'Tabelle Tipi-pesi'!AA$24,"")&amp;IF(AA225='Tabelle Tipi-pesi'!Z$25,'Tabelle Tipi-pesi'!AA$25,"")&amp;IF(AA225='Tabelle Tipi-pesi'!Z$26,'Tabelle Tipi-pesi'!AA$26,"")&amp;IF(AA225='Tabelle Tipi-pesi'!Z$27,'Tabelle Tipi-pesi'!AA$27,"")&amp;IF(AA225='Tabelle Tipi-pesi'!Z$28,'Tabelle Tipi-pesi'!AA$28,"")&amp;IF(AA225='Tabelle Tipi-pesi'!Z$29,'Tabelle Tipi-pesi'!AA$29,"")&amp;IF(AA225='Tabelle Tipi-pesi'!Z$30,'Tabelle Tipi-pesi'!AA$30,"")))</f>
        <v>0</v>
      </c>
      <c r="AD225" s="9">
        <f>IF(AC225="",0,VALUE(IF(AC225='Tabelle Tipi-pesi'!Z$2,'Tabelle Tipi-pesi'!AA$2,"")&amp;IF(AC225='Tabelle Tipi-pesi'!Z$3,'Tabelle Tipi-pesi'!AA$3,"")&amp;IF(AC225='Tabelle Tipi-pesi'!Z$4,'Tabelle Tipi-pesi'!AA$4,"")&amp;IF(AC225='Tabelle Tipi-pesi'!Z$5,'Tabelle Tipi-pesi'!AA$5,"")&amp;IF(AC225='Tabelle Tipi-pesi'!Z$6,'Tabelle Tipi-pesi'!AA$6,"")&amp;IF(AC225='Tabelle Tipi-pesi'!Z$7,'Tabelle Tipi-pesi'!AA$7,"")&amp;IF(AC225='Tabelle Tipi-pesi'!Z$8,'Tabelle Tipi-pesi'!AA$8,"")&amp;IF(AC225='Tabelle Tipi-pesi'!Z$9,'Tabelle Tipi-pesi'!AA$9,"")&amp;IF(AC225='Tabelle Tipi-pesi'!Z$10,'Tabelle Tipi-pesi'!AA$10,"")&amp;IF(AC225='Tabelle Tipi-pesi'!Z$11,'Tabelle Tipi-pesi'!AA$11,"")&amp;IF(AC225='Tabelle Tipi-pesi'!Z$12,'Tabelle Tipi-pesi'!AA$12,"")&amp;IF(AC225='Tabelle Tipi-pesi'!Z$13,'Tabelle Tipi-pesi'!AA$13,"")&amp;IF(AC225='Tabelle Tipi-pesi'!Z$14,'Tabelle Tipi-pesi'!AA$14,"")&amp;IF(AC225='Tabelle Tipi-pesi'!Z$15,'Tabelle Tipi-pesi'!AA$15,"")&amp;IF(AC225='Tabelle Tipi-pesi'!Z$16,'Tabelle Tipi-pesi'!AA$16,"")&amp;IF(AC225='Tabelle Tipi-pesi'!Z$17,'Tabelle Tipi-pesi'!AA$17,"")&amp;IF(AC225='Tabelle Tipi-pesi'!Z$18,'Tabelle Tipi-pesi'!AA$18,"")&amp;IF(AC225='Tabelle Tipi-pesi'!Z$19,'Tabelle Tipi-pesi'!AA$19,"")&amp;IF(AC225='Tabelle Tipi-pesi'!Z$20,'Tabelle Tipi-pesi'!AA$20,"")&amp;IF(AC225='Tabelle Tipi-pesi'!Z$21,'Tabelle Tipi-pesi'!AA$21,"")&amp;IF(AC225='Tabelle Tipi-pesi'!Z$22,'Tabelle Tipi-pesi'!AA$22,"")&amp;IF(AC225='Tabelle Tipi-pesi'!Z$23,'Tabelle Tipi-pesi'!AA$23,"")&amp;IF(AC225='Tabelle Tipi-pesi'!Z$24,'Tabelle Tipi-pesi'!AA$24,"")&amp;IF(AC225='Tabelle Tipi-pesi'!Z$25,'Tabelle Tipi-pesi'!AA$25,"")&amp;IF(AC225='Tabelle Tipi-pesi'!Z$26,'Tabelle Tipi-pesi'!AA$26,"")&amp;IF(AC225='Tabelle Tipi-pesi'!Z$25,'Tabelle Tipi-pesi'!AA$25,"")&amp;IF(AC225='Tabelle Tipi-pesi'!Z$27,'Tabelle Tipi-pesi'!AA$27,"")&amp;IF(AC225='Tabelle Tipi-pesi'!Z$28,'Tabelle Tipi-pesi'!AA$28,"")&amp;IF(AC225='Tabelle Tipi-pesi'!Z$29,'Tabelle Tipi-pesi'!AA$29,"")&amp;IF(AC225='Tabelle Tipi-pesi'!Z$30,'Tabelle Tipi-pesi'!AA$30,"")))</f>
        <v>0</v>
      </c>
      <c r="AE225" s="34"/>
      <c r="AF225" s="35">
        <f>IF(AE225="",0,VALUE(IF(AE225='Tabelle Tipi-pesi'!AB$2,'Tabelle Tipi-pesi'!AC$2,"")&amp;IF(AE225='Tabelle Tipi-pesi'!AB$3,'Tabelle Tipi-pesi'!AC$3,"")&amp;IF(AE225='Tabelle Tipi-pesi'!AB$4,'Tabelle Tipi-pesi'!AC$4,"")&amp;IF(AE225='Tabelle Tipi-pesi'!AB$5,'Tabelle Tipi-pesi'!AC$5,"")&amp;IF(AE225='Tabelle Tipi-pesi'!AB$6,'Tabelle Tipi-pesi'!AC$6,"")&amp;IF(AE225='Tabelle Tipi-pesi'!AB$7,'Tabelle Tipi-pesi'!AC$7,"")&amp;IF(AE225='Tabelle Tipi-pesi'!AB$8,'Tabelle Tipi-pesi'!AC$8,"")&amp;IF(AE225='Tabelle Tipi-pesi'!AB$9,'Tabelle Tipi-pesi'!AC$9,"")&amp;IF(AE225='Tabelle Tipi-pesi'!AB$10,'Tabelle Tipi-pesi'!AC$10,"")&amp;IF(AE225='Tabelle Tipi-pesi'!AB$11,'Tabelle Tipi-pesi'!AC$11,"")&amp;IF(AE225='Tabelle Tipi-pesi'!AB$12,'Tabelle Tipi-pesi'!AC$12,"")&amp;IF(AE225='Tabelle Tipi-pesi'!AB$13,'Tabelle Tipi-pesi'!AC$13,"")&amp;IF(AE225='Tabelle Tipi-pesi'!AB$14,'Tabelle Tipi-pesi'!AC$14,"")&amp;IF(AE225='Tabelle Tipi-pesi'!AB$15,'Tabelle Tipi-pesi'!AC$15,"")&amp;IF(AE225='Tabelle Tipi-pesi'!AB$16,'Tabelle Tipi-pesi'!AC$16,"")&amp;IF(AE225='Tabelle Tipi-pesi'!AB$17,'Tabelle Tipi-pesi'!AC$17,"")&amp;IF(AE225='Tabelle Tipi-pesi'!AB$18,'Tabelle Tipi-pesi'!AC$18,"")&amp;IF(AE225='Tabelle Tipi-pesi'!AB$19,'Tabelle Tipi-pesi'!AC$19,"")&amp;IF(AE225='Tabelle Tipi-pesi'!AB$20,'Tabelle Tipi-pesi'!AC$20,"")&amp;IF(AE225='Tabelle Tipi-pesi'!AB$21,'Tabelle Tipi-pesi'!AC$21,"")&amp;IF(AE225='Tabelle Tipi-pesi'!AB$22,'Tabelle Tipi-pesi'!AC$22,"")&amp;IF(AE225='Tabelle Tipi-pesi'!AB$23,'Tabelle Tipi-pesi'!AC$23,"")&amp;IF(AE225='Tabelle Tipi-pesi'!AB$24,'Tabelle Tipi-pesi'!AC$24,"")&amp;IF(AE225='Tabelle Tipi-pesi'!AB$25,'Tabelle Tipi-pesi'!AC$25,"")&amp;IF(AE225='Tabelle Tipi-pesi'!AB$26,'Tabelle Tipi-pesi'!AC$26,"")&amp;IF(AE225='Tabelle Tipi-pesi'!AB$25,'Tabelle Tipi-pesi'!AC$25,"")&amp;IF(AE225='Tabelle Tipi-pesi'!AB$27,'Tabelle Tipi-pesi'!AC$27,"")&amp;IF(AE225='Tabelle Tipi-pesi'!AB$28,'Tabelle Tipi-pesi'!AC$28,"")&amp;IF(AE225='Tabelle Tipi-pesi'!AB$29,'Tabelle Tipi-pesi'!AC$29,"")&amp;IF(AE225='Tabelle Tipi-pesi'!AB$30,'Tabelle Tipi-pesi'!AC$30,"")))</f>
        <v>0</v>
      </c>
      <c r="AH225" s="9">
        <f>IF(AG225="",0,VALUE(IF(AG225='Tabelle Tipi-pesi'!AD$2,'Tabelle Tipi-pesi'!AE$2,"")&amp;IF(AG225='Tabelle Tipi-pesi'!AD$3,'Tabelle Tipi-pesi'!AE$3,"")&amp;IF(AG225='Tabelle Tipi-pesi'!AD$4,'Tabelle Tipi-pesi'!AE$4,"")&amp;IF(AG225='Tabelle Tipi-pesi'!AD$5,'Tabelle Tipi-pesi'!AE$5,"")&amp;IF(AG225='Tabelle Tipi-pesi'!AD$6,'Tabelle Tipi-pesi'!AE$6,"")&amp;IF(AG225='Tabelle Tipi-pesi'!AD$7,'Tabelle Tipi-pesi'!AE$7,"")&amp;IF(AG225='Tabelle Tipi-pesi'!AD$8,'Tabelle Tipi-pesi'!AE$8,"")&amp;IF(AG225='Tabelle Tipi-pesi'!AD$9,'Tabelle Tipi-pesi'!AE$9,"")&amp;IF(AG225='Tabelle Tipi-pesi'!AD$10,'Tabelle Tipi-pesi'!AE$10,"")&amp;IF(AG225='Tabelle Tipi-pesi'!AD$11,'Tabelle Tipi-pesi'!AE$11,"")&amp;IF(AG225='Tabelle Tipi-pesi'!AD$12,'Tabelle Tipi-pesi'!AE$12,"")&amp;IF(AG225='Tabelle Tipi-pesi'!AD$13,'Tabelle Tipi-pesi'!AE$13,"")&amp;IF(AG225='Tabelle Tipi-pesi'!AD$14,'Tabelle Tipi-pesi'!AE$14,"")&amp;IF(AG225='Tabelle Tipi-pesi'!AD$15,'Tabelle Tipi-pesi'!AE$15,"")&amp;IF(AG225='Tabelle Tipi-pesi'!AD$16,'Tabelle Tipi-pesi'!AE$16,"")&amp;IF(AG225='Tabelle Tipi-pesi'!AD$17,'Tabelle Tipi-pesi'!AE$17,"")&amp;IF(AG225='Tabelle Tipi-pesi'!AD$18,'Tabelle Tipi-pesi'!AE$18,"")&amp;IF(AG225='Tabelle Tipi-pesi'!AD$19,'Tabelle Tipi-pesi'!AE$19,"")&amp;IF(AG225='Tabelle Tipi-pesi'!AD$20,'Tabelle Tipi-pesi'!AE$20,"")&amp;IF(AG225='Tabelle Tipi-pesi'!AD$21,'Tabelle Tipi-pesi'!AE$21,"")&amp;IF(AG225='Tabelle Tipi-pesi'!AD$22,'Tabelle Tipi-pesi'!AE$22,"")&amp;IF(AG225='Tabelle Tipi-pesi'!AD$23,'Tabelle Tipi-pesi'!AE$23,"")&amp;IF(AG225='Tabelle Tipi-pesi'!AD$24,'Tabelle Tipi-pesi'!AE$24,"")&amp;IF(AG225='Tabelle Tipi-pesi'!AD$25,'Tabelle Tipi-pesi'!AE$25,"")&amp;IF(AG225='Tabelle Tipi-pesi'!AD$26,'Tabelle Tipi-pesi'!AE$26,"")&amp;IF(AG225='Tabelle Tipi-pesi'!AD$25,'Tabelle Tipi-pesi'!AE$25,"")&amp;IF(AG225='Tabelle Tipi-pesi'!AD$27,'Tabelle Tipi-pesi'!AE$27,"")&amp;IF(AG225='Tabelle Tipi-pesi'!AD$28,'Tabelle Tipi-pesi'!AE$28,"")&amp;IF(AG225='Tabelle Tipi-pesi'!AD$29,'Tabelle Tipi-pesi'!AE$29,"")&amp;IF(AG225='Tabelle Tipi-pesi'!AD$30,'Tabelle Tipi-pesi'!AE$30,"")))</f>
        <v>0</v>
      </c>
      <c r="AJ225" s="26">
        <f t="shared" si="21"/>
        <v>409</v>
      </c>
      <c r="AK225" s="55">
        <v>33.5</v>
      </c>
      <c r="AL225" s="12">
        <v>2038</v>
      </c>
      <c r="AM225" s="18"/>
      <c r="AN225" s="11">
        <f t="shared" si="22"/>
        <v>9</v>
      </c>
      <c r="AO225" s="11" t="str">
        <f t="shared" si="23"/>
        <v>3</v>
      </c>
      <c r="AP225" s="8">
        <v>1080</v>
      </c>
      <c r="AQ225" s="40">
        <f t="shared" si="24"/>
        <v>3.6501492537313434</v>
      </c>
      <c r="AR225" s="15">
        <f t="shared" si="25"/>
        <v>40.51665671641792</v>
      </c>
      <c r="AS225" s="16">
        <f t="shared" si="26"/>
        <v>99.062730357990034</v>
      </c>
      <c r="AT225" s="15">
        <f t="shared" si="27"/>
        <v>10.0946137501584</v>
      </c>
      <c r="AU225" s="39"/>
    </row>
    <row r="226" spans="1:47" s="8" customFormat="1" ht="11.25" customHeight="1" x14ac:dyDescent="0.2">
      <c r="A226" s="8">
        <v>222</v>
      </c>
      <c r="B226" s="8">
        <v>4</v>
      </c>
      <c r="C226" s="20" t="s">
        <v>16</v>
      </c>
      <c r="D226" s="21">
        <f>IF(C226="",0,VALUE(IF(C226='Tabelle Tipi-pesi'!B$2,'Tabelle Tipi-pesi'!C$2,"")&amp;IF(C226='Tabelle Tipi-pesi'!B$3,'Tabelle Tipi-pesi'!C$3,"")&amp;IF(C226='Tabelle Tipi-pesi'!B$4,'Tabelle Tipi-pesi'!C$4,"")&amp;IF(C226='Tabelle Tipi-pesi'!B$5,'Tabelle Tipi-pesi'!C$5,"")&amp;IF(C226='Tabelle Tipi-pesi'!B$6,'Tabelle Tipi-pesi'!C$6,"")&amp;IF(C226='Tabelle Tipi-pesi'!B$7,'Tabelle Tipi-pesi'!C$7,"")&amp;IF(C226='Tabelle Tipi-pesi'!B$8,'Tabelle Tipi-pesi'!C$8,"")&amp;IF(C226='Tabelle Tipi-pesi'!B$9,'Tabelle Tipi-pesi'!C$9,"")&amp;IF(C226='Tabelle Tipi-pesi'!B$10,'Tabelle Tipi-pesi'!C$10,"")&amp;IF(C226='Tabelle Tipi-pesi'!B$11,'Tabelle Tipi-pesi'!C$11,"")&amp;IF(C226='Tabelle Tipi-pesi'!B$12,'Tabelle Tipi-pesi'!C$12,"")&amp;IF(C226='Tabelle Tipi-pesi'!B$13,'Tabelle Tipi-pesi'!C$13,"")&amp;IF(C226='Tabelle Tipi-pesi'!B$14,'Tabelle Tipi-pesi'!C$14,"")&amp;IF(C226='Tabelle Tipi-pesi'!B$15,'Tabelle Tipi-pesi'!C$15,"")&amp;IF(C226='Tabelle Tipi-pesi'!B$16,'Tabelle Tipi-pesi'!C$16,"")&amp;IF(C226='Tabelle Tipi-pesi'!B$17,'Tabelle Tipi-pesi'!C$17,"")&amp;IF(C226='Tabelle Tipi-pesi'!B$18,'Tabelle Tipi-pesi'!C$18,"")&amp;IF(C226='Tabelle Tipi-pesi'!B$19,'Tabelle Tipi-pesi'!C$19,"")&amp;IF(C226='Tabelle Tipi-pesi'!B$20,'Tabelle Tipi-pesi'!C$20,"")&amp;IF(C226='Tabelle Tipi-pesi'!B$21,'Tabelle Tipi-pesi'!C$21,"")&amp;IF(C226='Tabelle Tipi-pesi'!B$22,'Tabelle Tipi-pesi'!C$22,"")&amp;IF(C226='Tabelle Tipi-pesi'!B$23,'Tabelle Tipi-pesi'!C$23,"")&amp;IF(C226='Tabelle Tipi-pesi'!B$24,'Tabelle Tipi-pesi'!C$24,"")&amp;IF(C226='Tabelle Tipi-pesi'!B$25,'Tabelle Tipi-pesi'!C$25,"")&amp;IF(C226='Tabelle Tipi-pesi'!B$26,'Tabelle Tipi-pesi'!C$26,"")&amp;IF(C226='Tabelle Tipi-pesi'!B$27,'Tabelle Tipi-pesi'!C$27,"")&amp;IF(C226='Tabelle Tipi-pesi'!B$28,'Tabelle Tipi-pesi'!C$28,"")&amp;IF(C226='Tabelle Tipi-pesi'!B$29,'Tabelle Tipi-pesi'!C$29,"")&amp;IF(C226='Tabelle Tipi-pesi'!B$30,'Tabelle Tipi-pesi'!C$30,"")))</f>
        <v>50</v>
      </c>
      <c r="E226" s="8" t="s">
        <v>139</v>
      </c>
      <c r="F226" s="7">
        <f>IF(E226="",0,VALUE(IF(E226='Tabelle Tipi-pesi'!D$2,'Tabelle Tipi-pesi'!E$2,"")&amp;IF(E226='Tabelle Tipi-pesi'!D$3,'Tabelle Tipi-pesi'!E$3,"")&amp;IF(E226='Tabelle Tipi-pesi'!D$4,'Tabelle Tipi-pesi'!E$4,"")&amp;IF(E226='Tabelle Tipi-pesi'!D$5,'Tabelle Tipi-pesi'!E$5,"")&amp;IF(E226='Tabelle Tipi-pesi'!D$6,'Tabelle Tipi-pesi'!E$6,"")&amp;IF(E226='Tabelle Tipi-pesi'!D$7,'Tabelle Tipi-pesi'!E$7,"")&amp;IF(E226='Tabelle Tipi-pesi'!D$8,'Tabelle Tipi-pesi'!E$8,"")&amp;IF(E226='Tabelle Tipi-pesi'!D$9,'Tabelle Tipi-pesi'!E$9,"")&amp;IF(E226='Tabelle Tipi-pesi'!D$10,'Tabelle Tipi-pesi'!E$10,"")&amp;IF(E226='Tabelle Tipi-pesi'!D$11,'Tabelle Tipi-pesi'!E$11,"")&amp;IF(E226='Tabelle Tipi-pesi'!D$12,'Tabelle Tipi-pesi'!E$12,"")&amp;IF(E226='Tabelle Tipi-pesi'!D$13,'Tabelle Tipi-pesi'!E$13,"")&amp;IF(E226='Tabelle Tipi-pesi'!D$14,'Tabelle Tipi-pesi'!E$14,"")&amp;IF(E226='Tabelle Tipi-pesi'!D$15,'Tabelle Tipi-pesi'!E$15,"")&amp;IF(E226='Tabelle Tipi-pesi'!D$16,'Tabelle Tipi-pesi'!E$16,"")&amp;IF(E226='Tabelle Tipi-pesi'!D$17,'Tabelle Tipi-pesi'!E$17,"")&amp;IF(E226='Tabelle Tipi-pesi'!D$18,'Tabelle Tipi-pesi'!E$18,"")&amp;IF(E226='Tabelle Tipi-pesi'!D$19,'Tabelle Tipi-pesi'!E$19,"")&amp;IF(E226='Tabelle Tipi-pesi'!D$20,'Tabelle Tipi-pesi'!E$20,"")&amp;IF(E226='Tabelle Tipi-pesi'!D$21,'Tabelle Tipi-pesi'!E$21,"")&amp;IF(E226='Tabelle Tipi-pesi'!D$22,'Tabelle Tipi-pesi'!E$22,"")&amp;IF(E226='Tabelle Tipi-pesi'!D$23,'Tabelle Tipi-pesi'!E$23,"")&amp;IF(E226='Tabelle Tipi-pesi'!D$24,'Tabelle Tipi-pesi'!E$24,"")&amp;IF(E226='Tabelle Tipi-pesi'!D$25,'Tabelle Tipi-pesi'!E$25,"")&amp;IF(E226='Tabelle Tipi-pesi'!D$26,'Tabelle Tipi-pesi'!E$26,"")&amp;IF(E226='Tabelle Tipi-pesi'!D$27,'Tabelle Tipi-pesi'!E$27,"")&amp;IF(E226='Tabelle Tipi-pesi'!D$28,'Tabelle Tipi-pesi'!E$28,"")&amp;IF(E226='Tabelle Tipi-pesi'!D$29,'Tabelle Tipi-pesi'!E$29,"")&amp;IF(E226='Tabelle Tipi-pesi'!D$30,'Tabelle Tipi-pesi'!E$30,"")))</f>
        <v>20</v>
      </c>
      <c r="G226" s="22" t="s">
        <v>133</v>
      </c>
      <c r="H226" s="23">
        <f>$B226*IF(G226="",0,VALUE(IF(G226='Tabelle Tipi-pesi'!F$2,'Tabelle Tipi-pesi'!G$2,"")&amp;IF(G226='Tabelle Tipi-pesi'!F$3,'Tabelle Tipi-pesi'!G$3,"")&amp;IF(G226='Tabelle Tipi-pesi'!F$4,'Tabelle Tipi-pesi'!G$4,"")&amp;IF(G226='Tabelle Tipi-pesi'!F$5,'Tabelle Tipi-pesi'!G$5,"")&amp;IF(G226='Tabelle Tipi-pesi'!F$6,'Tabelle Tipi-pesi'!G$6,"")&amp;IF(G226='Tabelle Tipi-pesi'!F$7,'Tabelle Tipi-pesi'!G$7,"")&amp;IF(G226='Tabelle Tipi-pesi'!F$8,'Tabelle Tipi-pesi'!G$8,"")&amp;IF(G226='Tabelle Tipi-pesi'!F$9,'Tabelle Tipi-pesi'!G$9,"")&amp;IF(G226='Tabelle Tipi-pesi'!F$10,'Tabelle Tipi-pesi'!G$10,"")&amp;IF(G226='Tabelle Tipi-pesi'!F$11,'Tabelle Tipi-pesi'!G$11,"")&amp;IF(G226='Tabelle Tipi-pesi'!F$12,'Tabelle Tipi-pesi'!G$12,"")&amp;IF(G226='Tabelle Tipi-pesi'!F$13,'Tabelle Tipi-pesi'!G$13,"")&amp;IF(G226='Tabelle Tipi-pesi'!F$14,'Tabelle Tipi-pesi'!G$14,"")&amp;IF(G226='Tabelle Tipi-pesi'!F$15,'Tabelle Tipi-pesi'!G$15,"")&amp;IF(G226='Tabelle Tipi-pesi'!F$16,'Tabelle Tipi-pesi'!G$16,"")&amp;IF(G226='Tabelle Tipi-pesi'!F$17,'Tabelle Tipi-pesi'!G$17,"")&amp;IF(G226='Tabelle Tipi-pesi'!F$18,'Tabelle Tipi-pesi'!G$18,"")&amp;IF(G226='Tabelle Tipi-pesi'!F$19,'Tabelle Tipi-pesi'!G$19,"")&amp;IF(G226='Tabelle Tipi-pesi'!F$20,'Tabelle Tipi-pesi'!G$20,"")&amp;IF(G226='Tabelle Tipi-pesi'!F$21,'Tabelle Tipi-pesi'!G$21,"")&amp;IF(G226='Tabelle Tipi-pesi'!F$22,'Tabelle Tipi-pesi'!G$22,"")&amp;IF(G226='Tabelle Tipi-pesi'!F$23,'Tabelle Tipi-pesi'!G$23,"")&amp;IF(G226='Tabelle Tipi-pesi'!F$24,'Tabelle Tipi-pesi'!G$24,"")&amp;IF(G226='Tabelle Tipi-pesi'!F$25,'Tabelle Tipi-pesi'!G$25,"")&amp;IF(G226='Tabelle Tipi-pesi'!F$26,'Tabelle Tipi-pesi'!G$26,"")&amp;IF(G226='Tabelle Tipi-pesi'!F$27,'Tabelle Tipi-pesi'!G$27,"")&amp;IF(G226='Tabelle Tipi-pesi'!F$28,'Tabelle Tipi-pesi'!G$28,"")&amp;IF(G226='Tabelle Tipi-pesi'!F$29,'Tabelle Tipi-pesi'!G$29,"")&amp;IF(G226='Tabelle Tipi-pesi'!F$30,'Tabelle Tipi-pesi'!G$30,"")))</f>
        <v>40</v>
      </c>
      <c r="I226" s="8" t="s">
        <v>46</v>
      </c>
      <c r="J226" s="9">
        <f>IF(I226="",0,VALUE(IF(I226='Tabelle Tipi-pesi'!H$2,'Tabelle Tipi-pesi'!I$2,"")&amp;IF(I226='Tabelle Tipi-pesi'!H$3,'Tabelle Tipi-pesi'!I$3,"")&amp;IF(I226='Tabelle Tipi-pesi'!H$4,'Tabelle Tipi-pesi'!I$4,"")&amp;IF(I226='Tabelle Tipi-pesi'!H$5,'Tabelle Tipi-pesi'!I$5,"")&amp;IF(I226='Tabelle Tipi-pesi'!H$6,'Tabelle Tipi-pesi'!I$6,"")&amp;IF(I226='Tabelle Tipi-pesi'!H$7,'Tabelle Tipi-pesi'!I$7,"")&amp;IF(I226='Tabelle Tipi-pesi'!H$8,'Tabelle Tipi-pesi'!I$8,"")&amp;IF(I226='Tabelle Tipi-pesi'!H$9,'Tabelle Tipi-pesi'!I$9,"")&amp;IF(I226='Tabelle Tipi-pesi'!H$10,'Tabelle Tipi-pesi'!I$10,"")&amp;IF(I226='Tabelle Tipi-pesi'!H$11,'Tabelle Tipi-pesi'!I$11,"")&amp;IF(I226='Tabelle Tipi-pesi'!H$12,'Tabelle Tipi-pesi'!I$12,"")&amp;IF(I226='Tabelle Tipi-pesi'!H$13,'Tabelle Tipi-pesi'!I$13,"")&amp;IF(I226='Tabelle Tipi-pesi'!H$14,'Tabelle Tipi-pesi'!I$14,"")&amp;IF(I226='Tabelle Tipi-pesi'!H$15,'Tabelle Tipi-pesi'!I$15,"")&amp;IF(I226='Tabelle Tipi-pesi'!H$16,'Tabelle Tipi-pesi'!I$16,"")&amp;IF(I226='Tabelle Tipi-pesi'!H$17,'Tabelle Tipi-pesi'!I$17,"")&amp;IF(I226='Tabelle Tipi-pesi'!H$18,'Tabelle Tipi-pesi'!I$18,"")&amp;IF(I226='Tabelle Tipi-pesi'!H$19,'Tabelle Tipi-pesi'!I$19,"")&amp;IF(I226='Tabelle Tipi-pesi'!H$20,'Tabelle Tipi-pesi'!I$20,"")&amp;IF(I226='Tabelle Tipi-pesi'!H$21,'Tabelle Tipi-pesi'!I$21,"")&amp;IF(I226='Tabelle Tipi-pesi'!H$22,'Tabelle Tipi-pesi'!I$22,"")&amp;IF(I226='Tabelle Tipi-pesi'!H$23,'Tabelle Tipi-pesi'!I$23,"")&amp;IF(I226='Tabelle Tipi-pesi'!H$24,'Tabelle Tipi-pesi'!I$24,"")&amp;IF(I226='Tabelle Tipi-pesi'!H$25,'Tabelle Tipi-pesi'!I$25,"")&amp;IF(I226='Tabelle Tipi-pesi'!H$26,'Tabelle Tipi-pesi'!I$26,"")&amp;IF(I226='Tabelle Tipi-pesi'!H$27,'Tabelle Tipi-pesi'!I$27,"")&amp;IF(I226='Tabelle Tipi-pesi'!H$28,'Tabelle Tipi-pesi'!I$28,"")&amp;IF(I226='Tabelle Tipi-pesi'!H$29,'Tabelle Tipi-pesi'!I$29,"")&amp;IF(I226='Tabelle Tipi-pesi'!H$30,'Tabelle Tipi-pesi'!I$30,"")))</f>
        <v>40</v>
      </c>
      <c r="K226" s="24" t="s">
        <v>50</v>
      </c>
      <c r="L226" s="25">
        <f>IF(K226="",0,VALUE(IF(K226='Tabelle Tipi-pesi'!J$2,'Tabelle Tipi-pesi'!K$2,"")&amp;IF(K226='Tabelle Tipi-pesi'!J$3,'Tabelle Tipi-pesi'!K$3,"")&amp;IF(K226='Tabelle Tipi-pesi'!J$4,'Tabelle Tipi-pesi'!K$4,"")&amp;IF(K226='Tabelle Tipi-pesi'!J$5,'Tabelle Tipi-pesi'!K$5,"")&amp;IF(K226='Tabelle Tipi-pesi'!J$6,'Tabelle Tipi-pesi'!K$6,"")&amp;IF(K226='Tabelle Tipi-pesi'!J$7,'Tabelle Tipi-pesi'!K$7,"")&amp;IF(K226='Tabelle Tipi-pesi'!J$8,'Tabelle Tipi-pesi'!K$8,"")&amp;IF(K226='Tabelle Tipi-pesi'!J$9,'Tabelle Tipi-pesi'!K$9,"")&amp;IF(K226='Tabelle Tipi-pesi'!J$10,'Tabelle Tipi-pesi'!K$10,"")&amp;IF(K226='Tabelle Tipi-pesi'!J$11,'Tabelle Tipi-pesi'!K$11,"")&amp;IF(K226='Tabelle Tipi-pesi'!J$12,'Tabelle Tipi-pesi'!K$12,"")&amp;IF(K226='Tabelle Tipi-pesi'!J$13,'Tabelle Tipi-pesi'!K$13,"")&amp;IF(K226='Tabelle Tipi-pesi'!J$14,'Tabelle Tipi-pesi'!K$14,"")&amp;IF(K226='Tabelle Tipi-pesi'!J$15,'Tabelle Tipi-pesi'!K$15,"")&amp;IF(K226='Tabelle Tipi-pesi'!J$16,'Tabelle Tipi-pesi'!K$16,"")&amp;IF(K226='Tabelle Tipi-pesi'!J$17,'Tabelle Tipi-pesi'!K$17,"")&amp;IF(K226='Tabelle Tipi-pesi'!J$18,'Tabelle Tipi-pesi'!K$18,"")&amp;IF(K226='Tabelle Tipi-pesi'!J$19,'Tabelle Tipi-pesi'!K$19,"")&amp;IF(K226='Tabelle Tipi-pesi'!J$20,'Tabelle Tipi-pesi'!K$20,"")&amp;IF(K226='Tabelle Tipi-pesi'!J$21,'Tabelle Tipi-pesi'!K$21,"")&amp;IF(K226='Tabelle Tipi-pesi'!J$22,'Tabelle Tipi-pesi'!K$22,"")&amp;IF(K226='Tabelle Tipi-pesi'!J$23,'Tabelle Tipi-pesi'!K$23,"")&amp;IF(K226='Tabelle Tipi-pesi'!J$24,'Tabelle Tipi-pesi'!K$24,"")&amp;IF(K226='Tabelle Tipi-pesi'!J$25,'Tabelle Tipi-pesi'!K$25,"")&amp;IF(K226='Tabelle Tipi-pesi'!J$26,'Tabelle Tipi-pesi'!K$26,"")&amp;IF(K226='Tabelle Tipi-pesi'!J$27,'Tabelle Tipi-pesi'!K$27,"")&amp;IF(K226='Tabelle Tipi-pesi'!J$28,'Tabelle Tipi-pesi'!K$28,"")&amp;IF(K226='Tabelle Tipi-pesi'!J$29,'Tabelle Tipi-pesi'!K$29,"")&amp;IF(K226='Tabelle Tipi-pesi'!J$30,'Tabelle Tipi-pesi'!K$30,"")))</f>
        <v>7</v>
      </c>
      <c r="M226" s="8" t="s">
        <v>55</v>
      </c>
      <c r="N226" s="9">
        <f>$B226*IF(M226="",0,VALUE(IF(M226='Tabelle Tipi-pesi'!L$2,'Tabelle Tipi-pesi'!M$2,"")&amp;IF(M226='Tabelle Tipi-pesi'!L$3,'Tabelle Tipi-pesi'!M$3,"")&amp;IF(M226='Tabelle Tipi-pesi'!L$4,'Tabelle Tipi-pesi'!M$4,"")&amp;IF(M226='Tabelle Tipi-pesi'!L$5,'Tabelle Tipi-pesi'!M$5,"")&amp;IF(M226='Tabelle Tipi-pesi'!L$6,'Tabelle Tipi-pesi'!M$6,"")&amp;IF(M226='Tabelle Tipi-pesi'!L$7,'Tabelle Tipi-pesi'!M$7,"")&amp;IF(M226='Tabelle Tipi-pesi'!L$8,'Tabelle Tipi-pesi'!M$8,"")&amp;IF(M226='Tabelle Tipi-pesi'!L$9,'Tabelle Tipi-pesi'!M$9,"")&amp;IF(M226='Tabelle Tipi-pesi'!L$10,'Tabelle Tipi-pesi'!M$10,"")&amp;IF(M226='Tabelle Tipi-pesi'!L$11,'Tabelle Tipi-pesi'!M$11,"")&amp;IF(M226='Tabelle Tipi-pesi'!L$12,'Tabelle Tipi-pesi'!M$12,"")&amp;IF(M226='Tabelle Tipi-pesi'!L$13,'Tabelle Tipi-pesi'!M$13,"")&amp;IF(M226='Tabelle Tipi-pesi'!L$14,'Tabelle Tipi-pesi'!M$14,"")&amp;IF(M226='Tabelle Tipi-pesi'!L$15,'Tabelle Tipi-pesi'!M$15,"")&amp;IF(M226='Tabelle Tipi-pesi'!L$16,'Tabelle Tipi-pesi'!M$16,"")&amp;IF(M226='Tabelle Tipi-pesi'!L$17,'Tabelle Tipi-pesi'!M$17,"")&amp;IF(M226='Tabelle Tipi-pesi'!L$18,'Tabelle Tipi-pesi'!M$18,"")&amp;IF(M226='Tabelle Tipi-pesi'!L$19,'Tabelle Tipi-pesi'!M$19,"")&amp;IF(M226='Tabelle Tipi-pesi'!L$20,'Tabelle Tipi-pesi'!M$20,"")&amp;IF(M226='Tabelle Tipi-pesi'!L$21,'Tabelle Tipi-pesi'!M$21,"")&amp;IF(M226='Tabelle Tipi-pesi'!L$22,'Tabelle Tipi-pesi'!M$22,"")&amp;IF(M226='Tabelle Tipi-pesi'!L$23,'Tabelle Tipi-pesi'!M$23,"")&amp;IF(M226='Tabelle Tipi-pesi'!L$24,'Tabelle Tipi-pesi'!M$24,"")&amp;IF(M226='Tabelle Tipi-pesi'!L$25,'Tabelle Tipi-pesi'!M$25,"")&amp;IF(M226='Tabelle Tipi-pesi'!L$26,'Tabelle Tipi-pesi'!M$26,"")&amp;IF(M226='Tabelle Tipi-pesi'!L$27,'Tabelle Tipi-pesi'!M$27,"")&amp;IF(M226='Tabelle Tipi-pesi'!L$28,'Tabelle Tipi-pesi'!M$28,"")&amp;IF(M226='Tabelle Tipi-pesi'!L$29,'Tabelle Tipi-pesi'!M$29,"")&amp;IF(M226='Tabelle Tipi-pesi'!L$30,'Tabelle Tipi-pesi'!M$30,"")))</f>
        <v>100</v>
      </c>
      <c r="O226" s="27" t="s">
        <v>134</v>
      </c>
      <c r="P226" s="28">
        <f>IF(O226="",0,VALUE(IF(O226='Tabelle Tipi-pesi'!N$2,'Tabelle Tipi-pesi'!O$2,"")&amp;IF(O226='Tabelle Tipi-pesi'!N$3,'Tabelle Tipi-pesi'!O$3,"")&amp;IF(O226='Tabelle Tipi-pesi'!N$4,'Tabelle Tipi-pesi'!O$4,"")&amp;IF(O226='Tabelle Tipi-pesi'!N$5,'Tabelle Tipi-pesi'!O$5,"")&amp;IF(O226='Tabelle Tipi-pesi'!N$6,'Tabelle Tipi-pesi'!O$6,"")&amp;IF(O226='Tabelle Tipi-pesi'!N$7,'Tabelle Tipi-pesi'!O$7,"")&amp;IF(O226='Tabelle Tipi-pesi'!N$8,'Tabelle Tipi-pesi'!O$8,"")&amp;IF(O226='Tabelle Tipi-pesi'!N$9,'Tabelle Tipi-pesi'!O$9,"")&amp;IF(O226='Tabelle Tipi-pesi'!N$10,'Tabelle Tipi-pesi'!O$10,"")&amp;IF(O226='Tabelle Tipi-pesi'!N$11,'Tabelle Tipi-pesi'!O$11,"")&amp;IF(O226='Tabelle Tipi-pesi'!N$12,'Tabelle Tipi-pesi'!O$12,"")&amp;IF(O226='Tabelle Tipi-pesi'!N$13,'Tabelle Tipi-pesi'!O$13,"")&amp;IF(O226='Tabelle Tipi-pesi'!N$14,'Tabelle Tipi-pesi'!O$14,"")&amp;IF(O226='Tabelle Tipi-pesi'!N$15,'Tabelle Tipi-pesi'!O$15,"")&amp;IF(O226='Tabelle Tipi-pesi'!N$16,'Tabelle Tipi-pesi'!O$16,"")&amp;IF(O226='Tabelle Tipi-pesi'!N$17,'Tabelle Tipi-pesi'!O$17,"")&amp;IF(O226='Tabelle Tipi-pesi'!N$18,'Tabelle Tipi-pesi'!O$18,"")&amp;IF(O226='Tabelle Tipi-pesi'!N$19,'Tabelle Tipi-pesi'!O$19,"")&amp;IF(O226='Tabelle Tipi-pesi'!N$20,'Tabelle Tipi-pesi'!O$20,"")&amp;IF(O226='Tabelle Tipi-pesi'!N$21,'Tabelle Tipi-pesi'!O$21,"")&amp;IF(O226='Tabelle Tipi-pesi'!N$22,'Tabelle Tipi-pesi'!O$22,"")&amp;IF(O226='Tabelle Tipi-pesi'!N$23,'Tabelle Tipi-pesi'!O$23,"")&amp;IF(O226='Tabelle Tipi-pesi'!N$24,'Tabelle Tipi-pesi'!O$24,"")&amp;IF(O226='Tabelle Tipi-pesi'!N$25,'Tabelle Tipi-pesi'!O$25,"")&amp;IF(O226='Tabelle Tipi-pesi'!N$26,'Tabelle Tipi-pesi'!O$26,"")&amp;IF(O226='Tabelle Tipi-pesi'!N$27,'Tabelle Tipi-pesi'!O$27,"")&amp;IF(O226='Tabelle Tipi-pesi'!N$28,'Tabelle Tipi-pesi'!O$28,"")&amp;IF(O226='Tabelle Tipi-pesi'!N$29,'Tabelle Tipi-pesi'!O$29,"")&amp;IF(O226='Tabelle Tipi-pesi'!N$30,'Tabelle Tipi-pesi'!O$30,"")))</f>
        <v>100</v>
      </c>
      <c r="R226" s="9">
        <f>IF(Q226="",0,VALUE(IF(Q226='Tabelle Tipi-pesi'!P$2,'Tabelle Tipi-pesi'!Q$2,"")&amp;IF(Q226='Tabelle Tipi-pesi'!P$3,'Tabelle Tipi-pesi'!Q$3,"")&amp;IF(Q226='Tabelle Tipi-pesi'!P$4,'Tabelle Tipi-pesi'!Q$4,"")&amp;IF(Q226='Tabelle Tipi-pesi'!P$5,'Tabelle Tipi-pesi'!Q$5,"")&amp;IF(Q226='Tabelle Tipi-pesi'!P$6,'Tabelle Tipi-pesi'!Q$6,"")&amp;IF(Q226='Tabelle Tipi-pesi'!P$7,'Tabelle Tipi-pesi'!Q$7,"")&amp;IF(Q226='Tabelle Tipi-pesi'!P$8,'Tabelle Tipi-pesi'!Q$8,"")&amp;IF(Q226='Tabelle Tipi-pesi'!P$9,'Tabelle Tipi-pesi'!Q$9,"")&amp;IF(Q226='Tabelle Tipi-pesi'!P$10,'Tabelle Tipi-pesi'!Q$10,"")&amp;IF(Q226='Tabelle Tipi-pesi'!P$11,'Tabelle Tipi-pesi'!Q$11,"")&amp;IF(Q226='Tabelle Tipi-pesi'!P$12,'Tabelle Tipi-pesi'!Q$12,"")&amp;IF(Q226='Tabelle Tipi-pesi'!P$13,'Tabelle Tipi-pesi'!Q$13,"")&amp;IF(Q226='Tabelle Tipi-pesi'!P$14,'Tabelle Tipi-pesi'!Q$14,"")&amp;IF(Q226='Tabelle Tipi-pesi'!P$15,'Tabelle Tipi-pesi'!Q$15,"")&amp;IF(Q226='Tabelle Tipi-pesi'!P$16,'Tabelle Tipi-pesi'!Q$16,"")&amp;IF(Q226='Tabelle Tipi-pesi'!P$17,'Tabelle Tipi-pesi'!Q$17,"")&amp;IF(Q226='Tabelle Tipi-pesi'!P$18,'Tabelle Tipi-pesi'!Q$18,"")&amp;IF(Q226='Tabelle Tipi-pesi'!P$19,'Tabelle Tipi-pesi'!Q$19,"")&amp;IF(Q226='Tabelle Tipi-pesi'!P$20,'Tabelle Tipi-pesi'!Q$20,"")&amp;IF(Q226='Tabelle Tipi-pesi'!P$21,'Tabelle Tipi-pesi'!Q$21,"")&amp;IF(Q226='Tabelle Tipi-pesi'!P$22,'Tabelle Tipi-pesi'!Q$22,"")&amp;IF(Q226='Tabelle Tipi-pesi'!P$23,'Tabelle Tipi-pesi'!Q$23,"")&amp;IF(Q226='Tabelle Tipi-pesi'!P$24,'Tabelle Tipi-pesi'!Q$24,"")&amp;IF(Q226='Tabelle Tipi-pesi'!P$25,'Tabelle Tipi-pesi'!Q$25,"")&amp;IF(Q226='Tabelle Tipi-pesi'!P$26,'Tabelle Tipi-pesi'!Q$26,"")&amp;IF(Q226='Tabelle Tipi-pesi'!P$27,'Tabelle Tipi-pesi'!Q$27,"")&amp;IF(Q226='Tabelle Tipi-pesi'!P$28,'Tabelle Tipi-pesi'!Q$28,"")&amp;IF(Q226='Tabelle Tipi-pesi'!P$29,'Tabelle Tipi-pesi'!Q$29,"")&amp;IF(Q226='Tabelle Tipi-pesi'!P$30,'Tabelle Tipi-pesi'!Q$30,"")))</f>
        <v>0</v>
      </c>
      <c r="S226" s="29"/>
      <c r="T226" s="30">
        <f>IF(S226="",0,VALUE(IF(S226='Tabelle Tipi-pesi'!R$2,'Tabelle Tipi-pesi'!S$2,"")&amp;IF(S226='Tabelle Tipi-pesi'!R$3,'Tabelle Tipi-pesi'!S$3,"")&amp;IF(S226='Tabelle Tipi-pesi'!R$4,'Tabelle Tipi-pesi'!S$4,"")&amp;IF(S226='Tabelle Tipi-pesi'!R$5,'Tabelle Tipi-pesi'!S$5,"")&amp;IF(S226='Tabelle Tipi-pesi'!R$6,'Tabelle Tipi-pesi'!S$6,"")&amp;IF(S226='Tabelle Tipi-pesi'!R$7,'Tabelle Tipi-pesi'!S$7,"")&amp;IF(S226='Tabelle Tipi-pesi'!R$8,'Tabelle Tipi-pesi'!S$8,"")&amp;IF(S226='Tabelle Tipi-pesi'!R$9,'Tabelle Tipi-pesi'!S$9,"")&amp;IF(S226='Tabelle Tipi-pesi'!R$10,'Tabelle Tipi-pesi'!S$10,"")&amp;IF(S226='Tabelle Tipi-pesi'!R$11,'Tabelle Tipi-pesi'!S$11,"")&amp;IF(S226='Tabelle Tipi-pesi'!R$12,'Tabelle Tipi-pesi'!S$12,"")&amp;IF(S226='Tabelle Tipi-pesi'!R$13,'Tabelle Tipi-pesi'!S$13,"")&amp;IF(S226='Tabelle Tipi-pesi'!R$14,'Tabelle Tipi-pesi'!S$14,"")&amp;IF(S226='Tabelle Tipi-pesi'!R$15,'Tabelle Tipi-pesi'!S$15,"")&amp;IF(S226='Tabelle Tipi-pesi'!R$16,'Tabelle Tipi-pesi'!S$16,"")&amp;IF(S226='Tabelle Tipi-pesi'!R$17,'Tabelle Tipi-pesi'!S$17,"")&amp;IF(S226='Tabelle Tipi-pesi'!R$18,'Tabelle Tipi-pesi'!S$18,"")&amp;IF(S226='Tabelle Tipi-pesi'!R$19,'Tabelle Tipi-pesi'!S$19,"")&amp;IF(S226='Tabelle Tipi-pesi'!R$20,'Tabelle Tipi-pesi'!S$20,"")&amp;IF(S226='Tabelle Tipi-pesi'!R$21,'Tabelle Tipi-pesi'!S$21,"")&amp;IF(S226='Tabelle Tipi-pesi'!R$22,'Tabelle Tipi-pesi'!S$22,"")&amp;IF(S226='Tabelle Tipi-pesi'!R$23,'Tabelle Tipi-pesi'!S$23,"")&amp;IF(S226='Tabelle Tipi-pesi'!R$24,'Tabelle Tipi-pesi'!S$24,"")&amp;IF(S226='Tabelle Tipi-pesi'!R$25,'Tabelle Tipi-pesi'!S$25,"")&amp;IF(S226='Tabelle Tipi-pesi'!R$26,'Tabelle Tipi-pesi'!S$26,"")&amp;IF(S226='Tabelle Tipi-pesi'!R$27,'Tabelle Tipi-pesi'!S$27,"")&amp;IF(S226='Tabelle Tipi-pesi'!R$28,'Tabelle Tipi-pesi'!S$28,"")&amp;IF(S226='Tabelle Tipi-pesi'!R$29,'Tabelle Tipi-pesi'!S$29,"")&amp;IF(S226='Tabelle Tipi-pesi'!R$30,'Tabelle Tipi-pesi'!S$30,"")))</f>
        <v>0</v>
      </c>
      <c r="V226" s="9">
        <f>IF(U226="",0,VALUE(IF(U226='Tabelle Tipi-pesi'!T$2,'Tabelle Tipi-pesi'!U$2,"")&amp;IF(U226='Tabelle Tipi-pesi'!T$3,'Tabelle Tipi-pesi'!U$3,"")&amp;IF(U226='Tabelle Tipi-pesi'!T$4,'Tabelle Tipi-pesi'!U$4,"")&amp;IF(U226='Tabelle Tipi-pesi'!T$5,'Tabelle Tipi-pesi'!U$5,"")&amp;IF(U226='Tabelle Tipi-pesi'!T$6,'Tabelle Tipi-pesi'!U$6,"")&amp;IF(U226='Tabelle Tipi-pesi'!T$7,'Tabelle Tipi-pesi'!U$7,"")&amp;IF(U226='Tabelle Tipi-pesi'!T$8,'Tabelle Tipi-pesi'!U$8,"")&amp;IF(U226='Tabelle Tipi-pesi'!T$9,'Tabelle Tipi-pesi'!U$9,"")&amp;IF(U226='Tabelle Tipi-pesi'!T$10,'Tabelle Tipi-pesi'!U$10,"")&amp;IF(U226='Tabelle Tipi-pesi'!T$11,'Tabelle Tipi-pesi'!U$11,"")&amp;IF(U226='Tabelle Tipi-pesi'!T$12,'Tabelle Tipi-pesi'!U$12,"")&amp;IF(U226='Tabelle Tipi-pesi'!T$13,'Tabelle Tipi-pesi'!U$13,"")&amp;IF(U226='Tabelle Tipi-pesi'!T$14,'Tabelle Tipi-pesi'!U$14,"")&amp;IF(U226='Tabelle Tipi-pesi'!T$15,'Tabelle Tipi-pesi'!U$15,"")&amp;IF(U226='Tabelle Tipi-pesi'!T$16,'Tabelle Tipi-pesi'!U$16,"")&amp;IF(U226='Tabelle Tipi-pesi'!T$17,'Tabelle Tipi-pesi'!U$17,"")&amp;IF(U226='Tabelle Tipi-pesi'!T$18,'Tabelle Tipi-pesi'!U$18,"")&amp;IF(U226='Tabelle Tipi-pesi'!T$19,'Tabelle Tipi-pesi'!U$19,"")&amp;IF(U226='Tabelle Tipi-pesi'!T$20,'Tabelle Tipi-pesi'!U$20,"")&amp;IF(U226='Tabelle Tipi-pesi'!T$21,'Tabelle Tipi-pesi'!U$21,"")&amp;IF(U226='Tabelle Tipi-pesi'!T$22,'Tabelle Tipi-pesi'!U$22,"")&amp;IF(U226='Tabelle Tipi-pesi'!T$23,'Tabelle Tipi-pesi'!U$23,"")&amp;IF(U226='Tabelle Tipi-pesi'!T$24,'Tabelle Tipi-pesi'!U$24,"")&amp;IF(U226='Tabelle Tipi-pesi'!T$25,'Tabelle Tipi-pesi'!U$25,"")&amp;IF(U226='Tabelle Tipi-pesi'!T$26,'Tabelle Tipi-pesi'!U$26,"")&amp;IF(U226='Tabelle Tipi-pesi'!T$27,'Tabelle Tipi-pesi'!U$27,"")&amp;IF(U226='Tabelle Tipi-pesi'!T$28,'Tabelle Tipi-pesi'!U$28,"")&amp;IF(U226='Tabelle Tipi-pesi'!T$29,'Tabelle Tipi-pesi'!U$29,"")&amp;IF(U226='Tabelle Tipi-pesi'!T$30,'Tabelle Tipi-pesi'!U$30,"")))</f>
        <v>0</v>
      </c>
      <c r="W226" s="31"/>
      <c r="X226" s="32">
        <f>IF(W226="",0,VALUE(IF(W226='Tabelle Tipi-pesi'!V$2,'Tabelle Tipi-pesi'!W$2,"")&amp;IF(W226='Tabelle Tipi-pesi'!V$3,'Tabelle Tipi-pesi'!W$3,"")&amp;IF(W226='Tabelle Tipi-pesi'!V$4,'Tabelle Tipi-pesi'!W$4,"")&amp;IF(W226='Tabelle Tipi-pesi'!V$5,'Tabelle Tipi-pesi'!W$5,"")&amp;IF(W226='Tabelle Tipi-pesi'!V$6,'Tabelle Tipi-pesi'!W$6,"")&amp;IF(W226='Tabelle Tipi-pesi'!V$7,'Tabelle Tipi-pesi'!W$7,"")&amp;IF(W226='Tabelle Tipi-pesi'!V$8,'Tabelle Tipi-pesi'!W$8,"")&amp;IF(W226='Tabelle Tipi-pesi'!V$9,'Tabelle Tipi-pesi'!W$9,"")&amp;IF(W226='Tabelle Tipi-pesi'!V$10,'Tabelle Tipi-pesi'!W$10,"")&amp;IF(W226='Tabelle Tipi-pesi'!V$11,'Tabelle Tipi-pesi'!W$11,"")&amp;IF(W226='Tabelle Tipi-pesi'!V$12,'Tabelle Tipi-pesi'!W$12,"")&amp;IF(W226='Tabelle Tipi-pesi'!V$13,'Tabelle Tipi-pesi'!W$13,"")&amp;IF(W226='Tabelle Tipi-pesi'!V$14,'Tabelle Tipi-pesi'!W$14,"")&amp;IF(W226='Tabelle Tipi-pesi'!V$15,'Tabelle Tipi-pesi'!W$15,"")&amp;IF(W226='Tabelle Tipi-pesi'!V$16,'Tabelle Tipi-pesi'!W$16,"")&amp;IF(W226='Tabelle Tipi-pesi'!V$17,'Tabelle Tipi-pesi'!W$17,"")&amp;IF(W226='Tabelle Tipi-pesi'!V$18,'Tabelle Tipi-pesi'!W$18,"")&amp;IF(W226='Tabelle Tipi-pesi'!V$19,'Tabelle Tipi-pesi'!W$19,"")&amp;IF(W226='Tabelle Tipi-pesi'!V$20,'Tabelle Tipi-pesi'!W$20,"")&amp;IF(W226='Tabelle Tipi-pesi'!V$21,'Tabelle Tipi-pesi'!W$21,"")&amp;IF(W226='Tabelle Tipi-pesi'!V$22,'Tabelle Tipi-pesi'!W$22,"")&amp;IF(W226='Tabelle Tipi-pesi'!V$23,'Tabelle Tipi-pesi'!W$23,"")&amp;IF(W226='Tabelle Tipi-pesi'!V$24,'Tabelle Tipi-pesi'!W$24,"")&amp;IF(W226='Tabelle Tipi-pesi'!V$25,'Tabelle Tipi-pesi'!W$25,"")&amp;IF(W226='Tabelle Tipi-pesi'!V$26,'Tabelle Tipi-pesi'!W$26,"")&amp;IF(W226='Tabelle Tipi-pesi'!V$27,'Tabelle Tipi-pesi'!W$27,"")&amp;IF(W226='Tabelle Tipi-pesi'!V$28,'Tabelle Tipi-pesi'!W$28,"")&amp;IF(W226='Tabelle Tipi-pesi'!V$29,'Tabelle Tipi-pesi'!W$29,"")&amp;IF(W226='Tabelle Tipi-pesi'!V$30,'Tabelle Tipi-pesi'!W$30,"")))</f>
        <v>0</v>
      </c>
      <c r="Z226" s="9">
        <f>IF(Y226="",0,VALUE(IF(Y226='Tabelle Tipi-pesi'!X$2,'Tabelle Tipi-pesi'!Y$2,"")&amp;IF(Y226='Tabelle Tipi-pesi'!X$3,'Tabelle Tipi-pesi'!Y$3,"")&amp;IF(Y226='Tabelle Tipi-pesi'!X$4,'Tabelle Tipi-pesi'!Y$4,"")&amp;IF(Y226='Tabelle Tipi-pesi'!X$5,'Tabelle Tipi-pesi'!Y$5,"")&amp;IF(Y226='Tabelle Tipi-pesi'!X$6,'Tabelle Tipi-pesi'!Y$6,"")&amp;IF(Y226='Tabelle Tipi-pesi'!X$7,'Tabelle Tipi-pesi'!Y$7,"")&amp;IF(Y226='Tabelle Tipi-pesi'!X$8,'Tabelle Tipi-pesi'!Y$8,"")&amp;IF(Y226='Tabelle Tipi-pesi'!X$9,'Tabelle Tipi-pesi'!Y$9,"")&amp;IF(Y226='Tabelle Tipi-pesi'!X$10,'Tabelle Tipi-pesi'!Y$10,"")&amp;IF(Y226='Tabelle Tipi-pesi'!X$11,'Tabelle Tipi-pesi'!Y$11,"")&amp;IF(Y226='Tabelle Tipi-pesi'!X$12,'Tabelle Tipi-pesi'!Y$12,"")&amp;IF(Y226='Tabelle Tipi-pesi'!X$13,'Tabelle Tipi-pesi'!Y$13,"")&amp;IF(Y226='Tabelle Tipi-pesi'!X$14,'Tabelle Tipi-pesi'!Y$14,"")&amp;IF(Y226='Tabelle Tipi-pesi'!X$15,'Tabelle Tipi-pesi'!Y$15,"")&amp;IF(Y226='Tabelle Tipi-pesi'!X$16,'Tabelle Tipi-pesi'!Y$16,"")&amp;IF(Y226='Tabelle Tipi-pesi'!X$17,'Tabelle Tipi-pesi'!Y$17,"")&amp;IF(Y226='Tabelle Tipi-pesi'!X$18,'Tabelle Tipi-pesi'!Y$18,"")&amp;IF(Y226='Tabelle Tipi-pesi'!X$19,'Tabelle Tipi-pesi'!Y$19,"")&amp;IF(Y226='Tabelle Tipi-pesi'!X$20,'Tabelle Tipi-pesi'!Y$20,"")&amp;IF(Y226='Tabelle Tipi-pesi'!X$21,'Tabelle Tipi-pesi'!Y$21,"")&amp;IF(Y226='Tabelle Tipi-pesi'!X$22,'Tabelle Tipi-pesi'!Y$22,"")&amp;IF(Y226='Tabelle Tipi-pesi'!X$23,'Tabelle Tipi-pesi'!Y$23,"")&amp;IF(Y226='Tabelle Tipi-pesi'!X$24,'Tabelle Tipi-pesi'!Y$24,"")&amp;IF(Y226='Tabelle Tipi-pesi'!X$25,'Tabelle Tipi-pesi'!Y$25,"")&amp;IF(Y226='Tabelle Tipi-pesi'!X$26,'Tabelle Tipi-pesi'!Y$26,"")&amp;IF(Y226='Tabelle Tipi-pesi'!X$27,'Tabelle Tipi-pesi'!Y$27,"")&amp;IF(Y226='Tabelle Tipi-pesi'!X$28,'Tabelle Tipi-pesi'!Y$28,"")&amp;IF(Y226='Tabelle Tipi-pesi'!X$29,'Tabelle Tipi-pesi'!Y$29,"")&amp;IF(Y226='Tabelle Tipi-pesi'!X$30,'Tabelle Tipi-pesi'!Y$30,"")))</f>
        <v>0</v>
      </c>
      <c r="AA226" s="36"/>
      <c r="AB226" s="37">
        <f>IF(AA226="",0,VALUE(IF(AA226='Tabelle Tipi-pesi'!Z$2,'Tabelle Tipi-pesi'!AA$2,"")&amp;IF(AA226='Tabelle Tipi-pesi'!Z$3,'Tabelle Tipi-pesi'!AA$3,"")&amp;IF(AA226='Tabelle Tipi-pesi'!Z$4,'Tabelle Tipi-pesi'!AA$4,"")&amp;IF(AA226='Tabelle Tipi-pesi'!Z$5,'Tabelle Tipi-pesi'!AA$5,"")&amp;IF(AA226='Tabelle Tipi-pesi'!Z$6,'Tabelle Tipi-pesi'!AA$6,"")&amp;IF(AA226='Tabelle Tipi-pesi'!Z$7,'Tabelle Tipi-pesi'!AA$7,"")&amp;IF(AA226='Tabelle Tipi-pesi'!Z$8,'Tabelle Tipi-pesi'!AA$8,"")&amp;IF(AA226='Tabelle Tipi-pesi'!Z$9,'Tabelle Tipi-pesi'!AA$9,"")&amp;IF(AA226='Tabelle Tipi-pesi'!Z$10,'Tabelle Tipi-pesi'!AA$10,"")&amp;IF(AA226='Tabelle Tipi-pesi'!Z$11,'Tabelle Tipi-pesi'!AA$11,"")&amp;IF(AA226='Tabelle Tipi-pesi'!Z$12,'Tabelle Tipi-pesi'!AA$12,"")&amp;IF(AA226='Tabelle Tipi-pesi'!Z$13,'Tabelle Tipi-pesi'!AA$13,"")&amp;IF(AA226='Tabelle Tipi-pesi'!Z$14,'Tabelle Tipi-pesi'!AA$14,"")&amp;IF(AA226='Tabelle Tipi-pesi'!Z$15,'Tabelle Tipi-pesi'!AA$15,"")&amp;IF(AA226='Tabelle Tipi-pesi'!Z$16,'Tabelle Tipi-pesi'!AA$16,"")&amp;IF(AA226='Tabelle Tipi-pesi'!Z$17,'Tabelle Tipi-pesi'!AA$17,"")&amp;IF(AA226='Tabelle Tipi-pesi'!Z$18,'Tabelle Tipi-pesi'!AA$18,"")&amp;IF(AA226='Tabelle Tipi-pesi'!Z$19,'Tabelle Tipi-pesi'!AA$19,"")&amp;IF(AA226='Tabelle Tipi-pesi'!Z$20,'Tabelle Tipi-pesi'!AA$20,"")&amp;IF(AA226='Tabelle Tipi-pesi'!Z$21,'Tabelle Tipi-pesi'!AA$21,"")&amp;IF(AA226='Tabelle Tipi-pesi'!Z$22,'Tabelle Tipi-pesi'!AA$22,"")&amp;IF(AA226='Tabelle Tipi-pesi'!Z$23,'Tabelle Tipi-pesi'!AA$23,"")&amp;IF(AA226='Tabelle Tipi-pesi'!Z$24,'Tabelle Tipi-pesi'!AA$24,"")&amp;IF(AA226='Tabelle Tipi-pesi'!Z$25,'Tabelle Tipi-pesi'!AA$25,"")&amp;IF(AA226='Tabelle Tipi-pesi'!Z$26,'Tabelle Tipi-pesi'!AA$26,"")&amp;IF(AA226='Tabelle Tipi-pesi'!Z$27,'Tabelle Tipi-pesi'!AA$27,"")&amp;IF(AA226='Tabelle Tipi-pesi'!Z$28,'Tabelle Tipi-pesi'!AA$28,"")&amp;IF(AA226='Tabelle Tipi-pesi'!Z$29,'Tabelle Tipi-pesi'!AA$29,"")&amp;IF(AA226='Tabelle Tipi-pesi'!Z$30,'Tabelle Tipi-pesi'!AA$30,"")))</f>
        <v>0</v>
      </c>
      <c r="AD226" s="9">
        <f>IF(AC226="",0,VALUE(IF(AC226='Tabelle Tipi-pesi'!Z$2,'Tabelle Tipi-pesi'!AA$2,"")&amp;IF(AC226='Tabelle Tipi-pesi'!Z$3,'Tabelle Tipi-pesi'!AA$3,"")&amp;IF(AC226='Tabelle Tipi-pesi'!Z$4,'Tabelle Tipi-pesi'!AA$4,"")&amp;IF(AC226='Tabelle Tipi-pesi'!Z$5,'Tabelle Tipi-pesi'!AA$5,"")&amp;IF(AC226='Tabelle Tipi-pesi'!Z$6,'Tabelle Tipi-pesi'!AA$6,"")&amp;IF(AC226='Tabelle Tipi-pesi'!Z$7,'Tabelle Tipi-pesi'!AA$7,"")&amp;IF(AC226='Tabelle Tipi-pesi'!Z$8,'Tabelle Tipi-pesi'!AA$8,"")&amp;IF(AC226='Tabelle Tipi-pesi'!Z$9,'Tabelle Tipi-pesi'!AA$9,"")&amp;IF(AC226='Tabelle Tipi-pesi'!Z$10,'Tabelle Tipi-pesi'!AA$10,"")&amp;IF(AC226='Tabelle Tipi-pesi'!Z$11,'Tabelle Tipi-pesi'!AA$11,"")&amp;IF(AC226='Tabelle Tipi-pesi'!Z$12,'Tabelle Tipi-pesi'!AA$12,"")&amp;IF(AC226='Tabelle Tipi-pesi'!Z$13,'Tabelle Tipi-pesi'!AA$13,"")&amp;IF(AC226='Tabelle Tipi-pesi'!Z$14,'Tabelle Tipi-pesi'!AA$14,"")&amp;IF(AC226='Tabelle Tipi-pesi'!Z$15,'Tabelle Tipi-pesi'!AA$15,"")&amp;IF(AC226='Tabelle Tipi-pesi'!Z$16,'Tabelle Tipi-pesi'!AA$16,"")&amp;IF(AC226='Tabelle Tipi-pesi'!Z$17,'Tabelle Tipi-pesi'!AA$17,"")&amp;IF(AC226='Tabelle Tipi-pesi'!Z$18,'Tabelle Tipi-pesi'!AA$18,"")&amp;IF(AC226='Tabelle Tipi-pesi'!Z$19,'Tabelle Tipi-pesi'!AA$19,"")&amp;IF(AC226='Tabelle Tipi-pesi'!Z$20,'Tabelle Tipi-pesi'!AA$20,"")&amp;IF(AC226='Tabelle Tipi-pesi'!Z$21,'Tabelle Tipi-pesi'!AA$21,"")&amp;IF(AC226='Tabelle Tipi-pesi'!Z$22,'Tabelle Tipi-pesi'!AA$22,"")&amp;IF(AC226='Tabelle Tipi-pesi'!Z$23,'Tabelle Tipi-pesi'!AA$23,"")&amp;IF(AC226='Tabelle Tipi-pesi'!Z$24,'Tabelle Tipi-pesi'!AA$24,"")&amp;IF(AC226='Tabelle Tipi-pesi'!Z$25,'Tabelle Tipi-pesi'!AA$25,"")&amp;IF(AC226='Tabelle Tipi-pesi'!Z$26,'Tabelle Tipi-pesi'!AA$26,"")&amp;IF(AC226='Tabelle Tipi-pesi'!Z$25,'Tabelle Tipi-pesi'!AA$25,"")&amp;IF(AC226='Tabelle Tipi-pesi'!Z$27,'Tabelle Tipi-pesi'!AA$27,"")&amp;IF(AC226='Tabelle Tipi-pesi'!Z$28,'Tabelle Tipi-pesi'!AA$28,"")&amp;IF(AC226='Tabelle Tipi-pesi'!Z$29,'Tabelle Tipi-pesi'!AA$29,"")&amp;IF(AC226='Tabelle Tipi-pesi'!Z$30,'Tabelle Tipi-pesi'!AA$30,"")))</f>
        <v>0</v>
      </c>
      <c r="AE226" s="34"/>
      <c r="AF226" s="35">
        <f>IF(AE226="",0,VALUE(IF(AE226='Tabelle Tipi-pesi'!AB$2,'Tabelle Tipi-pesi'!AC$2,"")&amp;IF(AE226='Tabelle Tipi-pesi'!AB$3,'Tabelle Tipi-pesi'!AC$3,"")&amp;IF(AE226='Tabelle Tipi-pesi'!AB$4,'Tabelle Tipi-pesi'!AC$4,"")&amp;IF(AE226='Tabelle Tipi-pesi'!AB$5,'Tabelle Tipi-pesi'!AC$5,"")&amp;IF(AE226='Tabelle Tipi-pesi'!AB$6,'Tabelle Tipi-pesi'!AC$6,"")&amp;IF(AE226='Tabelle Tipi-pesi'!AB$7,'Tabelle Tipi-pesi'!AC$7,"")&amp;IF(AE226='Tabelle Tipi-pesi'!AB$8,'Tabelle Tipi-pesi'!AC$8,"")&amp;IF(AE226='Tabelle Tipi-pesi'!AB$9,'Tabelle Tipi-pesi'!AC$9,"")&amp;IF(AE226='Tabelle Tipi-pesi'!AB$10,'Tabelle Tipi-pesi'!AC$10,"")&amp;IF(AE226='Tabelle Tipi-pesi'!AB$11,'Tabelle Tipi-pesi'!AC$11,"")&amp;IF(AE226='Tabelle Tipi-pesi'!AB$12,'Tabelle Tipi-pesi'!AC$12,"")&amp;IF(AE226='Tabelle Tipi-pesi'!AB$13,'Tabelle Tipi-pesi'!AC$13,"")&amp;IF(AE226='Tabelle Tipi-pesi'!AB$14,'Tabelle Tipi-pesi'!AC$14,"")&amp;IF(AE226='Tabelle Tipi-pesi'!AB$15,'Tabelle Tipi-pesi'!AC$15,"")&amp;IF(AE226='Tabelle Tipi-pesi'!AB$16,'Tabelle Tipi-pesi'!AC$16,"")&amp;IF(AE226='Tabelle Tipi-pesi'!AB$17,'Tabelle Tipi-pesi'!AC$17,"")&amp;IF(AE226='Tabelle Tipi-pesi'!AB$18,'Tabelle Tipi-pesi'!AC$18,"")&amp;IF(AE226='Tabelle Tipi-pesi'!AB$19,'Tabelle Tipi-pesi'!AC$19,"")&amp;IF(AE226='Tabelle Tipi-pesi'!AB$20,'Tabelle Tipi-pesi'!AC$20,"")&amp;IF(AE226='Tabelle Tipi-pesi'!AB$21,'Tabelle Tipi-pesi'!AC$21,"")&amp;IF(AE226='Tabelle Tipi-pesi'!AB$22,'Tabelle Tipi-pesi'!AC$22,"")&amp;IF(AE226='Tabelle Tipi-pesi'!AB$23,'Tabelle Tipi-pesi'!AC$23,"")&amp;IF(AE226='Tabelle Tipi-pesi'!AB$24,'Tabelle Tipi-pesi'!AC$24,"")&amp;IF(AE226='Tabelle Tipi-pesi'!AB$25,'Tabelle Tipi-pesi'!AC$25,"")&amp;IF(AE226='Tabelle Tipi-pesi'!AB$26,'Tabelle Tipi-pesi'!AC$26,"")&amp;IF(AE226='Tabelle Tipi-pesi'!AB$25,'Tabelle Tipi-pesi'!AC$25,"")&amp;IF(AE226='Tabelle Tipi-pesi'!AB$27,'Tabelle Tipi-pesi'!AC$27,"")&amp;IF(AE226='Tabelle Tipi-pesi'!AB$28,'Tabelle Tipi-pesi'!AC$28,"")&amp;IF(AE226='Tabelle Tipi-pesi'!AB$29,'Tabelle Tipi-pesi'!AC$29,"")&amp;IF(AE226='Tabelle Tipi-pesi'!AB$30,'Tabelle Tipi-pesi'!AC$30,"")))</f>
        <v>0</v>
      </c>
      <c r="AH226" s="9">
        <f>IF(AG226="",0,VALUE(IF(AG226='Tabelle Tipi-pesi'!AD$2,'Tabelle Tipi-pesi'!AE$2,"")&amp;IF(AG226='Tabelle Tipi-pesi'!AD$3,'Tabelle Tipi-pesi'!AE$3,"")&amp;IF(AG226='Tabelle Tipi-pesi'!AD$4,'Tabelle Tipi-pesi'!AE$4,"")&amp;IF(AG226='Tabelle Tipi-pesi'!AD$5,'Tabelle Tipi-pesi'!AE$5,"")&amp;IF(AG226='Tabelle Tipi-pesi'!AD$6,'Tabelle Tipi-pesi'!AE$6,"")&amp;IF(AG226='Tabelle Tipi-pesi'!AD$7,'Tabelle Tipi-pesi'!AE$7,"")&amp;IF(AG226='Tabelle Tipi-pesi'!AD$8,'Tabelle Tipi-pesi'!AE$8,"")&amp;IF(AG226='Tabelle Tipi-pesi'!AD$9,'Tabelle Tipi-pesi'!AE$9,"")&amp;IF(AG226='Tabelle Tipi-pesi'!AD$10,'Tabelle Tipi-pesi'!AE$10,"")&amp;IF(AG226='Tabelle Tipi-pesi'!AD$11,'Tabelle Tipi-pesi'!AE$11,"")&amp;IF(AG226='Tabelle Tipi-pesi'!AD$12,'Tabelle Tipi-pesi'!AE$12,"")&amp;IF(AG226='Tabelle Tipi-pesi'!AD$13,'Tabelle Tipi-pesi'!AE$13,"")&amp;IF(AG226='Tabelle Tipi-pesi'!AD$14,'Tabelle Tipi-pesi'!AE$14,"")&amp;IF(AG226='Tabelle Tipi-pesi'!AD$15,'Tabelle Tipi-pesi'!AE$15,"")&amp;IF(AG226='Tabelle Tipi-pesi'!AD$16,'Tabelle Tipi-pesi'!AE$16,"")&amp;IF(AG226='Tabelle Tipi-pesi'!AD$17,'Tabelle Tipi-pesi'!AE$17,"")&amp;IF(AG226='Tabelle Tipi-pesi'!AD$18,'Tabelle Tipi-pesi'!AE$18,"")&amp;IF(AG226='Tabelle Tipi-pesi'!AD$19,'Tabelle Tipi-pesi'!AE$19,"")&amp;IF(AG226='Tabelle Tipi-pesi'!AD$20,'Tabelle Tipi-pesi'!AE$20,"")&amp;IF(AG226='Tabelle Tipi-pesi'!AD$21,'Tabelle Tipi-pesi'!AE$21,"")&amp;IF(AG226='Tabelle Tipi-pesi'!AD$22,'Tabelle Tipi-pesi'!AE$22,"")&amp;IF(AG226='Tabelle Tipi-pesi'!AD$23,'Tabelle Tipi-pesi'!AE$23,"")&amp;IF(AG226='Tabelle Tipi-pesi'!AD$24,'Tabelle Tipi-pesi'!AE$24,"")&amp;IF(AG226='Tabelle Tipi-pesi'!AD$25,'Tabelle Tipi-pesi'!AE$25,"")&amp;IF(AG226='Tabelle Tipi-pesi'!AD$26,'Tabelle Tipi-pesi'!AE$26,"")&amp;IF(AG226='Tabelle Tipi-pesi'!AD$25,'Tabelle Tipi-pesi'!AE$25,"")&amp;IF(AG226='Tabelle Tipi-pesi'!AD$27,'Tabelle Tipi-pesi'!AE$27,"")&amp;IF(AG226='Tabelle Tipi-pesi'!AD$28,'Tabelle Tipi-pesi'!AE$28,"")&amp;IF(AG226='Tabelle Tipi-pesi'!AD$29,'Tabelle Tipi-pesi'!AE$29,"")&amp;IF(AG226='Tabelle Tipi-pesi'!AD$30,'Tabelle Tipi-pesi'!AE$30,"")))</f>
        <v>0</v>
      </c>
      <c r="AJ226" s="26">
        <f t="shared" si="21"/>
        <v>357</v>
      </c>
      <c r="AK226" s="55">
        <v>26.5</v>
      </c>
      <c r="AL226" s="12">
        <v>1880</v>
      </c>
      <c r="AM226" s="18"/>
      <c r="AN226" s="11">
        <f t="shared" si="22"/>
        <v>9</v>
      </c>
      <c r="AO226" s="11" t="str">
        <f t="shared" si="23"/>
        <v>2</v>
      </c>
      <c r="AP226" s="8">
        <v>1080</v>
      </c>
      <c r="AQ226" s="40">
        <f t="shared" si="24"/>
        <v>4.2566037735849056</v>
      </c>
      <c r="AR226" s="15">
        <f t="shared" si="25"/>
        <v>31.498867924528302</v>
      </c>
      <c r="AS226" s="16">
        <f t="shared" si="26"/>
        <v>88.232123037894411</v>
      </c>
      <c r="AT226" s="15">
        <f t="shared" si="27"/>
        <v>11.333740655549166</v>
      </c>
      <c r="AU226" s="39"/>
    </row>
    <row r="227" spans="1:47" s="8" customFormat="1" ht="11.25" customHeight="1" x14ac:dyDescent="0.2">
      <c r="A227" s="8">
        <v>223</v>
      </c>
      <c r="B227" s="8">
        <v>4</v>
      </c>
      <c r="C227" s="20" t="s">
        <v>16</v>
      </c>
      <c r="D227" s="21">
        <f>IF(C227="",0,VALUE(IF(C227='Tabelle Tipi-pesi'!B$2,'Tabelle Tipi-pesi'!C$2,"")&amp;IF(C227='Tabelle Tipi-pesi'!B$3,'Tabelle Tipi-pesi'!C$3,"")&amp;IF(C227='Tabelle Tipi-pesi'!B$4,'Tabelle Tipi-pesi'!C$4,"")&amp;IF(C227='Tabelle Tipi-pesi'!B$5,'Tabelle Tipi-pesi'!C$5,"")&amp;IF(C227='Tabelle Tipi-pesi'!B$6,'Tabelle Tipi-pesi'!C$6,"")&amp;IF(C227='Tabelle Tipi-pesi'!B$7,'Tabelle Tipi-pesi'!C$7,"")&amp;IF(C227='Tabelle Tipi-pesi'!B$8,'Tabelle Tipi-pesi'!C$8,"")&amp;IF(C227='Tabelle Tipi-pesi'!B$9,'Tabelle Tipi-pesi'!C$9,"")&amp;IF(C227='Tabelle Tipi-pesi'!B$10,'Tabelle Tipi-pesi'!C$10,"")&amp;IF(C227='Tabelle Tipi-pesi'!B$11,'Tabelle Tipi-pesi'!C$11,"")&amp;IF(C227='Tabelle Tipi-pesi'!B$12,'Tabelle Tipi-pesi'!C$12,"")&amp;IF(C227='Tabelle Tipi-pesi'!B$13,'Tabelle Tipi-pesi'!C$13,"")&amp;IF(C227='Tabelle Tipi-pesi'!B$14,'Tabelle Tipi-pesi'!C$14,"")&amp;IF(C227='Tabelle Tipi-pesi'!B$15,'Tabelle Tipi-pesi'!C$15,"")&amp;IF(C227='Tabelle Tipi-pesi'!B$16,'Tabelle Tipi-pesi'!C$16,"")&amp;IF(C227='Tabelle Tipi-pesi'!B$17,'Tabelle Tipi-pesi'!C$17,"")&amp;IF(C227='Tabelle Tipi-pesi'!B$18,'Tabelle Tipi-pesi'!C$18,"")&amp;IF(C227='Tabelle Tipi-pesi'!B$19,'Tabelle Tipi-pesi'!C$19,"")&amp;IF(C227='Tabelle Tipi-pesi'!B$20,'Tabelle Tipi-pesi'!C$20,"")&amp;IF(C227='Tabelle Tipi-pesi'!B$21,'Tabelle Tipi-pesi'!C$21,"")&amp;IF(C227='Tabelle Tipi-pesi'!B$22,'Tabelle Tipi-pesi'!C$22,"")&amp;IF(C227='Tabelle Tipi-pesi'!B$23,'Tabelle Tipi-pesi'!C$23,"")&amp;IF(C227='Tabelle Tipi-pesi'!B$24,'Tabelle Tipi-pesi'!C$24,"")&amp;IF(C227='Tabelle Tipi-pesi'!B$25,'Tabelle Tipi-pesi'!C$25,"")&amp;IF(C227='Tabelle Tipi-pesi'!B$26,'Tabelle Tipi-pesi'!C$26,"")&amp;IF(C227='Tabelle Tipi-pesi'!B$27,'Tabelle Tipi-pesi'!C$27,"")&amp;IF(C227='Tabelle Tipi-pesi'!B$28,'Tabelle Tipi-pesi'!C$28,"")&amp;IF(C227='Tabelle Tipi-pesi'!B$29,'Tabelle Tipi-pesi'!C$29,"")&amp;IF(C227='Tabelle Tipi-pesi'!B$30,'Tabelle Tipi-pesi'!C$30,"")))</f>
        <v>50</v>
      </c>
      <c r="E227" s="8" t="s">
        <v>139</v>
      </c>
      <c r="F227" s="7">
        <f>IF(E227="",0,VALUE(IF(E227='Tabelle Tipi-pesi'!D$2,'Tabelle Tipi-pesi'!E$2,"")&amp;IF(E227='Tabelle Tipi-pesi'!D$3,'Tabelle Tipi-pesi'!E$3,"")&amp;IF(E227='Tabelle Tipi-pesi'!D$4,'Tabelle Tipi-pesi'!E$4,"")&amp;IF(E227='Tabelle Tipi-pesi'!D$5,'Tabelle Tipi-pesi'!E$5,"")&amp;IF(E227='Tabelle Tipi-pesi'!D$6,'Tabelle Tipi-pesi'!E$6,"")&amp;IF(E227='Tabelle Tipi-pesi'!D$7,'Tabelle Tipi-pesi'!E$7,"")&amp;IF(E227='Tabelle Tipi-pesi'!D$8,'Tabelle Tipi-pesi'!E$8,"")&amp;IF(E227='Tabelle Tipi-pesi'!D$9,'Tabelle Tipi-pesi'!E$9,"")&amp;IF(E227='Tabelle Tipi-pesi'!D$10,'Tabelle Tipi-pesi'!E$10,"")&amp;IF(E227='Tabelle Tipi-pesi'!D$11,'Tabelle Tipi-pesi'!E$11,"")&amp;IF(E227='Tabelle Tipi-pesi'!D$12,'Tabelle Tipi-pesi'!E$12,"")&amp;IF(E227='Tabelle Tipi-pesi'!D$13,'Tabelle Tipi-pesi'!E$13,"")&amp;IF(E227='Tabelle Tipi-pesi'!D$14,'Tabelle Tipi-pesi'!E$14,"")&amp;IF(E227='Tabelle Tipi-pesi'!D$15,'Tabelle Tipi-pesi'!E$15,"")&amp;IF(E227='Tabelle Tipi-pesi'!D$16,'Tabelle Tipi-pesi'!E$16,"")&amp;IF(E227='Tabelle Tipi-pesi'!D$17,'Tabelle Tipi-pesi'!E$17,"")&amp;IF(E227='Tabelle Tipi-pesi'!D$18,'Tabelle Tipi-pesi'!E$18,"")&amp;IF(E227='Tabelle Tipi-pesi'!D$19,'Tabelle Tipi-pesi'!E$19,"")&amp;IF(E227='Tabelle Tipi-pesi'!D$20,'Tabelle Tipi-pesi'!E$20,"")&amp;IF(E227='Tabelle Tipi-pesi'!D$21,'Tabelle Tipi-pesi'!E$21,"")&amp;IF(E227='Tabelle Tipi-pesi'!D$22,'Tabelle Tipi-pesi'!E$22,"")&amp;IF(E227='Tabelle Tipi-pesi'!D$23,'Tabelle Tipi-pesi'!E$23,"")&amp;IF(E227='Tabelle Tipi-pesi'!D$24,'Tabelle Tipi-pesi'!E$24,"")&amp;IF(E227='Tabelle Tipi-pesi'!D$25,'Tabelle Tipi-pesi'!E$25,"")&amp;IF(E227='Tabelle Tipi-pesi'!D$26,'Tabelle Tipi-pesi'!E$26,"")&amp;IF(E227='Tabelle Tipi-pesi'!D$27,'Tabelle Tipi-pesi'!E$27,"")&amp;IF(E227='Tabelle Tipi-pesi'!D$28,'Tabelle Tipi-pesi'!E$28,"")&amp;IF(E227='Tabelle Tipi-pesi'!D$29,'Tabelle Tipi-pesi'!E$29,"")&amp;IF(E227='Tabelle Tipi-pesi'!D$30,'Tabelle Tipi-pesi'!E$30,"")))</f>
        <v>20</v>
      </c>
      <c r="G227" s="22" t="s">
        <v>133</v>
      </c>
      <c r="H227" s="23">
        <f>$B227*IF(G227="",0,VALUE(IF(G227='Tabelle Tipi-pesi'!F$2,'Tabelle Tipi-pesi'!G$2,"")&amp;IF(G227='Tabelle Tipi-pesi'!F$3,'Tabelle Tipi-pesi'!G$3,"")&amp;IF(G227='Tabelle Tipi-pesi'!F$4,'Tabelle Tipi-pesi'!G$4,"")&amp;IF(G227='Tabelle Tipi-pesi'!F$5,'Tabelle Tipi-pesi'!G$5,"")&amp;IF(G227='Tabelle Tipi-pesi'!F$6,'Tabelle Tipi-pesi'!G$6,"")&amp;IF(G227='Tabelle Tipi-pesi'!F$7,'Tabelle Tipi-pesi'!G$7,"")&amp;IF(G227='Tabelle Tipi-pesi'!F$8,'Tabelle Tipi-pesi'!G$8,"")&amp;IF(G227='Tabelle Tipi-pesi'!F$9,'Tabelle Tipi-pesi'!G$9,"")&amp;IF(G227='Tabelle Tipi-pesi'!F$10,'Tabelle Tipi-pesi'!G$10,"")&amp;IF(G227='Tabelle Tipi-pesi'!F$11,'Tabelle Tipi-pesi'!G$11,"")&amp;IF(G227='Tabelle Tipi-pesi'!F$12,'Tabelle Tipi-pesi'!G$12,"")&amp;IF(G227='Tabelle Tipi-pesi'!F$13,'Tabelle Tipi-pesi'!G$13,"")&amp;IF(G227='Tabelle Tipi-pesi'!F$14,'Tabelle Tipi-pesi'!G$14,"")&amp;IF(G227='Tabelle Tipi-pesi'!F$15,'Tabelle Tipi-pesi'!G$15,"")&amp;IF(G227='Tabelle Tipi-pesi'!F$16,'Tabelle Tipi-pesi'!G$16,"")&amp;IF(G227='Tabelle Tipi-pesi'!F$17,'Tabelle Tipi-pesi'!G$17,"")&amp;IF(G227='Tabelle Tipi-pesi'!F$18,'Tabelle Tipi-pesi'!G$18,"")&amp;IF(G227='Tabelle Tipi-pesi'!F$19,'Tabelle Tipi-pesi'!G$19,"")&amp;IF(G227='Tabelle Tipi-pesi'!F$20,'Tabelle Tipi-pesi'!G$20,"")&amp;IF(G227='Tabelle Tipi-pesi'!F$21,'Tabelle Tipi-pesi'!G$21,"")&amp;IF(G227='Tabelle Tipi-pesi'!F$22,'Tabelle Tipi-pesi'!G$22,"")&amp;IF(G227='Tabelle Tipi-pesi'!F$23,'Tabelle Tipi-pesi'!G$23,"")&amp;IF(G227='Tabelle Tipi-pesi'!F$24,'Tabelle Tipi-pesi'!G$24,"")&amp;IF(G227='Tabelle Tipi-pesi'!F$25,'Tabelle Tipi-pesi'!G$25,"")&amp;IF(G227='Tabelle Tipi-pesi'!F$26,'Tabelle Tipi-pesi'!G$26,"")&amp;IF(G227='Tabelle Tipi-pesi'!F$27,'Tabelle Tipi-pesi'!G$27,"")&amp;IF(G227='Tabelle Tipi-pesi'!F$28,'Tabelle Tipi-pesi'!G$28,"")&amp;IF(G227='Tabelle Tipi-pesi'!F$29,'Tabelle Tipi-pesi'!G$29,"")&amp;IF(G227='Tabelle Tipi-pesi'!F$30,'Tabelle Tipi-pesi'!G$30,"")))</f>
        <v>40</v>
      </c>
      <c r="I227" s="8" t="s">
        <v>46</v>
      </c>
      <c r="J227" s="9">
        <f>IF(I227="",0,VALUE(IF(I227='Tabelle Tipi-pesi'!H$2,'Tabelle Tipi-pesi'!I$2,"")&amp;IF(I227='Tabelle Tipi-pesi'!H$3,'Tabelle Tipi-pesi'!I$3,"")&amp;IF(I227='Tabelle Tipi-pesi'!H$4,'Tabelle Tipi-pesi'!I$4,"")&amp;IF(I227='Tabelle Tipi-pesi'!H$5,'Tabelle Tipi-pesi'!I$5,"")&amp;IF(I227='Tabelle Tipi-pesi'!H$6,'Tabelle Tipi-pesi'!I$6,"")&amp;IF(I227='Tabelle Tipi-pesi'!H$7,'Tabelle Tipi-pesi'!I$7,"")&amp;IF(I227='Tabelle Tipi-pesi'!H$8,'Tabelle Tipi-pesi'!I$8,"")&amp;IF(I227='Tabelle Tipi-pesi'!H$9,'Tabelle Tipi-pesi'!I$9,"")&amp;IF(I227='Tabelle Tipi-pesi'!H$10,'Tabelle Tipi-pesi'!I$10,"")&amp;IF(I227='Tabelle Tipi-pesi'!H$11,'Tabelle Tipi-pesi'!I$11,"")&amp;IF(I227='Tabelle Tipi-pesi'!H$12,'Tabelle Tipi-pesi'!I$12,"")&amp;IF(I227='Tabelle Tipi-pesi'!H$13,'Tabelle Tipi-pesi'!I$13,"")&amp;IF(I227='Tabelle Tipi-pesi'!H$14,'Tabelle Tipi-pesi'!I$14,"")&amp;IF(I227='Tabelle Tipi-pesi'!H$15,'Tabelle Tipi-pesi'!I$15,"")&amp;IF(I227='Tabelle Tipi-pesi'!H$16,'Tabelle Tipi-pesi'!I$16,"")&amp;IF(I227='Tabelle Tipi-pesi'!H$17,'Tabelle Tipi-pesi'!I$17,"")&amp;IF(I227='Tabelle Tipi-pesi'!H$18,'Tabelle Tipi-pesi'!I$18,"")&amp;IF(I227='Tabelle Tipi-pesi'!H$19,'Tabelle Tipi-pesi'!I$19,"")&amp;IF(I227='Tabelle Tipi-pesi'!H$20,'Tabelle Tipi-pesi'!I$20,"")&amp;IF(I227='Tabelle Tipi-pesi'!H$21,'Tabelle Tipi-pesi'!I$21,"")&amp;IF(I227='Tabelle Tipi-pesi'!H$22,'Tabelle Tipi-pesi'!I$22,"")&amp;IF(I227='Tabelle Tipi-pesi'!H$23,'Tabelle Tipi-pesi'!I$23,"")&amp;IF(I227='Tabelle Tipi-pesi'!H$24,'Tabelle Tipi-pesi'!I$24,"")&amp;IF(I227='Tabelle Tipi-pesi'!H$25,'Tabelle Tipi-pesi'!I$25,"")&amp;IF(I227='Tabelle Tipi-pesi'!H$26,'Tabelle Tipi-pesi'!I$26,"")&amp;IF(I227='Tabelle Tipi-pesi'!H$27,'Tabelle Tipi-pesi'!I$27,"")&amp;IF(I227='Tabelle Tipi-pesi'!H$28,'Tabelle Tipi-pesi'!I$28,"")&amp;IF(I227='Tabelle Tipi-pesi'!H$29,'Tabelle Tipi-pesi'!I$29,"")&amp;IF(I227='Tabelle Tipi-pesi'!H$30,'Tabelle Tipi-pesi'!I$30,"")))</f>
        <v>40</v>
      </c>
      <c r="K227" s="24" t="s">
        <v>50</v>
      </c>
      <c r="L227" s="25">
        <f>IF(K227="",0,VALUE(IF(K227='Tabelle Tipi-pesi'!J$2,'Tabelle Tipi-pesi'!K$2,"")&amp;IF(K227='Tabelle Tipi-pesi'!J$3,'Tabelle Tipi-pesi'!K$3,"")&amp;IF(K227='Tabelle Tipi-pesi'!J$4,'Tabelle Tipi-pesi'!K$4,"")&amp;IF(K227='Tabelle Tipi-pesi'!J$5,'Tabelle Tipi-pesi'!K$5,"")&amp;IF(K227='Tabelle Tipi-pesi'!J$6,'Tabelle Tipi-pesi'!K$6,"")&amp;IF(K227='Tabelle Tipi-pesi'!J$7,'Tabelle Tipi-pesi'!K$7,"")&amp;IF(K227='Tabelle Tipi-pesi'!J$8,'Tabelle Tipi-pesi'!K$8,"")&amp;IF(K227='Tabelle Tipi-pesi'!J$9,'Tabelle Tipi-pesi'!K$9,"")&amp;IF(K227='Tabelle Tipi-pesi'!J$10,'Tabelle Tipi-pesi'!K$10,"")&amp;IF(K227='Tabelle Tipi-pesi'!J$11,'Tabelle Tipi-pesi'!K$11,"")&amp;IF(K227='Tabelle Tipi-pesi'!J$12,'Tabelle Tipi-pesi'!K$12,"")&amp;IF(K227='Tabelle Tipi-pesi'!J$13,'Tabelle Tipi-pesi'!K$13,"")&amp;IF(K227='Tabelle Tipi-pesi'!J$14,'Tabelle Tipi-pesi'!K$14,"")&amp;IF(K227='Tabelle Tipi-pesi'!J$15,'Tabelle Tipi-pesi'!K$15,"")&amp;IF(K227='Tabelle Tipi-pesi'!J$16,'Tabelle Tipi-pesi'!K$16,"")&amp;IF(K227='Tabelle Tipi-pesi'!J$17,'Tabelle Tipi-pesi'!K$17,"")&amp;IF(K227='Tabelle Tipi-pesi'!J$18,'Tabelle Tipi-pesi'!K$18,"")&amp;IF(K227='Tabelle Tipi-pesi'!J$19,'Tabelle Tipi-pesi'!K$19,"")&amp;IF(K227='Tabelle Tipi-pesi'!J$20,'Tabelle Tipi-pesi'!K$20,"")&amp;IF(K227='Tabelle Tipi-pesi'!J$21,'Tabelle Tipi-pesi'!K$21,"")&amp;IF(K227='Tabelle Tipi-pesi'!J$22,'Tabelle Tipi-pesi'!K$22,"")&amp;IF(K227='Tabelle Tipi-pesi'!J$23,'Tabelle Tipi-pesi'!K$23,"")&amp;IF(K227='Tabelle Tipi-pesi'!J$24,'Tabelle Tipi-pesi'!K$24,"")&amp;IF(K227='Tabelle Tipi-pesi'!J$25,'Tabelle Tipi-pesi'!K$25,"")&amp;IF(K227='Tabelle Tipi-pesi'!J$26,'Tabelle Tipi-pesi'!K$26,"")&amp;IF(K227='Tabelle Tipi-pesi'!J$27,'Tabelle Tipi-pesi'!K$27,"")&amp;IF(K227='Tabelle Tipi-pesi'!J$28,'Tabelle Tipi-pesi'!K$28,"")&amp;IF(K227='Tabelle Tipi-pesi'!J$29,'Tabelle Tipi-pesi'!K$29,"")&amp;IF(K227='Tabelle Tipi-pesi'!J$30,'Tabelle Tipi-pesi'!K$30,"")))</f>
        <v>7</v>
      </c>
      <c r="M227" s="8" t="s">
        <v>55</v>
      </c>
      <c r="N227" s="9">
        <f>$B227*IF(M227="",0,VALUE(IF(M227='Tabelle Tipi-pesi'!L$2,'Tabelle Tipi-pesi'!M$2,"")&amp;IF(M227='Tabelle Tipi-pesi'!L$3,'Tabelle Tipi-pesi'!M$3,"")&amp;IF(M227='Tabelle Tipi-pesi'!L$4,'Tabelle Tipi-pesi'!M$4,"")&amp;IF(M227='Tabelle Tipi-pesi'!L$5,'Tabelle Tipi-pesi'!M$5,"")&amp;IF(M227='Tabelle Tipi-pesi'!L$6,'Tabelle Tipi-pesi'!M$6,"")&amp;IF(M227='Tabelle Tipi-pesi'!L$7,'Tabelle Tipi-pesi'!M$7,"")&amp;IF(M227='Tabelle Tipi-pesi'!L$8,'Tabelle Tipi-pesi'!M$8,"")&amp;IF(M227='Tabelle Tipi-pesi'!L$9,'Tabelle Tipi-pesi'!M$9,"")&amp;IF(M227='Tabelle Tipi-pesi'!L$10,'Tabelle Tipi-pesi'!M$10,"")&amp;IF(M227='Tabelle Tipi-pesi'!L$11,'Tabelle Tipi-pesi'!M$11,"")&amp;IF(M227='Tabelle Tipi-pesi'!L$12,'Tabelle Tipi-pesi'!M$12,"")&amp;IF(M227='Tabelle Tipi-pesi'!L$13,'Tabelle Tipi-pesi'!M$13,"")&amp;IF(M227='Tabelle Tipi-pesi'!L$14,'Tabelle Tipi-pesi'!M$14,"")&amp;IF(M227='Tabelle Tipi-pesi'!L$15,'Tabelle Tipi-pesi'!M$15,"")&amp;IF(M227='Tabelle Tipi-pesi'!L$16,'Tabelle Tipi-pesi'!M$16,"")&amp;IF(M227='Tabelle Tipi-pesi'!L$17,'Tabelle Tipi-pesi'!M$17,"")&amp;IF(M227='Tabelle Tipi-pesi'!L$18,'Tabelle Tipi-pesi'!M$18,"")&amp;IF(M227='Tabelle Tipi-pesi'!L$19,'Tabelle Tipi-pesi'!M$19,"")&amp;IF(M227='Tabelle Tipi-pesi'!L$20,'Tabelle Tipi-pesi'!M$20,"")&amp;IF(M227='Tabelle Tipi-pesi'!L$21,'Tabelle Tipi-pesi'!M$21,"")&amp;IF(M227='Tabelle Tipi-pesi'!L$22,'Tabelle Tipi-pesi'!M$22,"")&amp;IF(M227='Tabelle Tipi-pesi'!L$23,'Tabelle Tipi-pesi'!M$23,"")&amp;IF(M227='Tabelle Tipi-pesi'!L$24,'Tabelle Tipi-pesi'!M$24,"")&amp;IF(M227='Tabelle Tipi-pesi'!L$25,'Tabelle Tipi-pesi'!M$25,"")&amp;IF(M227='Tabelle Tipi-pesi'!L$26,'Tabelle Tipi-pesi'!M$26,"")&amp;IF(M227='Tabelle Tipi-pesi'!L$27,'Tabelle Tipi-pesi'!M$27,"")&amp;IF(M227='Tabelle Tipi-pesi'!L$28,'Tabelle Tipi-pesi'!M$28,"")&amp;IF(M227='Tabelle Tipi-pesi'!L$29,'Tabelle Tipi-pesi'!M$29,"")&amp;IF(M227='Tabelle Tipi-pesi'!L$30,'Tabelle Tipi-pesi'!M$30,"")))</f>
        <v>100</v>
      </c>
      <c r="O227" s="27" t="s">
        <v>167</v>
      </c>
      <c r="P227" s="28">
        <f>IF(O227="",0,VALUE(IF(O227='Tabelle Tipi-pesi'!N$2,'Tabelle Tipi-pesi'!O$2,"")&amp;IF(O227='Tabelle Tipi-pesi'!N$3,'Tabelle Tipi-pesi'!O$3,"")&amp;IF(O227='Tabelle Tipi-pesi'!N$4,'Tabelle Tipi-pesi'!O$4,"")&amp;IF(O227='Tabelle Tipi-pesi'!N$5,'Tabelle Tipi-pesi'!O$5,"")&amp;IF(O227='Tabelle Tipi-pesi'!N$6,'Tabelle Tipi-pesi'!O$6,"")&amp;IF(O227='Tabelle Tipi-pesi'!N$7,'Tabelle Tipi-pesi'!O$7,"")&amp;IF(O227='Tabelle Tipi-pesi'!N$8,'Tabelle Tipi-pesi'!O$8,"")&amp;IF(O227='Tabelle Tipi-pesi'!N$9,'Tabelle Tipi-pesi'!O$9,"")&amp;IF(O227='Tabelle Tipi-pesi'!N$10,'Tabelle Tipi-pesi'!O$10,"")&amp;IF(O227='Tabelle Tipi-pesi'!N$11,'Tabelle Tipi-pesi'!O$11,"")&amp;IF(O227='Tabelle Tipi-pesi'!N$12,'Tabelle Tipi-pesi'!O$12,"")&amp;IF(O227='Tabelle Tipi-pesi'!N$13,'Tabelle Tipi-pesi'!O$13,"")&amp;IF(O227='Tabelle Tipi-pesi'!N$14,'Tabelle Tipi-pesi'!O$14,"")&amp;IF(O227='Tabelle Tipi-pesi'!N$15,'Tabelle Tipi-pesi'!O$15,"")&amp;IF(O227='Tabelle Tipi-pesi'!N$16,'Tabelle Tipi-pesi'!O$16,"")&amp;IF(O227='Tabelle Tipi-pesi'!N$17,'Tabelle Tipi-pesi'!O$17,"")&amp;IF(O227='Tabelle Tipi-pesi'!N$18,'Tabelle Tipi-pesi'!O$18,"")&amp;IF(O227='Tabelle Tipi-pesi'!N$19,'Tabelle Tipi-pesi'!O$19,"")&amp;IF(O227='Tabelle Tipi-pesi'!N$20,'Tabelle Tipi-pesi'!O$20,"")&amp;IF(O227='Tabelle Tipi-pesi'!N$21,'Tabelle Tipi-pesi'!O$21,"")&amp;IF(O227='Tabelle Tipi-pesi'!N$22,'Tabelle Tipi-pesi'!O$22,"")&amp;IF(O227='Tabelle Tipi-pesi'!N$23,'Tabelle Tipi-pesi'!O$23,"")&amp;IF(O227='Tabelle Tipi-pesi'!N$24,'Tabelle Tipi-pesi'!O$24,"")&amp;IF(O227='Tabelle Tipi-pesi'!N$25,'Tabelle Tipi-pesi'!O$25,"")&amp;IF(O227='Tabelle Tipi-pesi'!N$26,'Tabelle Tipi-pesi'!O$26,"")&amp;IF(O227='Tabelle Tipi-pesi'!N$27,'Tabelle Tipi-pesi'!O$27,"")&amp;IF(O227='Tabelle Tipi-pesi'!N$28,'Tabelle Tipi-pesi'!O$28,"")&amp;IF(O227='Tabelle Tipi-pesi'!N$29,'Tabelle Tipi-pesi'!O$29,"")&amp;IF(O227='Tabelle Tipi-pesi'!N$30,'Tabelle Tipi-pesi'!O$30,"")))</f>
        <v>62</v>
      </c>
      <c r="R227" s="9">
        <f>IF(Q227="",0,VALUE(IF(Q227='Tabelle Tipi-pesi'!P$2,'Tabelle Tipi-pesi'!Q$2,"")&amp;IF(Q227='Tabelle Tipi-pesi'!P$3,'Tabelle Tipi-pesi'!Q$3,"")&amp;IF(Q227='Tabelle Tipi-pesi'!P$4,'Tabelle Tipi-pesi'!Q$4,"")&amp;IF(Q227='Tabelle Tipi-pesi'!P$5,'Tabelle Tipi-pesi'!Q$5,"")&amp;IF(Q227='Tabelle Tipi-pesi'!P$6,'Tabelle Tipi-pesi'!Q$6,"")&amp;IF(Q227='Tabelle Tipi-pesi'!P$7,'Tabelle Tipi-pesi'!Q$7,"")&amp;IF(Q227='Tabelle Tipi-pesi'!P$8,'Tabelle Tipi-pesi'!Q$8,"")&amp;IF(Q227='Tabelle Tipi-pesi'!P$9,'Tabelle Tipi-pesi'!Q$9,"")&amp;IF(Q227='Tabelle Tipi-pesi'!P$10,'Tabelle Tipi-pesi'!Q$10,"")&amp;IF(Q227='Tabelle Tipi-pesi'!P$11,'Tabelle Tipi-pesi'!Q$11,"")&amp;IF(Q227='Tabelle Tipi-pesi'!P$12,'Tabelle Tipi-pesi'!Q$12,"")&amp;IF(Q227='Tabelle Tipi-pesi'!P$13,'Tabelle Tipi-pesi'!Q$13,"")&amp;IF(Q227='Tabelle Tipi-pesi'!P$14,'Tabelle Tipi-pesi'!Q$14,"")&amp;IF(Q227='Tabelle Tipi-pesi'!P$15,'Tabelle Tipi-pesi'!Q$15,"")&amp;IF(Q227='Tabelle Tipi-pesi'!P$16,'Tabelle Tipi-pesi'!Q$16,"")&amp;IF(Q227='Tabelle Tipi-pesi'!P$17,'Tabelle Tipi-pesi'!Q$17,"")&amp;IF(Q227='Tabelle Tipi-pesi'!P$18,'Tabelle Tipi-pesi'!Q$18,"")&amp;IF(Q227='Tabelle Tipi-pesi'!P$19,'Tabelle Tipi-pesi'!Q$19,"")&amp;IF(Q227='Tabelle Tipi-pesi'!P$20,'Tabelle Tipi-pesi'!Q$20,"")&amp;IF(Q227='Tabelle Tipi-pesi'!P$21,'Tabelle Tipi-pesi'!Q$21,"")&amp;IF(Q227='Tabelle Tipi-pesi'!P$22,'Tabelle Tipi-pesi'!Q$22,"")&amp;IF(Q227='Tabelle Tipi-pesi'!P$23,'Tabelle Tipi-pesi'!Q$23,"")&amp;IF(Q227='Tabelle Tipi-pesi'!P$24,'Tabelle Tipi-pesi'!Q$24,"")&amp;IF(Q227='Tabelle Tipi-pesi'!P$25,'Tabelle Tipi-pesi'!Q$25,"")&amp;IF(Q227='Tabelle Tipi-pesi'!P$26,'Tabelle Tipi-pesi'!Q$26,"")&amp;IF(Q227='Tabelle Tipi-pesi'!P$27,'Tabelle Tipi-pesi'!Q$27,"")&amp;IF(Q227='Tabelle Tipi-pesi'!P$28,'Tabelle Tipi-pesi'!Q$28,"")&amp;IF(Q227='Tabelle Tipi-pesi'!P$29,'Tabelle Tipi-pesi'!Q$29,"")&amp;IF(Q227='Tabelle Tipi-pesi'!P$30,'Tabelle Tipi-pesi'!Q$30,"")))</f>
        <v>0</v>
      </c>
      <c r="S227" s="29"/>
      <c r="T227" s="30">
        <f>IF(S227="",0,VALUE(IF(S227='Tabelle Tipi-pesi'!R$2,'Tabelle Tipi-pesi'!S$2,"")&amp;IF(S227='Tabelle Tipi-pesi'!R$3,'Tabelle Tipi-pesi'!S$3,"")&amp;IF(S227='Tabelle Tipi-pesi'!R$4,'Tabelle Tipi-pesi'!S$4,"")&amp;IF(S227='Tabelle Tipi-pesi'!R$5,'Tabelle Tipi-pesi'!S$5,"")&amp;IF(S227='Tabelle Tipi-pesi'!R$6,'Tabelle Tipi-pesi'!S$6,"")&amp;IF(S227='Tabelle Tipi-pesi'!R$7,'Tabelle Tipi-pesi'!S$7,"")&amp;IF(S227='Tabelle Tipi-pesi'!R$8,'Tabelle Tipi-pesi'!S$8,"")&amp;IF(S227='Tabelle Tipi-pesi'!R$9,'Tabelle Tipi-pesi'!S$9,"")&amp;IF(S227='Tabelle Tipi-pesi'!R$10,'Tabelle Tipi-pesi'!S$10,"")&amp;IF(S227='Tabelle Tipi-pesi'!R$11,'Tabelle Tipi-pesi'!S$11,"")&amp;IF(S227='Tabelle Tipi-pesi'!R$12,'Tabelle Tipi-pesi'!S$12,"")&amp;IF(S227='Tabelle Tipi-pesi'!R$13,'Tabelle Tipi-pesi'!S$13,"")&amp;IF(S227='Tabelle Tipi-pesi'!R$14,'Tabelle Tipi-pesi'!S$14,"")&amp;IF(S227='Tabelle Tipi-pesi'!R$15,'Tabelle Tipi-pesi'!S$15,"")&amp;IF(S227='Tabelle Tipi-pesi'!R$16,'Tabelle Tipi-pesi'!S$16,"")&amp;IF(S227='Tabelle Tipi-pesi'!R$17,'Tabelle Tipi-pesi'!S$17,"")&amp;IF(S227='Tabelle Tipi-pesi'!R$18,'Tabelle Tipi-pesi'!S$18,"")&amp;IF(S227='Tabelle Tipi-pesi'!R$19,'Tabelle Tipi-pesi'!S$19,"")&amp;IF(S227='Tabelle Tipi-pesi'!R$20,'Tabelle Tipi-pesi'!S$20,"")&amp;IF(S227='Tabelle Tipi-pesi'!R$21,'Tabelle Tipi-pesi'!S$21,"")&amp;IF(S227='Tabelle Tipi-pesi'!R$22,'Tabelle Tipi-pesi'!S$22,"")&amp;IF(S227='Tabelle Tipi-pesi'!R$23,'Tabelle Tipi-pesi'!S$23,"")&amp;IF(S227='Tabelle Tipi-pesi'!R$24,'Tabelle Tipi-pesi'!S$24,"")&amp;IF(S227='Tabelle Tipi-pesi'!R$25,'Tabelle Tipi-pesi'!S$25,"")&amp;IF(S227='Tabelle Tipi-pesi'!R$26,'Tabelle Tipi-pesi'!S$26,"")&amp;IF(S227='Tabelle Tipi-pesi'!R$27,'Tabelle Tipi-pesi'!S$27,"")&amp;IF(S227='Tabelle Tipi-pesi'!R$28,'Tabelle Tipi-pesi'!S$28,"")&amp;IF(S227='Tabelle Tipi-pesi'!R$29,'Tabelle Tipi-pesi'!S$29,"")&amp;IF(S227='Tabelle Tipi-pesi'!R$30,'Tabelle Tipi-pesi'!S$30,"")))</f>
        <v>0</v>
      </c>
      <c r="V227" s="9">
        <f>IF(U227="",0,VALUE(IF(U227='Tabelle Tipi-pesi'!T$2,'Tabelle Tipi-pesi'!U$2,"")&amp;IF(U227='Tabelle Tipi-pesi'!T$3,'Tabelle Tipi-pesi'!U$3,"")&amp;IF(U227='Tabelle Tipi-pesi'!T$4,'Tabelle Tipi-pesi'!U$4,"")&amp;IF(U227='Tabelle Tipi-pesi'!T$5,'Tabelle Tipi-pesi'!U$5,"")&amp;IF(U227='Tabelle Tipi-pesi'!T$6,'Tabelle Tipi-pesi'!U$6,"")&amp;IF(U227='Tabelle Tipi-pesi'!T$7,'Tabelle Tipi-pesi'!U$7,"")&amp;IF(U227='Tabelle Tipi-pesi'!T$8,'Tabelle Tipi-pesi'!U$8,"")&amp;IF(U227='Tabelle Tipi-pesi'!T$9,'Tabelle Tipi-pesi'!U$9,"")&amp;IF(U227='Tabelle Tipi-pesi'!T$10,'Tabelle Tipi-pesi'!U$10,"")&amp;IF(U227='Tabelle Tipi-pesi'!T$11,'Tabelle Tipi-pesi'!U$11,"")&amp;IF(U227='Tabelle Tipi-pesi'!T$12,'Tabelle Tipi-pesi'!U$12,"")&amp;IF(U227='Tabelle Tipi-pesi'!T$13,'Tabelle Tipi-pesi'!U$13,"")&amp;IF(U227='Tabelle Tipi-pesi'!T$14,'Tabelle Tipi-pesi'!U$14,"")&amp;IF(U227='Tabelle Tipi-pesi'!T$15,'Tabelle Tipi-pesi'!U$15,"")&amp;IF(U227='Tabelle Tipi-pesi'!T$16,'Tabelle Tipi-pesi'!U$16,"")&amp;IF(U227='Tabelle Tipi-pesi'!T$17,'Tabelle Tipi-pesi'!U$17,"")&amp;IF(U227='Tabelle Tipi-pesi'!T$18,'Tabelle Tipi-pesi'!U$18,"")&amp;IF(U227='Tabelle Tipi-pesi'!T$19,'Tabelle Tipi-pesi'!U$19,"")&amp;IF(U227='Tabelle Tipi-pesi'!T$20,'Tabelle Tipi-pesi'!U$20,"")&amp;IF(U227='Tabelle Tipi-pesi'!T$21,'Tabelle Tipi-pesi'!U$21,"")&amp;IF(U227='Tabelle Tipi-pesi'!T$22,'Tabelle Tipi-pesi'!U$22,"")&amp;IF(U227='Tabelle Tipi-pesi'!T$23,'Tabelle Tipi-pesi'!U$23,"")&amp;IF(U227='Tabelle Tipi-pesi'!T$24,'Tabelle Tipi-pesi'!U$24,"")&amp;IF(U227='Tabelle Tipi-pesi'!T$25,'Tabelle Tipi-pesi'!U$25,"")&amp;IF(U227='Tabelle Tipi-pesi'!T$26,'Tabelle Tipi-pesi'!U$26,"")&amp;IF(U227='Tabelle Tipi-pesi'!T$27,'Tabelle Tipi-pesi'!U$27,"")&amp;IF(U227='Tabelle Tipi-pesi'!T$28,'Tabelle Tipi-pesi'!U$28,"")&amp;IF(U227='Tabelle Tipi-pesi'!T$29,'Tabelle Tipi-pesi'!U$29,"")&amp;IF(U227='Tabelle Tipi-pesi'!T$30,'Tabelle Tipi-pesi'!U$30,"")))</f>
        <v>0</v>
      </c>
      <c r="W227" s="31"/>
      <c r="X227" s="32">
        <f>IF(W227="",0,VALUE(IF(W227='Tabelle Tipi-pesi'!V$2,'Tabelle Tipi-pesi'!W$2,"")&amp;IF(W227='Tabelle Tipi-pesi'!V$3,'Tabelle Tipi-pesi'!W$3,"")&amp;IF(W227='Tabelle Tipi-pesi'!V$4,'Tabelle Tipi-pesi'!W$4,"")&amp;IF(W227='Tabelle Tipi-pesi'!V$5,'Tabelle Tipi-pesi'!W$5,"")&amp;IF(W227='Tabelle Tipi-pesi'!V$6,'Tabelle Tipi-pesi'!W$6,"")&amp;IF(W227='Tabelle Tipi-pesi'!V$7,'Tabelle Tipi-pesi'!W$7,"")&amp;IF(W227='Tabelle Tipi-pesi'!V$8,'Tabelle Tipi-pesi'!W$8,"")&amp;IF(W227='Tabelle Tipi-pesi'!V$9,'Tabelle Tipi-pesi'!W$9,"")&amp;IF(W227='Tabelle Tipi-pesi'!V$10,'Tabelle Tipi-pesi'!W$10,"")&amp;IF(W227='Tabelle Tipi-pesi'!V$11,'Tabelle Tipi-pesi'!W$11,"")&amp;IF(W227='Tabelle Tipi-pesi'!V$12,'Tabelle Tipi-pesi'!W$12,"")&amp;IF(W227='Tabelle Tipi-pesi'!V$13,'Tabelle Tipi-pesi'!W$13,"")&amp;IF(W227='Tabelle Tipi-pesi'!V$14,'Tabelle Tipi-pesi'!W$14,"")&amp;IF(W227='Tabelle Tipi-pesi'!V$15,'Tabelle Tipi-pesi'!W$15,"")&amp;IF(W227='Tabelle Tipi-pesi'!V$16,'Tabelle Tipi-pesi'!W$16,"")&amp;IF(W227='Tabelle Tipi-pesi'!V$17,'Tabelle Tipi-pesi'!W$17,"")&amp;IF(W227='Tabelle Tipi-pesi'!V$18,'Tabelle Tipi-pesi'!W$18,"")&amp;IF(W227='Tabelle Tipi-pesi'!V$19,'Tabelle Tipi-pesi'!W$19,"")&amp;IF(W227='Tabelle Tipi-pesi'!V$20,'Tabelle Tipi-pesi'!W$20,"")&amp;IF(W227='Tabelle Tipi-pesi'!V$21,'Tabelle Tipi-pesi'!W$21,"")&amp;IF(W227='Tabelle Tipi-pesi'!V$22,'Tabelle Tipi-pesi'!W$22,"")&amp;IF(W227='Tabelle Tipi-pesi'!V$23,'Tabelle Tipi-pesi'!W$23,"")&amp;IF(W227='Tabelle Tipi-pesi'!V$24,'Tabelle Tipi-pesi'!W$24,"")&amp;IF(W227='Tabelle Tipi-pesi'!V$25,'Tabelle Tipi-pesi'!W$25,"")&amp;IF(W227='Tabelle Tipi-pesi'!V$26,'Tabelle Tipi-pesi'!W$26,"")&amp;IF(W227='Tabelle Tipi-pesi'!V$27,'Tabelle Tipi-pesi'!W$27,"")&amp;IF(W227='Tabelle Tipi-pesi'!V$28,'Tabelle Tipi-pesi'!W$28,"")&amp;IF(W227='Tabelle Tipi-pesi'!V$29,'Tabelle Tipi-pesi'!W$29,"")&amp;IF(W227='Tabelle Tipi-pesi'!V$30,'Tabelle Tipi-pesi'!W$30,"")))</f>
        <v>0</v>
      </c>
      <c r="Z227" s="9">
        <f>IF(Y227="",0,VALUE(IF(Y227='Tabelle Tipi-pesi'!X$2,'Tabelle Tipi-pesi'!Y$2,"")&amp;IF(Y227='Tabelle Tipi-pesi'!X$3,'Tabelle Tipi-pesi'!Y$3,"")&amp;IF(Y227='Tabelle Tipi-pesi'!X$4,'Tabelle Tipi-pesi'!Y$4,"")&amp;IF(Y227='Tabelle Tipi-pesi'!X$5,'Tabelle Tipi-pesi'!Y$5,"")&amp;IF(Y227='Tabelle Tipi-pesi'!X$6,'Tabelle Tipi-pesi'!Y$6,"")&amp;IF(Y227='Tabelle Tipi-pesi'!X$7,'Tabelle Tipi-pesi'!Y$7,"")&amp;IF(Y227='Tabelle Tipi-pesi'!X$8,'Tabelle Tipi-pesi'!Y$8,"")&amp;IF(Y227='Tabelle Tipi-pesi'!X$9,'Tabelle Tipi-pesi'!Y$9,"")&amp;IF(Y227='Tabelle Tipi-pesi'!X$10,'Tabelle Tipi-pesi'!Y$10,"")&amp;IF(Y227='Tabelle Tipi-pesi'!X$11,'Tabelle Tipi-pesi'!Y$11,"")&amp;IF(Y227='Tabelle Tipi-pesi'!X$12,'Tabelle Tipi-pesi'!Y$12,"")&amp;IF(Y227='Tabelle Tipi-pesi'!X$13,'Tabelle Tipi-pesi'!Y$13,"")&amp;IF(Y227='Tabelle Tipi-pesi'!X$14,'Tabelle Tipi-pesi'!Y$14,"")&amp;IF(Y227='Tabelle Tipi-pesi'!X$15,'Tabelle Tipi-pesi'!Y$15,"")&amp;IF(Y227='Tabelle Tipi-pesi'!X$16,'Tabelle Tipi-pesi'!Y$16,"")&amp;IF(Y227='Tabelle Tipi-pesi'!X$17,'Tabelle Tipi-pesi'!Y$17,"")&amp;IF(Y227='Tabelle Tipi-pesi'!X$18,'Tabelle Tipi-pesi'!Y$18,"")&amp;IF(Y227='Tabelle Tipi-pesi'!X$19,'Tabelle Tipi-pesi'!Y$19,"")&amp;IF(Y227='Tabelle Tipi-pesi'!X$20,'Tabelle Tipi-pesi'!Y$20,"")&amp;IF(Y227='Tabelle Tipi-pesi'!X$21,'Tabelle Tipi-pesi'!Y$21,"")&amp;IF(Y227='Tabelle Tipi-pesi'!X$22,'Tabelle Tipi-pesi'!Y$22,"")&amp;IF(Y227='Tabelle Tipi-pesi'!X$23,'Tabelle Tipi-pesi'!Y$23,"")&amp;IF(Y227='Tabelle Tipi-pesi'!X$24,'Tabelle Tipi-pesi'!Y$24,"")&amp;IF(Y227='Tabelle Tipi-pesi'!X$25,'Tabelle Tipi-pesi'!Y$25,"")&amp;IF(Y227='Tabelle Tipi-pesi'!X$26,'Tabelle Tipi-pesi'!Y$26,"")&amp;IF(Y227='Tabelle Tipi-pesi'!X$27,'Tabelle Tipi-pesi'!Y$27,"")&amp;IF(Y227='Tabelle Tipi-pesi'!X$28,'Tabelle Tipi-pesi'!Y$28,"")&amp;IF(Y227='Tabelle Tipi-pesi'!X$29,'Tabelle Tipi-pesi'!Y$29,"")&amp;IF(Y227='Tabelle Tipi-pesi'!X$30,'Tabelle Tipi-pesi'!Y$30,"")))</f>
        <v>0</v>
      </c>
      <c r="AA227" s="36"/>
      <c r="AB227" s="37">
        <f>IF(AA227="",0,VALUE(IF(AA227='Tabelle Tipi-pesi'!Z$2,'Tabelle Tipi-pesi'!AA$2,"")&amp;IF(AA227='Tabelle Tipi-pesi'!Z$3,'Tabelle Tipi-pesi'!AA$3,"")&amp;IF(AA227='Tabelle Tipi-pesi'!Z$4,'Tabelle Tipi-pesi'!AA$4,"")&amp;IF(AA227='Tabelle Tipi-pesi'!Z$5,'Tabelle Tipi-pesi'!AA$5,"")&amp;IF(AA227='Tabelle Tipi-pesi'!Z$6,'Tabelle Tipi-pesi'!AA$6,"")&amp;IF(AA227='Tabelle Tipi-pesi'!Z$7,'Tabelle Tipi-pesi'!AA$7,"")&amp;IF(AA227='Tabelle Tipi-pesi'!Z$8,'Tabelle Tipi-pesi'!AA$8,"")&amp;IF(AA227='Tabelle Tipi-pesi'!Z$9,'Tabelle Tipi-pesi'!AA$9,"")&amp;IF(AA227='Tabelle Tipi-pesi'!Z$10,'Tabelle Tipi-pesi'!AA$10,"")&amp;IF(AA227='Tabelle Tipi-pesi'!Z$11,'Tabelle Tipi-pesi'!AA$11,"")&amp;IF(AA227='Tabelle Tipi-pesi'!Z$12,'Tabelle Tipi-pesi'!AA$12,"")&amp;IF(AA227='Tabelle Tipi-pesi'!Z$13,'Tabelle Tipi-pesi'!AA$13,"")&amp;IF(AA227='Tabelle Tipi-pesi'!Z$14,'Tabelle Tipi-pesi'!AA$14,"")&amp;IF(AA227='Tabelle Tipi-pesi'!Z$15,'Tabelle Tipi-pesi'!AA$15,"")&amp;IF(AA227='Tabelle Tipi-pesi'!Z$16,'Tabelle Tipi-pesi'!AA$16,"")&amp;IF(AA227='Tabelle Tipi-pesi'!Z$17,'Tabelle Tipi-pesi'!AA$17,"")&amp;IF(AA227='Tabelle Tipi-pesi'!Z$18,'Tabelle Tipi-pesi'!AA$18,"")&amp;IF(AA227='Tabelle Tipi-pesi'!Z$19,'Tabelle Tipi-pesi'!AA$19,"")&amp;IF(AA227='Tabelle Tipi-pesi'!Z$20,'Tabelle Tipi-pesi'!AA$20,"")&amp;IF(AA227='Tabelle Tipi-pesi'!Z$21,'Tabelle Tipi-pesi'!AA$21,"")&amp;IF(AA227='Tabelle Tipi-pesi'!Z$22,'Tabelle Tipi-pesi'!AA$22,"")&amp;IF(AA227='Tabelle Tipi-pesi'!Z$23,'Tabelle Tipi-pesi'!AA$23,"")&amp;IF(AA227='Tabelle Tipi-pesi'!Z$24,'Tabelle Tipi-pesi'!AA$24,"")&amp;IF(AA227='Tabelle Tipi-pesi'!Z$25,'Tabelle Tipi-pesi'!AA$25,"")&amp;IF(AA227='Tabelle Tipi-pesi'!Z$26,'Tabelle Tipi-pesi'!AA$26,"")&amp;IF(AA227='Tabelle Tipi-pesi'!Z$27,'Tabelle Tipi-pesi'!AA$27,"")&amp;IF(AA227='Tabelle Tipi-pesi'!Z$28,'Tabelle Tipi-pesi'!AA$28,"")&amp;IF(AA227='Tabelle Tipi-pesi'!Z$29,'Tabelle Tipi-pesi'!AA$29,"")&amp;IF(AA227='Tabelle Tipi-pesi'!Z$30,'Tabelle Tipi-pesi'!AA$30,"")))</f>
        <v>0</v>
      </c>
      <c r="AD227" s="9">
        <f>IF(AC227="",0,VALUE(IF(AC227='Tabelle Tipi-pesi'!Z$2,'Tabelle Tipi-pesi'!AA$2,"")&amp;IF(AC227='Tabelle Tipi-pesi'!Z$3,'Tabelle Tipi-pesi'!AA$3,"")&amp;IF(AC227='Tabelle Tipi-pesi'!Z$4,'Tabelle Tipi-pesi'!AA$4,"")&amp;IF(AC227='Tabelle Tipi-pesi'!Z$5,'Tabelle Tipi-pesi'!AA$5,"")&amp;IF(AC227='Tabelle Tipi-pesi'!Z$6,'Tabelle Tipi-pesi'!AA$6,"")&amp;IF(AC227='Tabelle Tipi-pesi'!Z$7,'Tabelle Tipi-pesi'!AA$7,"")&amp;IF(AC227='Tabelle Tipi-pesi'!Z$8,'Tabelle Tipi-pesi'!AA$8,"")&amp;IF(AC227='Tabelle Tipi-pesi'!Z$9,'Tabelle Tipi-pesi'!AA$9,"")&amp;IF(AC227='Tabelle Tipi-pesi'!Z$10,'Tabelle Tipi-pesi'!AA$10,"")&amp;IF(AC227='Tabelle Tipi-pesi'!Z$11,'Tabelle Tipi-pesi'!AA$11,"")&amp;IF(AC227='Tabelle Tipi-pesi'!Z$12,'Tabelle Tipi-pesi'!AA$12,"")&amp;IF(AC227='Tabelle Tipi-pesi'!Z$13,'Tabelle Tipi-pesi'!AA$13,"")&amp;IF(AC227='Tabelle Tipi-pesi'!Z$14,'Tabelle Tipi-pesi'!AA$14,"")&amp;IF(AC227='Tabelle Tipi-pesi'!Z$15,'Tabelle Tipi-pesi'!AA$15,"")&amp;IF(AC227='Tabelle Tipi-pesi'!Z$16,'Tabelle Tipi-pesi'!AA$16,"")&amp;IF(AC227='Tabelle Tipi-pesi'!Z$17,'Tabelle Tipi-pesi'!AA$17,"")&amp;IF(AC227='Tabelle Tipi-pesi'!Z$18,'Tabelle Tipi-pesi'!AA$18,"")&amp;IF(AC227='Tabelle Tipi-pesi'!Z$19,'Tabelle Tipi-pesi'!AA$19,"")&amp;IF(AC227='Tabelle Tipi-pesi'!Z$20,'Tabelle Tipi-pesi'!AA$20,"")&amp;IF(AC227='Tabelle Tipi-pesi'!Z$21,'Tabelle Tipi-pesi'!AA$21,"")&amp;IF(AC227='Tabelle Tipi-pesi'!Z$22,'Tabelle Tipi-pesi'!AA$22,"")&amp;IF(AC227='Tabelle Tipi-pesi'!Z$23,'Tabelle Tipi-pesi'!AA$23,"")&amp;IF(AC227='Tabelle Tipi-pesi'!Z$24,'Tabelle Tipi-pesi'!AA$24,"")&amp;IF(AC227='Tabelle Tipi-pesi'!Z$25,'Tabelle Tipi-pesi'!AA$25,"")&amp;IF(AC227='Tabelle Tipi-pesi'!Z$26,'Tabelle Tipi-pesi'!AA$26,"")&amp;IF(AC227='Tabelle Tipi-pesi'!Z$25,'Tabelle Tipi-pesi'!AA$25,"")&amp;IF(AC227='Tabelle Tipi-pesi'!Z$27,'Tabelle Tipi-pesi'!AA$27,"")&amp;IF(AC227='Tabelle Tipi-pesi'!Z$28,'Tabelle Tipi-pesi'!AA$28,"")&amp;IF(AC227='Tabelle Tipi-pesi'!Z$29,'Tabelle Tipi-pesi'!AA$29,"")&amp;IF(AC227='Tabelle Tipi-pesi'!Z$30,'Tabelle Tipi-pesi'!AA$30,"")))</f>
        <v>0</v>
      </c>
      <c r="AE227" s="34"/>
      <c r="AF227" s="35">
        <f>IF(AE227="",0,VALUE(IF(AE227='Tabelle Tipi-pesi'!AB$2,'Tabelle Tipi-pesi'!AC$2,"")&amp;IF(AE227='Tabelle Tipi-pesi'!AB$3,'Tabelle Tipi-pesi'!AC$3,"")&amp;IF(AE227='Tabelle Tipi-pesi'!AB$4,'Tabelle Tipi-pesi'!AC$4,"")&amp;IF(AE227='Tabelle Tipi-pesi'!AB$5,'Tabelle Tipi-pesi'!AC$5,"")&amp;IF(AE227='Tabelle Tipi-pesi'!AB$6,'Tabelle Tipi-pesi'!AC$6,"")&amp;IF(AE227='Tabelle Tipi-pesi'!AB$7,'Tabelle Tipi-pesi'!AC$7,"")&amp;IF(AE227='Tabelle Tipi-pesi'!AB$8,'Tabelle Tipi-pesi'!AC$8,"")&amp;IF(AE227='Tabelle Tipi-pesi'!AB$9,'Tabelle Tipi-pesi'!AC$9,"")&amp;IF(AE227='Tabelle Tipi-pesi'!AB$10,'Tabelle Tipi-pesi'!AC$10,"")&amp;IF(AE227='Tabelle Tipi-pesi'!AB$11,'Tabelle Tipi-pesi'!AC$11,"")&amp;IF(AE227='Tabelle Tipi-pesi'!AB$12,'Tabelle Tipi-pesi'!AC$12,"")&amp;IF(AE227='Tabelle Tipi-pesi'!AB$13,'Tabelle Tipi-pesi'!AC$13,"")&amp;IF(AE227='Tabelle Tipi-pesi'!AB$14,'Tabelle Tipi-pesi'!AC$14,"")&amp;IF(AE227='Tabelle Tipi-pesi'!AB$15,'Tabelle Tipi-pesi'!AC$15,"")&amp;IF(AE227='Tabelle Tipi-pesi'!AB$16,'Tabelle Tipi-pesi'!AC$16,"")&amp;IF(AE227='Tabelle Tipi-pesi'!AB$17,'Tabelle Tipi-pesi'!AC$17,"")&amp;IF(AE227='Tabelle Tipi-pesi'!AB$18,'Tabelle Tipi-pesi'!AC$18,"")&amp;IF(AE227='Tabelle Tipi-pesi'!AB$19,'Tabelle Tipi-pesi'!AC$19,"")&amp;IF(AE227='Tabelle Tipi-pesi'!AB$20,'Tabelle Tipi-pesi'!AC$20,"")&amp;IF(AE227='Tabelle Tipi-pesi'!AB$21,'Tabelle Tipi-pesi'!AC$21,"")&amp;IF(AE227='Tabelle Tipi-pesi'!AB$22,'Tabelle Tipi-pesi'!AC$22,"")&amp;IF(AE227='Tabelle Tipi-pesi'!AB$23,'Tabelle Tipi-pesi'!AC$23,"")&amp;IF(AE227='Tabelle Tipi-pesi'!AB$24,'Tabelle Tipi-pesi'!AC$24,"")&amp;IF(AE227='Tabelle Tipi-pesi'!AB$25,'Tabelle Tipi-pesi'!AC$25,"")&amp;IF(AE227='Tabelle Tipi-pesi'!AB$26,'Tabelle Tipi-pesi'!AC$26,"")&amp;IF(AE227='Tabelle Tipi-pesi'!AB$25,'Tabelle Tipi-pesi'!AC$25,"")&amp;IF(AE227='Tabelle Tipi-pesi'!AB$27,'Tabelle Tipi-pesi'!AC$27,"")&amp;IF(AE227='Tabelle Tipi-pesi'!AB$28,'Tabelle Tipi-pesi'!AC$28,"")&amp;IF(AE227='Tabelle Tipi-pesi'!AB$29,'Tabelle Tipi-pesi'!AC$29,"")&amp;IF(AE227='Tabelle Tipi-pesi'!AB$30,'Tabelle Tipi-pesi'!AC$30,"")))</f>
        <v>0</v>
      </c>
      <c r="AH227" s="9">
        <f>IF(AG227="",0,VALUE(IF(AG227='Tabelle Tipi-pesi'!AD$2,'Tabelle Tipi-pesi'!AE$2,"")&amp;IF(AG227='Tabelle Tipi-pesi'!AD$3,'Tabelle Tipi-pesi'!AE$3,"")&amp;IF(AG227='Tabelle Tipi-pesi'!AD$4,'Tabelle Tipi-pesi'!AE$4,"")&amp;IF(AG227='Tabelle Tipi-pesi'!AD$5,'Tabelle Tipi-pesi'!AE$5,"")&amp;IF(AG227='Tabelle Tipi-pesi'!AD$6,'Tabelle Tipi-pesi'!AE$6,"")&amp;IF(AG227='Tabelle Tipi-pesi'!AD$7,'Tabelle Tipi-pesi'!AE$7,"")&amp;IF(AG227='Tabelle Tipi-pesi'!AD$8,'Tabelle Tipi-pesi'!AE$8,"")&amp;IF(AG227='Tabelle Tipi-pesi'!AD$9,'Tabelle Tipi-pesi'!AE$9,"")&amp;IF(AG227='Tabelle Tipi-pesi'!AD$10,'Tabelle Tipi-pesi'!AE$10,"")&amp;IF(AG227='Tabelle Tipi-pesi'!AD$11,'Tabelle Tipi-pesi'!AE$11,"")&amp;IF(AG227='Tabelle Tipi-pesi'!AD$12,'Tabelle Tipi-pesi'!AE$12,"")&amp;IF(AG227='Tabelle Tipi-pesi'!AD$13,'Tabelle Tipi-pesi'!AE$13,"")&amp;IF(AG227='Tabelle Tipi-pesi'!AD$14,'Tabelle Tipi-pesi'!AE$14,"")&amp;IF(AG227='Tabelle Tipi-pesi'!AD$15,'Tabelle Tipi-pesi'!AE$15,"")&amp;IF(AG227='Tabelle Tipi-pesi'!AD$16,'Tabelle Tipi-pesi'!AE$16,"")&amp;IF(AG227='Tabelle Tipi-pesi'!AD$17,'Tabelle Tipi-pesi'!AE$17,"")&amp;IF(AG227='Tabelle Tipi-pesi'!AD$18,'Tabelle Tipi-pesi'!AE$18,"")&amp;IF(AG227='Tabelle Tipi-pesi'!AD$19,'Tabelle Tipi-pesi'!AE$19,"")&amp;IF(AG227='Tabelle Tipi-pesi'!AD$20,'Tabelle Tipi-pesi'!AE$20,"")&amp;IF(AG227='Tabelle Tipi-pesi'!AD$21,'Tabelle Tipi-pesi'!AE$21,"")&amp;IF(AG227='Tabelle Tipi-pesi'!AD$22,'Tabelle Tipi-pesi'!AE$22,"")&amp;IF(AG227='Tabelle Tipi-pesi'!AD$23,'Tabelle Tipi-pesi'!AE$23,"")&amp;IF(AG227='Tabelle Tipi-pesi'!AD$24,'Tabelle Tipi-pesi'!AE$24,"")&amp;IF(AG227='Tabelle Tipi-pesi'!AD$25,'Tabelle Tipi-pesi'!AE$25,"")&amp;IF(AG227='Tabelle Tipi-pesi'!AD$26,'Tabelle Tipi-pesi'!AE$26,"")&amp;IF(AG227='Tabelle Tipi-pesi'!AD$25,'Tabelle Tipi-pesi'!AE$25,"")&amp;IF(AG227='Tabelle Tipi-pesi'!AD$27,'Tabelle Tipi-pesi'!AE$27,"")&amp;IF(AG227='Tabelle Tipi-pesi'!AD$28,'Tabelle Tipi-pesi'!AE$28,"")&amp;IF(AG227='Tabelle Tipi-pesi'!AD$29,'Tabelle Tipi-pesi'!AE$29,"")&amp;IF(AG227='Tabelle Tipi-pesi'!AD$30,'Tabelle Tipi-pesi'!AE$30,"")))</f>
        <v>0</v>
      </c>
      <c r="AJ227" s="26">
        <f t="shared" si="21"/>
        <v>319</v>
      </c>
      <c r="AK227" s="55">
        <v>16.100000000000001</v>
      </c>
      <c r="AL227" s="12">
        <v>765</v>
      </c>
      <c r="AM227" s="18"/>
      <c r="AN227" s="11">
        <f t="shared" si="22"/>
        <v>9</v>
      </c>
      <c r="AO227" s="11" t="str">
        <f t="shared" si="23"/>
        <v>3</v>
      </c>
      <c r="AP227" s="8">
        <v>1080</v>
      </c>
      <c r="AQ227" s="40">
        <f t="shared" si="24"/>
        <v>2.8509316770186333</v>
      </c>
      <c r="AR227" s="15">
        <f t="shared" si="25"/>
        <v>31.645341614906833</v>
      </c>
      <c r="AS227" s="16">
        <f t="shared" si="26"/>
        <v>99.201697852372504</v>
      </c>
      <c r="AT227" s="15">
        <f t="shared" si="27"/>
        <v>10.080472629492236</v>
      </c>
      <c r="AU227" s="39"/>
    </row>
    <row r="228" spans="1:47" s="8" customFormat="1" ht="11.25" customHeight="1" x14ac:dyDescent="0.2">
      <c r="A228" s="8">
        <v>224</v>
      </c>
      <c r="B228" s="8">
        <v>4</v>
      </c>
      <c r="C228" s="20" t="s">
        <v>16</v>
      </c>
      <c r="D228" s="21">
        <f>IF(C228="",0,VALUE(IF(C228='Tabelle Tipi-pesi'!B$2,'Tabelle Tipi-pesi'!C$2,"")&amp;IF(C228='Tabelle Tipi-pesi'!B$3,'Tabelle Tipi-pesi'!C$3,"")&amp;IF(C228='Tabelle Tipi-pesi'!B$4,'Tabelle Tipi-pesi'!C$4,"")&amp;IF(C228='Tabelle Tipi-pesi'!B$5,'Tabelle Tipi-pesi'!C$5,"")&amp;IF(C228='Tabelle Tipi-pesi'!B$6,'Tabelle Tipi-pesi'!C$6,"")&amp;IF(C228='Tabelle Tipi-pesi'!B$7,'Tabelle Tipi-pesi'!C$7,"")&amp;IF(C228='Tabelle Tipi-pesi'!B$8,'Tabelle Tipi-pesi'!C$8,"")&amp;IF(C228='Tabelle Tipi-pesi'!B$9,'Tabelle Tipi-pesi'!C$9,"")&amp;IF(C228='Tabelle Tipi-pesi'!B$10,'Tabelle Tipi-pesi'!C$10,"")&amp;IF(C228='Tabelle Tipi-pesi'!B$11,'Tabelle Tipi-pesi'!C$11,"")&amp;IF(C228='Tabelle Tipi-pesi'!B$12,'Tabelle Tipi-pesi'!C$12,"")&amp;IF(C228='Tabelle Tipi-pesi'!B$13,'Tabelle Tipi-pesi'!C$13,"")&amp;IF(C228='Tabelle Tipi-pesi'!B$14,'Tabelle Tipi-pesi'!C$14,"")&amp;IF(C228='Tabelle Tipi-pesi'!B$15,'Tabelle Tipi-pesi'!C$15,"")&amp;IF(C228='Tabelle Tipi-pesi'!B$16,'Tabelle Tipi-pesi'!C$16,"")&amp;IF(C228='Tabelle Tipi-pesi'!B$17,'Tabelle Tipi-pesi'!C$17,"")&amp;IF(C228='Tabelle Tipi-pesi'!B$18,'Tabelle Tipi-pesi'!C$18,"")&amp;IF(C228='Tabelle Tipi-pesi'!B$19,'Tabelle Tipi-pesi'!C$19,"")&amp;IF(C228='Tabelle Tipi-pesi'!B$20,'Tabelle Tipi-pesi'!C$20,"")&amp;IF(C228='Tabelle Tipi-pesi'!B$21,'Tabelle Tipi-pesi'!C$21,"")&amp;IF(C228='Tabelle Tipi-pesi'!B$22,'Tabelle Tipi-pesi'!C$22,"")&amp;IF(C228='Tabelle Tipi-pesi'!B$23,'Tabelle Tipi-pesi'!C$23,"")&amp;IF(C228='Tabelle Tipi-pesi'!B$24,'Tabelle Tipi-pesi'!C$24,"")&amp;IF(C228='Tabelle Tipi-pesi'!B$25,'Tabelle Tipi-pesi'!C$25,"")&amp;IF(C228='Tabelle Tipi-pesi'!B$26,'Tabelle Tipi-pesi'!C$26,"")&amp;IF(C228='Tabelle Tipi-pesi'!B$27,'Tabelle Tipi-pesi'!C$27,"")&amp;IF(C228='Tabelle Tipi-pesi'!B$28,'Tabelle Tipi-pesi'!C$28,"")&amp;IF(C228='Tabelle Tipi-pesi'!B$29,'Tabelle Tipi-pesi'!C$29,"")&amp;IF(C228='Tabelle Tipi-pesi'!B$30,'Tabelle Tipi-pesi'!C$30,"")))</f>
        <v>50</v>
      </c>
      <c r="E228" s="8" t="s">
        <v>139</v>
      </c>
      <c r="F228" s="7">
        <f>IF(E228="",0,VALUE(IF(E228='Tabelle Tipi-pesi'!D$2,'Tabelle Tipi-pesi'!E$2,"")&amp;IF(E228='Tabelle Tipi-pesi'!D$3,'Tabelle Tipi-pesi'!E$3,"")&amp;IF(E228='Tabelle Tipi-pesi'!D$4,'Tabelle Tipi-pesi'!E$4,"")&amp;IF(E228='Tabelle Tipi-pesi'!D$5,'Tabelle Tipi-pesi'!E$5,"")&amp;IF(E228='Tabelle Tipi-pesi'!D$6,'Tabelle Tipi-pesi'!E$6,"")&amp;IF(E228='Tabelle Tipi-pesi'!D$7,'Tabelle Tipi-pesi'!E$7,"")&amp;IF(E228='Tabelle Tipi-pesi'!D$8,'Tabelle Tipi-pesi'!E$8,"")&amp;IF(E228='Tabelle Tipi-pesi'!D$9,'Tabelle Tipi-pesi'!E$9,"")&amp;IF(E228='Tabelle Tipi-pesi'!D$10,'Tabelle Tipi-pesi'!E$10,"")&amp;IF(E228='Tabelle Tipi-pesi'!D$11,'Tabelle Tipi-pesi'!E$11,"")&amp;IF(E228='Tabelle Tipi-pesi'!D$12,'Tabelle Tipi-pesi'!E$12,"")&amp;IF(E228='Tabelle Tipi-pesi'!D$13,'Tabelle Tipi-pesi'!E$13,"")&amp;IF(E228='Tabelle Tipi-pesi'!D$14,'Tabelle Tipi-pesi'!E$14,"")&amp;IF(E228='Tabelle Tipi-pesi'!D$15,'Tabelle Tipi-pesi'!E$15,"")&amp;IF(E228='Tabelle Tipi-pesi'!D$16,'Tabelle Tipi-pesi'!E$16,"")&amp;IF(E228='Tabelle Tipi-pesi'!D$17,'Tabelle Tipi-pesi'!E$17,"")&amp;IF(E228='Tabelle Tipi-pesi'!D$18,'Tabelle Tipi-pesi'!E$18,"")&amp;IF(E228='Tabelle Tipi-pesi'!D$19,'Tabelle Tipi-pesi'!E$19,"")&amp;IF(E228='Tabelle Tipi-pesi'!D$20,'Tabelle Tipi-pesi'!E$20,"")&amp;IF(E228='Tabelle Tipi-pesi'!D$21,'Tabelle Tipi-pesi'!E$21,"")&amp;IF(E228='Tabelle Tipi-pesi'!D$22,'Tabelle Tipi-pesi'!E$22,"")&amp;IF(E228='Tabelle Tipi-pesi'!D$23,'Tabelle Tipi-pesi'!E$23,"")&amp;IF(E228='Tabelle Tipi-pesi'!D$24,'Tabelle Tipi-pesi'!E$24,"")&amp;IF(E228='Tabelle Tipi-pesi'!D$25,'Tabelle Tipi-pesi'!E$25,"")&amp;IF(E228='Tabelle Tipi-pesi'!D$26,'Tabelle Tipi-pesi'!E$26,"")&amp;IF(E228='Tabelle Tipi-pesi'!D$27,'Tabelle Tipi-pesi'!E$27,"")&amp;IF(E228='Tabelle Tipi-pesi'!D$28,'Tabelle Tipi-pesi'!E$28,"")&amp;IF(E228='Tabelle Tipi-pesi'!D$29,'Tabelle Tipi-pesi'!E$29,"")&amp;IF(E228='Tabelle Tipi-pesi'!D$30,'Tabelle Tipi-pesi'!E$30,"")))</f>
        <v>20</v>
      </c>
      <c r="G228" s="22" t="s">
        <v>133</v>
      </c>
      <c r="H228" s="23">
        <f>$B228*IF(G228="",0,VALUE(IF(G228='Tabelle Tipi-pesi'!F$2,'Tabelle Tipi-pesi'!G$2,"")&amp;IF(G228='Tabelle Tipi-pesi'!F$3,'Tabelle Tipi-pesi'!G$3,"")&amp;IF(G228='Tabelle Tipi-pesi'!F$4,'Tabelle Tipi-pesi'!G$4,"")&amp;IF(G228='Tabelle Tipi-pesi'!F$5,'Tabelle Tipi-pesi'!G$5,"")&amp;IF(G228='Tabelle Tipi-pesi'!F$6,'Tabelle Tipi-pesi'!G$6,"")&amp;IF(G228='Tabelle Tipi-pesi'!F$7,'Tabelle Tipi-pesi'!G$7,"")&amp;IF(G228='Tabelle Tipi-pesi'!F$8,'Tabelle Tipi-pesi'!G$8,"")&amp;IF(G228='Tabelle Tipi-pesi'!F$9,'Tabelle Tipi-pesi'!G$9,"")&amp;IF(G228='Tabelle Tipi-pesi'!F$10,'Tabelle Tipi-pesi'!G$10,"")&amp;IF(G228='Tabelle Tipi-pesi'!F$11,'Tabelle Tipi-pesi'!G$11,"")&amp;IF(G228='Tabelle Tipi-pesi'!F$12,'Tabelle Tipi-pesi'!G$12,"")&amp;IF(G228='Tabelle Tipi-pesi'!F$13,'Tabelle Tipi-pesi'!G$13,"")&amp;IF(G228='Tabelle Tipi-pesi'!F$14,'Tabelle Tipi-pesi'!G$14,"")&amp;IF(G228='Tabelle Tipi-pesi'!F$15,'Tabelle Tipi-pesi'!G$15,"")&amp;IF(G228='Tabelle Tipi-pesi'!F$16,'Tabelle Tipi-pesi'!G$16,"")&amp;IF(G228='Tabelle Tipi-pesi'!F$17,'Tabelle Tipi-pesi'!G$17,"")&amp;IF(G228='Tabelle Tipi-pesi'!F$18,'Tabelle Tipi-pesi'!G$18,"")&amp;IF(G228='Tabelle Tipi-pesi'!F$19,'Tabelle Tipi-pesi'!G$19,"")&amp;IF(G228='Tabelle Tipi-pesi'!F$20,'Tabelle Tipi-pesi'!G$20,"")&amp;IF(G228='Tabelle Tipi-pesi'!F$21,'Tabelle Tipi-pesi'!G$21,"")&amp;IF(G228='Tabelle Tipi-pesi'!F$22,'Tabelle Tipi-pesi'!G$22,"")&amp;IF(G228='Tabelle Tipi-pesi'!F$23,'Tabelle Tipi-pesi'!G$23,"")&amp;IF(G228='Tabelle Tipi-pesi'!F$24,'Tabelle Tipi-pesi'!G$24,"")&amp;IF(G228='Tabelle Tipi-pesi'!F$25,'Tabelle Tipi-pesi'!G$25,"")&amp;IF(G228='Tabelle Tipi-pesi'!F$26,'Tabelle Tipi-pesi'!G$26,"")&amp;IF(G228='Tabelle Tipi-pesi'!F$27,'Tabelle Tipi-pesi'!G$27,"")&amp;IF(G228='Tabelle Tipi-pesi'!F$28,'Tabelle Tipi-pesi'!G$28,"")&amp;IF(G228='Tabelle Tipi-pesi'!F$29,'Tabelle Tipi-pesi'!G$29,"")&amp;IF(G228='Tabelle Tipi-pesi'!F$30,'Tabelle Tipi-pesi'!G$30,"")))</f>
        <v>40</v>
      </c>
      <c r="I228" s="8" t="s">
        <v>46</v>
      </c>
      <c r="J228" s="9">
        <f>IF(I228="",0,VALUE(IF(I228='Tabelle Tipi-pesi'!H$2,'Tabelle Tipi-pesi'!I$2,"")&amp;IF(I228='Tabelle Tipi-pesi'!H$3,'Tabelle Tipi-pesi'!I$3,"")&amp;IF(I228='Tabelle Tipi-pesi'!H$4,'Tabelle Tipi-pesi'!I$4,"")&amp;IF(I228='Tabelle Tipi-pesi'!H$5,'Tabelle Tipi-pesi'!I$5,"")&amp;IF(I228='Tabelle Tipi-pesi'!H$6,'Tabelle Tipi-pesi'!I$6,"")&amp;IF(I228='Tabelle Tipi-pesi'!H$7,'Tabelle Tipi-pesi'!I$7,"")&amp;IF(I228='Tabelle Tipi-pesi'!H$8,'Tabelle Tipi-pesi'!I$8,"")&amp;IF(I228='Tabelle Tipi-pesi'!H$9,'Tabelle Tipi-pesi'!I$9,"")&amp;IF(I228='Tabelle Tipi-pesi'!H$10,'Tabelle Tipi-pesi'!I$10,"")&amp;IF(I228='Tabelle Tipi-pesi'!H$11,'Tabelle Tipi-pesi'!I$11,"")&amp;IF(I228='Tabelle Tipi-pesi'!H$12,'Tabelle Tipi-pesi'!I$12,"")&amp;IF(I228='Tabelle Tipi-pesi'!H$13,'Tabelle Tipi-pesi'!I$13,"")&amp;IF(I228='Tabelle Tipi-pesi'!H$14,'Tabelle Tipi-pesi'!I$14,"")&amp;IF(I228='Tabelle Tipi-pesi'!H$15,'Tabelle Tipi-pesi'!I$15,"")&amp;IF(I228='Tabelle Tipi-pesi'!H$16,'Tabelle Tipi-pesi'!I$16,"")&amp;IF(I228='Tabelle Tipi-pesi'!H$17,'Tabelle Tipi-pesi'!I$17,"")&amp;IF(I228='Tabelle Tipi-pesi'!H$18,'Tabelle Tipi-pesi'!I$18,"")&amp;IF(I228='Tabelle Tipi-pesi'!H$19,'Tabelle Tipi-pesi'!I$19,"")&amp;IF(I228='Tabelle Tipi-pesi'!H$20,'Tabelle Tipi-pesi'!I$20,"")&amp;IF(I228='Tabelle Tipi-pesi'!H$21,'Tabelle Tipi-pesi'!I$21,"")&amp;IF(I228='Tabelle Tipi-pesi'!H$22,'Tabelle Tipi-pesi'!I$22,"")&amp;IF(I228='Tabelle Tipi-pesi'!H$23,'Tabelle Tipi-pesi'!I$23,"")&amp;IF(I228='Tabelle Tipi-pesi'!H$24,'Tabelle Tipi-pesi'!I$24,"")&amp;IF(I228='Tabelle Tipi-pesi'!H$25,'Tabelle Tipi-pesi'!I$25,"")&amp;IF(I228='Tabelle Tipi-pesi'!H$26,'Tabelle Tipi-pesi'!I$26,"")&amp;IF(I228='Tabelle Tipi-pesi'!H$27,'Tabelle Tipi-pesi'!I$27,"")&amp;IF(I228='Tabelle Tipi-pesi'!H$28,'Tabelle Tipi-pesi'!I$28,"")&amp;IF(I228='Tabelle Tipi-pesi'!H$29,'Tabelle Tipi-pesi'!I$29,"")&amp;IF(I228='Tabelle Tipi-pesi'!H$30,'Tabelle Tipi-pesi'!I$30,"")))</f>
        <v>40</v>
      </c>
      <c r="K228" s="24" t="s">
        <v>50</v>
      </c>
      <c r="L228" s="25">
        <f>IF(K228="",0,VALUE(IF(K228='Tabelle Tipi-pesi'!J$2,'Tabelle Tipi-pesi'!K$2,"")&amp;IF(K228='Tabelle Tipi-pesi'!J$3,'Tabelle Tipi-pesi'!K$3,"")&amp;IF(K228='Tabelle Tipi-pesi'!J$4,'Tabelle Tipi-pesi'!K$4,"")&amp;IF(K228='Tabelle Tipi-pesi'!J$5,'Tabelle Tipi-pesi'!K$5,"")&amp;IF(K228='Tabelle Tipi-pesi'!J$6,'Tabelle Tipi-pesi'!K$6,"")&amp;IF(K228='Tabelle Tipi-pesi'!J$7,'Tabelle Tipi-pesi'!K$7,"")&amp;IF(K228='Tabelle Tipi-pesi'!J$8,'Tabelle Tipi-pesi'!K$8,"")&amp;IF(K228='Tabelle Tipi-pesi'!J$9,'Tabelle Tipi-pesi'!K$9,"")&amp;IF(K228='Tabelle Tipi-pesi'!J$10,'Tabelle Tipi-pesi'!K$10,"")&amp;IF(K228='Tabelle Tipi-pesi'!J$11,'Tabelle Tipi-pesi'!K$11,"")&amp;IF(K228='Tabelle Tipi-pesi'!J$12,'Tabelle Tipi-pesi'!K$12,"")&amp;IF(K228='Tabelle Tipi-pesi'!J$13,'Tabelle Tipi-pesi'!K$13,"")&amp;IF(K228='Tabelle Tipi-pesi'!J$14,'Tabelle Tipi-pesi'!K$14,"")&amp;IF(K228='Tabelle Tipi-pesi'!J$15,'Tabelle Tipi-pesi'!K$15,"")&amp;IF(K228='Tabelle Tipi-pesi'!J$16,'Tabelle Tipi-pesi'!K$16,"")&amp;IF(K228='Tabelle Tipi-pesi'!J$17,'Tabelle Tipi-pesi'!K$17,"")&amp;IF(K228='Tabelle Tipi-pesi'!J$18,'Tabelle Tipi-pesi'!K$18,"")&amp;IF(K228='Tabelle Tipi-pesi'!J$19,'Tabelle Tipi-pesi'!K$19,"")&amp;IF(K228='Tabelle Tipi-pesi'!J$20,'Tabelle Tipi-pesi'!K$20,"")&amp;IF(K228='Tabelle Tipi-pesi'!J$21,'Tabelle Tipi-pesi'!K$21,"")&amp;IF(K228='Tabelle Tipi-pesi'!J$22,'Tabelle Tipi-pesi'!K$22,"")&amp;IF(K228='Tabelle Tipi-pesi'!J$23,'Tabelle Tipi-pesi'!K$23,"")&amp;IF(K228='Tabelle Tipi-pesi'!J$24,'Tabelle Tipi-pesi'!K$24,"")&amp;IF(K228='Tabelle Tipi-pesi'!J$25,'Tabelle Tipi-pesi'!K$25,"")&amp;IF(K228='Tabelle Tipi-pesi'!J$26,'Tabelle Tipi-pesi'!K$26,"")&amp;IF(K228='Tabelle Tipi-pesi'!J$27,'Tabelle Tipi-pesi'!K$27,"")&amp;IF(K228='Tabelle Tipi-pesi'!J$28,'Tabelle Tipi-pesi'!K$28,"")&amp;IF(K228='Tabelle Tipi-pesi'!J$29,'Tabelle Tipi-pesi'!K$29,"")&amp;IF(K228='Tabelle Tipi-pesi'!J$30,'Tabelle Tipi-pesi'!K$30,"")))</f>
        <v>7</v>
      </c>
      <c r="M228" s="8" t="s">
        <v>55</v>
      </c>
      <c r="N228" s="9">
        <f>$B228*IF(M228="",0,VALUE(IF(M228='Tabelle Tipi-pesi'!L$2,'Tabelle Tipi-pesi'!M$2,"")&amp;IF(M228='Tabelle Tipi-pesi'!L$3,'Tabelle Tipi-pesi'!M$3,"")&amp;IF(M228='Tabelle Tipi-pesi'!L$4,'Tabelle Tipi-pesi'!M$4,"")&amp;IF(M228='Tabelle Tipi-pesi'!L$5,'Tabelle Tipi-pesi'!M$5,"")&amp;IF(M228='Tabelle Tipi-pesi'!L$6,'Tabelle Tipi-pesi'!M$6,"")&amp;IF(M228='Tabelle Tipi-pesi'!L$7,'Tabelle Tipi-pesi'!M$7,"")&amp;IF(M228='Tabelle Tipi-pesi'!L$8,'Tabelle Tipi-pesi'!M$8,"")&amp;IF(M228='Tabelle Tipi-pesi'!L$9,'Tabelle Tipi-pesi'!M$9,"")&amp;IF(M228='Tabelle Tipi-pesi'!L$10,'Tabelle Tipi-pesi'!M$10,"")&amp;IF(M228='Tabelle Tipi-pesi'!L$11,'Tabelle Tipi-pesi'!M$11,"")&amp;IF(M228='Tabelle Tipi-pesi'!L$12,'Tabelle Tipi-pesi'!M$12,"")&amp;IF(M228='Tabelle Tipi-pesi'!L$13,'Tabelle Tipi-pesi'!M$13,"")&amp;IF(M228='Tabelle Tipi-pesi'!L$14,'Tabelle Tipi-pesi'!M$14,"")&amp;IF(M228='Tabelle Tipi-pesi'!L$15,'Tabelle Tipi-pesi'!M$15,"")&amp;IF(M228='Tabelle Tipi-pesi'!L$16,'Tabelle Tipi-pesi'!M$16,"")&amp;IF(M228='Tabelle Tipi-pesi'!L$17,'Tabelle Tipi-pesi'!M$17,"")&amp;IF(M228='Tabelle Tipi-pesi'!L$18,'Tabelle Tipi-pesi'!M$18,"")&amp;IF(M228='Tabelle Tipi-pesi'!L$19,'Tabelle Tipi-pesi'!M$19,"")&amp;IF(M228='Tabelle Tipi-pesi'!L$20,'Tabelle Tipi-pesi'!M$20,"")&amp;IF(M228='Tabelle Tipi-pesi'!L$21,'Tabelle Tipi-pesi'!M$21,"")&amp;IF(M228='Tabelle Tipi-pesi'!L$22,'Tabelle Tipi-pesi'!M$22,"")&amp;IF(M228='Tabelle Tipi-pesi'!L$23,'Tabelle Tipi-pesi'!M$23,"")&amp;IF(M228='Tabelle Tipi-pesi'!L$24,'Tabelle Tipi-pesi'!M$24,"")&amp;IF(M228='Tabelle Tipi-pesi'!L$25,'Tabelle Tipi-pesi'!M$25,"")&amp;IF(M228='Tabelle Tipi-pesi'!L$26,'Tabelle Tipi-pesi'!M$26,"")&amp;IF(M228='Tabelle Tipi-pesi'!L$27,'Tabelle Tipi-pesi'!M$27,"")&amp;IF(M228='Tabelle Tipi-pesi'!L$28,'Tabelle Tipi-pesi'!M$28,"")&amp;IF(M228='Tabelle Tipi-pesi'!L$29,'Tabelle Tipi-pesi'!M$29,"")&amp;IF(M228='Tabelle Tipi-pesi'!L$30,'Tabelle Tipi-pesi'!M$30,"")))</f>
        <v>100</v>
      </c>
      <c r="O228" s="27" t="s">
        <v>169</v>
      </c>
      <c r="P228" s="28">
        <f>IF(O228="",0,VALUE(IF(O228='Tabelle Tipi-pesi'!N$2,'Tabelle Tipi-pesi'!O$2,"")&amp;IF(O228='Tabelle Tipi-pesi'!N$3,'Tabelle Tipi-pesi'!O$3,"")&amp;IF(O228='Tabelle Tipi-pesi'!N$4,'Tabelle Tipi-pesi'!O$4,"")&amp;IF(O228='Tabelle Tipi-pesi'!N$5,'Tabelle Tipi-pesi'!O$5,"")&amp;IF(O228='Tabelle Tipi-pesi'!N$6,'Tabelle Tipi-pesi'!O$6,"")&amp;IF(O228='Tabelle Tipi-pesi'!N$7,'Tabelle Tipi-pesi'!O$7,"")&amp;IF(O228='Tabelle Tipi-pesi'!N$8,'Tabelle Tipi-pesi'!O$8,"")&amp;IF(O228='Tabelle Tipi-pesi'!N$9,'Tabelle Tipi-pesi'!O$9,"")&amp;IF(O228='Tabelle Tipi-pesi'!N$10,'Tabelle Tipi-pesi'!O$10,"")&amp;IF(O228='Tabelle Tipi-pesi'!N$11,'Tabelle Tipi-pesi'!O$11,"")&amp;IF(O228='Tabelle Tipi-pesi'!N$12,'Tabelle Tipi-pesi'!O$12,"")&amp;IF(O228='Tabelle Tipi-pesi'!N$13,'Tabelle Tipi-pesi'!O$13,"")&amp;IF(O228='Tabelle Tipi-pesi'!N$14,'Tabelle Tipi-pesi'!O$14,"")&amp;IF(O228='Tabelle Tipi-pesi'!N$15,'Tabelle Tipi-pesi'!O$15,"")&amp;IF(O228='Tabelle Tipi-pesi'!N$16,'Tabelle Tipi-pesi'!O$16,"")&amp;IF(O228='Tabelle Tipi-pesi'!N$17,'Tabelle Tipi-pesi'!O$17,"")&amp;IF(O228='Tabelle Tipi-pesi'!N$18,'Tabelle Tipi-pesi'!O$18,"")&amp;IF(O228='Tabelle Tipi-pesi'!N$19,'Tabelle Tipi-pesi'!O$19,"")&amp;IF(O228='Tabelle Tipi-pesi'!N$20,'Tabelle Tipi-pesi'!O$20,"")&amp;IF(O228='Tabelle Tipi-pesi'!N$21,'Tabelle Tipi-pesi'!O$21,"")&amp;IF(O228='Tabelle Tipi-pesi'!N$22,'Tabelle Tipi-pesi'!O$22,"")&amp;IF(O228='Tabelle Tipi-pesi'!N$23,'Tabelle Tipi-pesi'!O$23,"")&amp;IF(O228='Tabelle Tipi-pesi'!N$24,'Tabelle Tipi-pesi'!O$24,"")&amp;IF(O228='Tabelle Tipi-pesi'!N$25,'Tabelle Tipi-pesi'!O$25,"")&amp;IF(O228='Tabelle Tipi-pesi'!N$26,'Tabelle Tipi-pesi'!O$26,"")&amp;IF(O228='Tabelle Tipi-pesi'!N$27,'Tabelle Tipi-pesi'!O$27,"")&amp;IF(O228='Tabelle Tipi-pesi'!N$28,'Tabelle Tipi-pesi'!O$28,"")&amp;IF(O228='Tabelle Tipi-pesi'!N$29,'Tabelle Tipi-pesi'!O$29,"")&amp;IF(O228='Tabelle Tipi-pesi'!N$30,'Tabelle Tipi-pesi'!O$30,"")))</f>
        <v>295</v>
      </c>
      <c r="R228" s="9">
        <f>IF(Q228="",0,VALUE(IF(Q228='Tabelle Tipi-pesi'!P$2,'Tabelle Tipi-pesi'!Q$2,"")&amp;IF(Q228='Tabelle Tipi-pesi'!P$3,'Tabelle Tipi-pesi'!Q$3,"")&amp;IF(Q228='Tabelle Tipi-pesi'!P$4,'Tabelle Tipi-pesi'!Q$4,"")&amp;IF(Q228='Tabelle Tipi-pesi'!P$5,'Tabelle Tipi-pesi'!Q$5,"")&amp;IF(Q228='Tabelle Tipi-pesi'!P$6,'Tabelle Tipi-pesi'!Q$6,"")&amp;IF(Q228='Tabelle Tipi-pesi'!P$7,'Tabelle Tipi-pesi'!Q$7,"")&amp;IF(Q228='Tabelle Tipi-pesi'!P$8,'Tabelle Tipi-pesi'!Q$8,"")&amp;IF(Q228='Tabelle Tipi-pesi'!P$9,'Tabelle Tipi-pesi'!Q$9,"")&amp;IF(Q228='Tabelle Tipi-pesi'!P$10,'Tabelle Tipi-pesi'!Q$10,"")&amp;IF(Q228='Tabelle Tipi-pesi'!P$11,'Tabelle Tipi-pesi'!Q$11,"")&amp;IF(Q228='Tabelle Tipi-pesi'!P$12,'Tabelle Tipi-pesi'!Q$12,"")&amp;IF(Q228='Tabelle Tipi-pesi'!P$13,'Tabelle Tipi-pesi'!Q$13,"")&amp;IF(Q228='Tabelle Tipi-pesi'!P$14,'Tabelle Tipi-pesi'!Q$14,"")&amp;IF(Q228='Tabelle Tipi-pesi'!P$15,'Tabelle Tipi-pesi'!Q$15,"")&amp;IF(Q228='Tabelle Tipi-pesi'!P$16,'Tabelle Tipi-pesi'!Q$16,"")&amp;IF(Q228='Tabelle Tipi-pesi'!P$17,'Tabelle Tipi-pesi'!Q$17,"")&amp;IF(Q228='Tabelle Tipi-pesi'!P$18,'Tabelle Tipi-pesi'!Q$18,"")&amp;IF(Q228='Tabelle Tipi-pesi'!P$19,'Tabelle Tipi-pesi'!Q$19,"")&amp;IF(Q228='Tabelle Tipi-pesi'!P$20,'Tabelle Tipi-pesi'!Q$20,"")&amp;IF(Q228='Tabelle Tipi-pesi'!P$21,'Tabelle Tipi-pesi'!Q$21,"")&amp;IF(Q228='Tabelle Tipi-pesi'!P$22,'Tabelle Tipi-pesi'!Q$22,"")&amp;IF(Q228='Tabelle Tipi-pesi'!P$23,'Tabelle Tipi-pesi'!Q$23,"")&amp;IF(Q228='Tabelle Tipi-pesi'!P$24,'Tabelle Tipi-pesi'!Q$24,"")&amp;IF(Q228='Tabelle Tipi-pesi'!P$25,'Tabelle Tipi-pesi'!Q$25,"")&amp;IF(Q228='Tabelle Tipi-pesi'!P$26,'Tabelle Tipi-pesi'!Q$26,"")&amp;IF(Q228='Tabelle Tipi-pesi'!P$27,'Tabelle Tipi-pesi'!Q$27,"")&amp;IF(Q228='Tabelle Tipi-pesi'!P$28,'Tabelle Tipi-pesi'!Q$28,"")&amp;IF(Q228='Tabelle Tipi-pesi'!P$29,'Tabelle Tipi-pesi'!Q$29,"")&amp;IF(Q228='Tabelle Tipi-pesi'!P$30,'Tabelle Tipi-pesi'!Q$30,"")))</f>
        <v>0</v>
      </c>
      <c r="S228" s="29"/>
      <c r="T228" s="30">
        <f>IF(S228="",0,VALUE(IF(S228='Tabelle Tipi-pesi'!R$2,'Tabelle Tipi-pesi'!S$2,"")&amp;IF(S228='Tabelle Tipi-pesi'!R$3,'Tabelle Tipi-pesi'!S$3,"")&amp;IF(S228='Tabelle Tipi-pesi'!R$4,'Tabelle Tipi-pesi'!S$4,"")&amp;IF(S228='Tabelle Tipi-pesi'!R$5,'Tabelle Tipi-pesi'!S$5,"")&amp;IF(S228='Tabelle Tipi-pesi'!R$6,'Tabelle Tipi-pesi'!S$6,"")&amp;IF(S228='Tabelle Tipi-pesi'!R$7,'Tabelle Tipi-pesi'!S$7,"")&amp;IF(S228='Tabelle Tipi-pesi'!R$8,'Tabelle Tipi-pesi'!S$8,"")&amp;IF(S228='Tabelle Tipi-pesi'!R$9,'Tabelle Tipi-pesi'!S$9,"")&amp;IF(S228='Tabelle Tipi-pesi'!R$10,'Tabelle Tipi-pesi'!S$10,"")&amp;IF(S228='Tabelle Tipi-pesi'!R$11,'Tabelle Tipi-pesi'!S$11,"")&amp;IF(S228='Tabelle Tipi-pesi'!R$12,'Tabelle Tipi-pesi'!S$12,"")&amp;IF(S228='Tabelle Tipi-pesi'!R$13,'Tabelle Tipi-pesi'!S$13,"")&amp;IF(S228='Tabelle Tipi-pesi'!R$14,'Tabelle Tipi-pesi'!S$14,"")&amp;IF(S228='Tabelle Tipi-pesi'!R$15,'Tabelle Tipi-pesi'!S$15,"")&amp;IF(S228='Tabelle Tipi-pesi'!R$16,'Tabelle Tipi-pesi'!S$16,"")&amp;IF(S228='Tabelle Tipi-pesi'!R$17,'Tabelle Tipi-pesi'!S$17,"")&amp;IF(S228='Tabelle Tipi-pesi'!R$18,'Tabelle Tipi-pesi'!S$18,"")&amp;IF(S228='Tabelle Tipi-pesi'!R$19,'Tabelle Tipi-pesi'!S$19,"")&amp;IF(S228='Tabelle Tipi-pesi'!R$20,'Tabelle Tipi-pesi'!S$20,"")&amp;IF(S228='Tabelle Tipi-pesi'!R$21,'Tabelle Tipi-pesi'!S$21,"")&amp;IF(S228='Tabelle Tipi-pesi'!R$22,'Tabelle Tipi-pesi'!S$22,"")&amp;IF(S228='Tabelle Tipi-pesi'!R$23,'Tabelle Tipi-pesi'!S$23,"")&amp;IF(S228='Tabelle Tipi-pesi'!R$24,'Tabelle Tipi-pesi'!S$24,"")&amp;IF(S228='Tabelle Tipi-pesi'!R$25,'Tabelle Tipi-pesi'!S$25,"")&amp;IF(S228='Tabelle Tipi-pesi'!R$26,'Tabelle Tipi-pesi'!S$26,"")&amp;IF(S228='Tabelle Tipi-pesi'!R$27,'Tabelle Tipi-pesi'!S$27,"")&amp;IF(S228='Tabelle Tipi-pesi'!R$28,'Tabelle Tipi-pesi'!S$28,"")&amp;IF(S228='Tabelle Tipi-pesi'!R$29,'Tabelle Tipi-pesi'!S$29,"")&amp;IF(S228='Tabelle Tipi-pesi'!R$30,'Tabelle Tipi-pesi'!S$30,"")))</f>
        <v>0</v>
      </c>
      <c r="V228" s="9">
        <f>IF(U228="",0,VALUE(IF(U228='Tabelle Tipi-pesi'!T$2,'Tabelle Tipi-pesi'!U$2,"")&amp;IF(U228='Tabelle Tipi-pesi'!T$3,'Tabelle Tipi-pesi'!U$3,"")&amp;IF(U228='Tabelle Tipi-pesi'!T$4,'Tabelle Tipi-pesi'!U$4,"")&amp;IF(U228='Tabelle Tipi-pesi'!T$5,'Tabelle Tipi-pesi'!U$5,"")&amp;IF(U228='Tabelle Tipi-pesi'!T$6,'Tabelle Tipi-pesi'!U$6,"")&amp;IF(U228='Tabelle Tipi-pesi'!T$7,'Tabelle Tipi-pesi'!U$7,"")&amp;IF(U228='Tabelle Tipi-pesi'!T$8,'Tabelle Tipi-pesi'!U$8,"")&amp;IF(U228='Tabelle Tipi-pesi'!T$9,'Tabelle Tipi-pesi'!U$9,"")&amp;IF(U228='Tabelle Tipi-pesi'!T$10,'Tabelle Tipi-pesi'!U$10,"")&amp;IF(U228='Tabelle Tipi-pesi'!T$11,'Tabelle Tipi-pesi'!U$11,"")&amp;IF(U228='Tabelle Tipi-pesi'!T$12,'Tabelle Tipi-pesi'!U$12,"")&amp;IF(U228='Tabelle Tipi-pesi'!T$13,'Tabelle Tipi-pesi'!U$13,"")&amp;IF(U228='Tabelle Tipi-pesi'!T$14,'Tabelle Tipi-pesi'!U$14,"")&amp;IF(U228='Tabelle Tipi-pesi'!T$15,'Tabelle Tipi-pesi'!U$15,"")&amp;IF(U228='Tabelle Tipi-pesi'!T$16,'Tabelle Tipi-pesi'!U$16,"")&amp;IF(U228='Tabelle Tipi-pesi'!T$17,'Tabelle Tipi-pesi'!U$17,"")&amp;IF(U228='Tabelle Tipi-pesi'!T$18,'Tabelle Tipi-pesi'!U$18,"")&amp;IF(U228='Tabelle Tipi-pesi'!T$19,'Tabelle Tipi-pesi'!U$19,"")&amp;IF(U228='Tabelle Tipi-pesi'!T$20,'Tabelle Tipi-pesi'!U$20,"")&amp;IF(U228='Tabelle Tipi-pesi'!T$21,'Tabelle Tipi-pesi'!U$21,"")&amp;IF(U228='Tabelle Tipi-pesi'!T$22,'Tabelle Tipi-pesi'!U$22,"")&amp;IF(U228='Tabelle Tipi-pesi'!T$23,'Tabelle Tipi-pesi'!U$23,"")&amp;IF(U228='Tabelle Tipi-pesi'!T$24,'Tabelle Tipi-pesi'!U$24,"")&amp;IF(U228='Tabelle Tipi-pesi'!T$25,'Tabelle Tipi-pesi'!U$25,"")&amp;IF(U228='Tabelle Tipi-pesi'!T$26,'Tabelle Tipi-pesi'!U$26,"")&amp;IF(U228='Tabelle Tipi-pesi'!T$27,'Tabelle Tipi-pesi'!U$27,"")&amp;IF(U228='Tabelle Tipi-pesi'!T$28,'Tabelle Tipi-pesi'!U$28,"")&amp;IF(U228='Tabelle Tipi-pesi'!T$29,'Tabelle Tipi-pesi'!U$29,"")&amp;IF(U228='Tabelle Tipi-pesi'!T$30,'Tabelle Tipi-pesi'!U$30,"")))</f>
        <v>0</v>
      </c>
      <c r="W228" s="31"/>
      <c r="X228" s="32">
        <f>IF(W228="",0,VALUE(IF(W228='Tabelle Tipi-pesi'!V$2,'Tabelle Tipi-pesi'!W$2,"")&amp;IF(W228='Tabelle Tipi-pesi'!V$3,'Tabelle Tipi-pesi'!W$3,"")&amp;IF(W228='Tabelle Tipi-pesi'!V$4,'Tabelle Tipi-pesi'!W$4,"")&amp;IF(W228='Tabelle Tipi-pesi'!V$5,'Tabelle Tipi-pesi'!W$5,"")&amp;IF(W228='Tabelle Tipi-pesi'!V$6,'Tabelle Tipi-pesi'!W$6,"")&amp;IF(W228='Tabelle Tipi-pesi'!V$7,'Tabelle Tipi-pesi'!W$7,"")&amp;IF(W228='Tabelle Tipi-pesi'!V$8,'Tabelle Tipi-pesi'!W$8,"")&amp;IF(W228='Tabelle Tipi-pesi'!V$9,'Tabelle Tipi-pesi'!W$9,"")&amp;IF(W228='Tabelle Tipi-pesi'!V$10,'Tabelle Tipi-pesi'!W$10,"")&amp;IF(W228='Tabelle Tipi-pesi'!V$11,'Tabelle Tipi-pesi'!W$11,"")&amp;IF(W228='Tabelle Tipi-pesi'!V$12,'Tabelle Tipi-pesi'!W$12,"")&amp;IF(W228='Tabelle Tipi-pesi'!V$13,'Tabelle Tipi-pesi'!W$13,"")&amp;IF(W228='Tabelle Tipi-pesi'!V$14,'Tabelle Tipi-pesi'!W$14,"")&amp;IF(W228='Tabelle Tipi-pesi'!V$15,'Tabelle Tipi-pesi'!W$15,"")&amp;IF(W228='Tabelle Tipi-pesi'!V$16,'Tabelle Tipi-pesi'!W$16,"")&amp;IF(W228='Tabelle Tipi-pesi'!V$17,'Tabelle Tipi-pesi'!W$17,"")&amp;IF(W228='Tabelle Tipi-pesi'!V$18,'Tabelle Tipi-pesi'!W$18,"")&amp;IF(W228='Tabelle Tipi-pesi'!V$19,'Tabelle Tipi-pesi'!W$19,"")&amp;IF(W228='Tabelle Tipi-pesi'!V$20,'Tabelle Tipi-pesi'!W$20,"")&amp;IF(W228='Tabelle Tipi-pesi'!V$21,'Tabelle Tipi-pesi'!W$21,"")&amp;IF(W228='Tabelle Tipi-pesi'!V$22,'Tabelle Tipi-pesi'!W$22,"")&amp;IF(W228='Tabelle Tipi-pesi'!V$23,'Tabelle Tipi-pesi'!W$23,"")&amp;IF(W228='Tabelle Tipi-pesi'!V$24,'Tabelle Tipi-pesi'!W$24,"")&amp;IF(W228='Tabelle Tipi-pesi'!V$25,'Tabelle Tipi-pesi'!W$25,"")&amp;IF(W228='Tabelle Tipi-pesi'!V$26,'Tabelle Tipi-pesi'!W$26,"")&amp;IF(W228='Tabelle Tipi-pesi'!V$27,'Tabelle Tipi-pesi'!W$27,"")&amp;IF(W228='Tabelle Tipi-pesi'!V$28,'Tabelle Tipi-pesi'!W$28,"")&amp;IF(W228='Tabelle Tipi-pesi'!V$29,'Tabelle Tipi-pesi'!W$29,"")&amp;IF(W228='Tabelle Tipi-pesi'!V$30,'Tabelle Tipi-pesi'!W$30,"")))</f>
        <v>0</v>
      </c>
      <c r="Z228" s="9">
        <f>IF(Y228="",0,VALUE(IF(Y228='Tabelle Tipi-pesi'!X$2,'Tabelle Tipi-pesi'!Y$2,"")&amp;IF(Y228='Tabelle Tipi-pesi'!X$3,'Tabelle Tipi-pesi'!Y$3,"")&amp;IF(Y228='Tabelle Tipi-pesi'!X$4,'Tabelle Tipi-pesi'!Y$4,"")&amp;IF(Y228='Tabelle Tipi-pesi'!X$5,'Tabelle Tipi-pesi'!Y$5,"")&amp;IF(Y228='Tabelle Tipi-pesi'!X$6,'Tabelle Tipi-pesi'!Y$6,"")&amp;IF(Y228='Tabelle Tipi-pesi'!X$7,'Tabelle Tipi-pesi'!Y$7,"")&amp;IF(Y228='Tabelle Tipi-pesi'!X$8,'Tabelle Tipi-pesi'!Y$8,"")&amp;IF(Y228='Tabelle Tipi-pesi'!X$9,'Tabelle Tipi-pesi'!Y$9,"")&amp;IF(Y228='Tabelle Tipi-pesi'!X$10,'Tabelle Tipi-pesi'!Y$10,"")&amp;IF(Y228='Tabelle Tipi-pesi'!X$11,'Tabelle Tipi-pesi'!Y$11,"")&amp;IF(Y228='Tabelle Tipi-pesi'!X$12,'Tabelle Tipi-pesi'!Y$12,"")&amp;IF(Y228='Tabelle Tipi-pesi'!X$13,'Tabelle Tipi-pesi'!Y$13,"")&amp;IF(Y228='Tabelle Tipi-pesi'!X$14,'Tabelle Tipi-pesi'!Y$14,"")&amp;IF(Y228='Tabelle Tipi-pesi'!X$15,'Tabelle Tipi-pesi'!Y$15,"")&amp;IF(Y228='Tabelle Tipi-pesi'!X$16,'Tabelle Tipi-pesi'!Y$16,"")&amp;IF(Y228='Tabelle Tipi-pesi'!X$17,'Tabelle Tipi-pesi'!Y$17,"")&amp;IF(Y228='Tabelle Tipi-pesi'!X$18,'Tabelle Tipi-pesi'!Y$18,"")&amp;IF(Y228='Tabelle Tipi-pesi'!X$19,'Tabelle Tipi-pesi'!Y$19,"")&amp;IF(Y228='Tabelle Tipi-pesi'!X$20,'Tabelle Tipi-pesi'!Y$20,"")&amp;IF(Y228='Tabelle Tipi-pesi'!X$21,'Tabelle Tipi-pesi'!Y$21,"")&amp;IF(Y228='Tabelle Tipi-pesi'!X$22,'Tabelle Tipi-pesi'!Y$22,"")&amp;IF(Y228='Tabelle Tipi-pesi'!X$23,'Tabelle Tipi-pesi'!Y$23,"")&amp;IF(Y228='Tabelle Tipi-pesi'!X$24,'Tabelle Tipi-pesi'!Y$24,"")&amp;IF(Y228='Tabelle Tipi-pesi'!X$25,'Tabelle Tipi-pesi'!Y$25,"")&amp;IF(Y228='Tabelle Tipi-pesi'!X$26,'Tabelle Tipi-pesi'!Y$26,"")&amp;IF(Y228='Tabelle Tipi-pesi'!X$27,'Tabelle Tipi-pesi'!Y$27,"")&amp;IF(Y228='Tabelle Tipi-pesi'!X$28,'Tabelle Tipi-pesi'!Y$28,"")&amp;IF(Y228='Tabelle Tipi-pesi'!X$29,'Tabelle Tipi-pesi'!Y$29,"")&amp;IF(Y228='Tabelle Tipi-pesi'!X$30,'Tabelle Tipi-pesi'!Y$30,"")))</f>
        <v>0</v>
      </c>
      <c r="AA228" s="36"/>
      <c r="AB228" s="37">
        <f>IF(AA228="",0,VALUE(IF(AA228='Tabelle Tipi-pesi'!Z$2,'Tabelle Tipi-pesi'!AA$2,"")&amp;IF(AA228='Tabelle Tipi-pesi'!Z$3,'Tabelle Tipi-pesi'!AA$3,"")&amp;IF(AA228='Tabelle Tipi-pesi'!Z$4,'Tabelle Tipi-pesi'!AA$4,"")&amp;IF(AA228='Tabelle Tipi-pesi'!Z$5,'Tabelle Tipi-pesi'!AA$5,"")&amp;IF(AA228='Tabelle Tipi-pesi'!Z$6,'Tabelle Tipi-pesi'!AA$6,"")&amp;IF(AA228='Tabelle Tipi-pesi'!Z$7,'Tabelle Tipi-pesi'!AA$7,"")&amp;IF(AA228='Tabelle Tipi-pesi'!Z$8,'Tabelle Tipi-pesi'!AA$8,"")&amp;IF(AA228='Tabelle Tipi-pesi'!Z$9,'Tabelle Tipi-pesi'!AA$9,"")&amp;IF(AA228='Tabelle Tipi-pesi'!Z$10,'Tabelle Tipi-pesi'!AA$10,"")&amp;IF(AA228='Tabelle Tipi-pesi'!Z$11,'Tabelle Tipi-pesi'!AA$11,"")&amp;IF(AA228='Tabelle Tipi-pesi'!Z$12,'Tabelle Tipi-pesi'!AA$12,"")&amp;IF(AA228='Tabelle Tipi-pesi'!Z$13,'Tabelle Tipi-pesi'!AA$13,"")&amp;IF(AA228='Tabelle Tipi-pesi'!Z$14,'Tabelle Tipi-pesi'!AA$14,"")&amp;IF(AA228='Tabelle Tipi-pesi'!Z$15,'Tabelle Tipi-pesi'!AA$15,"")&amp;IF(AA228='Tabelle Tipi-pesi'!Z$16,'Tabelle Tipi-pesi'!AA$16,"")&amp;IF(AA228='Tabelle Tipi-pesi'!Z$17,'Tabelle Tipi-pesi'!AA$17,"")&amp;IF(AA228='Tabelle Tipi-pesi'!Z$18,'Tabelle Tipi-pesi'!AA$18,"")&amp;IF(AA228='Tabelle Tipi-pesi'!Z$19,'Tabelle Tipi-pesi'!AA$19,"")&amp;IF(AA228='Tabelle Tipi-pesi'!Z$20,'Tabelle Tipi-pesi'!AA$20,"")&amp;IF(AA228='Tabelle Tipi-pesi'!Z$21,'Tabelle Tipi-pesi'!AA$21,"")&amp;IF(AA228='Tabelle Tipi-pesi'!Z$22,'Tabelle Tipi-pesi'!AA$22,"")&amp;IF(AA228='Tabelle Tipi-pesi'!Z$23,'Tabelle Tipi-pesi'!AA$23,"")&amp;IF(AA228='Tabelle Tipi-pesi'!Z$24,'Tabelle Tipi-pesi'!AA$24,"")&amp;IF(AA228='Tabelle Tipi-pesi'!Z$25,'Tabelle Tipi-pesi'!AA$25,"")&amp;IF(AA228='Tabelle Tipi-pesi'!Z$26,'Tabelle Tipi-pesi'!AA$26,"")&amp;IF(AA228='Tabelle Tipi-pesi'!Z$27,'Tabelle Tipi-pesi'!AA$27,"")&amp;IF(AA228='Tabelle Tipi-pesi'!Z$28,'Tabelle Tipi-pesi'!AA$28,"")&amp;IF(AA228='Tabelle Tipi-pesi'!Z$29,'Tabelle Tipi-pesi'!AA$29,"")&amp;IF(AA228='Tabelle Tipi-pesi'!Z$30,'Tabelle Tipi-pesi'!AA$30,"")))</f>
        <v>0</v>
      </c>
      <c r="AD228" s="9">
        <f>IF(AC228="",0,VALUE(IF(AC228='Tabelle Tipi-pesi'!Z$2,'Tabelle Tipi-pesi'!AA$2,"")&amp;IF(AC228='Tabelle Tipi-pesi'!Z$3,'Tabelle Tipi-pesi'!AA$3,"")&amp;IF(AC228='Tabelle Tipi-pesi'!Z$4,'Tabelle Tipi-pesi'!AA$4,"")&amp;IF(AC228='Tabelle Tipi-pesi'!Z$5,'Tabelle Tipi-pesi'!AA$5,"")&amp;IF(AC228='Tabelle Tipi-pesi'!Z$6,'Tabelle Tipi-pesi'!AA$6,"")&amp;IF(AC228='Tabelle Tipi-pesi'!Z$7,'Tabelle Tipi-pesi'!AA$7,"")&amp;IF(AC228='Tabelle Tipi-pesi'!Z$8,'Tabelle Tipi-pesi'!AA$8,"")&amp;IF(AC228='Tabelle Tipi-pesi'!Z$9,'Tabelle Tipi-pesi'!AA$9,"")&amp;IF(AC228='Tabelle Tipi-pesi'!Z$10,'Tabelle Tipi-pesi'!AA$10,"")&amp;IF(AC228='Tabelle Tipi-pesi'!Z$11,'Tabelle Tipi-pesi'!AA$11,"")&amp;IF(AC228='Tabelle Tipi-pesi'!Z$12,'Tabelle Tipi-pesi'!AA$12,"")&amp;IF(AC228='Tabelle Tipi-pesi'!Z$13,'Tabelle Tipi-pesi'!AA$13,"")&amp;IF(AC228='Tabelle Tipi-pesi'!Z$14,'Tabelle Tipi-pesi'!AA$14,"")&amp;IF(AC228='Tabelle Tipi-pesi'!Z$15,'Tabelle Tipi-pesi'!AA$15,"")&amp;IF(AC228='Tabelle Tipi-pesi'!Z$16,'Tabelle Tipi-pesi'!AA$16,"")&amp;IF(AC228='Tabelle Tipi-pesi'!Z$17,'Tabelle Tipi-pesi'!AA$17,"")&amp;IF(AC228='Tabelle Tipi-pesi'!Z$18,'Tabelle Tipi-pesi'!AA$18,"")&amp;IF(AC228='Tabelle Tipi-pesi'!Z$19,'Tabelle Tipi-pesi'!AA$19,"")&amp;IF(AC228='Tabelle Tipi-pesi'!Z$20,'Tabelle Tipi-pesi'!AA$20,"")&amp;IF(AC228='Tabelle Tipi-pesi'!Z$21,'Tabelle Tipi-pesi'!AA$21,"")&amp;IF(AC228='Tabelle Tipi-pesi'!Z$22,'Tabelle Tipi-pesi'!AA$22,"")&amp;IF(AC228='Tabelle Tipi-pesi'!Z$23,'Tabelle Tipi-pesi'!AA$23,"")&amp;IF(AC228='Tabelle Tipi-pesi'!Z$24,'Tabelle Tipi-pesi'!AA$24,"")&amp;IF(AC228='Tabelle Tipi-pesi'!Z$25,'Tabelle Tipi-pesi'!AA$25,"")&amp;IF(AC228='Tabelle Tipi-pesi'!Z$26,'Tabelle Tipi-pesi'!AA$26,"")&amp;IF(AC228='Tabelle Tipi-pesi'!Z$25,'Tabelle Tipi-pesi'!AA$25,"")&amp;IF(AC228='Tabelle Tipi-pesi'!Z$27,'Tabelle Tipi-pesi'!AA$27,"")&amp;IF(AC228='Tabelle Tipi-pesi'!Z$28,'Tabelle Tipi-pesi'!AA$28,"")&amp;IF(AC228='Tabelle Tipi-pesi'!Z$29,'Tabelle Tipi-pesi'!AA$29,"")&amp;IF(AC228='Tabelle Tipi-pesi'!Z$30,'Tabelle Tipi-pesi'!AA$30,"")))</f>
        <v>0</v>
      </c>
      <c r="AE228" s="34"/>
      <c r="AF228" s="35">
        <f>IF(AE228="",0,VALUE(IF(AE228='Tabelle Tipi-pesi'!AB$2,'Tabelle Tipi-pesi'!AC$2,"")&amp;IF(AE228='Tabelle Tipi-pesi'!AB$3,'Tabelle Tipi-pesi'!AC$3,"")&amp;IF(AE228='Tabelle Tipi-pesi'!AB$4,'Tabelle Tipi-pesi'!AC$4,"")&amp;IF(AE228='Tabelle Tipi-pesi'!AB$5,'Tabelle Tipi-pesi'!AC$5,"")&amp;IF(AE228='Tabelle Tipi-pesi'!AB$6,'Tabelle Tipi-pesi'!AC$6,"")&amp;IF(AE228='Tabelle Tipi-pesi'!AB$7,'Tabelle Tipi-pesi'!AC$7,"")&amp;IF(AE228='Tabelle Tipi-pesi'!AB$8,'Tabelle Tipi-pesi'!AC$8,"")&amp;IF(AE228='Tabelle Tipi-pesi'!AB$9,'Tabelle Tipi-pesi'!AC$9,"")&amp;IF(AE228='Tabelle Tipi-pesi'!AB$10,'Tabelle Tipi-pesi'!AC$10,"")&amp;IF(AE228='Tabelle Tipi-pesi'!AB$11,'Tabelle Tipi-pesi'!AC$11,"")&amp;IF(AE228='Tabelle Tipi-pesi'!AB$12,'Tabelle Tipi-pesi'!AC$12,"")&amp;IF(AE228='Tabelle Tipi-pesi'!AB$13,'Tabelle Tipi-pesi'!AC$13,"")&amp;IF(AE228='Tabelle Tipi-pesi'!AB$14,'Tabelle Tipi-pesi'!AC$14,"")&amp;IF(AE228='Tabelle Tipi-pesi'!AB$15,'Tabelle Tipi-pesi'!AC$15,"")&amp;IF(AE228='Tabelle Tipi-pesi'!AB$16,'Tabelle Tipi-pesi'!AC$16,"")&amp;IF(AE228='Tabelle Tipi-pesi'!AB$17,'Tabelle Tipi-pesi'!AC$17,"")&amp;IF(AE228='Tabelle Tipi-pesi'!AB$18,'Tabelle Tipi-pesi'!AC$18,"")&amp;IF(AE228='Tabelle Tipi-pesi'!AB$19,'Tabelle Tipi-pesi'!AC$19,"")&amp;IF(AE228='Tabelle Tipi-pesi'!AB$20,'Tabelle Tipi-pesi'!AC$20,"")&amp;IF(AE228='Tabelle Tipi-pesi'!AB$21,'Tabelle Tipi-pesi'!AC$21,"")&amp;IF(AE228='Tabelle Tipi-pesi'!AB$22,'Tabelle Tipi-pesi'!AC$22,"")&amp;IF(AE228='Tabelle Tipi-pesi'!AB$23,'Tabelle Tipi-pesi'!AC$23,"")&amp;IF(AE228='Tabelle Tipi-pesi'!AB$24,'Tabelle Tipi-pesi'!AC$24,"")&amp;IF(AE228='Tabelle Tipi-pesi'!AB$25,'Tabelle Tipi-pesi'!AC$25,"")&amp;IF(AE228='Tabelle Tipi-pesi'!AB$26,'Tabelle Tipi-pesi'!AC$26,"")&amp;IF(AE228='Tabelle Tipi-pesi'!AB$25,'Tabelle Tipi-pesi'!AC$25,"")&amp;IF(AE228='Tabelle Tipi-pesi'!AB$27,'Tabelle Tipi-pesi'!AC$27,"")&amp;IF(AE228='Tabelle Tipi-pesi'!AB$28,'Tabelle Tipi-pesi'!AC$28,"")&amp;IF(AE228='Tabelle Tipi-pesi'!AB$29,'Tabelle Tipi-pesi'!AC$29,"")&amp;IF(AE228='Tabelle Tipi-pesi'!AB$30,'Tabelle Tipi-pesi'!AC$30,"")))</f>
        <v>0</v>
      </c>
      <c r="AH228" s="9">
        <f>IF(AG228="",0,VALUE(IF(AG228='Tabelle Tipi-pesi'!AD$2,'Tabelle Tipi-pesi'!AE$2,"")&amp;IF(AG228='Tabelle Tipi-pesi'!AD$3,'Tabelle Tipi-pesi'!AE$3,"")&amp;IF(AG228='Tabelle Tipi-pesi'!AD$4,'Tabelle Tipi-pesi'!AE$4,"")&amp;IF(AG228='Tabelle Tipi-pesi'!AD$5,'Tabelle Tipi-pesi'!AE$5,"")&amp;IF(AG228='Tabelle Tipi-pesi'!AD$6,'Tabelle Tipi-pesi'!AE$6,"")&amp;IF(AG228='Tabelle Tipi-pesi'!AD$7,'Tabelle Tipi-pesi'!AE$7,"")&amp;IF(AG228='Tabelle Tipi-pesi'!AD$8,'Tabelle Tipi-pesi'!AE$8,"")&amp;IF(AG228='Tabelle Tipi-pesi'!AD$9,'Tabelle Tipi-pesi'!AE$9,"")&amp;IF(AG228='Tabelle Tipi-pesi'!AD$10,'Tabelle Tipi-pesi'!AE$10,"")&amp;IF(AG228='Tabelle Tipi-pesi'!AD$11,'Tabelle Tipi-pesi'!AE$11,"")&amp;IF(AG228='Tabelle Tipi-pesi'!AD$12,'Tabelle Tipi-pesi'!AE$12,"")&amp;IF(AG228='Tabelle Tipi-pesi'!AD$13,'Tabelle Tipi-pesi'!AE$13,"")&amp;IF(AG228='Tabelle Tipi-pesi'!AD$14,'Tabelle Tipi-pesi'!AE$14,"")&amp;IF(AG228='Tabelle Tipi-pesi'!AD$15,'Tabelle Tipi-pesi'!AE$15,"")&amp;IF(AG228='Tabelle Tipi-pesi'!AD$16,'Tabelle Tipi-pesi'!AE$16,"")&amp;IF(AG228='Tabelle Tipi-pesi'!AD$17,'Tabelle Tipi-pesi'!AE$17,"")&amp;IF(AG228='Tabelle Tipi-pesi'!AD$18,'Tabelle Tipi-pesi'!AE$18,"")&amp;IF(AG228='Tabelle Tipi-pesi'!AD$19,'Tabelle Tipi-pesi'!AE$19,"")&amp;IF(AG228='Tabelle Tipi-pesi'!AD$20,'Tabelle Tipi-pesi'!AE$20,"")&amp;IF(AG228='Tabelle Tipi-pesi'!AD$21,'Tabelle Tipi-pesi'!AE$21,"")&amp;IF(AG228='Tabelle Tipi-pesi'!AD$22,'Tabelle Tipi-pesi'!AE$22,"")&amp;IF(AG228='Tabelle Tipi-pesi'!AD$23,'Tabelle Tipi-pesi'!AE$23,"")&amp;IF(AG228='Tabelle Tipi-pesi'!AD$24,'Tabelle Tipi-pesi'!AE$24,"")&amp;IF(AG228='Tabelle Tipi-pesi'!AD$25,'Tabelle Tipi-pesi'!AE$25,"")&amp;IF(AG228='Tabelle Tipi-pesi'!AD$26,'Tabelle Tipi-pesi'!AE$26,"")&amp;IF(AG228='Tabelle Tipi-pesi'!AD$25,'Tabelle Tipi-pesi'!AE$25,"")&amp;IF(AG228='Tabelle Tipi-pesi'!AD$27,'Tabelle Tipi-pesi'!AE$27,"")&amp;IF(AG228='Tabelle Tipi-pesi'!AD$28,'Tabelle Tipi-pesi'!AE$28,"")&amp;IF(AG228='Tabelle Tipi-pesi'!AD$29,'Tabelle Tipi-pesi'!AE$29,"")&amp;IF(AG228='Tabelle Tipi-pesi'!AD$30,'Tabelle Tipi-pesi'!AE$30,"")))</f>
        <v>0</v>
      </c>
      <c r="AJ228" s="26">
        <f t="shared" si="21"/>
        <v>552</v>
      </c>
      <c r="AK228" s="55">
        <v>51.5</v>
      </c>
      <c r="AL228" s="12">
        <v>4971</v>
      </c>
      <c r="AM228" s="18"/>
      <c r="AN228" s="11">
        <f t="shared" si="22"/>
        <v>9</v>
      </c>
      <c r="AO228" s="11" t="str">
        <f t="shared" si="23"/>
        <v>3</v>
      </c>
      <c r="AP228" s="8">
        <v>1080</v>
      </c>
      <c r="AQ228" s="40">
        <f t="shared" si="24"/>
        <v>5.7914563106796111</v>
      </c>
      <c r="AR228" s="15">
        <f t="shared" si="25"/>
        <v>62.547728155339804</v>
      </c>
      <c r="AS228" s="16">
        <f t="shared" si="26"/>
        <v>113.31110173068805</v>
      </c>
      <c r="AT228" s="15">
        <f t="shared" si="27"/>
        <v>8.825260585469799</v>
      </c>
      <c r="AU228" s="39"/>
    </row>
    <row r="229" spans="1:47" s="8" customFormat="1" ht="11.25" customHeight="1" x14ac:dyDescent="0.2">
      <c r="A229" s="8">
        <v>225</v>
      </c>
      <c r="B229" s="8">
        <v>4</v>
      </c>
      <c r="C229" s="20" t="s">
        <v>16</v>
      </c>
      <c r="D229" s="21">
        <f>IF(C229="",0,VALUE(IF(C229='Tabelle Tipi-pesi'!B$2,'Tabelle Tipi-pesi'!C$2,"")&amp;IF(C229='Tabelle Tipi-pesi'!B$3,'Tabelle Tipi-pesi'!C$3,"")&amp;IF(C229='Tabelle Tipi-pesi'!B$4,'Tabelle Tipi-pesi'!C$4,"")&amp;IF(C229='Tabelle Tipi-pesi'!B$5,'Tabelle Tipi-pesi'!C$5,"")&amp;IF(C229='Tabelle Tipi-pesi'!B$6,'Tabelle Tipi-pesi'!C$6,"")&amp;IF(C229='Tabelle Tipi-pesi'!B$7,'Tabelle Tipi-pesi'!C$7,"")&amp;IF(C229='Tabelle Tipi-pesi'!B$8,'Tabelle Tipi-pesi'!C$8,"")&amp;IF(C229='Tabelle Tipi-pesi'!B$9,'Tabelle Tipi-pesi'!C$9,"")&amp;IF(C229='Tabelle Tipi-pesi'!B$10,'Tabelle Tipi-pesi'!C$10,"")&amp;IF(C229='Tabelle Tipi-pesi'!B$11,'Tabelle Tipi-pesi'!C$11,"")&amp;IF(C229='Tabelle Tipi-pesi'!B$12,'Tabelle Tipi-pesi'!C$12,"")&amp;IF(C229='Tabelle Tipi-pesi'!B$13,'Tabelle Tipi-pesi'!C$13,"")&amp;IF(C229='Tabelle Tipi-pesi'!B$14,'Tabelle Tipi-pesi'!C$14,"")&amp;IF(C229='Tabelle Tipi-pesi'!B$15,'Tabelle Tipi-pesi'!C$15,"")&amp;IF(C229='Tabelle Tipi-pesi'!B$16,'Tabelle Tipi-pesi'!C$16,"")&amp;IF(C229='Tabelle Tipi-pesi'!B$17,'Tabelle Tipi-pesi'!C$17,"")&amp;IF(C229='Tabelle Tipi-pesi'!B$18,'Tabelle Tipi-pesi'!C$18,"")&amp;IF(C229='Tabelle Tipi-pesi'!B$19,'Tabelle Tipi-pesi'!C$19,"")&amp;IF(C229='Tabelle Tipi-pesi'!B$20,'Tabelle Tipi-pesi'!C$20,"")&amp;IF(C229='Tabelle Tipi-pesi'!B$21,'Tabelle Tipi-pesi'!C$21,"")&amp;IF(C229='Tabelle Tipi-pesi'!B$22,'Tabelle Tipi-pesi'!C$22,"")&amp;IF(C229='Tabelle Tipi-pesi'!B$23,'Tabelle Tipi-pesi'!C$23,"")&amp;IF(C229='Tabelle Tipi-pesi'!B$24,'Tabelle Tipi-pesi'!C$24,"")&amp;IF(C229='Tabelle Tipi-pesi'!B$25,'Tabelle Tipi-pesi'!C$25,"")&amp;IF(C229='Tabelle Tipi-pesi'!B$26,'Tabelle Tipi-pesi'!C$26,"")&amp;IF(C229='Tabelle Tipi-pesi'!B$27,'Tabelle Tipi-pesi'!C$27,"")&amp;IF(C229='Tabelle Tipi-pesi'!B$28,'Tabelle Tipi-pesi'!C$28,"")&amp;IF(C229='Tabelle Tipi-pesi'!B$29,'Tabelle Tipi-pesi'!C$29,"")&amp;IF(C229='Tabelle Tipi-pesi'!B$30,'Tabelle Tipi-pesi'!C$30,"")))</f>
        <v>50</v>
      </c>
      <c r="E229" s="8" t="s">
        <v>139</v>
      </c>
      <c r="F229" s="7">
        <f>IF(E229="",0,VALUE(IF(E229='Tabelle Tipi-pesi'!D$2,'Tabelle Tipi-pesi'!E$2,"")&amp;IF(E229='Tabelle Tipi-pesi'!D$3,'Tabelle Tipi-pesi'!E$3,"")&amp;IF(E229='Tabelle Tipi-pesi'!D$4,'Tabelle Tipi-pesi'!E$4,"")&amp;IF(E229='Tabelle Tipi-pesi'!D$5,'Tabelle Tipi-pesi'!E$5,"")&amp;IF(E229='Tabelle Tipi-pesi'!D$6,'Tabelle Tipi-pesi'!E$6,"")&amp;IF(E229='Tabelle Tipi-pesi'!D$7,'Tabelle Tipi-pesi'!E$7,"")&amp;IF(E229='Tabelle Tipi-pesi'!D$8,'Tabelle Tipi-pesi'!E$8,"")&amp;IF(E229='Tabelle Tipi-pesi'!D$9,'Tabelle Tipi-pesi'!E$9,"")&amp;IF(E229='Tabelle Tipi-pesi'!D$10,'Tabelle Tipi-pesi'!E$10,"")&amp;IF(E229='Tabelle Tipi-pesi'!D$11,'Tabelle Tipi-pesi'!E$11,"")&amp;IF(E229='Tabelle Tipi-pesi'!D$12,'Tabelle Tipi-pesi'!E$12,"")&amp;IF(E229='Tabelle Tipi-pesi'!D$13,'Tabelle Tipi-pesi'!E$13,"")&amp;IF(E229='Tabelle Tipi-pesi'!D$14,'Tabelle Tipi-pesi'!E$14,"")&amp;IF(E229='Tabelle Tipi-pesi'!D$15,'Tabelle Tipi-pesi'!E$15,"")&amp;IF(E229='Tabelle Tipi-pesi'!D$16,'Tabelle Tipi-pesi'!E$16,"")&amp;IF(E229='Tabelle Tipi-pesi'!D$17,'Tabelle Tipi-pesi'!E$17,"")&amp;IF(E229='Tabelle Tipi-pesi'!D$18,'Tabelle Tipi-pesi'!E$18,"")&amp;IF(E229='Tabelle Tipi-pesi'!D$19,'Tabelle Tipi-pesi'!E$19,"")&amp;IF(E229='Tabelle Tipi-pesi'!D$20,'Tabelle Tipi-pesi'!E$20,"")&amp;IF(E229='Tabelle Tipi-pesi'!D$21,'Tabelle Tipi-pesi'!E$21,"")&amp;IF(E229='Tabelle Tipi-pesi'!D$22,'Tabelle Tipi-pesi'!E$22,"")&amp;IF(E229='Tabelle Tipi-pesi'!D$23,'Tabelle Tipi-pesi'!E$23,"")&amp;IF(E229='Tabelle Tipi-pesi'!D$24,'Tabelle Tipi-pesi'!E$24,"")&amp;IF(E229='Tabelle Tipi-pesi'!D$25,'Tabelle Tipi-pesi'!E$25,"")&amp;IF(E229='Tabelle Tipi-pesi'!D$26,'Tabelle Tipi-pesi'!E$26,"")&amp;IF(E229='Tabelle Tipi-pesi'!D$27,'Tabelle Tipi-pesi'!E$27,"")&amp;IF(E229='Tabelle Tipi-pesi'!D$28,'Tabelle Tipi-pesi'!E$28,"")&amp;IF(E229='Tabelle Tipi-pesi'!D$29,'Tabelle Tipi-pesi'!E$29,"")&amp;IF(E229='Tabelle Tipi-pesi'!D$30,'Tabelle Tipi-pesi'!E$30,"")))</f>
        <v>20</v>
      </c>
      <c r="G229" s="22" t="s">
        <v>133</v>
      </c>
      <c r="H229" s="23">
        <f>$B229*IF(G229="",0,VALUE(IF(G229='Tabelle Tipi-pesi'!F$2,'Tabelle Tipi-pesi'!G$2,"")&amp;IF(G229='Tabelle Tipi-pesi'!F$3,'Tabelle Tipi-pesi'!G$3,"")&amp;IF(G229='Tabelle Tipi-pesi'!F$4,'Tabelle Tipi-pesi'!G$4,"")&amp;IF(G229='Tabelle Tipi-pesi'!F$5,'Tabelle Tipi-pesi'!G$5,"")&amp;IF(G229='Tabelle Tipi-pesi'!F$6,'Tabelle Tipi-pesi'!G$6,"")&amp;IF(G229='Tabelle Tipi-pesi'!F$7,'Tabelle Tipi-pesi'!G$7,"")&amp;IF(G229='Tabelle Tipi-pesi'!F$8,'Tabelle Tipi-pesi'!G$8,"")&amp;IF(G229='Tabelle Tipi-pesi'!F$9,'Tabelle Tipi-pesi'!G$9,"")&amp;IF(G229='Tabelle Tipi-pesi'!F$10,'Tabelle Tipi-pesi'!G$10,"")&amp;IF(G229='Tabelle Tipi-pesi'!F$11,'Tabelle Tipi-pesi'!G$11,"")&amp;IF(G229='Tabelle Tipi-pesi'!F$12,'Tabelle Tipi-pesi'!G$12,"")&amp;IF(G229='Tabelle Tipi-pesi'!F$13,'Tabelle Tipi-pesi'!G$13,"")&amp;IF(G229='Tabelle Tipi-pesi'!F$14,'Tabelle Tipi-pesi'!G$14,"")&amp;IF(G229='Tabelle Tipi-pesi'!F$15,'Tabelle Tipi-pesi'!G$15,"")&amp;IF(G229='Tabelle Tipi-pesi'!F$16,'Tabelle Tipi-pesi'!G$16,"")&amp;IF(G229='Tabelle Tipi-pesi'!F$17,'Tabelle Tipi-pesi'!G$17,"")&amp;IF(G229='Tabelle Tipi-pesi'!F$18,'Tabelle Tipi-pesi'!G$18,"")&amp;IF(G229='Tabelle Tipi-pesi'!F$19,'Tabelle Tipi-pesi'!G$19,"")&amp;IF(G229='Tabelle Tipi-pesi'!F$20,'Tabelle Tipi-pesi'!G$20,"")&amp;IF(G229='Tabelle Tipi-pesi'!F$21,'Tabelle Tipi-pesi'!G$21,"")&amp;IF(G229='Tabelle Tipi-pesi'!F$22,'Tabelle Tipi-pesi'!G$22,"")&amp;IF(G229='Tabelle Tipi-pesi'!F$23,'Tabelle Tipi-pesi'!G$23,"")&amp;IF(G229='Tabelle Tipi-pesi'!F$24,'Tabelle Tipi-pesi'!G$24,"")&amp;IF(G229='Tabelle Tipi-pesi'!F$25,'Tabelle Tipi-pesi'!G$25,"")&amp;IF(G229='Tabelle Tipi-pesi'!F$26,'Tabelle Tipi-pesi'!G$26,"")&amp;IF(G229='Tabelle Tipi-pesi'!F$27,'Tabelle Tipi-pesi'!G$27,"")&amp;IF(G229='Tabelle Tipi-pesi'!F$28,'Tabelle Tipi-pesi'!G$28,"")&amp;IF(G229='Tabelle Tipi-pesi'!F$29,'Tabelle Tipi-pesi'!G$29,"")&amp;IF(G229='Tabelle Tipi-pesi'!F$30,'Tabelle Tipi-pesi'!G$30,"")))</f>
        <v>40</v>
      </c>
      <c r="I229" s="8" t="s">
        <v>46</v>
      </c>
      <c r="J229" s="9">
        <f>IF(I229="",0,VALUE(IF(I229='Tabelle Tipi-pesi'!H$2,'Tabelle Tipi-pesi'!I$2,"")&amp;IF(I229='Tabelle Tipi-pesi'!H$3,'Tabelle Tipi-pesi'!I$3,"")&amp;IF(I229='Tabelle Tipi-pesi'!H$4,'Tabelle Tipi-pesi'!I$4,"")&amp;IF(I229='Tabelle Tipi-pesi'!H$5,'Tabelle Tipi-pesi'!I$5,"")&amp;IF(I229='Tabelle Tipi-pesi'!H$6,'Tabelle Tipi-pesi'!I$6,"")&amp;IF(I229='Tabelle Tipi-pesi'!H$7,'Tabelle Tipi-pesi'!I$7,"")&amp;IF(I229='Tabelle Tipi-pesi'!H$8,'Tabelle Tipi-pesi'!I$8,"")&amp;IF(I229='Tabelle Tipi-pesi'!H$9,'Tabelle Tipi-pesi'!I$9,"")&amp;IF(I229='Tabelle Tipi-pesi'!H$10,'Tabelle Tipi-pesi'!I$10,"")&amp;IF(I229='Tabelle Tipi-pesi'!H$11,'Tabelle Tipi-pesi'!I$11,"")&amp;IF(I229='Tabelle Tipi-pesi'!H$12,'Tabelle Tipi-pesi'!I$12,"")&amp;IF(I229='Tabelle Tipi-pesi'!H$13,'Tabelle Tipi-pesi'!I$13,"")&amp;IF(I229='Tabelle Tipi-pesi'!H$14,'Tabelle Tipi-pesi'!I$14,"")&amp;IF(I229='Tabelle Tipi-pesi'!H$15,'Tabelle Tipi-pesi'!I$15,"")&amp;IF(I229='Tabelle Tipi-pesi'!H$16,'Tabelle Tipi-pesi'!I$16,"")&amp;IF(I229='Tabelle Tipi-pesi'!H$17,'Tabelle Tipi-pesi'!I$17,"")&amp;IF(I229='Tabelle Tipi-pesi'!H$18,'Tabelle Tipi-pesi'!I$18,"")&amp;IF(I229='Tabelle Tipi-pesi'!H$19,'Tabelle Tipi-pesi'!I$19,"")&amp;IF(I229='Tabelle Tipi-pesi'!H$20,'Tabelle Tipi-pesi'!I$20,"")&amp;IF(I229='Tabelle Tipi-pesi'!H$21,'Tabelle Tipi-pesi'!I$21,"")&amp;IF(I229='Tabelle Tipi-pesi'!H$22,'Tabelle Tipi-pesi'!I$22,"")&amp;IF(I229='Tabelle Tipi-pesi'!H$23,'Tabelle Tipi-pesi'!I$23,"")&amp;IF(I229='Tabelle Tipi-pesi'!H$24,'Tabelle Tipi-pesi'!I$24,"")&amp;IF(I229='Tabelle Tipi-pesi'!H$25,'Tabelle Tipi-pesi'!I$25,"")&amp;IF(I229='Tabelle Tipi-pesi'!H$26,'Tabelle Tipi-pesi'!I$26,"")&amp;IF(I229='Tabelle Tipi-pesi'!H$27,'Tabelle Tipi-pesi'!I$27,"")&amp;IF(I229='Tabelle Tipi-pesi'!H$28,'Tabelle Tipi-pesi'!I$28,"")&amp;IF(I229='Tabelle Tipi-pesi'!H$29,'Tabelle Tipi-pesi'!I$29,"")&amp;IF(I229='Tabelle Tipi-pesi'!H$30,'Tabelle Tipi-pesi'!I$30,"")))</f>
        <v>40</v>
      </c>
      <c r="K229" s="24" t="s">
        <v>50</v>
      </c>
      <c r="L229" s="25">
        <f>IF(K229="",0,VALUE(IF(K229='Tabelle Tipi-pesi'!J$2,'Tabelle Tipi-pesi'!K$2,"")&amp;IF(K229='Tabelle Tipi-pesi'!J$3,'Tabelle Tipi-pesi'!K$3,"")&amp;IF(K229='Tabelle Tipi-pesi'!J$4,'Tabelle Tipi-pesi'!K$4,"")&amp;IF(K229='Tabelle Tipi-pesi'!J$5,'Tabelle Tipi-pesi'!K$5,"")&amp;IF(K229='Tabelle Tipi-pesi'!J$6,'Tabelle Tipi-pesi'!K$6,"")&amp;IF(K229='Tabelle Tipi-pesi'!J$7,'Tabelle Tipi-pesi'!K$7,"")&amp;IF(K229='Tabelle Tipi-pesi'!J$8,'Tabelle Tipi-pesi'!K$8,"")&amp;IF(K229='Tabelle Tipi-pesi'!J$9,'Tabelle Tipi-pesi'!K$9,"")&amp;IF(K229='Tabelle Tipi-pesi'!J$10,'Tabelle Tipi-pesi'!K$10,"")&amp;IF(K229='Tabelle Tipi-pesi'!J$11,'Tabelle Tipi-pesi'!K$11,"")&amp;IF(K229='Tabelle Tipi-pesi'!J$12,'Tabelle Tipi-pesi'!K$12,"")&amp;IF(K229='Tabelle Tipi-pesi'!J$13,'Tabelle Tipi-pesi'!K$13,"")&amp;IF(K229='Tabelle Tipi-pesi'!J$14,'Tabelle Tipi-pesi'!K$14,"")&amp;IF(K229='Tabelle Tipi-pesi'!J$15,'Tabelle Tipi-pesi'!K$15,"")&amp;IF(K229='Tabelle Tipi-pesi'!J$16,'Tabelle Tipi-pesi'!K$16,"")&amp;IF(K229='Tabelle Tipi-pesi'!J$17,'Tabelle Tipi-pesi'!K$17,"")&amp;IF(K229='Tabelle Tipi-pesi'!J$18,'Tabelle Tipi-pesi'!K$18,"")&amp;IF(K229='Tabelle Tipi-pesi'!J$19,'Tabelle Tipi-pesi'!K$19,"")&amp;IF(K229='Tabelle Tipi-pesi'!J$20,'Tabelle Tipi-pesi'!K$20,"")&amp;IF(K229='Tabelle Tipi-pesi'!J$21,'Tabelle Tipi-pesi'!K$21,"")&amp;IF(K229='Tabelle Tipi-pesi'!J$22,'Tabelle Tipi-pesi'!K$22,"")&amp;IF(K229='Tabelle Tipi-pesi'!J$23,'Tabelle Tipi-pesi'!K$23,"")&amp;IF(K229='Tabelle Tipi-pesi'!J$24,'Tabelle Tipi-pesi'!K$24,"")&amp;IF(K229='Tabelle Tipi-pesi'!J$25,'Tabelle Tipi-pesi'!K$25,"")&amp;IF(K229='Tabelle Tipi-pesi'!J$26,'Tabelle Tipi-pesi'!K$26,"")&amp;IF(K229='Tabelle Tipi-pesi'!J$27,'Tabelle Tipi-pesi'!K$27,"")&amp;IF(K229='Tabelle Tipi-pesi'!J$28,'Tabelle Tipi-pesi'!K$28,"")&amp;IF(K229='Tabelle Tipi-pesi'!J$29,'Tabelle Tipi-pesi'!K$29,"")&amp;IF(K229='Tabelle Tipi-pesi'!J$30,'Tabelle Tipi-pesi'!K$30,"")))</f>
        <v>7</v>
      </c>
      <c r="M229" s="8" t="s">
        <v>55</v>
      </c>
      <c r="N229" s="9">
        <f>$B229*IF(M229="",0,VALUE(IF(M229='Tabelle Tipi-pesi'!L$2,'Tabelle Tipi-pesi'!M$2,"")&amp;IF(M229='Tabelle Tipi-pesi'!L$3,'Tabelle Tipi-pesi'!M$3,"")&amp;IF(M229='Tabelle Tipi-pesi'!L$4,'Tabelle Tipi-pesi'!M$4,"")&amp;IF(M229='Tabelle Tipi-pesi'!L$5,'Tabelle Tipi-pesi'!M$5,"")&amp;IF(M229='Tabelle Tipi-pesi'!L$6,'Tabelle Tipi-pesi'!M$6,"")&amp;IF(M229='Tabelle Tipi-pesi'!L$7,'Tabelle Tipi-pesi'!M$7,"")&amp;IF(M229='Tabelle Tipi-pesi'!L$8,'Tabelle Tipi-pesi'!M$8,"")&amp;IF(M229='Tabelle Tipi-pesi'!L$9,'Tabelle Tipi-pesi'!M$9,"")&amp;IF(M229='Tabelle Tipi-pesi'!L$10,'Tabelle Tipi-pesi'!M$10,"")&amp;IF(M229='Tabelle Tipi-pesi'!L$11,'Tabelle Tipi-pesi'!M$11,"")&amp;IF(M229='Tabelle Tipi-pesi'!L$12,'Tabelle Tipi-pesi'!M$12,"")&amp;IF(M229='Tabelle Tipi-pesi'!L$13,'Tabelle Tipi-pesi'!M$13,"")&amp;IF(M229='Tabelle Tipi-pesi'!L$14,'Tabelle Tipi-pesi'!M$14,"")&amp;IF(M229='Tabelle Tipi-pesi'!L$15,'Tabelle Tipi-pesi'!M$15,"")&amp;IF(M229='Tabelle Tipi-pesi'!L$16,'Tabelle Tipi-pesi'!M$16,"")&amp;IF(M229='Tabelle Tipi-pesi'!L$17,'Tabelle Tipi-pesi'!M$17,"")&amp;IF(M229='Tabelle Tipi-pesi'!L$18,'Tabelle Tipi-pesi'!M$18,"")&amp;IF(M229='Tabelle Tipi-pesi'!L$19,'Tabelle Tipi-pesi'!M$19,"")&amp;IF(M229='Tabelle Tipi-pesi'!L$20,'Tabelle Tipi-pesi'!M$20,"")&amp;IF(M229='Tabelle Tipi-pesi'!L$21,'Tabelle Tipi-pesi'!M$21,"")&amp;IF(M229='Tabelle Tipi-pesi'!L$22,'Tabelle Tipi-pesi'!M$22,"")&amp;IF(M229='Tabelle Tipi-pesi'!L$23,'Tabelle Tipi-pesi'!M$23,"")&amp;IF(M229='Tabelle Tipi-pesi'!L$24,'Tabelle Tipi-pesi'!M$24,"")&amp;IF(M229='Tabelle Tipi-pesi'!L$25,'Tabelle Tipi-pesi'!M$25,"")&amp;IF(M229='Tabelle Tipi-pesi'!L$26,'Tabelle Tipi-pesi'!M$26,"")&amp;IF(M229='Tabelle Tipi-pesi'!L$27,'Tabelle Tipi-pesi'!M$27,"")&amp;IF(M229='Tabelle Tipi-pesi'!L$28,'Tabelle Tipi-pesi'!M$28,"")&amp;IF(M229='Tabelle Tipi-pesi'!L$29,'Tabelle Tipi-pesi'!M$29,"")&amp;IF(M229='Tabelle Tipi-pesi'!L$30,'Tabelle Tipi-pesi'!M$30,"")))</f>
        <v>100</v>
      </c>
      <c r="O229" s="27" t="s">
        <v>169</v>
      </c>
      <c r="P229" s="28">
        <f>IF(O229="",0,VALUE(IF(O229='Tabelle Tipi-pesi'!N$2,'Tabelle Tipi-pesi'!O$2,"")&amp;IF(O229='Tabelle Tipi-pesi'!N$3,'Tabelle Tipi-pesi'!O$3,"")&amp;IF(O229='Tabelle Tipi-pesi'!N$4,'Tabelle Tipi-pesi'!O$4,"")&amp;IF(O229='Tabelle Tipi-pesi'!N$5,'Tabelle Tipi-pesi'!O$5,"")&amp;IF(O229='Tabelle Tipi-pesi'!N$6,'Tabelle Tipi-pesi'!O$6,"")&amp;IF(O229='Tabelle Tipi-pesi'!N$7,'Tabelle Tipi-pesi'!O$7,"")&amp;IF(O229='Tabelle Tipi-pesi'!N$8,'Tabelle Tipi-pesi'!O$8,"")&amp;IF(O229='Tabelle Tipi-pesi'!N$9,'Tabelle Tipi-pesi'!O$9,"")&amp;IF(O229='Tabelle Tipi-pesi'!N$10,'Tabelle Tipi-pesi'!O$10,"")&amp;IF(O229='Tabelle Tipi-pesi'!N$11,'Tabelle Tipi-pesi'!O$11,"")&amp;IF(O229='Tabelle Tipi-pesi'!N$12,'Tabelle Tipi-pesi'!O$12,"")&amp;IF(O229='Tabelle Tipi-pesi'!N$13,'Tabelle Tipi-pesi'!O$13,"")&amp;IF(O229='Tabelle Tipi-pesi'!N$14,'Tabelle Tipi-pesi'!O$14,"")&amp;IF(O229='Tabelle Tipi-pesi'!N$15,'Tabelle Tipi-pesi'!O$15,"")&amp;IF(O229='Tabelle Tipi-pesi'!N$16,'Tabelle Tipi-pesi'!O$16,"")&amp;IF(O229='Tabelle Tipi-pesi'!N$17,'Tabelle Tipi-pesi'!O$17,"")&amp;IF(O229='Tabelle Tipi-pesi'!N$18,'Tabelle Tipi-pesi'!O$18,"")&amp;IF(O229='Tabelle Tipi-pesi'!N$19,'Tabelle Tipi-pesi'!O$19,"")&amp;IF(O229='Tabelle Tipi-pesi'!N$20,'Tabelle Tipi-pesi'!O$20,"")&amp;IF(O229='Tabelle Tipi-pesi'!N$21,'Tabelle Tipi-pesi'!O$21,"")&amp;IF(O229='Tabelle Tipi-pesi'!N$22,'Tabelle Tipi-pesi'!O$22,"")&amp;IF(O229='Tabelle Tipi-pesi'!N$23,'Tabelle Tipi-pesi'!O$23,"")&amp;IF(O229='Tabelle Tipi-pesi'!N$24,'Tabelle Tipi-pesi'!O$24,"")&amp;IF(O229='Tabelle Tipi-pesi'!N$25,'Tabelle Tipi-pesi'!O$25,"")&amp;IF(O229='Tabelle Tipi-pesi'!N$26,'Tabelle Tipi-pesi'!O$26,"")&amp;IF(O229='Tabelle Tipi-pesi'!N$27,'Tabelle Tipi-pesi'!O$27,"")&amp;IF(O229='Tabelle Tipi-pesi'!N$28,'Tabelle Tipi-pesi'!O$28,"")&amp;IF(O229='Tabelle Tipi-pesi'!N$29,'Tabelle Tipi-pesi'!O$29,"")&amp;IF(O229='Tabelle Tipi-pesi'!N$30,'Tabelle Tipi-pesi'!O$30,"")))</f>
        <v>295</v>
      </c>
      <c r="R229" s="9">
        <f>IF(Q229="",0,VALUE(IF(Q229='Tabelle Tipi-pesi'!P$2,'Tabelle Tipi-pesi'!Q$2,"")&amp;IF(Q229='Tabelle Tipi-pesi'!P$3,'Tabelle Tipi-pesi'!Q$3,"")&amp;IF(Q229='Tabelle Tipi-pesi'!P$4,'Tabelle Tipi-pesi'!Q$4,"")&amp;IF(Q229='Tabelle Tipi-pesi'!P$5,'Tabelle Tipi-pesi'!Q$5,"")&amp;IF(Q229='Tabelle Tipi-pesi'!P$6,'Tabelle Tipi-pesi'!Q$6,"")&amp;IF(Q229='Tabelle Tipi-pesi'!P$7,'Tabelle Tipi-pesi'!Q$7,"")&amp;IF(Q229='Tabelle Tipi-pesi'!P$8,'Tabelle Tipi-pesi'!Q$8,"")&amp;IF(Q229='Tabelle Tipi-pesi'!P$9,'Tabelle Tipi-pesi'!Q$9,"")&amp;IF(Q229='Tabelle Tipi-pesi'!P$10,'Tabelle Tipi-pesi'!Q$10,"")&amp;IF(Q229='Tabelle Tipi-pesi'!P$11,'Tabelle Tipi-pesi'!Q$11,"")&amp;IF(Q229='Tabelle Tipi-pesi'!P$12,'Tabelle Tipi-pesi'!Q$12,"")&amp;IF(Q229='Tabelle Tipi-pesi'!P$13,'Tabelle Tipi-pesi'!Q$13,"")&amp;IF(Q229='Tabelle Tipi-pesi'!P$14,'Tabelle Tipi-pesi'!Q$14,"")&amp;IF(Q229='Tabelle Tipi-pesi'!P$15,'Tabelle Tipi-pesi'!Q$15,"")&amp;IF(Q229='Tabelle Tipi-pesi'!P$16,'Tabelle Tipi-pesi'!Q$16,"")&amp;IF(Q229='Tabelle Tipi-pesi'!P$17,'Tabelle Tipi-pesi'!Q$17,"")&amp;IF(Q229='Tabelle Tipi-pesi'!P$18,'Tabelle Tipi-pesi'!Q$18,"")&amp;IF(Q229='Tabelle Tipi-pesi'!P$19,'Tabelle Tipi-pesi'!Q$19,"")&amp;IF(Q229='Tabelle Tipi-pesi'!P$20,'Tabelle Tipi-pesi'!Q$20,"")&amp;IF(Q229='Tabelle Tipi-pesi'!P$21,'Tabelle Tipi-pesi'!Q$21,"")&amp;IF(Q229='Tabelle Tipi-pesi'!P$22,'Tabelle Tipi-pesi'!Q$22,"")&amp;IF(Q229='Tabelle Tipi-pesi'!P$23,'Tabelle Tipi-pesi'!Q$23,"")&amp;IF(Q229='Tabelle Tipi-pesi'!P$24,'Tabelle Tipi-pesi'!Q$24,"")&amp;IF(Q229='Tabelle Tipi-pesi'!P$25,'Tabelle Tipi-pesi'!Q$25,"")&amp;IF(Q229='Tabelle Tipi-pesi'!P$26,'Tabelle Tipi-pesi'!Q$26,"")&amp;IF(Q229='Tabelle Tipi-pesi'!P$27,'Tabelle Tipi-pesi'!Q$27,"")&amp;IF(Q229='Tabelle Tipi-pesi'!P$28,'Tabelle Tipi-pesi'!Q$28,"")&amp;IF(Q229='Tabelle Tipi-pesi'!P$29,'Tabelle Tipi-pesi'!Q$29,"")&amp;IF(Q229='Tabelle Tipi-pesi'!P$30,'Tabelle Tipi-pesi'!Q$30,"")))</f>
        <v>0</v>
      </c>
      <c r="S229" s="29"/>
      <c r="T229" s="30">
        <f>IF(S229="",0,VALUE(IF(S229='Tabelle Tipi-pesi'!R$2,'Tabelle Tipi-pesi'!S$2,"")&amp;IF(S229='Tabelle Tipi-pesi'!R$3,'Tabelle Tipi-pesi'!S$3,"")&amp;IF(S229='Tabelle Tipi-pesi'!R$4,'Tabelle Tipi-pesi'!S$4,"")&amp;IF(S229='Tabelle Tipi-pesi'!R$5,'Tabelle Tipi-pesi'!S$5,"")&amp;IF(S229='Tabelle Tipi-pesi'!R$6,'Tabelle Tipi-pesi'!S$6,"")&amp;IF(S229='Tabelle Tipi-pesi'!R$7,'Tabelle Tipi-pesi'!S$7,"")&amp;IF(S229='Tabelle Tipi-pesi'!R$8,'Tabelle Tipi-pesi'!S$8,"")&amp;IF(S229='Tabelle Tipi-pesi'!R$9,'Tabelle Tipi-pesi'!S$9,"")&amp;IF(S229='Tabelle Tipi-pesi'!R$10,'Tabelle Tipi-pesi'!S$10,"")&amp;IF(S229='Tabelle Tipi-pesi'!R$11,'Tabelle Tipi-pesi'!S$11,"")&amp;IF(S229='Tabelle Tipi-pesi'!R$12,'Tabelle Tipi-pesi'!S$12,"")&amp;IF(S229='Tabelle Tipi-pesi'!R$13,'Tabelle Tipi-pesi'!S$13,"")&amp;IF(S229='Tabelle Tipi-pesi'!R$14,'Tabelle Tipi-pesi'!S$14,"")&amp;IF(S229='Tabelle Tipi-pesi'!R$15,'Tabelle Tipi-pesi'!S$15,"")&amp;IF(S229='Tabelle Tipi-pesi'!R$16,'Tabelle Tipi-pesi'!S$16,"")&amp;IF(S229='Tabelle Tipi-pesi'!R$17,'Tabelle Tipi-pesi'!S$17,"")&amp;IF(S229='Tabelle Tipi-pesi'!R$18,'Tabelle Tipi-pesi'!S$18,"")&amp;IF(S229='Tabelle Tipi-pesi'!R$19,'Tabelle Tipi-pesi'!S$19,"")&amp;IF(S229='Tabelle Tipi-pesi'!R$20,'Tabelle Tipi-pesi'!S$20,"")&amp;IF(S229='Tabelle Tipi-pesi'!R$21,'Tabelle Tipi-pesi'!S$21,"")&amp;IF(S229='Tabelle Tipi-pesi'!R$22,'Tabelle Tipi-pesi'!S$22,"")&amp;IF(S229='Tabelle Tipi-pesi'!R$23,'Tabelle Tipi-pesi'!S$23,"")&amp;IF(S229='Tabelle Tipi-pesi'!R$24,'Tabelle Tipi-pesi'!S$24,"")&amp;IF(S229='Tabelle Tipi-pesi'!R$25,'Tabelle Tipi-pesi'!S$25,"")&amp;IF(S229='Tabelle Tipi-pesi'!R$26,'Tabelle Tipi-pesi'!S$26,"")&amp;IF(S229='Tabelle Tipi-pesi'!R$27,'Tabelle Tipi-pesi'!S$27,"")&amp;IF(S229='Tabelle Tipi-pesi'!R$28,'Tabelle Tipi-pesi'!S$28,"")&amp;IF(S229='Tabelle Tipi-pesi'!R$29,'Tabelle Tipi-pesi'!S$29,"")&amp;IF(S229='Tabelle Tipi-pesi'!R$30,'Tabelle Tipi-pesi'!S$30,"")))</f>
        <v>0</v>
      </c>
      <c r="V229" s="9">
        <f>IF(U229="",0,VALUE(IF(U229='Tabelle Tipi-pesi'!T$2,'Tabelle Tipi-pesi'!U$2,"")&amp;IF(U229='Tabelle Tipi-pesi'!T$3,'Tabelle Tipi-pesi'!U$3,"")&amp;IF(U229='Tabelle Tipi-pesi'!T$4,'Tabelle Tipi-pesi'!U$4,"")&amp;IF(U229='Tabelle Tipi-pesi'!T$5,'Tabelle Tipi-pesi'!U$5,"")&amp;IF(U229='Tabelle Tipi-pesi'!T$6,'Tabelle Tipi-pesi'!U$6,"")&amp;IF(U229='Tabelle Tipi-pesi'!T$7,'Tabelle Tipi-pesi'!U$7,"")&amp;IF(U229='Tabelle Tipi-pesi'!T$8,'Tabelle Tipi-pesi'!U$8,"")&amp;IF(U229='Tabelle Tipi-pesi'!T$9,'Tabelle Tipi-pesi'!U$9,"")&amp;IF(U229='Tabelle Tipi-pesi'!T$10,'Tabelle Tipi-pesi'!U$10,"")&amp;IF(U229='Tabelle Tipi-pesi'!T$11,'Tabelle Tipi-pesi'!U$11,"")&amp;IF(U229='Tabelle Tipi-pesi'!T$12,'Tabelle Tipi-pesi'!U$12,"")&amp;IF(U229='Tabelle Tipi-pesi'!T$13,'Tabelle Tipi-pesi'!U$13,"")&amp;IF(U229='Tabelle Tipi-pesi'!T$14,'Tabelle Tipi-pesi'!U$14,"")&amp;IF(U229='Tabelle Tipi-pesi'!T$15,'Tabelle Tipi-pesi'!U$15,"")&amp;IF(U229='Tabelle Tipi-pesi'!T$16,'Tabelle Tipi-pesi'!U$16,"")&amp;IF(U229='Tabelle Tipi-pesi'!T$17,'Tabelle Tipi-pesi'!U$17,"")&amp;IF(U229='Tabelle Tipi-pesi'!T$18,'Tabelle Tipi-pesi'!U$18,"")&amp;IF(U229='Tabelle Tipi-pesi'!T$19,'Tabelle Tipi-pesi'!U$19,"")&amp;IF(U229='Tabelle Tipi-pesi'!T$20,'Tabelle Tipi-pesi'!U$20,"")&amp;IF(U229='Tabelle Tipi-pesi'!T$21,'Tabelle Tipi-pesi'!U$21,"")&amp;IF(U229='Tabelle Tipi-pesi'!T$22,'Tabelle Tipi-pesi'!U$22,"")&amp;IF(U229='Tabelle Tipi-pesi'!T$23,'Tabelle Tipi-pesi'!U$23,"")&amp;IF(U229='Tabelle Tipi-pesi'!T$24,'Tabelle Tipi-pesi'!U$24,"")&amp;IF(U229='Tabelle Tipi-pesi'!T$25,'Tabelle Tipi-pesi'!U$25,"")&amp;IF(U229='Tabelle Tipi-pesi'!T$26,'Tabelle Tipi-pesi'!U$26,"")&amp;IF(U229='Tabelle Tipi-pesi'!T$27,'Tabelle Tipi-pesi'!U$27,"")&amp;IF(U229='Tabelle Tipi-pesi'!T$28,'Tabelle Tipi-pesi'!U$28,"")&amp;IF(U229='Tabelle Tipi-pesi'!T$29,'Tabelle Tipi-pesi'!U$29,"")&amp;IF(U229='Tabelle Tipi-pesi'!T$30,'Tabelle Tipi-pesi'!U$30,"")))</f>
        <v>0</v>
      </c>
      <c r="W229" s="31"/>
      <c r="X229" s="32">
        <f>IF(W229="",0,VALUE(IF(W229='Tabelle Tipi-pesi'!V$2,'Tabelle Tipi-pesi'!W$2,"")&amp;IF(W229='Tabelle Tipi-pesi'!V$3,'Tabelle Tipi-pesi'!W$3,"")&amp;IF(W229='Tabelle Tipi-pesi'!V$4,'Tabelle Tipi-pesi'!W$4,"")&amp;IF(W229='Tabelle Tipi-pesi'!V$5,'Tabelle Tipi-pesi'!W$5,"")&amp;IF(W229='Tabelle Tipi-pesi'!V$6,'Tabelle Tipi-pesi'!W$6,"")&amp;IF(W229='Tabelle Tipi-pesi'!V$7,'Tabelle Tipi-pesi'!W$7,"")&amp;IF(W229='Tabelle Tipi-pesi'!V$8,'Tabelle Tipi-pesi'!W$8,"")&amp;IF(W229='Tabelle Tipi-pesi'!V$9,'Tabelle Tipi-pesi'!W$9,"")&amp;IF(W229='Tabelle Tipi-pesi'!V$10,'Tabelle Tipi-pesi'!W$10,"")&amp;IF(W229='Tabelle Tipi-pesi'!V$11,'Tabelle Tipi-pesi'!W$11,"")&amp;IF(W229='Tabelle Tipi-pesi'!V$12,'Tabelle Tipi-pesi'!W$12,"")&amp;IF(W229='Tabelle Tipi-pesi'!V$13,'Tabelle Tipi-pesi'!W$13,"")&amp;IF(W229='Tabelle Tipi-pesi'!V$14,'Tabelle Tipi-pesi'!W$14,"")&amp;IF(W229='Tabelle Tipi-pesi'!V$15,'Tabelle Tipi-pesi'!W$15,"")&amp;IF(W229='Tabelle Tipi-pesi'!V$16,'Tabelle Tipi-pesi'!W$16,"")&amp;IF(W229='Tabelle Tipi-pesi'!V$17,'Tabelle Tipi-pesi'!W$17,"")&amp;IF(W229='Tabelle Tipi-pesi'!V$18,'Tabelle Tipi-pesi'!W$18,"")&amp;IF(W229='Tabelle Tipi-pesi'!V$19,'Tabelle Tipi-pesi'!W$19,"")&amp;IF(W229='Tabelle Tipi-pesi'!V$20,'Tabelle Tipi-pesi'!W$20,"")&amp;IF(W229='Tabelle Tipi-pesi'!V$21,'Tabelle Tipi-pesi'!W$21,"")&amp;IF(W229='Tabelle Tipi-pesi'!V$22,'Tabelle Tipi-pesi'!W$22,"")&amp;IF(W229='Tabelle Tipi-pesi'!V$23,'Tabelle Tipi-pesi'!W$23,"")&amp;IF(W229='Tabelle Tipi-pesi'!V$24,'Tabelle Tipi-pesi'!W$24,"")&amp;IF(W229='Tabelle Tipi-pesi'!V$25,'Tabelle Tipi-pesi'!W$25,"")&amp;IF(W229='Tabelle Tipi-pesi'!V$26,'Tabelle Tipi-pesi'!W$26,"")&amp;IF(W229='Tabelle Tipi-pesi'!V$27,'Tabelle Tipi-pesi'!W$27,"")&amp;IF(W229='Tabelle Tipi-pesi'!V$28,'Tabelle Tipi-pesi'!W$28,"")&amp;IF(W229='Tabelle Tipi-pesi'!V$29,'Tabelle Tipi-pesi'!W$29,"")&amp;IF(W229='Tabelle Tipi-pesi'!V$30,'Tabelle Tipi-pesi'!W$30,"")))</f>
        <v>0</v>
      </c>
      <c r="Z229" s="9">
        <f>IF(Y229="",0,VALUE(IF(Y229='Tabelle Tipi-pesi'!X$2,'Tabelle Tipi-pesi'!Y$2,"")&amp;IF(Y229='Tabelle Tipi-pesi'!X$3,'Tabelle Tipi-pesi'!Y$3,"")&amp;IF(Y229='Tabelle Tipi-pesi'!X$4,'Tabelle Tipi-pesi'!Y$4,"")&amp;IF(Y229='Tabelle Tipi-pesi'!X$5,'Tabelle Tipi-pesi'!Y$5,"")&amp;IF(Y229='Tabelle Tipi-pesi'!X$6,'Tabelle Tipi-pesi'!Y$6,"")&amp;IF(Y229='Tabelle Tipi-pesi'!X$7,'Tabelle Tipi-pesi'!Y$7,"")&amp;IF(Y229='Tabelle Tipi-pesi'!X$8,'Tabelle Tipi-pesi'!Y$8,"")&amp;IF(Y229='Tabelle Tipi-pesi'!X$9,'Tabelle Tipi-pesi'!Y$9,"")&amp;IF(Y229='Tabelle Tipi-pesi'!X$10,'Tabelle Tipi-pesi'!Y$10,"")&amp;IF(Y229='Tabelle Tipi-pesi'!X$11,'Tabelle Tipi-pesi'!Y$11,"")&amp;IF(Y229='Tabelle Tipi-pesi'!X$12,'Tabelle Tipi-pesi'!Y$12,"")&amp;IF(Y229='Tabelle Tipi-pesi'!X$13,'Tabelle Tipi-pesi'!Y$13,"")&amp;IF(Y229='Tabelle Tipi-pesi'!X$14,'Tabelle Tipi-pesi'!Y$14,"")&amp;IF(Y229='Tabelle Tipi-pesi'!X$15,'Tabelle Tipi-pesi'!Y$15,"")&amp;IF(Y229='Tabelle Tipi-pesi'!X$16,'Tabelle Tipi-pesi'!Y$16,"")&amp;IF(Y229='Tabelle Tipi-pesi'!X$17,'Tabelle Tipi-pesi'!Y$17,"")&amp;IF(Y229='Tabelle Tipi-pesi'!X$18,'Tabelle Tipi-pesi'!Y$18,"")&amp;IF(Y229='Tabelle Tipi-pesi'!X$19,'Tabelle Tipi-pesi'!Y$19,"")&amp;IF(Y229='Tabelle Tipi-pesi'!X$20,'Tabelle Tipi-pesi'!Y$20,"")&amp;IF(Y229='Tabelle Tipi-pesi'!X$21,'Tabelle Tipi-pesi'!Y$21,"")&amp;IF(Y229='Tabelle Tipi-pesi'!X$22,'Tabelle Tipi-pesi'!Y$22,"")&amp;IF(Y229='Tabelle Tipi-pesi'!X$23,'Tabelle Tipi-pesi'!Y$23,"")&amp;IF(Y229='Tabelle Tipi-pesi'!X$24,'Tabelle Tipi-pesi'!Y$24,"")&amp;IF(Y229='Tabelle Tipi-pesi'!X$25,'Tabelle Tipi-pesi'!Y$25,"")&amp;IF(Y229='Tabelle Tipi-pesi'!X$26,'Tabelle Tipi-pesi'!Y$26,"")&amp;IF(Y229='Tabelle Tipi-pesi'!X$27,'Tabelle Tipi-pesi'!Y$27,"")&amp;IF(Y229='Tabelle Tipi-pesi'!X$28,'Tabelle Tipi-pesi'!Y$28,"")&amp;IF(Y229='Tabelle Tipi-pesi'!X$29,'Tabelle Tipi-pesi'!Y$29,"")&amp;IF(Y229='Tabelle Tipi-pesi'!X$30,'Tabelle Tipi-pesi'!Y$30,"")))</f>
        <v>0</v>
      </c>
      <c r="AA229" s="36"/>
      <c r="AB229" s="37">
        <f>IF(AA229="",0,VALUE(IF(AA229='Tabelle Tipi-pesi'!Z$2,'Tabelle Tipi-pesi'!AA$2,"")&amp;IF(AA229='Tabelle Tipi-pesi'!Z$3,'Tabelle Tipi-pesi'!AA$3,"")&amp;IF(AA229='Tabelle Tipi-pesi'!Z$4,'Tabelle Tipi-pesi'!AA$4,"")&amp;IF(AA229='Tabelle Tipi-pesi'!Z$5,'Tabelle Tipi-pesi'!AA$5,"")&amp;IF(AA229='Tabelle Tipi-pesi'!Z$6,'Tabelle Tipi-pesi'!AA$6,"")&amp;IF(AA229='Tabelle Tipi-pesi'!Z$7,'Tabelle Tipi-pesi'!AA$7,"")&amp;IF(AA229='Tabelle Tipi-pesi'!Z$8,'Tabelle Tipi-pesi'!AA$8,"")&amp;IF(AA229='Tabelle Tipi-pesi'!Z$9,'Tabelle Tipi-pesi'!AA$9,"")&amp;IF(AA229='Tabelle Tipi-pesi'!Z$10,'Tabelle Tipi-pesi'!AA$10,"")&amp;IF(AA229='Tabelle Tipi-pesi'!Z$11,'Tabelle Tipi-pesi'!AA$11,"")&amp;IF(AA229='Tabelle Tipi-pesi'!Z$12,'Tabelle Tipi-pesi'!AA$12,"")&amp;IF(AA229='Tabelle Tipi-pesi'!Z$13,'Tabelle Tipi-pesi'!AA$13,"")&amp;IF(AA229='Tabelle Tipi-pesi'!Z$14,'Tabelle Tipi-pesi'!AA$14,"")&amp;IF(AA229='Tabelle Tipi-pesi'!Z$15,'Tabelle Tipi-pesi'!AA$15,"")&amp;IF(AA229='Tabelle Tipi-pesi'!Z$16,'Tabelle Tipi-pesi'!AA$16,"")&amp;IF(AA229='Tabelle Tipi-pesi'!Z$17,'Tabelle Tipi-pesi'!AA$17,"")&amp;IF(AA229='Tabelle Tipi-pesi'!Z$18,'Tabelle Tipi-pesi'!AA$18,"")&amp;IF(AA229='Tabelle Tipi-pesi'!Z$19,'Tabelle Tipi-pesi'!AA$19,"")&amp;IF(AA229='Tabelle Tipi-pesi'!Z$20,'Tabelle Tipi-pesi'!AA$20,"")&amp;IF(AA229='Tabelle Tipi-pesi'!Z$21,'Tabelle Tipi-pesi'!AA$21,"")&amp;IF(AA229='Tabelle Tipi-pesi'!Z$22,'Tabelle Tipi-pesi'!AA$22,"")&amp;IF(AA229='Tabelle Tipi-pesi'!Z$23,'Tabelle Tipi-pesi'!AA$23,"")&amp;IF(AA229='Tabelle Tipi-pesi'!Z$24,'Tabelle Tipi-pesi'!AA$24,"")&amp;IF(AA229='Tabelle Tipi-pesi'!Z$25,'Tabelle Tipi-pesi'!AA$25,"")&amp;IF(AA229='Tabelle Tipi-pesi'!Z$26,'Tabelle Tipi-pesi'!AA$26,"")&amp;IF(AA229='Tabelle Tipi-pesi'!Z$27,'Tabelle Tipi-pesi'!AA$27,"")&amp;IF(AA229='Tabelle Tipi-pesi'!Z$28,'Tabelle Tipi-pesi'!AA$28,"")&amp;IF(AA229='Tabelle Tipi-pesi'!Z$29,'Tabelle Tipi-pesi'!AA$29,"")&amp;IF(AA229='Tabelle Tipi-pesi'!Z$30,'Tabelle Tipi-pesi'!AA$30,"")))</f>
        <v>0</v>
      </c>
      <c r="AD229" s="9">
        <f>IF(AC229="",0,VALUE(IF(AC229='Tabelle Tipi-pesi'!Z$2,'Tabelle Tipi-pesi'!AA$2,"")&amp;IF(AC229='Tabelle Tipi-pesi'!Z$3,'Tabelle Tipi-pesi'!AA$3,"")&amp;IF(AC229='Tabelle Tipi-pesi'!Z$4,'Tabelle Tipi-pesi'!AA$4,"")&amp;IF(AC229='Tabelle Tipi-pesi'!Z$5,'Tabelle Tipi-pesi'!AA$5,"")&amp;IF(AC229='Tabelle Tipi-pesi'!Z$6,'Tabelle Tipi-pesi'!AA$6,"")&amp;IF(AC229='Tabelle Tipi-pesi'!Z$7,'Tabelle Tipi-pesi'!AA$7,"")&amp;IF(AC229='Tabelle Tipi-pesi'!Z$8,'Tabelle Tipi-pesi'!AA$8,"")&amp;IF(AC229='Tabelle Tipi-pesi'!Z$9,'Tabelle Tipi-pesi'!AA$9,"")&amp;IF(AC229='Tabelle Tipi-pesi'!Z$10,'Tabelle Tipi-pesi'!AA$10,"")&amp;IF(AC229='Tabelle Tipi-pesi'!Z$11,'Tabelle Tipi-pesi'!AA$11,"")&amp;IF(AC229='Tabelle Tipi-pesi'!Z$12,'Tabelle Tipi-pesi'!AA$12,"")&amp;IF(AC229='Tabelle Tipi-pesi'!Z$13,'Tabelle Tipi-pesi'!AA$13,"")&amp;IF(AC229='Tabelle Tipi-pesi'!Z$14,'Tabelle Tipi-pesi'!AA$14,"")&amp;IF(AC229='Tabelle Tipi-pesi'!Z$15,'Tabelle Tipi-pesi'!AA$15,"")&amp;IF(AC229='Tabelle Tipi-pesi'!Z$16,'Tabelle Tipi-pesi'!AA$16,"")&amp;IF(AC229='Tabelle Tipi-pesi'!Z$17,'Tabelle Tipi-pesi'!AA$17,"")&amp;IF(AC229='Tabelle Tipi-pesi'!Z$18,'Tabelle Tipi-pesi'!AA$18,"")&amp;IF(AC229='Tabelle Tipi-pesi'!Z$19,'Tabelle Tipi-pesi'!AA$19,"")&amp;IF(AC229='Tabelle Tipi-pesi'!Z$20,'Tabelle Tipi-pesi'!AA$20,"")&amp;IF(AC229='Tabelle Tipi-pesi'!Z$21,'Tabelle Tipi-pesi'!AA$21,"")&amp;IF(AC229='Tabelle Tipi-pesi'!Z$22,'Tabelle Tipi-pesi'!AA$22,"")&amp;IF(AC229='Tabelle Tipi-pesi'!Z$23,'Tabelle Tipi-pesi'!AA$23,"")&amp;IF(AC229='Tabelle Tipi-pesi'!Z$24,'Tabelle Tipi-pesi'!AA$24,"")&amp;IF(AC229='Tabelle Tipi-pesi'!Z$25,'Tabelle Tipi-pesi'!AA$25,"")&amp;IF(AC229='Tabelle Tipi-pesi'!Z$26,'Tabelle Tipi-pesi'!AA$26,"")&amp;IF(AC229='Tabelle Tipi-pesi'!Z$25,'Tabelle Tipi-pesi'!AA$25,"")&amp;IF(AC229='Tabelle Tipi-pesi'!Z$27,'Tabelle Tipi-pesi'!AA$27,"")&amp;IF(AC229='Tabelle Tipi-pesi'!Z$28,'Tabelle Tipi-pesi'!AA$28,"")&amp;IF(AC229='Tabelle Tipi-pesi'!Z$29,'Tabelle Tipi-pesi'!AA$29,"")&amp;IF(AC229='Tabelle Tipi-pesi'!Z$30,'Tabelle Tipi-pesi'!AA$30,"")))</f>
        <v>0</v>
      </c>
      <c r="AE229" s="34"/>
      <c r="AF229" s="35">
        <f>IF(AE229="",0,VALUE(IF(AE229='Tabelle Tipi-pesi'!AB$2,'Tabelle Tipi-pesi'!AC$2,"")&amp;IF(AE229='Tabelle Tipi-pesi'!AB$3,'Tabelle Tipi-pesi'!AC$3,"")&amp;IF(AE229='Tabelle Tipi-pesi'!AB$4,'Tabelle Tipi-pesi'!AC$4,"")&amp;IF(AE229='Tabelle Tipi-pesi'!AB$5,'Tabelle Tipi-pesi'!AC$5,"")&amp;IF(AE229='Tabelle Tipi-pesi'!AB$6,'Tabelle Tipi-pesi'!AC$6,"")&amp;IF(AE229='Tabelle Tipi-pesi'!AB$7,'Tabelle Tipi-pesi'!AC$7,"")&amp;IF(AE229='Tabelle Tipi-pesi'!AB$8,'Tabelle Tipi-pesi'!AC$8,"")&amp;IF(AE229='Tabelle Tipi-pesi'!AB$9,'Tabelle Tipi-pesi'!AC$9,"")&amp;IF(AE229='Tabelle Tipi-pesi'!AB$10,'Tabelle Tipi-pesi'!AC$10,"")&amp;IF(AE229='Tabelle Tipi-pesi'!AB$11,'Tabelle Tipi-pesi'!AC$11,"")&amp;IF(AE229='Tabelle Tipi-pesi'!AB$12,'Tabelle Tipi-pesi'!AC$12,"")&amp;IF(AE229='Tabelle Tipi-pesi'!AB$13,'Tabelle Tipi-pesi'!AC$13,"")&amp;IF(AE229='Tabelle Tipi-pesi'!AB$14,'Tabelle Tipi-pesi'!AC$14,"")&amp;IF(AE229='Tabelle Tipi-pesi'!AB$15,'Tabelle Tipi-pesi'!AC$15,"")&amp;IF(AE229='Tabelle Tipi-pesi'!AB$16,'Tabelle Tipi-pesi'!AC$16,"")&amp;IF(AE229='Tabelle Tipi-pesi'!AB$17,'Tabelle Tipi-pesi'!AC$17,"")&amp;IF(AE229='Tabelle Tipi-pesi'!AB$18,'Tabelle Tipi-pesi'!AC$18,"")&amp;IF(AE229='Tabelle Tipi-pesi'!AB$19,'Tabelle Tipi-pesi'!AC$19,"")&amp;IF(AE229='Tabelle Tipi-pesi'!AB$20,'Tabelle Tipi-pesi'!AC$20,"")&amp;IF(AE229='Tabelle Tipi-pesi'!AB$21,'Tabelle Tipi-pesi'!AC$21,"")&amp;IF(AE229='Tabelle Tipi-pesi'!AB$22,'Tabelle Tipi-pesi'!AC$22,"")&amp;IF(AE229='Tabelle Tipi-pesi'!AB$23,'Tabelle Tipi-pesi'!AC$23,"")&amp;IF(AE229='Tabelle Tipi-pesi'!AB$24,'Tabelle Tipi-pesi'!AC$24,"")&amp;IF(AE229='Tabelle Tipi-pesi'!AB$25,'Tabelle Tipi-pesi'!AC$25,"")&amp;IF(AE229='Tabelle Tipi-pesi'!AB$26,'Tabelle Tipi-pesi'!AC$26,"")&amp;IF(AE229='Tabelle Tipi-pesi'!AB$25,'Tabelle Tipi-pesi'!AC$25,"")&amp;IF(AE229='Tabelle Tipi-pesi'!AB$27,'Tabelle Tipi-pesi'!AC$27,"")&amp;IF(AE229='Tabelle Tipi-pesi'!AB$28,'Tabelle Tipi-pesi'!AC$28,"")&amp;IF(AE229='Tabelle Tipi-pesi'!AB$29,'Tabelle Tipi-pesi'!AC$29,"")&amp;IF(AE229='Tabelle Tipi-pesi'!AB$30,'Tabelle Tipi-pesi'!AC$30,"")))</f>
        <v>0</v>
      </c>
      <c r="AH229" s="9">
        <f>IF(AG229="",0,VALUE(IF(AG229='Tabelle Tipi-pesi'!AD$2,'Tabelle Tipi-pesi'!AE$2,"")&amp;IF(AG229='Tabelle Tipi-pesi'!AD$3,'Tabelle Tipi-pesi'!AE$3,"")&amp;IF(AG229='Tabelle Tipi-pesi'!AD$4,'Tabelle Tipi-pesi'!AE$4,"")&amp;IF(AG229='Tabelle Tipi-pesi'!AD$5,'Tabelle Tipi-pesi'!AE$5,"")&amp;IF(AG229='Tabelle Tipi-pesi'!AD$6,'Tabelle Tipi-pesi'!AE$6,"")&amp;IF(AG229='Tabelle Tipi-pesi'!AD$7,'Tabelle Tipi-pesi'!AE$7,"")&amp;IF(AG229='Tabelle Tipi-pesi'!AD$8,'Tabelle Tipi-pesi'!AE$8,"")&amp;IF(AG229='Tabelle Tipi-pesi'!AD$9,'Tabelle Tipi-pesi'!AE$9,"")&amp;IF(AG229='Tabelle Tipi-pesi'!AD$10,'Tabelle Tipi-pesi'!AE$10,"")&amp;IF(AG229='Tabelle Tipi-pesi'!AD$11,'Tabelle Tipi-pesi'!AE$11,"")&amp;IF(AG229='Tabelle Tipi-pesi'!AD$12,'Tabelle Tipi-pesi'!AE$12,"")&amp;IF(AG229='Tabelle Tipi-pesi'!AD$13,'Tabelle Tipi-pesi'!AE$13,"")&amp;IF(AG229='Tabelle Tipi-pesi'!AD$14,'Tabelle Tipi-pesi'!AE$14,"")&amp;IF(AG229='Tabelle Tipi-pesi'!AD$15,'Tabelle Tipi-pesi'!AE$15,"")&amp;IF(AG229='Tabelle Tipi-pesi'!AD$16,'Tabelle Tipi-pesi'!AE$16,"")&amp;IF(AG229='Tabelle Tipi-pesi'!AD$17,'Tabelle Tipi-pesi'!AE$17,"")&amp;IF(AG229='Tabelle Tipi-pesi'!AD$18,'Tabelle Tipi-pesi'!AE$18,"")&amp;IF(AG229='Tabelle Tipi-pesi'!AD$19,'Tabelle Tipi-pesi'!AE$19,"")&amp;IF(AG229='Tabelle Tipi-pesi'!AD$20,'Tabelle Tipi-pesi'!AE$20,"")&amp;IF(AG229='Tabelle Tipi-pesi'!AD$21,'Tabelle Tipi-pesi'!AE$21,"")&amp;IF(AG229='Tabelle Tipi-pesi'!AD$22,'Tabelle Tipi-pesi'!AE$22,"")&amp;IF(AG229='Tabelle Tipi-pesi'!AD$23,'Tabelle Tipi-pesi'!AE$23,"")&amp;IF(AG229='Tabelle Tipi-pesi'!AD$24,'Tabelle Tipi-pesi'!AE$24,"")&amp;IF(AG229='Tabelle Tipi-pesi'!AD$25,'Tabelle Tipi-pesi'!AE$25,"")&amp;IF(AG229='Tabelle Tipi-pesi'!AD$26,'Tabelle Tipi-pesi'!AE$26,"")&amp;IF(AG229='Tabelle Tipi-pesi'!AD$25,'Tabelle Tipi-pesi'!AE$25,"")&amp;IF(AG229='Tabelle Tipi-pesi'!AD$27,'Tabelle Tipi-pesi'!AE$27,"")&amp;IF(AG229='Tabelle Tipi-pesi'!AD$28,'Tabelle Tipi-pesi'!AE$28,"")&amp;IF(AG229='Tabelle Tipi-pesi'!AD$29,'Tabelle Tipi-pesi'!AE$29,"")&amp;IF(AG229='Tabelle Tipi-pesi'!AD$30,'Tabelle Tipi-pesi'!AE$30,"")))</f>
        <v>0</v>
      </c>
      <c r="AJ229" s="26">
        <f t="shared" si="21"/>
        <v>552</v>
      </c>
      <c r="AK229" s="55">
        <v>52.5</v>
      </c>
      <c r="AL229" s="12">
        <v>4962</v>
      </c>
      <c r="AM229" s="18"/>
      <c r="AN229" s="11">
        <f t="shared" si="22"/>
        <v>9</v>
      </c>
      <c r="AO229" s="11" t="str">
        <f t="shared" si="23"/>
        <v>3</v>
      </c>
      <c r="AP229" s="8">
        <v>1080</v>
      </c>
      <c r="AQ229" s="40">
        <f t="shared" si="24"/>
        <v>5.6708571428571428</v>
      </c>
      <c r="AR229" s="15">
        <f t="shared" si="25"/>
        <v>61.245257142857135</v>
      </c>
      <c r="AS229" s="16">
        <f t="shared" si="26"/>
        <v>110.95155279503103</v>
      </c>
      <c r="AT229" s="15">
        <f t="shared" si="27"/>
        <v>9.0129428097989166</v>
      </c>
      <c r="AU229" s="39"/>
    </row>
    <row r="230" spans="1:47" s="8" customFormat="1" ht="11.25" customHeight="1" x14ac:dyDescent="0.2">
      <c r="A230" s="8">
        <v>226</v>
      </c>
      <c r="B230" s="8">
        <v>4</v>
      </c>
      <c r="C230" s="20" t="s">
        <v>16</v>
      </c>
      <c r="D230" s="21">
        <f>IF(C230="",0,VALUE(IF(C230='Tabelle Tipi-pesi'!B$2,'Tabelle Tipi-pesi'!C$2,"")&amp;IF(C230='Tabelle Tipi-pesi'!B$3,'Tabelle Tipi-pesi'!C$3,"")&amp;IF(C230='Tabelle Tipi-pesi'!B$4,'Tabelle Tipi-pesi'!C$4,"")&amp;IF(C230='Tabelle Tipi-pesi'!B$5,'Tabelle Tipi-pesi'!C$5,"")&amp;IF(C230='Tabelle Tipi-pesi'!B$6,'Tabelle Tipi-pesi'!C$6,"")&amp;IF(C230='Tabelle Tipi-pesi'!B$7,'Tabelle Tipi-pesi'!C$7,"")&amp;IF(C230='Tabelle Tipi-pesi'!B$8,'Tabelle Tipi-pesi'!C$8,"")&amp;IF(C230='Tabelle Tipi-pesi'!B$9,'Tabelle Tipi-pesi'!C$9,"")&amp;IF(C230='Tabelle Tipi-pesi'!B$10,'Tabelle Tipi-pesi'!C$10,"")&amp;IF(C230='Tabelle Tipi-pesi'!B$11,'Tabelle Tipi-pesi'!C$11,"")&amp;IF(C230='Tabelle Tipi-pesi'!B$12,'Tabelle Tipi-pesi'!C$12,"")&amp;IF(C230='Tabelle Tipi-pesi'!B$13,'Tabelle Tipi-pesi'!C$13,"")&amp;IF(C230='Tabelle Tipi-pesi'!B$14,'Tabelle Tipi-pesi'!C$14,"")&amp;IF(C230='Tabelle Tipi-pesi'!B$15,'Tabelle Tipi-pesi'!C$15,"")&amp;IF(C230='Tabelle Tipi-pesi'!B$16,'Tabelle Tipi-pesi'!C$16,"")&amp;IF(C230='Tabelle Tipi-pesi'!B$17,'Tabelle Tipi-pesi'!C$17,"")&amp;IF(C230='Tabelle Tipi-pesi'!B$18,'Tabelle Tipi-pesi'!C$18,"")&amp;IF(C230='Tabelle Tipi-pesi'!B$19,'Tabelle Tipi-pesi'!C$19,"")&amp;IF(C230='Tabelle Tipi-pesi'!B$20,'Tabelle Tipi-pesi'!C$20,"")&amp;IF(C230='Tabelle Tipi-pesi'!B$21,'Tabelle Tipi-pesi'!C$21,"")&amp;IF(C230='Tabelle Tipi-pesi'!B$22,'Tabelle Tipi-pesi'!C$22,"")&amp;IF(C230='Tabelle Tipi-pesi'!B$23,'Tabelle Tipi-pesi'!C$23,"")&amp;IF(C230='Tabelle Tipi-pesi'!B$24,'Tabelle Tipi-pesi'!C$24,"")&amp;IF(C230='Tabelle Tipi-pesi'!B$25,'Tabelle Tipi-pesi'!C$25,"")&amp;IF(C230='Tabelle Tipi-pesi'!B$26,'Tabelle Tipi-pesi'!C$26,"")&amp;IF(C230='Tabelle Tipi-pesi'!B$27,'Tabelle Tipi-pesi'!C$27,"")&amp;IF(C230='Tabelle Tipi-pesi'!B$28,'Tabelle Tipi-pesi'!C$28,"")&amp;IF(C230='Tabelle Tipi-pesi'!B$29,'Tabelle Tipi-pesi'!C$29,"")&amp;IF(C230='Tabelle Tipi-pesi'!B$30,'Tabelle Tipi-pesi'!C$30,"")))</f>
        <v>50</v>
      </c>
      <c r="E230" s="8" t="s">
        <v>139</v>
      </c>
      <c r="F230" s="7">
        <f>IF(E230="",0,VALUE(IF(E230='Tabelle Tipi-pesi'!D$2,'Tabelle Tipi-pesi'!E$2,"")&amp;IF(E230='Tabelle Tipi-pesi'!D$3,'Tabelle Tipi-pesi'!E$3,"")&amp;IF(E230='Tabelle Tipi-pesi'!D$4,'Tabelle Tipi-pesi'!E$4,"")&amp;IF(E230='Tabelle Tipi-pesi'!D$5,'Tabelle Tipi-pesi'!E$5,"")&amp;IF(E230='Tabelle Tipi-pesi'!D$6,'Tabelle Tipi-pesi'!E$6,"")&amp;IF(E230='Tabelle Tipi-pesi'!D$7,'Tabelle Tipi-pesi'!E$7,"")&amp;IF(E230='Tabelle Tipi-pesi'!D$8,'Tabelle Tipi-pesi'!E$8,"")&amp;IF(E230='Tabelle Tipi-pesi'!D$9,'Tabelle Tipi-pesi'!E$9,"")&amp;IF(E230='Tabelle Tipi-pesi'!D$10,'Tabelle Tipi-pesi'!E$10,"")&amp;IF(E230='Tabelle Tipi-pesi'!D$11,'Tabelle Tipi-pesi'!E$11,"")&amp;IF(E230='Tabelle Tipi-pesi'!D$12,'Tabelle Tipi-pesi'!E$12,"")&amp;IF(E230='Tabelle Tipi-pesi'!D$13,'Tabelle Tipi-pesi'!E$13,"")&amp;IF(E230='Tabelle Tipi-pesi'!D$14,'Tabelle Tipi-pesi'!E$14,"")&amp;IF(E230='Tabelle Tipi-pesi'!D$15,'Tabelle Tipi-pesi'!E$15,"")&amp;IF(E230='Tabelle Tipi-pesi'!D$16,'Tabelle Tipi-pesi'!E$16,"")&amp;IF(E230='Tabelle Tipi-pesi'!D$17,'Tabelle Tipi-pesi'!E$17,"")&amp;IF(E230='Tabelle Tipi-pesi'!D$18,'Tabelle Tipi-pesi'!E$18,"")&amp;IF(E230='Tabelle Tipi-pesi'!D$19,'Tabelle Tipi-pesi'!E$19,"")&amp;IF(E230='Tabelle Tipi-pesi'!D$20,'Tabelle Tipi-pesi'!E$20,"")&amp;IF(E230='Tabelle Tipi-pesi'!D$21,'Tabelle Tipi-pesi'!E$21,"")&amp;IF(E230='Tabelle Tipi-pesi'!D$22,'Tabelle Tipi-pesi'!E$22,"")&amp;IF(E230='Tabelle Tipi-pesi'!D$23,'Tabelle Tipi-pesi'!E$23,"")&amp;IF(E230='Tabelle Tipi-pesi'!D$24,'Tabelle Tipi-pesi'!E$24,"")&amp;IF(E230='Tabelle Tipi-pesi'!D$25,'Tabelle Tipi-pesi'!E$25,"")&amp;IF(E230='Tabelle Tipi-pesi'!D$26,'Tabelle Tipi-pesi'!E$26,"")&amp;IF(E230='Tabelle Tipi-pesi'!D$27,'Tabelle Tipi-pesi'!E$27,"")&amp;IF(E230='Tabelle Tipi-pesi'!D$28,'Tabelle Tipi-pesi'!E$28,"")&amp;IF(E230='Tabelle Tipi-pesi'!D$29,'Tabelle Tipi-pesi'!E$29,"")&amp;IF(E230='Tabelle Tipi-pesi'!D$30,'Tabelle Tipi-pesi'!E$30,"")))</f>
        <v>20</v>
      </c>
      <c r="G230" s="22" t="s">
        <v>133</v>
      </c>
      <c r="H230" s="23">
        <f>$B230*IF(G230="",0,VALUE(IF(G230='Tabelle Tipi-pesi'!F$2,'Tabelle Tipi-pesi'!G$2,"")&amp;IF(G230='Tabelle Tipi-pesi'!F$3,'Tabelle Tipi-pesi'!G$3,"")&amp;IF(G230='Tabelle Tipi-pesi'!F$4,'Tabelle Tipi-pesi'!G$4,"")&amp;IF(G230='Tabelle Tipi-pesi'!F$5,'Tabelle Tipi-pesi'!G$5,"")&amp;IF(G230='Tabelle Tipi-pesi'!F$6,'Tabelle Tipi-pesi'!G$6,"")&amp;IF(G230='Tabelle Tipi-pesi'!F$7,'Tabelle Tipi-pesi'!G$7,"")&amp;IF(G230='Tabelle Tipi-pesi'!F$8,'Tabelle Tipi-pesi'!G$8,"")&amp;IF(G230='Tabelle Tipi-pesi'!F$9,'Tabelle Tipi-pesi'!G$9,"")&amp;IF(G230='Tabelle Tipi-pesi'!F$10,'Tabelle Tipi-pesi'!G$10,"")&amp;IF(G230='Tabelle Tipi-pesi'!F$11,'Tabelle Tipi-pesi'!G$11,"")&amp;IF(G230='Tabelle Tipi-pesi'!F$12,'Tabelle Tipi-pesi'!G$12,"")&amp;IF(G230='Tabelle Tipi-pesi'!F$13,'Tabelle Tipi-pesi'!G$13,"")&amp;IF(G230='Tabelle Tipi-pesi'!F$14,'Tabelle Tipi-pesi'!G$14,"")&amp;IF(G230='Tabelle Tipi-pesi'!F$15,'Tabelle Tipi-pesi'!G$15,"")&amp;IF(G230='Tabelle Tipi-pesi'!F$16,'Tabelle Tipi-pesi'!G$16,"")&amp;IF(G230='Tabelle Tipi-pesi'!F$17,'Tabelle Tipi-pesi'!G$17,"")&amp;IF(G230='Tabelle Tipi-pesi'!F$18,'Tabelle Tipi-pesi'!G$18,"")&amp;IF(G230='Tabelle Tipi-pesi'!F$19,'Tabelle Tipi-pesi'!G$19,"")&amp;IF(G230='Tabelle Tipi-pesi'!F$20,'Tabelle Tipi-pesi'!G$20,"")&amp;IF(G230='Tabelle Tipi-pesi'!F$21,'Tabelle Tipi-pesi'!G$21,"")&amp;IF(G230='Tabelle Tipi-pesi'!F$22,'Tabelle Tipi-pesi'!G$22,"")&amp;IF(G230='Tabelle Tipi-pesi'!F$23,'Tabelle Tipi-pesi'!G$23,"")&amp;IF(G230='Tabelle Tipi-pesi'!F$24,'Tabelle Tipi-pesi'!G$24,"")&amp;IF(G230='Tabelle Tipi-pesi'!F$25,'Tabelle Tipi-pesi'!G$25,"")&amp;IF(G230='Tabelle Tipi-pesi'!F$26,'Tabelle Tipi-pesi'!G$26,"")&amp;IF(G230='Tabelle Tipi-pesi'!F$27,'Tabelle Tipi-pesi'!G$27,"")&amp;IF(G230='Tabelle Tipi-pesi'!F$28,'Tabelle Tipi-pesi'!G$28,"")&amp;IF(G230='Tabelle Tipi-pesi'!F$29,'Tabelle Tipi-pesi'!G$29,"")&amp;IF(G230='Tabelle Tipi-pesi'!F$30,'Tabelle Tipi-pesi'!G$30,"")))</f>
        <v>40</v>
      </c>
      <c r="I230" s="8" t="s">
        <v>44</v>
      </c>
      <c r="J230" s="9">
        <f>IF(I230="",0,VALUE(IF(I230='Tabelle Tipi-pesi'!H$2,'Tabelle Tipi-pesi'!I$2,"")&amp;IF(I230='Tabelle Tipi-pesi'!H$3,'Tabelle Tipi-pesi'!I$3,"")&amp;IF(I230='Tabelle Tipi-pesi'!H$4,'Tabelle Tipi-pesi'!I$4,"")&amp;IF(I230='Tabelle Tipi-pesi'!H$5,'Tabelle Tipi-pesi'!I$5,"")&amp;IF(I230='Tabelle Tipi-pesi'!H$6,'Tabelle Tipi-pesi'!I$6,"")&amp;IF(I230='Tabelle Tipi-pesi'!H$7,'Tabelle Tipi-pesi'!I$7,"")&amp;IF(I230='Tabelle Tipi-pesi'!H$8,'Tabelle Tipi-pesi'!I$8,"")&amp;IF(I230='Tabelle Tipi-pesi'!H$9,'Tabelle Tipi-pesi'!I$9,"")&amp;IF(I230='Tabelle Tipi-pesi'!H$10,'Tabelle Tipi-pesi'!I$10,"")&amp;IF(I230='Tabelle Tipi-pesi'!H$11,'Tabelle Tipi-pesi'!I$11,"")&amp;IF(I230='Tabelle Tipi-pesi'!H$12,'Tabelle Tipi-pesi'!I$12,"")&amp;IF(I230='Tabelle Tipi-pesi'!H$13,'Tabelle Tipi-pesi'!I$13,"")&amp;IF(I230='Tabelle Tipi-pesi'!H$14,'Tabelle Tipi-pesi'!I$14,"")&amp;IF(I230='Tabelle Tipi-pesi'!H$15,'Tabelle Tipi-pesi'!I$15,"")&amp;IF(I230='Tabelle Tipi-pesi'!H$16,'Tabelle Tipi-pesi'!I$16,"")&amp;IF(I230='Tabelle Tipi-pesi'!H$17,'Tabelle Tipi-pesi'!I$17,"")&amp;IF(I230='Tabelle Tipi-pesi'!H$18,'Tabelle Tipi-pesi'!I$18,"")&amp;IF(I230='Tabelle Tipi-pesi'!H$19,'Tabelle Tipi-pesi'!I$19,"")&amp;IF(I230='Tabelle Tipi-pesi'!H$20,'Tabelle Tipi-pesi'!I$20,"")&amp;IF(I230='Tabelle Tipi-pesi'!H$21,'Tabelle Tipi-pesi'!I$21,"")&amp;IF(I230='Tabelle Tipi-pesi'!H$22,'Tabelle Tipi-pesi'!I$22,"")&amp;IF(I230='Tabelle Tipi-pesi'!H$23,'Tabelle Tipi-pesi'!I$23,"")&amp;IF(I230='Tabelle Tipi-pesi'!H$24,'Tabelle Tipi-pesi'!I$24,"")&amp;IF(I230='Tabelle Tipi-pesi'!H$25,'Tabelle Tipi-pesi'!I$25,"")&amp;IF(I230='Tabelle Tipi-pesi'!H$26,'Tabelle Tipi-pesi'!I$26,"")&amp;IF(I230='Tabelle Tipi-pesi'!H$27,'Tabelle Tipi-pesi'!I$27,"")&amp;IF(I230='Tabelle Tipi-pesi'!H$28,'Tabelle Tipi-pesi'!I$28,"")&amp;IF(I230='Tabelle Tipi-pesi'!H$29,'Tabelle Tipi-pesi'!I$29,"")&amp;IF(I230='Tabelle Tipi-pesi'!H$30,'Tabelle Tipi-pesi'!I$30,"")))</f>
        <v>80</v>
      </c>
      <c r="K230" s="24" t="s">
        <v>50</v>
      </c>
      <c r="L230" s="25">
        <f>IF(K230="",0,VALUE(IF(K230='Tabelle Tipi-pesi'!J$2,'Tabelle Tipi-pesi'!K$2,"")&amp;IF(K230='Tabelle Tipi-pesi'!J$3,'Tabelle Tipi-pesi'!K$3,"")&amp;IF(K230='Tabelle Tipi-pesi'!J$4,'Tabelle Tipi-pesi'!K$4,"")&amp;IF(K230='Tabelle Tipi-pesi'!J$5,'Tabelle Tipi-pesi'!K$5,"")&amp;IF(K230='Tabelle Tipi-pesi'!J$6,'Tabelle Tipi-pesi'!K$6,"")&amp;IF(K230='Tabelle Tipi-pesi'!J$7,'Tabelle Tipi-pesi'!K$7,"")&amp;IF(K230='Tabelle Tipi-pesi'!J$8,'Tabelle Tipi-pesi'!K$8,"")&amp;IF(K230='Tabelle Tipi-pesi'!J$9,'Tabelle Tipi-pesi'!K$9,"")&amp;IF(K230='Tabelle Tipi-pesi'!J$10,'Tabelle Tipi-pesi'!K$10,"")&amp;IF(K230='Tabelle Tipi-pesi'!J$11,'Tabelle Tipi-pesi'!K$11,"")&amp;IF(K230='Tabelle Tipi-pesi'!J$12,'Tabelle Tipi-pesi'!K$12,"")&amp;IF(K230='Tabelle Tipi-pesi'!J$13,'Tabelle Tipi-pesi'!K$13,"")&amp;IF(K230='Tabelle Tipi-pesi'!J$14,'Tabelle Tipi-pesi'!K$14,"")&amp;IF(K230='Tabelle Tipi-pesi'!J$15,'Tabelle Tipi-pesi'!K$15,"")&amp;IF(K230='Tabelle Tipi-pesi'!J$16,'Tabelle Tipi-pesi'!K$16,"")&amp;IF(K230='Tabelle Tipi-pesi'!J$17,'Tabelle Tipi-pesi'!K$17,"")&amp;IF(K230='Tabelle Tipi-pesi'!J$18,'Tabelle Tipi-pesi'!K$18,"")&amp;IF(K230='Tabelle Tipi-pesi'!J$19,'Tabelle Tipi-pesi'!K$19,"")&amp;IF(K230='Tabelle Tipi-pesi'!J$20,'Tabelle Tipi-pesi'!K$20,"")&amp;IF(K230='Tabelle Tipi-pesi'!J$21,'Tabelle Tipi-pesi'!K$21,"")&amp;IF(K230='Tabelle Tipi-pesi'!J$22,'Tabelle Tipi-pesi'!K$22,"")&amp;IF(K230='Tabelle Tipi-pesi'!J$23,'Tabelle Tipi-pesi'!K$23,"")&amp;IF(K230='Tabelle Tipi-pesi'!J$24,'Tabelle Tipi-pesi'!K$24,"")&amp;IF(K230='Tabelle Tipi-pesi'!J$25,'Tabelle Tipi-pesi'!K$25,"")&amp;IF(K230='Tabelle Tipi-pesi'!J$26,'Tabelle Tipi-pesi'!K$26,"")&amp;IF(K230='Tabelle Tipi-pesi'!J$27,'Tabelle Tipi-pesi'!K$27,"")&amp;IF(K230='Tabelle Tipi-pesi'!J$28,'Tabelle Tipi-pesi'!K$28,"")&amp;IF(K230='Tabelle Tipi-pesi'!J$29,'Tabelle Tipi-pesi'!K$29,"")&amp;IF(K230='Tabelle Tipi-pesi'!J$30,'Tabelle Tipi-pesi'!K$30,"")))</f>
        <v>7</v>
      </c>
      <c r="M230" s="8" t="s">
        <v>55</v>
      </c>
      <c r="N230" s="9">
        <f>$B230*IF(M230="",0,VALUE(IF(M230='Tabelle Tipi-pesi'!L$2,'Tabelle Tipi-pesi'!M$2,"")&amp;IF(M230='Tabelle Tipi-pesi'!L$3,'Tabelle Tipi-pesi'!M$3,"")&amp;IF(M230='Tabelle Tipi-pesi'!L$4,'Tabelle Tipi-pesi'!M$4,"")&amp;IF(M230='Tabelle Tipi-pesi'!L$5,'Tabelle Tipi-pesi'!M$5,"")&amp;IF(M230='Tabelle Tipi-pesi'!L$6,'Tabelle Tipi-pesi'!M$6,"")&amp;IF(M230='Tabelle Tipi-pesi'!L$7,'Tabelle Tipi-pesi'!M$7,"")&amp;IF(M230='Tabelle Tipi-pesi'!L$8,'Tabelle Tipi-pesi'!M$8,"")&amp;IF(M230='Tabelle Tipi-pesi'!L$9,'Tabelle Tipi-pesi'!M$9,"")&amp;IF(M230='Tabelle Tipi-pesi'!L$10,'Tabelle Tipi-pesi'!M$10,"")&amp;IF(M230='Tabelle Tipi-pesi'!L$11,'Tabelle Tipi-pesi'!M$11,"")&amp;IF(M230='Tabelle Tipi-pesi'!L$12,'Tabelle Tipi-pesi'!M$12,"")&amp;IF(M230='Tabelle Tipi-pesi'!L$13,'Tabelle Tipi-pesi'!M$13,"")&amp;IF(M230='Tabelle Tipi-pesi'!L$14,'Tabelle Tipi-pesi'!M$14,"")&amp;IF(M230='Tabelle Tipi-pesi'!L$15,'Tabelle Tipi-pesi'!M$15,"")&amp;IF(M230='Tabelle Tipi-pesi'!L$16,'Tabelle Tipi-pesi'!M$16,"")&amp;IF(M230='Tabelle Tipi-pesi'!L$17,'Tabelle Tipi-pesi'!M$17,"")&amp;IF(M230='Tabelle Tipi-pesi'!L$18,'Tabelle Tipi-pesi'!M$18,"")&amp;IF(M230='Tabelle Tipi-pesi'!L$19,'Tabelle Tipi-pesi'!M$19,"")&amp;IF(M230='Tabelle Tipi-pesi'!L$20,'Tabelle Tipi-pesi'!M$20,"")&amp;IF(M230='Tabelle Tipi-pesi'!L$21,'Tabelle Tipi-pesi'!M$21,"")&amp;IF(M230='Tabelle Tipi-pesi'!L$22,'Tabelle Tipi-pesi'!M$22,"")&amp;IF(M230='Tabelle Tipi-pesi'!L$23,'Tabelle Tipi-pesi'!M$23,"")&amp;IF(M230='Tabelle Tipi-pesi'!L$24,'Tabelle Tipi-pesi'!M$24,"")&amp;IF(M230='Tabelle Tipi-pesi'!L$25,'Tabelle Tipi-pesi'!M$25,"")&amp;IF(M230='Tabelle Tipi-pesi'!L$26,'Tabelle Tipi-pesi'!M$26,"")&amp;IF(M230='Tabelle Tipi-pesi'!L$27,'Tabelle Tipi-pesi'!M$27,"")&amp;IF(M230='Tabelle Tipi-pesi'!L$28,'Tabelle Tipi-pesi'!M$28,"")&amp;IF(M230='Tabelle Tipi-pesi'!L$29,'Tabelle Tipi-pesi'!M$29,"")&amp;IF(M230='Tabelle Tipi-pesi'!L$30,'Tabelle Tipi-pesi'!M$30,"")))</f>
        <v>100</v>
      </c>
      <c r="O230" s="27" t="s">
        <v>162</v>
      </c>
      <c r="P230" s="28">
        <f>IF(O230="",0,VALUE(IF(O230='Tabelle Tipi-pesi'!N$2,'Tabelle Tipi-pesi'!O$2,"")&amp;IF(O230='Tabelle Tipi-pesi'!N$3,'Tabelle Tipi-pesi'!O$3,"")&amp;IF(O230='Tabelle Tipi-pesi'!N$4,'Tabelle Tipi-pesi'!O$4,"")&amp;IF(O230='Tabelle Tipi-pesi'!N$5,'Tabelle Tipi-pesi'!O$5,"")&amp;IF(O230='Tabelle Tipi-pesi'!N$6,'Tabelle Tipi-pesi'!O$6,"")&amp;IF(O230='Tabelle Tipi-pesi'!N$7,'Tabelle Tipi-pesi'!O$7,"")&amp;IF(O230='Tabelle Tipi-pesi'!N$8,'Tabelle Tipi-pesi'!O$8,"")&amp;IF(O230='Tabelle Tipi-pesi'!N$9,'Tabelle Tipi-pesi'!O$9,"")&amp;IF(O230='Tabelle Tipi-pesi'!N$10,'Tabelle Tipi-pesi'!O$10,"")&amp;IF(O230='Tabelle Tipi-pesi'!N$11,'Tabelle Tipi-pesi'!O$11,"")&amp;IF(O230='Tabelle Tipi-pesi'!N$12,'Tabelle Tipi-pesi'!O$12,"")&amp;IF(O230='Tabelle Tipi-pesi'!N$13,'Tabelle Tipi-pesi'!O$13,"")&amp;IF(O230='Tabelle Tipi-pesi'!N$14,'Tabelle Tipi-pesi'!O$14,"")&amp;IF(O230='Tabelle Tipi-pesi'!N$15,'Tabelle Tipi-pesi'!O$15,"")&amp;IF(O230='Tabelle Tipi-pesi'!N$16,'Tabelle Tipi-pesi'!O$16,"")&amp;IF(O230='Tabelle Tipi-pesi'!N$17,'Tabelle Tipi-pesi'!O$17,"")&amp;IF(O230='Tabelle Tipi-pesi'!N$18,'Tabelle Tipi-pesi'!O$18,"")&amp;IF(O230='Tabelle Tipi-pesi'!N$19,'Tabelle Tipi-pesi'!O$19,"")&amp;IF(O230='Tabelle Tipi-pesi'!N$20,'Tabelle Tipi-pesi'!O$20,"")&amp;IF(O230='Tabelle Tipi-pesi'!N$21,'Tabelle Tipi-pesi'!O$21,"")&amp;IF(O230='Tabelle Tipi-pesi'!N$22,'Tabelle Tipi-pesi'!O$22,"")&amp;IF(O230='Tabelle Tipi-pesi'!N$23,'Tabelle Tipi-pesi'!O$23,"")&amp;IF(O230='Tabelle Tipi-pesi'!N$24,'Tabelle Tipi-pesi'!O$24,"")&amp;IF(O230='Tabelle Tipi-pesi'!N$25,'Tabelle Tipi-pesi'!O$25,"")&amp;IF(O230='Tabelle Tipi-pesi'!N$26,'Tabelle Tipi-pesi'!O$26,"")&amp;IF(O230='Tabelle Tipi-pesi'!N$27,'Tabelle Tipi-pesi'!O$27,"")&amp;IF(O230='Tabelle Tipi-pesi'!N$28,'Tabelle Tipi-pesi'!O$28,"")&amp;IF(O230='Tabelle Tipi-pesi'!N$29,'Tabelle Tipi-pesi'!O$29,"")&amp;IF(O230='Tabelle Tipi-pesi'!N$30,'Tabelle Tipi-pesi'!O$30,"")))</f>
        <v>152</v>
      </c>
      <c r="R230" s="9">
        <f>IF(Q230="",0,VALUE(IF(Q230='Tabelle Tipi-pesi'!P$2,'Tabelle Tipi-pesi'!Q$2,"")&amp;IF(Q230='Tabelle Tipi-pesi'!P$3,'Tabelle Tipi-pesi'!Q$3,"")&amp;IF(Q230='Tabelle Tipi-pesi'!P$4,'Tabelle Tipi-pesi'!Q$4,"")&amp;IF(Q230='Tabelle Tipi-pesi'!P$5,'Tabelle Tipi-pesi'!Q$5,"")&amp;IF(Q230='Tabelle Tipi-pesi'!P$6,'Tabelle Tipi-pesi'!Q$6,"")&amp;IF(Q230='Tabelle Tipi-pesi'!P$7,'Tabelle Tipi-pesi'!Q$7,"")&amp;IF(Q230='Tabelle Tipi-pesi'!P$8,'Tabelle Tipi-pesi'!Q$8,"")&amp;IF(Q230='Tabelle Tipi-pesi'!P$9,'Tabelle Tipi-pesi'!Q$9,"")&amp;IF(Q230='Tabelle Tipi-pesi'!P$10,'Tabelle Tipi-pesi'!Q$10,"")&amp;IF(Q230='Tabelle Tipi-pesi'!P$11,'Tabelle Tipi-pesi'!Q$11,"")&amp;IF(Q230='Tabelle Tipi-pesi'!P$12,'Tabelle Tipi-pesi'!Q$12,"")&amp;IF(Q230='Tabelle Tipi-pesi'!P$13,'Tabelle Tipi-pesi'!Q$13,"")&amp;IF(Q230='Tabelle Tipi-pesi'!P$14,'Tabelle Tipi-pesi'!Q$14,"")&amp;IF(Q230='Tabelle Tipi-pesi'!P$15,'Tabelle Tipi-pesi'!Q$15,"")&amp;IF(Q230='Tabelle Tipi-pesi'!P$16,'Tabelle Tipi-pesi'!Q$16,"")&amp;IF(Q230='Tabelle Tipi-pesi'!P$17,'Tabelle Tipi-pesi'!Q$17,"")&amp;IF(Q230='Tabelle Tipi-pesi'!P$18,'Tabelle Tipi-pesi'!Q$18,"")&amp;IF(Q230='Tabelle Tipi-pesi'!P$19,'Tabelle Tipi-pesi'!Q$19,"")&amp;IF(Q230='Tabelle Tipi-pesi'!P$20,'Tabelle Tipi-pesi'!Q$20,"")&amp;IF(Q230='Tabelle Tipi-pesi'!P$21,'Tabelle Tipi-pesi'!Q$21,"")&amp;IF(Q230='Tabelle Tipi-pesi'!P$22,'Tabelle Tipi-pesi'!Q$22,"")&amp;IF(Q230='Tabelle Tipi-pesi'!P$23,'Tabelle Tipi-pesi'!Q$23,"")&amp;IF(Q230='Tabelle Tipi-pesi'!P$24,'Tabelle Tipi-pesi'!Q$24,"")&amp;IF(Q230='Tabelle Tipi-pesi'!P$25,'Tabelle Tipi-pesi'!Q$25,"")&amp;IF(Q230='Tabelle Tipi-pesi'!P$26,'Tabelle Tipi-pesi'!Q$26,"")&amp;IF(Q230='Tabelle Tipi-pesi'!P$27,'Tabelle Tipi-pesi'!Q$27,"")&amp;IF(Q230='Tabelle Tipi-pesi'!P$28,'Tabelle Tipi-pesi'!Q$28,"")&amp;IF(Q230='Tabelle Tipi-pesi'!P$29,'Tabelle Tipi-pesi'!Q$29,"")&amp;IF(Q230='Tabelle Tipi-pesi'!P$30,'Tabelle Tipi-pesi'!Q$30,"")))</f>
        <v>0</v>
      </c>
      <c r="S230" s="29"/>
      <c r="T230" s="30">
        <f>IF(S230="",0,VALUE(IF(S230='Tabelle Tipi-pesi'!R$2,'Tabelle Tipi-pesi'!S$2,"")&amp;IF(S230='Tabelle Tipi-pesi'!R$3,'Tabelle Tipi-pesi'!S$3,"")&amp;IF(S230='Tabelle Tipi-pesi'!R$4,'Tabelle Tipi-pesi'!S$4,"")&amp;IF(S230='Tabelle Tipi-pesi'!R$5,'Tabelle Tipi-pesi'!S$5,"")&amp;IF(S230='Tabelle Tipi-pesi'!R$6,'Tabelle Tipi-pesi'!S$6,"")&amp;IF(S230='Tabelle Tipi-pesi'!R$7,'Tabelle Tipi-pesi'!S$7,"")&amp;IF(S230='Tabelle Tipi-pesi'!R$8,'Tabelle Tipi-pesi'!S$8,"")&amp;IF(S230='Tabelle Tipi-pesi'!R$9,'Tabelle Tipi-pesi'!S$9,"")&amp;IF(S230='Tabelle Tipi-pesi'!R$10,'Tabelle Tipi-pesi'!S$10,"")&amp;IF(S230='Tabelle Tipi-pesi'!R$11,'Tabelle Tipi-pesi'!S$11,"")&amp;IF(S230='Tabelle Tipi-pesi'!R$12,'Tabelle Tipi-pesi'!S$12,"")&amp;IF(S230='Tabelle Tipi-pesi'!R$13,'Tabelle Tipi-pesi'!S$13,"")&amp;IF(S230='Tabelle Tipi-pesi'!R$14,'Tabelle Tipi-pesi'!S$14,"")&amp;IF(S230='Tabelle Tipi-pesi'!R$15,'Tabelle Tipi-pesi'!S$15,"")&amp;IF(S230='Tabelle Tipi-pesi'!R$16,'Tabelle Tipi-pesi'!S$16,"")&amp;IF(S230='Tabelle Tipi-pesi'!R$17,'Tabelle Tipi-pesi'!S$17,"")&amp;IF(S230='Tabelle Tipi-pesi'!R$18,'Tabelle Tipi-pesi'!S$18,"")&amp;IF(S230='Tabelle Tipi-pesi'!R$19,'Tabelle Tipi-pesi'!S$19,"")&amp;IF(S230='Tabelle Tipi-pesi'!R$20,'Tabelle Tipi-pesi'!S$20,"")&amp;IF(S230='Tabelle Tipi-pesi'!R$21,'Tabelle Tipi-pesi'!S$21,"")&amp;IF(S230='Tabelle Tipi-pesi'!R$22,'Tabelle Tipi-pesi'!S$22,"")&amp;IF(S230='Tabelle Tipi-pesi'!R$23,'Tabelle Tipi-pesi'!S$23,"")&amp;IF(S230='Tabelle Tipi-pesi'!R$24,'Tabelle Tipi-pesi'!S$24,"")&amp;IF(S230='Tabelle Tipi-pesi'!R$25,'Tabelle Tipi-pesi'!S$25,"")&amp;IF(S230='Tabelle Tipi-pesi'!R$26,'Tabelle Tipi-pesi'!S$26,"")&amp;IF(S230='Tabelle Tipi-pesi'!R$27,'Tabelle Tipi-pesi'!S$27,"")&amp;IF(S230='Tabelle Tipi-pesi'!R$28,'Tabelle Tipi-pesi'!S$28,"")&amp;IF(S230='Tabelle Tipi-pesi'!R$29,'Tabelle Tipi-pesi'!S$29,"")&amp;IF(S230='Tabelle Tipi-pesi'!R$30,'Tabelle Tipi-pesi'!S$30,"")))</f>
        <v>0</v>
      </c>
      <c r="U230" s="8" t="s">
        <v>97</v>
      </c>
      <c r="V230" s="9">
        <f>IF(U230="",0,VALUE(IF(U230='Tabelle Tipi-pesi'!T$2,'Tabelle Tipi-pesi'!U$2,"")&amp;IF(U230='Tabelle Tipi-pesi'!T$3,'Tabelle Tipi-pesi'!U$3,"")&amp;IF(U230='Tabelle Tipi-pesi'!T$4,'Tabelle Tipi-pesi'!U$4,"")&amp;IF(U230='Tabelle Tipi-pesi'!T$5,'Tabelle Tipi-pesi'!U$5,"")&amp;IF(U230='Tabelle Tipi-pesi'!T$6,'Tabelle Tipi-pesi'!U$6,"")&amp;IF(U230='Tabelle Tipi-pesi'!T$7,'Tabelle Tipi-pesi'!U$7,"")&amp;IF(U230='Tabelle Tipi-pesi'!T$8,'Tabelle Tipi-pesi'!U$8,"")&amp;IF(U230='Tabelle Tipi-pesi'!T$9,'Tabelle Tipi-pesi'!U$9,"")&amp;IF(U230='Tabelle Tipi-pesi'!T$10,'Tabelle Tipi-pesi'!U$10,"")&amp;IF(U230='Tabelle Tipi-pesi'!T$11,'Tabelle Tipi-pesi'!U$11,"")&amp;IF(U230='Tabelle Tipi-pesi'!T$12,'Tabelle Tipi-pesi'!U$12,"")&amp;IF(U230='Tabelle Tipi-pesi'!T$13,'Tabelle Tipi-pesi'!U$13,"")&amp;IF(U230='Tabelle Tipi-pesi'!T$14,'Tabelle Tipi-pesi'!U$14,"")&amp;IF(U230='Tabelle Tipi-pesi'!T$15,'Tabelle Tipi-pesi'!U$15,"")&amp;IF(U230='Tabelle Tipi-pesi'!T$16,'Tabelle Tipi-pesi'!U$16,"")&amp;IF(U230='Tabelle Tipi-pesi'!T$17,'Tabelle Tipi-pesi'!U$17,"")&amp;IF(U230='Tabelle Tipi-pesi'!T$18,'Tabelle Tipi-pesi'!U$18,"")&amp;IF(U230='Tabelle Tipi-pesi'!T$19,'Tabelle Tipi-pesi'!U$19,"")&amp;IF(U230='Tabelle Tipi-pesi'!T$20,'Tabelle Tipi-pesi'!U$20,"")&amp;IF(U230='Tabelle Tipi-pesi'!T$21,'Tabelle Tipi-pesi'!U$21,"")&amp;IF(U230='Tabelle Tipi-pesi'!T$22,'Tabelle Tipi-pesi'!U$22,"")&amp;IF(U230='Tabelle Tipi-pesi'!T$23,'Tabelle Tipi-pesi'!U$23,"")&amp;IF(U230='Tabelle Tipi-pesi'!T$24,'Tabelle Tipi-pesi'!U$24,"")&amp;IF(U230='Tabelle Tipi-pesi'!T$25,'Tabelle Tipi-pesi'!U$25,"")&amp;IF(U230='Tabelle Tipi-pesi'!T$26,'Tabelle Tipi-pesi'!U$26,"")&amp;IF(U230='Tabelle Tipi-pesi'!T$27,'Tabelle Tipi-pesi'!U$27,"")&amp;IF(U230='Tabelle Tipi-pesi'!T$28,'Tabelle Tipi-pesi'!U$28,"")&amp;IF(U230='Tabelle Tipi-pesi'!T$29,'Tabelle Tipi-pesi'!U$29,"")&amp;IF(U230='Tabelle Tipi-pesi'!T$30,'Tabelle Tipi-pesi'!U$30,"")))</f>
        <v>20</v>
      </c>
      <c r="W230" s="31" t="s">
        <v>99</v>
      </c>
      <c r="X230" s="32">
        <f>IF(W230="",0,VALUE(IF(W230='Tabelle Tipi-pesi'!V$2,'Tabelle Tipi-pesi'!W$2,"")&amp;IF(W230='Tabelle Tipi-pesi'!V$3,'Tabelle Tipi-pesi'!W$3,"")&amp;IF(W230='Tabelle Tipi-pesi'!V$4,'Tabelle Tipi-pesi'!W$4,"")&amp;IF(W230='Tabelle Tipi-pesi'!V$5,'Tabelle Tipi-pesi'!W$5,"")&amp;IF(W230='Tabelle Tipi-pesi'!V$6,'Tabelle Tipi-pesi'!W$6,"")&amp;IF(W230='Tabelle Tipi-pesi'!V$7,'Tabelle Tipi-pesi'!W$7,"")&amp;IF(W230='Tabelle Tipi-pesi'!V$8,'Tabelle Tipi-pesi'!W$8,"")&amp;IF(W230='Tabelle Tipi-pesi'!V$9,'Tabelle Tipi-pesi'!W$9,"")&amp;IF(W230='Tabelle Tipi-pesi'!V$10,'Tabelle Tipi-pesi'!W$10,"")&amp;IF(W230='Tabelle Tipi-pesi'!V$11,'Tabelle Tipi-pesi'!W$11,"")&amp;IF(W230='Tabelle Tipi-pesi'!V$12,'Tabelle Tipi-pesi'!W$12,"")&amp;IF(W230='Tabelle Tipi-pesi'!V$13,'Tabelle Tipi-pesi'!W$13,"")&amp;IF(W230='Tabelle Tipi-pesi'!V$14,'Tabelle Tipi-pesi'!W$14,"")&amp;IF(W230='Tabelle Tipi-pesi'!V$15,'Tabelle Tipi-pesi'!W$15,"")&amp;IF(W230='Tabelle Tipi-pesi'!V$16,'Tabelle Tipi-pesi'!W$16,"")&amp;IF(W230='Tabelle Tipi-pesi'!V$17,'Tabelle Tipi-pesi'!W$17,"")&amp;IF(W230='Tabelle Tipi-pesi'!V$18,'Tabelle Tipi-pesi'!W$18,"")&amp;IF(W230='Tabelle Tipi-pesi'!V$19,'Tabelle Tipi-pesi'!W$19,"")&amp;IF(W230='Tabelle Tipi-pesi'!V$20,'Tabelle Tipi-pesi'!W$20,"")&amp;IF(W230='Tabelle Tipi-pesi'!V$21,'Tabelle Tipi-pesi'!W$21,"")&amp;IF(W230='Tabelle Tipi-pesi'!V$22,'Tabelle Tipi-pesi'!W$22,"")&amp;IF(W230='Tabelle Tipi-pesi'!V$23,'Tabelle Tipi-pesi'!W$23,"")&amp;IF(W230='Tabelle Tipi-pesi'!V$24,'Tabelle Tipi-pesi'!W$24,"")&amp;IF(W230='Tabelle Tipi-pesi'!V$25,'Tabelle Tipi-pesi'!W$25,"")&amp;IF(W230='Tabelle Tipi-pesi'!V$26,'Tabelle Tipi-pesi'!W$26,"")&amp;IF(W230='Tabelle Tipi-pesi'!V$27,'Tabelle Tipi-pesi'!W$27,"")&amp;IF(W230='Tabelle Tipi-pesi'!V$28,'Tabelle Tipi-pesi'!W$28,"")&amp;IF(W230='Tabelle Tipi-pesi'!V$29,'Tabelle Tipi-pesi'!W$29,"")&amp;IF(W230='Tabelle Tipi-pesi'!V$30,'Tabelle Tipi-pesi'!W$30,"")))</f>
        <v>14</v>
      </c>
      <c r="Z230" s="9">
        <f>IF(Y230="",0,VALUE(IF(Y230='Tabelle Tipi-pesi'!X$2,'Tabelle Tipi-pesi'!Y$2,"")&amp;IF(Y230='Tabelle Tipi-pesi'!X$3,'Tabelle Tipi-pesi'!Y$3,"")&amp;IF(Y230='Tabelle Tipi-pesi'!X$4,'Tabelle Tipi-pesi'!Y$4,"")&amp;IF(Y230='Tabelle Tipi-pesi'!X$5,'Tabelle Tipi-pesi'!Y$5,"")&amp;IF(Y230='Tabelle Tipi-pesi'!X$6,'Tabelle Tipi-pesi'!Y$6,"")&amp;IF(Y230='Tabelle Tipi-pesi'!X$7,'Tabelle Tipi-pesi'!Y$7,"")&amp;IF(Y230='Tabelle Tipi-pesi'!X$8,'Tabelle Tipi-pesi'!Y$8,"")&amp;IF(Y230='Tabelle Tipi-pesi'!X$9,'Tabelle Tipi-pesi'!Y$9,"")&amp;IF(Y230='Tabelle Tipi-pesi'!X$10,'Tabelle Tipi-pesi'!Y$10,"")&amp;IF(Y230='Tabelle Tipi-pesi'!X$11,'Tabelle Tipi-pesi'!Y$11,"")&amp;IF(Y230='Tabelle Tipi-pesi'!X$12,'Tabelle Tipi-pesi'!Y$12,"")&amp;IF(Y230='Tabelle Tipi-pesi'!X$13,'Tabelle Tipi-pesi'!Y$13,"")&amp;IF(Y230='Tabelle Tipi-pesi'!X$14,'Tabelle Tipi-pesi'!Y$14,"")&amp;IF(Y230='Tabelle Tipi-pesi'!X$15,'Tabelle Tipi-pesi'!Y$15,"")&amp;IF(Y230='Tabelle Tipi-pesi'!X$16,'Tabelle Tipi-pesi'!Y$16,"")&amp;IF(Y230='Tabelle Tipi-pesi'!X$17,'Tabelle Tipi-pesi'!Y$17,"")&amp;IF(Y230='Tabelle Tipi-pesi'!X$18,'Tabelle Tipi-pesi'!Y$18,"")&amp;IF(Y230='Tabelle Tipi-pesi'!X$19,'Tabelle Tipi-pesi'!Y$19,"")&amp;IF(Y230='Tabelle Tipi-pesi'!X$20,'Tabelle Tipi-pesi'!Y$20,"")&amp;IF(Y230='Tabelle Tipi-pesi'!X$21,'Tabelle Tipi-pesi'!Y$21,"")&amp;IF(Y230='Tabelle Tipi-pesi'!X$22,'Tabelle Tipi-pesi'!Y$22,"")&amp;IF(Y230='Tabelle Tipi-pesi'!X$23,'Tabelle Tipi-pesi'!Y$23,"")&amp;IF(Y230='Tabelle Tipi-pesi'!X$24,'Tabelle Tipi-pesi'!Y$24,"")&amp;IF(Y230='Tabelle Tipi-pesi'!X$25,'Tabelle Tipi-pesi'!Y$25,"")&amp;IF(Y230='Tabelle Tipi-pesi'!X$26,'Tabelle Tipi-pesi'!Y$26,"")&amp;IF(Y230='Tabelle Tipi-pesi'!X$27,'Tabelle Tipi-pesi'!Y$27,"")&amp;IF(Y230='Tabelle Tipi-pesi'!X$28,'Tabelle Tipi-pesi'!Y$28,"")&amp;IF(Y230='Tabelle Tipi-pesi'!X$29,'Tabelle Tipi-pesi'!Y$29,"")&amp;IF(Y230='Tabelle Tipi-pesi'!X$30,'Tabelle Tipi-pesi'!Y$30,"")))</f>
        <v>0</v>
      </c>
      <c r="AA230" s="36" t="s">
        <v>168</v>
      </c>
      <c r="AB230" s="37">
        <f>IF(AA230="",0,VALUE(IF(AA230='Tabelle Tipi-pesi'!Z$2,'Tabelle Tipi-pesi'!AA$2,"")&amp;IF(AA230='Tabelle Tipi-pesi'!Z$3,'Tabelle Tipi-pesi'!AA$3,"")&amp;IF(AA230='Tabelle Tipi-pesi'!Z$4,'Tabelle Tipi-pesi'!AA$4,"")&amp;IF(AA230='Tabelle Tipi-pesi'!Z$5,'Tabelle Tipi-pesi'!AA$5,"")&amp;IF(AA230='Tabelle Tipi-pesi'!Z$6,'Tabelle Tipi-pesi'!AA$6,"")&amp;IF(AA230='Tabelle Tipi-pesi'!Z$7,'Tabelle Tipi-pesi'!AA$7,"")&amp;IF(AA230='Tabelle Tipi-pesi'!Z$8,'Tabelle Tipi-pesi'!AA$8,"")&amp;IF(AA230='Tabelle Tipi-pesi'!Z$9,'Tabelle Tipi-pesi'!AA$9,"")&amp;IF(AA230='Tabelle Tipi-pesi'!Z$10,'Tabelle Tipi-pesi'!AA$10,"")&amp;IF(AA230='Tabelle Tipi-pesi'!Z$11,'Tabelle Tipi-pesi'!AA$11,"")&amp;IF(AA230='Tabelle Tipi-pesi'!Z$12,'Tabelle Tipi-pesi'!AA$12,"")&amp;IF(AA230='Tabelle Tipi-pesi'!Z$13,'Tabelle Tipi-pesi'!AA$13,"")&amp;IF(AA230='Tabelle Tipi-pesi'!Z$14,'Tabelle Tipi-pesi'!AA$14,"")&amp;IF(AA230='Tabelle Tipi-pesi'!Z$15,'Tabelle Tipi-pesi'!AA$15,"")&amp;IF(AA230='Tabelle Tipi-pesi'!Z$16,'Tabelle Tipi-pesi'!AA$16,"")&amp;IF(AA230='Tabelle Tipi-pesi'!Z$17,'Tabelle Tipi-pesi'!AA$17,"")&amp;IF(AA230='Tabelle Tipi-pesi'!Z$18,'Tabelle Tipi-pesi'!AA$18,"")&amp;IF(AA230='Tabelle Tipi-pesi'!Z$19,'Tabelle Tipi-pesi'!AA$19,"")&amp;IF(AA230='Tabelle Tipi-pesi'!Z$20,'Tabelle Tipi-pesi'!AA$20,"")&amp;IF(AA230='Tabelle Tipi-pesi'!Z$21,'Tabelle Tipi-pesi'!AA$21,"")&amp;IF(AA230='Tabelle Tipi-pesi'!Z$22,'Tabelle Tipi-pesi'!AA$22,"")&amp;IF(AA230='Tabelle Tipi-pesi'!Z$23,'Tabelle Tipi-pesi'!AA$23,"")&amp;IF(AA230='Tabelle Tipi-pesi'!Z$24,'Tabelle Tipi-pesi'!AA$24,"")&amp;IF(AA230='Tabelle Tipi-pesi'!Z$25,'Tabelle Tipi-pesi'!AA$25,"")&amp;IF(AA230='Tabelle Tipi-pesi'!Z$26,'Tabelle Tipi-pesi'!AA$26,"")&amp;IF(AA230='Tabelle Tipi-pesi'!Z$27,'Tabelle Tipi-pesi'!AA$27,"")&amp;IF(AA230='Tabelle Tipi-pesi'!Z$28,'Tabelle Tipi-pesi'!AA$28,"")&amp;IF(AA230='Tabelle Tipi-pesi'!Z$29,'Tabelle Tipi-pesi'!AA$29,"")&amp;IF(AA230='Tabelle Tipi-pesi'!Z$30,'Tabelle Tipi-pesi'!AA$30,"")))</f>
        <v>40</v>
      </c>
      <c r="AD230" s="9">
        <f>IF(AC230="",0,VALUE(IF(AC230='Tabelle Tipi-pesi'!Z$2,'Tabelle Tipi-pesi'!AA$2,"")&amp;IF(AC230='Tabelle Tipi-pesi'!Z$3,'Tabelle Tipi-pesi'!AA$3,"")&amp;IF(AC230='Tabelle Tipi-pesi'!Z$4,'Tabelle Tipi-pesi'!AA$4,"")&amp;IF(AC230='Tabelle Tipi-pesi'!Z$5,'Tabelle Tipi-pesi'!AA$5,"")&amp;IF(AC230='Tabelle Tipi-pesi'!Z$6,'Tabelle Tipi-pesi'!AA$6,"")&amp;IF(AC230='Tabelle Tipi-pesi'!Z$7,'Tabelle Tipi-pesi'!AA$7,"")&amp;IF(AC230='Tabelle Tipi-pesi'!Z$8,'Tabelle Tipi-pesi'!AA$8,"")&amp;IF(AC230='Tabelle Tipi-pesi'!Z$9,'Tabelle Tipi-pesi'!AA$9,"")&amp;IF(AC230='Tabelle Tipi-pesi'!Z$10,'Tabelle Tipi-pesi'!AA$10,"")&amp;IF(AC230='Tabelle Tipi-pesi'!Z$11,'Tabelle Tipi-pesi'!AA$11,"")&amp;IF(AC230='Tabelle Tipi-pesi'!Z$12,'Tabelle Tipi-pesi'!AA$12,"")&amp;IF(AC230='Tabelle Tipi-pesi'!Z$13,'Tabelle Tipi-pesi'!AA$13,"")&amp;IF(AC230='Tabelle Tipi-pesi'!Z$14,'Tabelle Tipi-pesi'!AA$14,"")&amp;IF(AC230='Tabelle Tipi-pesi'!Z$15,'Tabelle Tipi-pesi'!AA$15,"")&amp;IF(AC230='Tabelle Tipi-pesi'!Z$16,'Tabelle Tipi-pesi'!AA$16,"")&amp;IF(AC230='Tabelle Tipi-pesi'!Z$17,'Tabelle Tipi-pesi'!AA$17,"")&amp;IF(AC230='Tabelle Tipi-pesi'!Z$18,'Tabelle Tipi-pesi'!AA$18,"")&amp;IF(AC230='Tabelle Tipi-pesi'!Z$19,'Tabelle Tipi-pesi'!AA$19,"")&amp;IF(AC230='Tabelle Tipi-pesi'!Z$20,'Tabelle Tipi-pesi'!AA$20,"")&amp;IF(AC230='Tabelle Tipi-pesi'!Z$21,'Tabelle Tipi-pesi'!AA$21,"")&amp;IF(AC230='Tabelle Tipi-pesi'!Z$22,'Tabelle Tipi-pesi'!AA$22,"")&amp;IF(AC230='Tabelle Tipi-pesi'!Z$23,'Tabelle Tipi-pesi'!AA$23,"")&amp;IF(AC230='Tabelle Tipi-pesi'!Z$24,'Tabelle Tipi-pesi'!AA$24,"")&amp;IF(AC230='Tabelle Tipi-pesi'!Z$25,'Tabelle Tipi-pesi'!AA$25,"")&amp;IF(AC230='Tabelle Tipi-pesi'!Z$26,'Tabelle Tipi-pesi'!AA$26,"")&amp;IF(AC230='Tabelle Tipi-pesi'!Z$25,'Tabelle Tipi-pesi'!AA$25,"")&amp;IF(AC230='Tabelle Tipi-pesi'!Z$27,'Tabelle Tipi-pesi'!AA$27,"")&amp;IF(AC230='Tabelle Tipi-pesi'!Z$28,'Tabelle Tipi-pesi'!AA$28,"")&amp;IF(AC230='Tabelle Tipi-pesi'!Z$29,'Tabelle Tipi-pesi'!AA$29,"")&amp;IF(AC230='Tabelle Tipi-pesi'!Z$30,'Tabelle Tipi-pesi'!AA$30,"")))</f>
        <v>0</v>
      </c>
      <c r="AE230" s="34"/>
      <c r="AF230" s="35">
        <f>IF(AE230="",0,VALUE(IF(AE230='Tabelle Tipi-pesi'!AB$2,'Tabelle Tipi-pesi'!AC$2,"")&amp;IF(AE230='Tabelle Tipi-pesi'!AB$3,'Tabelle Tipi-pesi'!AC$3,"")&amp;IF(AE230='Tabelle Tipi-pesi'!AB$4,'Tabelle Tipi-pesi'!AC$4,"")&amp;IF(AE230='Tabelle Tipi-pesi'!AB$5,'Tabelle Tipi-pesi'!AC$5,"")&amp;IF(AE230='Tabelle Tipi-pesi'!AB$6,'Tabelle Tipi-pesi'!AC$6,"")&amp;IF(AE230='Tabelle Tipi-pesi'!AB$7,'Tabelle Tipi-pesi'!AC$7,"")&amp;IF(AE230='Tabelle Tipi-pesi'!AB$8,'Tabelle Tipi-pesi'!AC$8,"")&amp;IF(AE230='Tabelle Tipi-pesi'!AB$9,'Tabelle Tipi-pesi'!AC$9,"")&amp;IF(AE230='Tabelle Tipi-pesi'!AB$10,'Tabelle Tipi-pesi'!AC$10,"")&amp;IF(AE230='Tabelle Tipi-pesi'!AB$11,'Tabelle Tipi-pesi'!AC$11,"")&amp;IF(AE230='Tabelle Tipi-pesi'!AB$12,'Tabelle Tipi-pesi'!AC$12,"")&amp;IF(AE230='Tabelle Tipi-pesi'!AB$13,'Tabelle Tipi-pesi'!AC$13,"")&amp;IF(AE230='Tabelle Tipi-pesi'!AB$14,'Tabelle Tipi-pesi'!AC$14,"")&amp;IF(AE230='Tabelle Tipi-pesi'!AB$15,'Tabelle Tipi-pesi'!AC$15,"")&amp;IF(AE230='Tabelle Tipi-pesi'!AB$16,'Tabelle Tipi-pesi'!AC$16,"")&amp;IF(AE230='Tabelle Tipi-pesi'!AB$17,'Tabelle Tipi-pesi'!AC$17,"")&amp;IF(AE230='Tabelle Tipi-pesi'!AB$18,'Tabelle Tipi-pesi'!AC$18,"")&amp;IF(AE230='Tabelle Tipi-pesi'!AB$19,'Tabelle Tipi-pesi'!AC$19,"")&amp;IF(AE230='Tabelle Tipi-pesi'!AB$20,'Tabelle Tipi-pesi'!AC$20,"")&amp;IF(AE230='Tabelle Tipi-pesi'!AB$21,'Tabelle Tipi-pesi'!AC$21,"")&amp;IF(AE230='Tabelle Tipi-pesi'!AB$22,'Tabelle Tipi-pesi'!AC$22,"")&amp;IF(AE230='Tabelle Tipi-pesi'!AB$23,'Tabelle Tipi-pesi'!AC$23,"")&amp;IF(AE230='Tabelle Tipi-pesi'!AB$24,'Tabelle Tipi-pesi'!AC$24,"")&amp;IF(AE230='Tabelle Tipi-pesi'!AB$25,'Tabelle Tipi-pesi'!AC$25,"")&amp;IF(AE230='Tabelle Tipi-pesi'!AB$26,'Tabelle Tipi-pesi'!AC$26,"")&amp;IF(AE230='Tabelle Tipi-pesi'!AB$25,'Tabelle Tipi-pesi'!AC$25,"")&amp;IF(AE230='Tabelle Tipi-pesi'!AB$27,'Tabelle Tipi-pesi'!AC$27,"")&amp;IF(AE230='Tabelle Tipi-pesi'!AB$28,'Tabelle Tipi-pesi'!AC$28,"")&amp;IF(AE230='Tabelle Tipi-pesi'!AB$29,'Tabelle Tipi-pesi'!AC$29,"")&amp;IF(AE230='Tabelle Tipi-pesi'!AB$30,'Tabelle Tipi-pesi'!AC$30,"")))</f>
        <v>0</v>
      </c>
      <c r="AG230" s="8" t="s">
        <v>112</v>
      </c>
      <c r="AH230" s="9">
        <f>IF(AG230="",0,VALUE(IF(AG230='Tabelle Tipi-pesi'!AD$2,'Tabelle Tipi-pesi'!AE$2,"")&amp;IF(AG230='Tabelle Tipi-pesi'!AD$3,'Tabelle Tipi-pesi'!AE$3,"")&amp;IF(AG230='Tabelle Tipi-pesi'!AD$4,'Tabelle Tipi-pesi'!AE$4,"")&amp;IF(AG230='Tabelle Tipi-pesi'!AD$5,'Tabelle Tipi-pesi'!AE$5,"")&amp;IF(AG230='Tabelle Tipi-pesi'!AD$6,'Tabelle Tipi-pesi'!AE$6,"")&amp;IF(AG230='Tabelle Tipi-pesi'!AD$7,'Tabelle Tipi-pesi'!AE$7,"")&amp;IF(AG230='Tabelle Tipi-pesi'!AD$8,'Tabelle Tipi-pesi'!AE$8,"")&amp;IF(AG230='Tabelle Tipi-pesi'!AD$9,'Tabelle Tipi-pesi'!AE$9,"")&amp;IF(AG230='Tabelle Tipi-pesi'!AD$10,'Tabelle Tipi-pesi'!AE$10,"")&amp;IF(AG230='Tabelle Tipi-pesi'!AD$11,'Tabelle Tipi-pesi'!AE$11,"")&amp;IF(AG230='Tabelle Tipi-pesi'!AD$12,'Tabelle Tipi-pesi'!AE$12,"")&amp;IF(AG230='Tabelle Tipi-pesi'!AD$13,'Tabelle Tipi-pesi'!AE$13,"")&amp;IF(AG230='Tabelle Tipi-pesi'!AD$14,'Tabelle Tipi-pesi'!AE$14,"")&amp;IF(AG230='Tabelle Tipi-pesi'!AD$15,'Tabelle Tipi-pesi'!AE$15,"")&amp;IF(AG230='Tabelle Tipi-pesi'!AD$16,'Tabelle Tipi-pesi'!AE$16,"")&amp;IF(AG230='Tabelle Tipi-pesi'!AD$17,'Tabelle Tipi-pesi'!AE$17,"")&amp;IF(AG230='Tabelle Tipi-pesi'!AD$18,'Tabelle Tipi-pesi'!AE$18,"")&amp;IF(AG230='Tabelle Tipi-pesi'!AD$19,'Tabelle Tipi-pesi'!AE$19,"")&amp;IF(AG230='Tabelle Tipi-pesi'!AD$20,'Tabelle Tipi-pesi'!AE$20,"")&amp;IF(AG230='Tabelle Tipi-pesi'!AD$21,'Tabelle Tipi-pesi'!AE$21,"")&amp;IF(AG230='Tabelle Tipi-pesi'!AD$22,'Tabelle Tipi-pesi'!AE$22,"")&amp;IF(AG230='Tabelle Tipi-pesi'!AD$23,'Tabelle Tipi-pesi'!AE$23,"")&amp;IF(AG230='Tabelle Tipi-pesi'!AD$24,'Tabelle Tipi-pesi'!AE$24,"")&amp;IF(AG230='Tabelle Tipi-pesi'!AD$25,'Tabelle Tipi-pesi'!AE$25,"")&amp;IF(AG230='Tabelle Tipi-pesi'!AD$26,'Tabelle Tipi-pesi'!AE$26,"")&amp;IF(AG230='Tabelle Tipi-pesi'!AD$25,'Tabelle Tipi-pesi'!AE$25,"")&amp;IF(AG230='Tabelle Tipi-pesi'!AD$27,'Tabelle Tipi-pesi'!AE$27,"")&amp;IF(AG230='Tabelle Tipi-pesi'!AD$28,'Tabelle Tipi-pesi'!AE$28,"")&amp;IF(AG230='Tabelle Tipi-pesi'!AD$29,'Tabelle Tipi-pesi'!AE$29,"")&amp;IF(AG230='Tabelle Tipi-pesi'!AD$30,'Tabelle Tipi-pesi'!AE$30,"")))</f>
        <v>60</v>
      </c>
      <c r="AJ230" s="26">
        <f t="shared" si="21"/>
        <v>583</v>
      </c>
      <c r="AK230" s="55">
        <v>20</v>
      </c>
      <c r="AL230" s="12">
        <v>2100</v>
      </c>
      <c r="AM230" s="18"/>
      <c r="AN230" s="11">
        <f t="shared" si="22"/>
        <v>9</v>
      </c>
      <c r="AO230" s="11" t="str">
        <f t="shared" si="23"/>
        <v>3</v>
      </c>
      <c r="AP230" s="8">
        <v>1080</v>
      </c>
      <c r="AQ230" s="40">
        <f t="shared" si="24"/>
        <v>6.3</v>
      </c>
      <c r="AR230" s="15">
        <f t="shared" si="25"/>
        <v>69.929999999999993</v>
      </c>
      <c r="AS230" s="16">
        <f t="shared" si="26"/>
        <v>119.94854202401372</v>
      </c>
      <c r="AT230" s="15">
        <f t="shared" si="27"/>
        <v>8.336908336908337</v>
      </c>
      <c r="AU230" s="39"/>
    </row>
    <row r="231" spans="1:47" s="8" customFormat="1" ht="11.25" customHeight="1" x14ac:dyDescent="0.2">
      <c r="A231" s="8">
        <v>227</v>
      </c>
      <c r="B231" s="8">
        <v>4</v>
      </c>
      <c r="C231" s="20" t="s">
        <v>16</v>
      </c>
      <c r="D231" s="21">
        <f>IF(C231="",0,VALUE(IF(C231='Tabelle Tipi-pesi'!B$2,'Tabelle Tipi-pesi'!C$2,"")&amp;IF(C231='Tabelle Tipi-pesi'!B$3,'Tabelle Tipi-pesi'!C$3,"")&amp;IF(C231='Tabelle Tipi-pesi'!B$4,'Tabelle Tipi-pesi'!C$4,"")&amp;IF(C231='Tabelle Tipi-pesi'!B$5,'Tabelle Tipi-pesi'!C$5,"")&amp;IF(C231='Tabelle Tipi-pesi'!B$6,'Tabelle Tipi-pesi'!C$6,"")&amp;IF(C231='Tabelle Tipi-pesi'!B$7,'Tabelle Tipi-pesi'!C$7,"")&amp;IF(C231='Tabelle Tipi-pesi'!B$8,'Tabelle Tipi-pesi'!C$8,"")&amp;IF(C231='Tabelle Tipi-pesi'!B$9,'Tabelle Tipi-pesi'!C$9,"")&amp;IF(C231='Tabelle Tipi-pesi'!B$10,'Tabelle Tipi-pesi'!C$10,"")&amp;IF(C231='Tabelle Tipi-pesi'!B$11,'Tabelle Tipi-pesi'!C$11,"")&amp;IF(C231='Tabelle Tipi-pesi'!B$12,'Tabelle Tipi-pesi'!C$12,"")&amp;IF(C231='Tabelle Tipi-pesi'!B$13,'Tabelle Tipi-pesi'!C$13,"")&amp;IF(C231='Tabelle Tipi-pesi'!B$14,'Tabelle Tipi-pesi'!C$14,"")&amp;IF(C231='Tabelle Tipi-pesi'!B$15,'Tabelle Tipi-pesi'!C$15,"")&amp;IF(C231='Tabelle Tipi-pesi'!B$16,'Tabelle Tipi-pesi'!C$16,"")&amp;IF(C231='Tabelle Tipi-pesi'!B$17,'Tabelle Tipi-pesi'!C$17,"")&amp;IF(C231='Tabelle Tipi-pesi'!B$18,'Tabelle Tipi-pesi'!C$18,"")&amp;IF(C231='Tabelle Tipi-pesi'!B$19,'Tabelle Tipi-pesi'!C$19,"")&amp;IF(C231='Tabelle Tipi-pesi'!B$20,'Tabelle Tipi-pesi'!C$20,"")&amp;IF(C231='Tabelle Tipi-pesi'!B$21,'Tabelle Tipi-pesi'!C$21,"")&amp;IF(C231='Tabelle Tipi-pesi'!B$22,'Tabelle Tipi-pesi'!C$22,"")&amp;IF(C231='Tabelle Tipi-pesi'!B$23,'Tabelle Tipi-pesi'!C$23,"")&amp;IF(C231='Tabelle Tipi-pesi'!B$24,'Tabelle Tipi-pesi'!C$24,"")&amp;IF(C231='Tabelle Tipi-pesi'!B$25,'Tabelle Tipi-pesi'!C$25,"")&amp;IF(C231='Tabelle Tipi-pesi'!B$26,'Tabelle Tipi-pesi'!C$26,"")&amp;IF(C231='Tabelle Tipi-pesi'!B$27,'Tabelle Tipi-pesi'!C$27,"")&amp;IF(C231='Tabelle Tipi-pesi'!B$28,'Tabelle Tipi-pesi'!C$28,"")&amp;IF(C231='Tabelle Tipi-pesi'!B$29,'Tabelle Tipi-pesi'!C$29,"")&amp;IF(C231='Tabelle Tipi-pesi'!B$30,'Tabelle Tipi-pesi'!C$30,"")))</f>
        <v>50</v>
      </c>
      <c r="E231" s="8" t="s">
        <v>140</v>
      </c>
      <c r="F231" s="7">
        <f>IF(E231="",0,VALUE(IF(E231='Tabelle Tipi-pesi'!D$2,'Tabelle Tipi-pesi'!E$2,"")&amp;IF(E231='Tabelle Tipi-pesi'!D$3,'Tabelle Tipi-pesi'!E$3,"")&amp;IF(E231='Tabelle Tipi-pesi'!D$4,'Tabelle Tipi-pesi'!E$4,"")&amp;IF(E231='Tabelle Tipi-pesi'!D$5,'Tabelle Tipi-pesi'!E$5,"")&amp;IF(E231='Tabelle Tipi-pesi'!D$6,'Tabelle Tipi-pesi'!E$6,"")&amp;IF(E231='Tabelle Tipi-pesi'!D$7,'Tabelle Tipi-pesi'!E$7,"")&amp;IF(E231='Tabelle Tipi-pesi'!D$8,'Tabelle Tipi-pesi'!E$8,"")&amp;IF(E231='Tabelle Tipi-pesi'!D$9,'Tabelle Tipi-pesi'!E$9,"")&amp;IF(E231='Tabelle Tipi-pesi'!D$10,'Tabelle Tipi-pesi'!E$10,"")&amp;IF(E231='Tabelle Tipi-pesi'!D$11,'Tabelle Tipi-pesi'!E$11,"")&amp;IF(E231='Tabelle Tipi-pesi'!D$12,'Tabelle Tipi-pesi'!E$12,"")&amp;IF(E231='Tabelle Tipi-pesi'!D$13,'Tabelle Tipi-pesi'!E$13,"")&amp;IF(E231='Tabelle Tipi-pesi'!D$14,'Tabelle Tipi-pesi'!E$14,"")&amp;IF(E231='Tabelle Tipi-pesi'!D$15,'Tabelle Tipi-pesi'!E$15,"")&amp;IF(E231='Tabelle Tipi-pesi'!D$16,'Tabelle Tipi-pesi'!E$16,"")&amp;IF(E231='Tabelle Tipi-pesi'!D$17,'Tabelle Tipi-pesi'!E$17,"")&amp;IF(E231='Tabelle Tipi-pesi'!D$18,'Tabelle Tipi-pesi'!E$18,"")&amp;IF(E231='Tabelle Tipi-pesi'!D$19,'Tabelle Tipi-pesi'!E$19,"")&amp;IF(E231='Tabelle Tipi-pesi'!D$20,'Tabelle Tipi-pesi'!E$20,"")&amp;IF(E231='Tabelle Tipi-pesi'!D$21,'Tabelle Tipi-pesi'!E$21,"")&amp;IF(E231='Tabelle Tipi-pesi'!D$22,'Tabelle Tipi-pesi'!E$22,"")&amp;IF(E231='Tabelle Tipi-pesi'!D$23,'Tabelle Tipi-pesi'!E$23,"")&amp;IF(E231='Tabelle Tipi-pesi'!D$24,'Tabelle Tipi-pesi'!E$24,"")&amp;IF(E231='Tabelle Tipi-pesi'!D$25,'Tabelle Tipi-pesi'!E$25,"")&amp;IF(E231='Tabelle Tipi-pesi'!D$26,'Tabelle Tipi-pesi'!E$26,"")&amp;IF(E231='Tabelle Tipi-pesi'!D$27,'Tabelle Tipi-pesi'!E$27,"")&amp;IF(E231='Tabelle Tipi-pesi'!D$28,'Tabelle Tipi-pesi'!E$28,"")&amp;IF(E231='Tabelle Tipi-pesi'!D$29,'Tabelle Tipi-pesi'!E$29,"")&amp;IF(E231='Tabelle Tipi-pesi'!D$30,'Tabelle Tipi-pesi'!E$30,"")))</f>
        <v>18</v>
      </c>
      <c r="G231" s="22" t="s">
        <v>133</v>
      </c>
      <c r="H231" s="23">
        <f>$B231*IF(G231="",0,VALUE(IF(G231='Tabelle Tipi-pesi'!F$2,'Tabelle Tipi-pesi'!G$2,"")&amp;IF(G231='Tabelle Tipi-pesi'!F$3,'Tabelle Tipi-pesi'!G$3,"")&amp;IF(G231='Tabelle Tipi-pesi'!F$4,'Tabelle Tipi-pesi'!G$4,"")&amp;IF(G231='Tabelle Tipi-pesi'!F$5,'Tabelle Tipi-pesi'!G$5,"")&amp;IF(G231='Tabelle Tipi-pesi'!F$6,'Tabelle Tipi-pesi'!G$6,"")&amp;IF(G231='Tabelle Tipi-pesi'!F$7,'Tabelle Tipi-pesi'!G$7,"")&amp;IF(G231='Tabelle Tipi-pesi'!F$8,'Tabelle Tipi-pesi'!G$8,"")&amp;IF(G231='Tabelle Tipi-pesi'!F$9,'Tabelle Tipi-pesi'!G$9,"")&amp;IF(G231='Tabelle Tipi-pesi'!F$10,'Tabelle Tipi-pesi'!G$10,"")&amp;IF(G231='Tabelle Tipi-pesi'!F$11,'Tabelle Tipi-pesi'!G$11,"")&amp;IF(G231='Tabelle Tipi-pesi'!F$12,'Tabelle Tipi-pesi'!G$12,"")&amp;IF(G231='Tabelle Tipi-pesi'!F$13,'Tabelle Tipi-pesi'!G$13,"")&amp;IF(G231='Tabelle Tipi-pesi'!F$14,'Tabelle Tipi-pesi'!G$14,"")&amp;IF(G231='Tabelle Tipi-pesi'!F$15,'Tabelle Tipi-pesi'!G$15,"")&amp;IF(G231='Tabelle Tipi-pesi'!F$16,'Tabelle Tipi-pesi'!G$16,"")&amp;IF(G231='Tabelle Tipi-pesi'!F$17,'Tabelle Tipi-pesi'!G$17,"")&amp;IF(G231='Tabelle Tipi-pesi'!F$18,'Tabelle Tipi-pesi'!G$18,"")&amp;IF(G231='Tabelle Tipi-pesi'!F$19,'Tabelle Tipi-pesi'!G$19,"")&amp;IF(G231='Tabelle Tipi-pesi'!F$20,'Tabelle Tipi-pesi'!G$20,"")&amp;IF(G231='Tabelle Tipi-pesi'!F$21,'Tabelle Tipi-pesi'!G$21,"")&amp;IF(G231='Tabelle Tipi-pesi'!F$22,'Tabelle Tipi-pesi'!G$22,"")&amp;IF(G231='Tabelle Tipi-pesi'!F$23,'Tabelle Tipi-pesi'!G$23,"")&amp;IF(G231='Tabelle Tipi-pesi'!F$24,'Tabelle Tipi-pesi'!G$24,"")&amp;IF(G231='Tabelle Tipi-pesi'!F$25,'Tabelle Tipi-pesi'!G$25,"")&amp;IF(G231='Tabelle Tipi-pesi'!F$26,'Tabelle Tipi-pesi'!G$26,"")&amp;IF(G231='Tabelle Tipi-pesi'!F$27,'Tabelle Tipi-pesi'!G$27,"")&amp;IF(G231='Tabelle Tipi-pesi'!F$28,'Tabelle Tipi-pesi'!G$28,"")&amp;IF(G231='Tabelle Tipi-pesi'!F$29,'Tabelle Tipi-pesi'!G$29,"")&amp;IF(G231='Tabelle Tipi-pesi'!F$30,'Tabelle Tipi-pesi'!G$30,"")))</f>
        <v>40</v>
      </c>
      <c r="I231" s="8" t="s">
        <v>46</v>
      </c>
      <c r="J231" s="9">
        <f>IF(I231="",0,VALUE(IF(I231='Tabelle Tipi-pesi'!H$2,'Tabelle Tipi-pesi'!I$2,"")&amp;IF(I231='Tabelle Tipi-pesi'!H$3,'Tabelle Tipi-pesi'!I$3,"")&amp;IF(I231='Tabelle Tipi-pesi'!H$4,'Tabelle Tipi-pesi'!I$4,"")&amp;IF(I231='Tabelle Tipi-pesi'!H$5,'Tabelle Tipi-pesi'!I$5,"")&amp;IF(I231='Tabelle Tipi-pesi'!H$6,'Tabelle Tipi-pesi'!I$6,"")&amp;IF(I231='Tabelle Tipi-pesi'!H$7,'Tabelle Tipi-pesi'!I$7,"")&amp;IF(I231='Tabelle Tipi-pesi'!H$8,'Tabelle Tipi-pesi'!I$8,"")&amp;IF(I231='Tabelle Tipi-pesi'!H$9,'Tabelle Tipi-pesi'!I$9,"")&amp;IF(I231='Tabelle Tipi-pesi'!H$10,'Tabelle Tipi-pesi'!I$10,"")&amp;IF(I231='Tabelle Tipi-pesi'!H$11,'Tabelle Tipi-pesi'!I$11,"")&amp;IF(I231='Tabelle Tipi-pesi'!H$12,'Tabelle Tipi-pesi'!I$12,"")&amp;IF(I231='Tabelle Tipi-pesi'!H$13,'Tabelle Tipi-pesi'!I$13,"")&amp;IF(I231='Tabelle Tipi-pesi'!H$14,'Tabelle Tipi-pesi'!I$14,"")&amp;IF(I231='Tabelle Tipi-pesi'!H$15,'Tabelle Tipi-pesi'!I$15,"")&amp;IF(I231='Tabelle Tipi-pesi'!H$16,'Tabelle Tipi-pesi'!I$16,"")&amp;IF(I231='Tabelle Tipi-pesi'!H$17,'Tabelle Tipi-pesi'!I$17,"")&amp;IF(I231='Tabelle Tipi-pesi'!H$18,'Tabelle Tipi-pesi'!I$18,"")&amp;IF(I231='Tabelle Tipi-pesi'!H$19,'Tabelle Tipi-pesi'!I$19,"")&amp;IF(I231='Tabelle Tipi-pesi'!H$20,'Tabelle Tipi-pesi'!I$20,"")&amp;IF(I231='Tabelle Tipi-pesi'!H$21,'Tabelle Tipi-pesi'!I$21,"")&amp;IF(I231='Tabelle Tipi-pesi'!H$22,'Tabelle Tipi-pesi'!I$22,"")&amp;IF(I231='Tabelle Tipi-pesi'!H$23,'Tabelle Tipi-pesi'!I$23,"")&amp;IF(I231='Tabelle Tipi-pesi'!H$24,'Tabelle Tipi-pesi'!I$24,"")&amp;IF(I231='Tabelle Tipi-pesi'!H$25,'Tabelle Tipi-pesi'!I$25,"")&amp;IF(I231='Tabelle Tipi-pesi'!H$26,'Tabelle Tipi-pesi'!I$26,"")&amp;IF(I231='Tabelle Tipi-pesi'!H$27,'Tabelle Tipi-pesi'!I$27,"")&amp;IF(I231='Tabelle Tipi-pesi'!H$28,'Tabelle Tipi-pesi'!I$28,"")&amp;IF(I231='Tabelle Tipi-pesi'!H$29,'Tabelle Tipi-pesi'!I$29,"")&amp;IF(I231='Tabelle Tipi-pesi'!H$30,'Tabelle Tipi-pesi'!I$30,"")))</f>
        <v>40</v>
      </c>
      <c r="K231" s="24" t="s">
        <v>50</v>
      </c>
      <c r="L231" s="25">
        <f>IF(K231="",0,VALUE(IF(K231='Tabelle Tipi-pesi'!J$2,'Tabelle Tipi-pesi'!K$2,"")&amp;IF(K231='Tabelle Tipi-pesi'!J$3,'Tabelle Tipi-pesi'!K$3,"")&amp;IF(K231='Tabelle Tipi-pesi'!J$4,'Tabelle Tipi-pesi'!K$4,"")&amp;IF(K231='Tabelle Tipi-pesi'!J$5,'Tabelle Tipi-pesi'!K$5,"")&amp;IF(K231='Tabelle Tipi-pesi'!J$6,'Tabelle Tipi-pesi'!K$6,"")&amp;IF(K231='Tabelle Tipi-pesi'!J$7,'Tabelle Tipi-pesi'!K$7,"")&amp;IF(K231='Tabelle Tipi-pesi'!J$8,'Tabelle Tipi-pesi'!K$8,"")&amp;IF(K231='Tabelle Tipi-pesi'!J$9,'Tabelle Tipi-pesi'!K$9,"")&amp;IF(K231='Tabelle Tipi-pesi'!J$10,'Tabelle Tipi-pesi'!K$10,"")&amp;IF(K231='Tabelle Tipi-pesi'!J$11,'Tabelle Tipi-pesi'!K$11,"")&amp;IF(K231='Tabelle Tipi-pesi'!J$12,'Tabelle Tipi-pesi'!K$12,"")&amp;IF(K231='Tabelle Tipi-pesi'!J$13,'Tabelle Tipi-pesi'!K$13,"")&amp;IF(K231='Tabelle Tipi-pesi'!J$14,'Tabelle Tipi-pesi'!K$14,"")&amp;IF(K231='Tabelle Tipi-pesi'!J$15,'Tabelle Tipi-pesi'!K$15,"")&amp;IF(K231='Tabelle Tipi-pesi'!J$16,'Tabelle Tipi-pesi'!K$16,"")&amp;IF(K231='Tabelle Tipi-pesi'!J$17,'Tabelle Tipi-pesi'!K$17,"")&amp;IF(K231='Tabelle Tipi-pesi'!J$18,'Tabelle Tipi-pesi'!K$18,"")&amp;IF(K231='Tabelle Tipi-pesi'!J$19,'Tabelle Tipi-pesi'!K$19,"")&amp;IF(K231='Tabelle Tipi-pesi'!J$20,'Tabelle Tipi-pesi'!K$20,"")&amp;IF(K231='Tabelle Tipi-pesi'!J$21,'Tabelle Tipi-pesi'!K$21,"")&amp;IF(K231='Tabelle Tipi-pesi'!J$22,'Tabelle Tipi-pesi'!K$22,"")&amp;IF(K231='Tabelle Tipi-pesi'!J$23,'Tabelle Tipi-pesi'!K$23,"")&amp;IF(K231='Tabelle Tipi-pesi'!J$24,'Tabelle Tipi-pesi'!K$24,"")&amp;IF(K231='Tabelle Tipi-pesi'!J$25,'Tabelle Tipi-pesi'!K$25,"")&amp;IF(K231='Tabelle Tipi-pesi'!J$26,'Tabelle Tipi-pesi'!K$26,"")&amp;IF(K231='Tabelle Tipi-pesi'!J$27,'Tabelle Tipi-pesi'!K$27,"")&amp;IF(K231='Tabelle Tipi-pesi'!J$28,'Tabelle Tipi-pesi'!K$28,"")&amp;IF(K231='Tabelle Tipi-pesi'!J$29,'Tabelle Tipi-pesi'!K$29,"")&amp;IF(K231='Tabelle Tipi-pesi'!J$30,'Tabelle Tipi-pesi'!K$30,"")))</f>
        <v>7</v>
      </c>
      <c r="M231" s="8" t="s">
        <v>55</v>
      </c>
      <c r="N231" s="9">
        <f>$B231*IF(M231="",0,VALUE(IF(M231='Tabelle Tipi-pesi'!L$2,'Tabelle Tipi-pesi'!M$2,"")&amp;IF(M231='Tabelle Tipi-pesi'!L$3,'Tabelle Tipi-pesi'!M$3,"")&amp;IF(M231='Tabelle Tipi-pesi'!L$4,'Tabelle Tipi-pesi'!M$4,"")&amp;IF(M231='Tabelle Tipi-pesi'!L$5,'Tabelle Tipi-pesi'!M$5,"")&amp;IF(M231='Tabelle Tipi-pesi'!L$6,'Tabelle Tipi-pesi'!M$6,"")&amp;IF(M231='Tabelle Tipi-pesi'!L$7,'Tabelle Tipi-pesi'!M$7,"")&amp;IF(M231='Tabelle Tipi-pesi'!L$8,'Tabelle Tipi-pesi'!M$8,"")&amp;IF(M231='Tabelle Tipi-pesi'!L$9,'Tabelle Tipi-pesi'!M$9,"")&amp;IF(M231='Tabelle Tipi-pesi'!L$10,'Tabelle Tipi-pesi'!M$10,"")&amp;IF(M231='Tabelle Tipi-pesi'!L$11,'Tabelle Tipi-pesi'!M$11,"")&amp;IF(M231='Tabelle Tipi-pesi'!L$12,'Tabelle Tipi-pesi'!M$12,"")&amp;IF(M231='Tabelle Tipi-pesi'!L$13,'Tabelle Tipi-pesi'!M$13,"")&amp;IF(M231='Tabelle Tipi-pesi'!L$14,'Tabelle Tipi-pesi'!M$14,"")&amp;IF(M231='Tabelle Tipi-pesi'!L$15,'Tabelle Tipi-pesi'!M$15,"")&amp;IF(M231='Tabelle Tipi-pesi'!L$16,'Tabelle Tipi-pesi'!M$16,"")&amp;IF(M231='Tabelle Tipi-pesi'!L$17,'Tabelle Tipi-pesi'!M$17,"")&amp;IF(M231='Tabelle Tipi-pesi'!L$18,'Tabelle Tipi-pesi'!M$18,"")&amp;IF(M231='Tabelle Tipi-pesi'!L$19,'Tabelle Tipi-pesi'!M$19,"")&amp;IF(M231='Tabelle Tipi-pesi'!L$20,'Tabelle Tipi-pesi'!M$20,"")&amp;IF(M231='Tabelle Tipi-pesi'!L$21,'Tabelle Tipi-pesi'!M$21,"")&amp;IF(M231='Tabelle Tipi-pesi'!L$22,'Tabelle Tipi-pesi'!M$22,"")&amp;IF(M231='Tabelle Tipi-pesi'!L$23,'Tabelle Tipi-pesi'!M$23,"")&amp;IF(M231='Tabelle Tipi-pesi'!L$24,'Tabelle Tipi-pesi'!M$24,"")&amp;IF(M231='Tabelle Tipi-pesi'!L$25,'Tabelle Tipi-pesi'!M$25,"")&amp;IF(M231='Tabelle Tipi-pesi'!L$26,'Tabelle Tipi-pesi'!M$26,"")&amp;IF(M231='Tabelle Tipi-pesi'!L$27,'Tabelle Tipi-pesi'!M$27,"")&amp;IF(M231='Tabelle Tipi-pesi'!L$28,'Tabelle Tipi-pesi'!M$28,"")&amp;IF(M231='Tabelle Tipi-pesi'!L$29,'Tabelle Tipi-pesi'!M$29,"")&amp;IF(M231='Tabelle Tipi-pesi'!L$30,'Tabelle Tipi-pesi'!M$30,"")))</f>
        <v>100</v>
      </c>
      <c r="O231" s="27" t="s">
        <v>162</v>
      </c>
      <c r="P231" s="28">
        <f>IF(O231="",0,VALUE(IF(O231='Tabelle Tipi-pesi'!N$2,'Tabelle Tipi-pesi'!O$2,"")&amp;IF(O231='Tabelle Tipi-pesi'!N$3,'Tabelle Tipi-pesi'!O$3,"")&amp;IF(O231='Tabelle Tipi-pesi'!N$4,'Tabelle Tipi-pesi'!O$4,"")&amp;IF(O231='Tabelle Tipi-pesi'!N$5,'Tabelle Tipi-pesi'!O$5,"")&amp;IF(O231='Tabelle Tipi-pesi'!N$6,'Tabelle Tipi-pesi'!O$6,"")&amp;IF(O231='Tabelle Tipi-pesi'!N$7,'Tabelle Tipi-pesi'!O$7,"")&amp;IF(O231='Tabelle Tipi-pesi'!N$8,'Tabelle Tipi-pesi'!O$8,"")&amp;IF(O231='Tabelle Tipi-pesi'!N$9,'Tabelle Tipi-pesi'!O$9,"")&amp;IF(O231='Tabelle Tipi-pesi'!N$10,'Tabelle Tipi-pesi'!O$10,"")&amp;IF(O231='Tabelle Tipi-pesi'!N$11,'Tabelle Tipi-pesi'!O$11,"")&amp;IF(O231='Tabelle Tipi-pesi'!N$12,'Tabelle Tipi-pesi'!O$12,"")&amp;IF(O231='Tabelle Tipi-pesi'!N$13,'Tabelle Tipi-pesi'!O$13,"")&amp;IF(O231='Tabelle Tipi-pesi'!N$14,'Tabelle Tipi-pesi'!O$14,"")&amp;IF(O231='Tabelle Tipi-pesi'!N$15,'Tabelle Tipi-pesi'!O$15,"")&amp;IF(O231='Tabelle Tipi-pesi'!N$16,'Tabelle Tipi-pesi'!O$16,"")&amp;IF(O231='Tabelle Tipi-pesi'!N$17,'Tabelle Tipi-pesi'!O$17,"")&amp;IF(O231='Tabelle Tipi-pesi'!N$18,'Tabelle Tipi-pesi'!O$18,"")&amp;IF(O231='Tabelle Tipi-pesi'!N$19,'Tabelle Tipi-pesi'!O$19,"")&amp;IF(O231='Tabelle Tipi-pesi'!N$20,'Tabelle Tipi-pesi'!O$20,"")&amp;IF(O231='Tabelle Tipi-pesi'!N$21,'Tabelle Tipi-pesi'!O$21,"")&amp;IF(O231='Tabelle Tipi-pesi'!N$22,'Tabelle Tipi-pesi'!O$22,"")&amp;IF(O231='Tabelle Tipi-pesi'!N$23,'Tabelle Tipi-pesi'!O$23,"")&amp;IF(O231='Tabelle Tipi-pesi'!N$24,'Tabelle Tipi-pesi'!O$24,"")&amp;IF(O231='Tabelle Tipi-pesi'!N$25,'Tabelle Tipi-pesi'!O$25,"")&amp;IF(O231='Tabelle Tipi-pesi'!N$26,'Tabelle Tipi-pesi'!O$26,"")&amp;IF(O231='Tabelle Tipi-pesi'!N$27,'Tabelle Tipi-pesi'!O$27,"")&amp;IF(O231='Tabelle Tipi-pesi'!N$28,'Tabelle Tipi-pesi'!O$28,"")&amp;IF(O231='Tabelle Tipi-pesi'!N$29,'Tabelle Tipi-pesi'!O$29,"")&amp;IF(O231='Tabelle Tipi-pesi'!N$30,'Tabelle Tipi-pesi'!O$30,"")))</f>
        <v>152</v>
      </c>
      <c r="R231" s="9">
        <f>IF(Q231="",0,VALUE(IF(Q231='Tabelle Tipi-pesi'!P$2,'Tabelle Tipi-pesi'!Q$2,"")&amp;IF(Q231='Tabelle Tipi-pesi'!P$3,'Tabelle Tipi-pesi'!Q$3,"")&amp;IF(Q231='Tabelle Tipi-pesi'!P$4,'Tabelle Tipi-pesi'!Q$4,"")&amp;IF(Q231='Tabelle Tipi-pesi'!P$5,'Tabelle Tipi-pesi'!Q$5,"")&amp;IF(Q231='Tabelle Tipi-pesi'!P$6,'Tabelle Tipi-pesi'!Q$6,"")&amp;IF(Q231='Tabelle Tipi-pesi'!P$7,'Tabelle Tipi-pesi'!Q$7,"")&amp;IF(Q231='Tabelle Tipi-pesi'!P$8,'Tabelle Tipi-pesi'!Q$8,"")&amp;IF(Q231='Tabelle Tipi-pesi'!P$9,'Tabelle Tipi-pesi'!Q$9,"")&amp;IF(Q231='Tabelle Tipi-pesi'!P$10,'Tabelle Tipi-pesi'!Q$10,"")&amp;IF(Q231='Tabelle Tipi-pesi'!P$11,'Tabelle Tipi-pesi'!Q$11,"")&amp;IF(Q231='Tabelle Tipi-pesi'!P$12,'Tabelle Tipi-pesi'!Q$12,"")&amp;IF(Q231='Tabelle Tipi-pesi'!P$13,'Tabelle Tipi-pesi'!Q$13,"")&amp;IF(Q231='Tabelle Tipi-pesi'!P$14,'Tabelle Tipi-pesi'!Q$14,"")&amp;IF(Q231='Tabelle Tipi-pesi'!P$15,'Tabelle Tipi-pesi'!Q$15,"")&amp;IF(Q231='Tabelle Tipi-pesi'!P$16,'Tabelle Tipi-pesi'!Q$16,"")&amp;IF(Q231='Tabelle Tipi-pesi'!P$17,'Tabelle Tipi-pesi'!Q$17,"")&amp;IF(Q231='Tabelle Tipi-pesi'!P$18,'Tabelle Tipi-pesi'!Q$18,"")&amp;IF(Q231='Tabelle Tipi-pesi'!P$19,'Tabelle Tipi-pesi'!Q$19,"")&amp;IF(Q231='Tabelle Tipi-pesi'!P$20,'Tabelle Tipi-pesi'!Q$20,"")&amp;IF(Q231='Tabelle Tipi-pesi'!P$21,'Tabelle Tipi-pesi'!Q$21,"")&amp;IF(Q231='Tabelle Tipi-pesi'!P$22,'Tabelle Tipi-pesi'!Q$22,"")&amp;IF(Q231='Tabelle Tipi-pesi'!P$23,'Tabelle Tipi-pesi'!Q$23,"")&amp;IF(Q231='Tabelle Tipi-pesi'!P$24,'Tabelle Tipi-pesi'!Q$24,"")&amp;IF(Q231='Tabelle Tipi-pesi'!P$25,'Tabelle Tipi-pesi'!Q$25,"")&amp;IF(Q231='Tabelle Tipi-pesi'!P$26,'Tabelle Tipi-pesi'!Q$26,"")&amp;IF(Q231='Tabelle Tipi-pesi'!P$27,'Tabelle Tipi-pesi'!Q$27,"")&amp;IF(Q231='Tabelle Tipi-pesi'!P$28,'Tabelle Tipi-pesi'!Q$28,"")&amp;IF(Q231='Tabelle Tipi-pesi'!P$29,'Tabelle Tipi-pesi'!Q$29,"")&amp;IF(Q231='Tabelle Tipi-pesi'!P$30,'Tabelle Tipi-pesi'!Q$30,"")))</f>
        <v>0</v>
      </c>
      <c r="S231" s="29"/>
      <c r="T231" s="30">
        <f>IF(S231="",0,VALUE(IF(S231='Tabelle Tipi-pesi'!R$2,'Tabelle Tipi-pesi'!S$2,"")&amp;IF(S231='Tabelle Tipi-pesi'!R$3,'Tabelle Tipi-pesi'!S$3,"")&amp;IF(S231='Tabelle Tipi-pesi'!R$4,'Tabelle Tipi-pesi'!S$4,"")&amp;IF(S231='Tabelle Tipi-pesi'!R$5,'Tabelle Tipi-pesi'!S$5,"")&amp;IF(S231='Tabelle Tipi-pesi'!R$6,'Tabelle Tipi-pesi'!S$6,"")&amp;IF(S231='Tabelle Tipi-pesi'!R$7,'Tabelle Tipi-pesi'!S$7,"")&amp;IF(S231='Tabelle Tipi-pesi'!R$8,'Tabelle Tipi-pesi'!S$8,"")&amp;IF(S231='Tabelle Tipi-pesi'!R$9,'Tabelle Tipi-pesi'!S$9,"")&amp;IF(S231='Tabelle Tipi-pesi'!R$10,'Tabelle Tipi-pesi'!S$10,"")&amp;IF(S231='Tabelle Tipi-pesi'!R$11,'Tabelle Tipi-pesi'!S$11,"")&amp;IF(S231='Tabelle Tipi-pesi'!R$12,'Tabelle Tipi-pesi'!S$12,"")&amp;IF(S231='Tabelle Tipi-pesi'!R$13,'Tabelle Tipi-pesi'!S$13,"")&amp;IF(S231='Tabelle Tipi-pesi'!R$14,'Tabelle Tipi-pesi'!S$14,"")&amp;IF(S231='Tabelle Tipi-pesi'!R$15,'Tabelle Tipi-pesi'!S$15,"")&amp;IF(S231='Tabelle Tipi-pesi'!R$16,'Tabelle Tipi-pesi'!S$16,"")&amp;IF(S231='Tabelle Tipi-pesi'!R$17,'Tabelle Tipi-pesi'!S$17,"")&amp;IF(S231='Tabelle Tipi-pesi'!R$18,'Tabelle Tipi-pesi'!S$18,"")&amp;IF(S231='Tabelle Tipi-pesi'!R$19,'Tabelle Tipi-pesi'!S$19,"")&amp;IF(S231='Tabelle Tipi-pesi'!R$20,'Tabelle Tipi-pesi'!S$20,"")&amp;IF(S231='Tabelle Tipi-pesi'!R$21,'Tabelle Tipi-pesi'!S$21,"")&amp;IF(S231='Tabelle Tipi-pesi'!R$22,'Tabelle Tipi-pesi'!S$22,"")&amp;IF(S231='Tabelle Tipi-pesi'!R$23,'Tabelle Tipi-pesi'!S$23,"")&amp;IF(S231='Tabelle Tipi-pesi'!R$24,'Tabelle Tipi-pesi'!S$24,"")&amp;IF(S231='Tabelle Tipi-pesi'!R$25,'Tabelle Tipi-pesi'!S$25,"")&amp;IF(S231='Tabelle Tipi-pesi'!R$26,'Tabelle Tipi-pesi'!S$26,"")&amp;IF(S231='Tabelle Tipi-pesi'!R$27,'Tabelle Tipi-pesi'!S$27,"")&amp;IF(S231='Tabelle Tipi-pesi'!R$28,'Tabelle Tipi-pesi'!S$28,"")&amp;IF(S231='Tabelle Tipi-pesi'!R$29,'Tabelle Tipi-pesi'!S$29,"")&amp;IF(S231='Tabelle Tipi-pesi'!R$30,'Tabelle Tipi-pesi'!S$30,"")))</f>
        <v>0</v>
      </c>
      <c r="V231" s="9">
        <f>IF(U231="",0,VALUE(IF(U231='Tabelle Tipi-pesi'!T$2,'Tabelle Tipi-pesi'!U$2,"")&amp;IF(U231='Tabelle Tipi-pesi'!T$3,'Tabelle Tipi-pesi'!U$3,"")&amp;IF(U231='Tabelle Tipi-pesi'!T$4,'Tabelle Tipi-pesi'!U$4,"")&amp;IF(U231='Tabelle Tipi-pesi'!T$5,'Tabelle Tipi-pesi'!U$5,"")&amp;IF(U231='Tabelle Tipi-pesi'!T$6,'Tabelle Tipi-pesi'!U$6,"")&amp;IF(U231='Tabelle Tipi-pesi'!T$7,'Tabelle Tipi-pesi'!U$7,"")&amp;IF(U231='Tabelle Tipi-pesi'!T$8,'Tabelle Tipi-pesi'!U$8,"")&amp;IF(U231='Tabelle Tipi-pesi'!T$9,'Tabelle Tipi-pesi'!U$9,"")&amp;IF(U231='Tabelle Tipi-pesi'!T$10,'Tabelle Tipi-pesi'!U$10,"")&amp;IF(U231='Tabelle Tipi-pesi'!T$11,'Tabelle Tipi-pesi'!U$11,"")&amp;IF(U231='Tabelle Tipi-pesi'!T$12,'Tabelle Tipi-pesi'!U$12,"")&amp;IF(U231='Tabelle Tipi-pesi'!T$13,'Tabelle Tipi-pesi'!U$13,"")&amp;IF(U231='Tabelle Tipi-pesi'!T$14,'Tabelle Tipi-pesi'!U$14,"")&amp;IF(U231='Tabelle Tipi-pesi'!T$15,'Tabelle Tipi-pesi'!U$15,"")&amp;IF(U231='Tabelle Tipi-pesi'!T$16,'Tabelle Tipi-pesi'!U$16,"")&amp;IF(U231='Tabelle Tipi-pesi'!T$17,'Tabelle Tipi-pesi'!U$17,"")&amp;IF(U231='Tabelle Tipi-pesi'!T$18,'Tabelle Tipi-pesi'!U$18,"")&amp;IF(U231='Tabelle Tipi-pesi'!T$19,'Tabelle Tipi-pesi'!U$19,"")&amp;IF(U231='Tabelle Tipi-pesi'!T$20,'Tabelle Tipi-pesi'!U$20,"")&amp;IF(U231='Tabelle Tipi-pesi'!T$21,'Tabelle Tipi-pesi'!U$21,"")&amp;IF(U231='Tabelle Tipi-pesi'!T$22,'Tabelle Tipi-pesi'!U$22,"")&amp;IF(U231='Tabelle Tipi-pesi'!T$23,'Tabelle Tipi-pesi'!U$23,"")&amp;IF(U231='Tabelle Tipi-pesi'!T$24,'Tabelle Tipi-pesi'!U$24,"")&amp;IF(U231='Tabelle Tipi-pesi'!T$25,'Tabelle Tipi-pesi'!U$25,"")&amp;IF(U231='Tabelle Tipi-pesi'!T$26,'Tabelle Tipi-pesi'!U$26,"")&amp;IF(U231='Tabelle Tipi-pesi'!T$27,'Tabelle Tipi-pesi'!U$27,"")&amp;IF(U231='Tabelle Tipi-pesi'!T$28,'Tabelle Tipi-pesi'!U$28,"")&amp;IF(U231='Tabelle Tipi-pesi'!T$29,'Tabelle Tipi-pesi'!U$29,"")&amp;IF(U231='Tabelle Tipi-pesi'!T$30,'Tabelle Tipi-pesi'!U$30,"")))</f>
        <v>0</v>
      </c>
      <c r="W231" s="31"/>
      <c r="X231" s="32">
        <f>IF(W231="",0,VALUE(IF(W231='Tabelle Tipi-pesi'!V$2,'Tabelle Tipi-pesi'!W$2,"")&amp;IF(W231='Tabelle Tipi-pesi'!V$3,'Tabelle Tipi-pesi'!W$3,"")&amp;IF(W231='Tabelle Tipi-pesi'!V$4,'Tabelle Tipi-pesi'!W$4,"")&amp;IF(W231='Tabelle Tipi-pesi'!V$5,'Tabelle Tipi-pesi'!W$5,"")&amp;IF(W231='Tabelle Tipi-pesi'!V$6,'Tabelle Tipi-pesi'!W$6,"")&amp;IF(W231='Tabelle Tipi-pesi'!V$7,'Tabelle Tipi-pesi'!W$7,"")&amp;IF(W231='Tabelle Tipi-pesi'!V$8,'Tabelle Tipi-pesi'!W$8,"")&amp;IF(W231='Tabelle Tipi-pesi'!V$9,'Tabelle Tipi-pesi'!W$9,"")&amp;IF(W231='Tabelle Tipi-pesi'!V$10,'Tabelle Tipi-pesi'!W$10,"")&amp;IF(W231='Tabelle Tipi-pesi'!V$11,'Tabelle Tipi-pesi'!W$11,"")&amp;IF(W231='Tabelle Tipi-pesi'!V$12,'Tabelle Tipi-pesi'!W$12,"")&amp;IF(W231='Tabelle Tipi-pesi'!V$13,'Tabelle Tipi-pesi'!W$13,"")&amp;IF(W231='Tabelle Tipi-pesi'!V$14,'Tabelle Tipi-pesi'!W$14,"")&amp;IF(W231='Tabelle Tipi-pesi'!V$15,'Tabelle Tipi-pesi'!W$15,"")&amp;IF(W231='Tabelle Tipi-pesi'!V$16,'Tabelle Tipi-pesi'!W$16,"")&amp;IF(W231='Tabelle Tipi-pesi'!V$17,'Tabelle Tipi-pesi'!W$17,"")&amp;IF(W231='Tabelle Tipi-pesi'!V$18,'Tabelle Tipi-pesi'!W$18,"")&amp;IF(W231='Tabelle Tipi-pesi'!V$19,'Tabelle Tipi-pesi'!W$19,"")&amp;IF(W231='Tabelle Tipi-pesi'!V$20,'Tabelle Tipi-pesi'!W$20,"")&amp;IF(W231='Tabelle Tipi-pesi'!V$21,'Tabelle Tipi-pesi'!W$21,"")&amp;IF(W231='Tabelle Tipi-pesi'!V$22,'Tabelle Tipi-pesi'!W$22,"")&amp;IF(W231='Tabelle Tipi-pesi'!V$23,'Tabelle Tipi-pesi'!W$23,"")&amp;IF(W231='Tabelle Tipi-pesi'!V$24,'Tabelle Tipi-pesi'!W$24,"")&amp;IF(W231='Tabelle Tipi-pesi'!V$25,'Tabelle Tipi-pesi'!W$25,"")&amp;IF(W231='Tabelle Tipi-pesi'!V$26,'Tabelle Tipi-pesi'!W$26,"")&amp;IF(W231='Tabelle Tipi-pesi'!V$27,'Tabelle Tipi-pesi'!W$27,"")&amp;IF(W231='Tabelle Tipi-pesi'!V$28,'Tabelle Tipi-pesi'!W$28,"")&amp;IF(W231='Tabelle Tipi-pesi'!V$29,'Tabelle Tipi-pesi'!W$29,"")&amp;IF(W231='Tabelle Tipi-pesi'!V$30,'Tabelle Tipi-pesi'!W$30,"")))</f>
        <v>0</v>
      </c>
      <c r="Z231" s="9">
        <f>IF(Y231="",0,VALUE(IF(Y231='Tabelle Tipi-pesi'!X$2,'Tabelle Tipi-pesi'!Y$2,"")&amp;IF(Y231='Tabelle Tipi-pesi'!X$3,'Tabelle Tipi-pesi'!Y$3,"")&amp;IF(Y231='Tabelle Tipi-pesi'!X$4,'Tabelle Tipi-pesi'!Y$4,"")&amp;IF(Y231='Tabelle Tipi-pesi'!X$5,'Tabelle Tipi-pesi'!Y$5,"")&amp;IF(Y231='Tabelle Tipi-pesi'!X$6,'Tabelle Tipi-pesi'!Y$6,"")&amp;IF(Y231='Tabelle Tipi-pesi'!X$7,'Tabelle Tipi-pesi'!Y$7,"")&amp;IF(Y231='Tabelle Tipi-pesi'!X$8,'Tabelle Tipi-pesi'!Y$8,"")&amp;IF(Y231='Tabelle Tipi-pesi'!X$9,'Tabelle Tipi-pesi'!Y$9,"")&amp;IF(Y231='Tabelle Tipi-pesi'!X$10,'Tabelle Tipi-pesi'!Y$10,"")&amp;IF(Y231='Tabelle Tipi-pesi'!X$11,'Tabelle Tipi-pesi'!Y$11,"")&amp;IF(Y231='Tabelle Tipi-pesi'!X$12,'Tabelle Tipi-pesi'!Y$12,"")&amp;IF(Y231='Tabelle Tipi-pesi'!X$13,'Tabelle Tipi-pesi'!Y$13,"")&amp;IF(Y231='Tabelle Tipi-pesi'!X$14,'Tabelle Tipi-pesi'!Y$14,"")&amp;IF(Y231='Tabelle Tipi-pesi'!X$15,'Tabelle Tipi-pesi'!Y$15,"")&amp;IF(Y231='Tabelle Tipi-pesi'!X$16,'Tabelle Tipi-pesi'!Y$16,"")&amp;IF(Y231='Tabelle Tipi-pesi'!X$17,'Tabelle Tipi-pesi'!Y$17,"")&amp;IF(Y231='Tabelle Tipi-pesi'!X$18,'Tabelle Tipi-pesi'!Y$18,"")&amp;IF(Y231='Tabelle Tipi-pesi'!X$19,'Tabelle Tipi-pesi'!Y$19,"")&amp;IF(Y231='Tabelle Tipi-pesi'!X$20,'Tabelle Tipi-pesi'!Y$20,"")&amp;IF(Y231='Tabelle Tipi-pesi'!X$21,'Tabelle Tipi-pesi'!Y$21,"")&amp;IF(Y231='Tabelle Tipi-pesi'!X$22,'Tabelle Tipi-pesi'!Y$22,"")&amp;IF(Y231='Tabelle Tipi-pesi'!X$23,'Tabelle Tipi-pesi'!Y$23,"")&amp;IF(Y231='Tabelle Tipi-pesi'!X$24,'Tabelle Tipi-pesi'!Y$24,"")&amp;IF(Y231='Tabelle Tipi-pesi'!X$25,'Tabelle Tipi-pesi'!Y$25,"")&amp;IF(Y231='Tabelle Tipi-pesi'!X$26,'Tabelle Tipi-pesi'!Y$26,"")&amp;IF(Y231='Tabelle Tipi-pesi'!X$27,'Tabelle Tipi-pesi'!Y$27,"")&amp;IF(Y231='Tabelle Tipi-pesi'!X$28,'Tabelle Tipi-pesi'!Y$28,"")&amp;IF(Y231='Tabelle Tipi-pesi'!X$29,'Tabelle Tipi-pesi'!Y$29,"")&amp;IF(Y231='Tabelle Tipi-pesi'!X$30,'Tabelle Tipi-pesi'!Y$30,"")))</f>
        <v>0</v>
      </c>
      <c r="AA231" s="36"/>
      <c r="AB231" s="37">
        <f>IF(AA231="",0,VALUE(IF(AA231='Tabelle Tipi-pesi'!Z$2,'Tabelle Tipi-pesi'!AA$2,"")&amp;IF(AA231='Tabelle Tipi-pesi'!Z$3,'Tabelle Tipi-pesi'!AA$3,"")&amp;IF(AA231='Tabelle Tipi-pesi'!Z$4,'Tabelle Tipi-pesi'!AA$4,"")&amp;IF(AA231='Tabelle Tipi-pesi'!Z$5,'Tabelle Tipi-pesi'!AA$5,"")&amp;IF(AA231='Tabelle Tipi-pesi'!Z$6,'Tabelle Tipi-pesi'!AA$6,"")&amp;IF(AA231='Tabelle Tipi-pesi'!Z$7,'Tabelle Tipi-pesi'!AA$7,"")&amp;IF(AA231='Tabelle Tipi-pesi'!Z$8,'Tabelle Tipi-pesi'!AA$8,"")&amp;IF(AA231='Tabelle Tipi-pesi'!Z$9,'Tabelle Tipi-pesi'!AA$9,"")&amp;IF(AA231='Tabelle Tipi-pesi'!Z$10,'Tabelle Tipi-pesi'!AA$10,"")&amp;IF(AA231='Tabelle Tipi-pesi'!Z$11,'Tabelle Tipi-pesi'!AA$11,"")&amp;IF(AA231='Tabelle Tipi-pesi'!Z$12,'Tabelle Tipi-pesi'!AA$12,"")&amp;IF(AA231='Tabelle Tipi-pesi'!Z$13,'Tabelle Tipi-pesi'!AA$13,"")&amp;IF(AA231='Tabelle Tipi-pesi'!Z$14,'Tabelle Tipi-pesi'!AA$14,"")&amp;IF(AA231='Tabelle Tipi-pesi'!Z$15,'Tabelle Tipi-pesi'!AA$15,"")&amp;IF(AA231='Tabelle Tipi-pesi'!Z$16,'Tabelle Tipi-pesi'!AA$16,"")&amp;IF(AA231='Tabelle Tipi-pesi'!Z$17,'Tabelle Tipi-pesi'!AA$17,"")&amp;IF(AA231='Tabelle Tipi-pesi'!Z$18,'Tabelle Tipi-pesi'!AA$18,"")&amp;IF(AA231='Tabelle Tipi-pesi'!Z$19,'Tabelle Tipi-pesi'!AA$19,"")&amp;IF(AA231='Tabelle Tipi-pesi'!Z$20,'Tabelle Tipi-pesi'!AA$20,"")&amp;IF(AA231='Tabelle Tipi-pesi'!Z$21,'Tabelle Tipi-pesi'!AA$21,"")&amp;IF(AA231='Tabelle Tipi-pesi'!Z$22,'Tabelle Tipi-pesi'!AA$22,"")&amp;IF(AA231='Tabelle Tipi-pesi'!Z$23,'Tabelle Tipi-pesi'!AA$23,"")&amp;IF(AA231='Tabelle Tipi-pesi'!Z$24,'Tabelle Tipi-pesi'!AA$24,"")&amp;IF(AA231='Tabelle Tipi-pesi'!Z$25,'Tabelle Tipi-pesi'!AA$25,"")&amp;IF(AA231='Tabelle Tipi-pesi'!Z$26,'Tabelle Tipi-pesi'!AA$26,"")&amp;IF(AA231='Tabelle Tipi-pesi'!Z$27,'Tabelle Tipi-pesi'!AA$27,"")&amp;IF(AA231='Tabelle Tipi-pesi'!Z$28,'Tabelle Tipi-pesi'!AA$28,"")&amp;IF(AA231='Tabelle Tipi-pesi'!Z$29,'Tabelle Tipi-pesi'!AA$29,"")&amp;IF(AA231='Tabelle Tipi-pesi'!Z$30,'Tabelle Tipi-pesi'!AA$30,"")))</f>
        <v>0</v>
      </c>
      <c r="AD231" s="9">
        <f>IF(AC231="",0,VALUE(IF(AC231='Tabelle Tipi-pesi'!Z$2,'Tabelle Tipi-pesi'!AA$2,"")&amp;IF(AC231='Tabelle Tipi-pesi'!Z$3,'Tabelle Tipi-pesi'!AA$3,"")&amp;IF(AC231='Tabelle Tipi-pesi'!Z$4,'Tabelle Tipi-pesi'!AA$4,"")&amp;IF(AC231='Tabelle Tipi-pesi'!Z$5,'Tabelle Tipi-pesi'!AA$5,"")&amp;IF(AC231='Tabelle Tipi-pesi'!Z$6,'Tabelle Tipi-pesi'!AA$6,"")&amp;IF(AC231='Tabelle Tipi-pesi'!Z$7,'Tabelle Tipi-pesi'!AA$7,"")&amp;IF(AC231='Tabelle Tipi-pesi'!Z$8,'Tabelle Tipi-pesi'!AA$8,"")&amp;IF(AC231='Tabelle Tipi-pesi'!Z$9,'Tabelle Tipi-pesi'!AA$9,"")&amp;IF(AC231='Tabelle Tipi-pesi'!Z$10,'Tabelle Tipi-pesi'!AA$10,"")&amp;IF(AC231='Tabelle Tipi-pesi'!Z$11,'Tabelle Tipi-pesi'!AA$11,"")&amp;IF(AC231='Tabelle Tipi-pesi'!Z$12,'Tabelle Tipi-pesi'!AA$12,"")&amp;IF(AC231='Tabelle Tipi-pesi'!Z$13,'Tabelle Tipi-pesi'!AA$13,"")&amp;IF(AC231='Tabelle Tipi-pesi'!Z$14,'Tabelle Tipi-pesi'!AA$14,"")&amp;IF(AC231='Tabelle Tipi-pesi'!Z$15,'Tabelle Tipi-pesi'!AA$15,"")&amp;IF(AC231='Tabelle Tipi-pesi'!Z$16,'Tabelle Tipi-pesi'!AA$16,"")&amp;IF(AC231='Tabelle Tipi-pesi'!Z$17,'Tabelle Tipi-pesi'!AA$17,"")&amp;IF(AC231='Tabelle Tipi-pesi'!Z$18,'Tabelle Tipi-pesi'!AA$18,"")&amp;IF(AC231='Tabelle Tipi-pesi'!Z$19,'Tabelle Tipi-pesi'!AA$19,"")&amp;IF(AC231='Tabelle Tipi-pesi'!Z$20,'Tabelle Tipi-pesi'!AA$20,"")&amp;IF(AC231='Tabelle Tipi-pesi'!Z$21,'Tabelle Tipi-pesi'!AA$21,"")&amp;IF(AC231='Tabelle Tipi-pesi'!Z$22,'Tabelle Tipi-pesi'!AA$22,"")&amp;IF(AC231='Tabelle Tipi-pesi'!Z$23,'Tabelle Tipi-pesi'!AA$23,"")&amp;IF(AC231='Tabelle Tipi-pesi'!Z$24,'Tabelle Tipi-pesi'!AA$24,"")&amp;IF(AC231='Tabelle Tipi-pesi'!Z$25,'Tabelle Tipi-pesi'!AA$25,"")&amp;IF(AC231='Tabelle Tipi-pesi'!Z$26,'Tabelle Tipi-pesi'!AA$26,"")&amp;IF(AC231='Tabelle Tipi-pesi'!Z$25,'Tabelle Tipi-pesi'!AA$25,"")&amp;IF(AC231='Tabelle Tipi-pesi'!Z$27,'Tabelle Tipi-pesi'!AA$27,"")&amp;IF(AC231='Tabelle Tipi-pesi'!Z$28,'Tabelle Tipi-pesi'!AA$28,"")&amp;IF(AC231='Tabelle Tipi-pesi'!Z$29,'Tabelle Tipi-pesi'!AA$29,"")&amp;IF(AC231='Tabelle Tipi-pesi'!Z$30,'Tabelle Tipi-pesi'!AA$30,"")))</f>
        <v>0</v>
      </c>
      <c r="AE231" s="34"/>
      <c r="AF231" s="35">
        <f>IF(AE231="",0,VALUE(IF(AE231='Tabelle Tipi-pesi'!AB$2,'Tabelle Tipi-pesi'!AC$2,"")&amp;IF(AE231='Tabelle Tipi-pesi'!AB$3,'Tabelle Tipi-pesi'!AC$3,"")&amp;IF(AE231='Tabelle Tipi-pesi'!AB$4,'Tabelle Tipi-pesi'!AC$4,"")&amp;IF(AE231='Tabelle Tipi-pesi'!AB$5,'Tabelle Tipi-pesi'!AC$5,"")&amp;IF(AE231='Tabelle Tipi-pesi'!AB$6,'Tabelle Tipi-pesi'!AC$6,"")&amp;IF(AE231='Tabelle Tipi-pesi'!AB$7,'Tabelle Tipi-pesi'!AC$7,"")&amp;IF(AE231='Tabelle Tipi-pesi'!AB$8,'Tabelle Tipi-pesi'!AC$8,"")&amp;IF(AE231='Tabelle Tipi-pesi'!AB$9,'Tabelle Tipi-pesi'!AC$9,"")&amp;IF(AE231='Tabelle Tipi-pesi'!AB$10,'Tabelle Tipi-pesi'!AC$10,"")&amp;IF(AE231='Tabelle Tipi-pesi'!AB$11,'Tabelle Tipi-pesi'!AC$11,"")&amp;IF(AE231='Tabelle Tipi-pesi'!AB$12,'Tabelle Tipi-pesi'!AC$12,"")&amp;IF(AE231='Tabelle Tipi-pesi'!AB$13,'Tabelle Tipi-pesi'!AC$13,"")&amp;IF(AE231='Tabelle Tipi-pesi'!AB$14,'Tabelle Tipi-pesi'!AC$14,"")&amp;IF(AE231='Tabelle Tipi-pesi'!AB$15,'Tabelle Tipi-pesi'!AC$15,"")&amp;IF(AE231='Tabelle Tipi-pesi'!AB$16,'Tabelle Tipi-pesi'!AC$16,"")&amp;IF(AE231='Tabelle Tipi-pesi'!AB$17,'Tabelle Tipi-pesi'!AC$17,"")&amp;IF(AE231='Tabelle Tipi-pesi'!AB$18,'Tabelle Tipi-pesi'!AC$18,"")&amp;IF(AE231='Tabelle Tipi-pesi'!AB$19,'Tabelle Tipi-pesi'!AC$19,"")&amp;IF(AE231='Tabelle Tipi-pesi'!AB$20,'Tabelle Tipi-pesi'!AC$20,"")&amp;IF(AE231='Tabelle Tipi-pesi'!AB$21,'Tabelle Tipi-pesi'!AC$21,"")&amp;IF(AE231='Tabelle Tipi-pesi'!AB$22,'Tabelle Tipi-pesi'!AC$22,"")&amp;IF(AE231='Tabelle Tipi-pesi'!AB$23,'Tabelle Tipi-pesi'!AC$23,"")&amp;IF(AE231='Tabelle Tipi-pesi'!AB$24,'Tabelle Tipi-pesi'!AC$24,"")&amp;IF(AE231='Tabelle Tipi-pesi'!AB$25,'Tabelle Tipi-pesi'!AC$25,"")&amp;IF(AE231='Tabelle Tipi-pesi'!AB$26,'Tabelle Tipi-pesi'!AC$26,"")&amp;IF(AE231='Tabelle Tipi-pesi'!AB$25,'Tabelle Tipi-pesi'!AC$25,"")&amp;IF(AE231='Tabelle Tipi-pesi'!AB$27,'Tabelle Tipi-pesi'!AC$27,"")&amp;IF(AE231='Tabelle Tipi-pesi'!AB$28,'Tabelle Tipi-pesi'!AC$28,"")&amp;IF(AE231='Tabelle Tipi-pesi'!AB$29,'Tabelle Tipi-pesi'!AC$29,"")&amp;IF(AE231='Tabelle Tipi-pesi'!AB$30,'Tabelle Tipi-pesi'!AC$30,"")))</f>
        <v>0</v>
      </c>
      <c r="AH231" s="9">
        <f>IF(AG231="",0,VALUE(IF(AG231='Tabelle Tipi-pesi'!AD$2,'Tabelle Tipi-pesi'!AE$2,"")&amp;IF(AG231='Tabelle Tipi-pesi'!AD$3,'Tabelle Tipi-pesi'!AE$3,"")&amp;IF(AG231='Tabelle Tipi-pesi'!AD$4,'Tabelle Tipi-pesi'!AE$4,"")&amp;IF(AG231='Tabelle Tipi-pesi'!AD$5,'Tabelle Tipi-pesi'!AE$5,"")&amp;IF(AG231='Tabelle Tipi-pesi'!AD$6,'Tabelle Tipi-pesi'!AE$6,"")&amp;IF(AG231='Tabelle Tipi-pesi'!AD$7,'Tabelle Tipi-pesi'!AE$7,"")&amp;IF(AG231='Tabelle Tipi-pesi'!AD$8,'Tabelle Tipi-pesi'!AE$8,"")&amp;IF(AG231='Tabelle Tipi-pesi'!AD$9,'Tabelle Tipi-pesi'!AE$9,"")&amp;IF(AG231='Tabelle Tipi-pesi'!AD$10,'Tabelle Tipi-pesi'!AE$10,"")&amp;IF(AG231='Tabelle Tipi-pesi'!AD$11,'Tabelle Tipi-pesi'!AE$11,"")&amp;IF(AG231='Tabelle Tipi-pesi'!AD$12,'Tabelle Tipi-pesi'!AE$12,"")&amp;IF(AG231='Tabelle Tipi-pesi'!AD$13,'Tabelle Tipi-pesi'!AE$13,"")&amp;IF(AG231='Tabelle Tipi-pesi'!AD$14,'Tabelle Tipi-pesi'!AE$14,"")&amp;IF(AG231='Tabelle Tipi-pesi'!AD$15,'Tabelle Tipi-pesi'!AE$15,"")&amp;IF(AG231='Tabelle Tipi-pesi'!AD$16,'Tabelle Tipi-pesi'!AE$16,"")&amp;IF(AG231='Tabelle Tipi-pesi'!AD$17,'Tabelle Tipi-pesi'!AE$17,"")&amp;IF(AG231='Tabelle Tipi-pesi'!AD$18,'Tabelle Tipi-pesi'!AE$18,"")&amp;IF(AG231='Tabelle Tipi-pesi'!AD$19,'Tabelle Tipi-pesi'!AE$19,"")&amp;IF(AG231='Tabelle Tipi-pesi'!AD$20,'Tabelle Tipi-pesi'!AE$20,"")&amp;IF(AG231='Tabelle Tipi-pesi'!AD$21,'Tabelle Tipi-pesi'!AE$21,"")&amp;IF(AG231='Tabelle Tipi-pesi'!AD$22,'Tabelle Tipi-pesi'!AE$22,"")&amp;IF(AG231='Tabelle Tipi-pesi'!AD$23,'Tabelle Tipi-pesi'!AE$23,"")&amp;IF(AG231='Tabelle Tipi-pesi'!AD$24,'Tabelle Tipi-pesi'!AE$24,"")&amp;IF(AG231='Tabelle Tipi-pesi'!AD$25,'Tabelle Tipi-pesi'!AE$25,"")&amp;IF(AG231='Tabelle Tipi-pesi'!AD$26,'Tabelle Tipi-pesi'!AE$26,"")&amp;IF(AG231='Tabelle Tipi-pesi'!AD$25,'Tabelle Tipi-pesi'!AE$25,"")&amp;IF(AG231='Tabelle Tipi-pesi'!AD$27,'Tabelle Tipi-pesi'!AE$27,"")&amp;IF(AG231='Tabelle Tipi-pesi'!AD$28,'Tabelle Tipi-pesi'!AE$28,"")&amp;IF(AG231='Tabelle Tipi-pesi'!AD$29,'Tabelle Tipi-pesi'!AE$29,"")&amp;IF(AG231='Tabelle Tipi-pesi'!AD$30,'Tabelle Tipi-pesi'!AE$30,"")))</f>
        <v>0</v>
      </c>
      <c r="AJ231" s="26">
        <f t="shared" si="21"/>
        <v>407</v>
      </c>
      <c r="AK231" s="55">
        <v>32</v>
      </c>
      <c r="AL231" s="12">
        <v>2055</v>
      </c>
      <c r="AM231" s="18"/>
      <c r="AN231" s="11">
        <f t="shared" si="22"/>
        <v>8</v>
      </c>
      <c r="AO231" s="11" t="str">
        <f t="shared" si="23"/>
        <v>3</v>
      </c>
      <c r="AP231" s="8">
        <v>1080</v>
      </c>
      <c r="AQ231" s="40">
        <f t="shared" si="24"/>
        <v>3.8531249999999999</v>
      </c>
      <c r="AR231" s="15">
        <f t="shared" si="25"/>
        <v>42.769687499999996</v>
      </c>
      <c r="AS231" s="16">
        <f t="shared" si="26"/>
        <v>105.08522727272727</v>
      </c>
      <c r="AT231" s="15">
        <f t="shared" si="27"/>
        <v>9.516085428494188</v>
      </c>
      <c r="AU231" s="39"/>
    </row>
    <row r="232" spans="1:47" s="8" customFormat="1" ht="11.25" customHeight="1" x14ac:dyDescent="0.2">
      <c r="A232" s="8">
        <v>228</v>
      </c>
      <c r="B232" s="8">
        <v>4</v>
      </c>
      <c r="C232" s="20" t="s">
        <v>16</v>
      </c>
      <c r="D232" s="21">
        <f>IF(C232="",0,VALUE(IF(C232='Tabelle Tipi-pesi'!B$2,'Tabelle Tipi-pesi'!C$2,"")&amp;IF(C232='Tabelle Tipi-pesi'!B$3,'Tabelle Tipi-pesi'!C$3,"")&amp;IF(C232='Tabelle Tipi-pesi'!B$4,'Tabelle Tipi-pesi'!C$4,"")&amp;IF(C232='Tabelle Tipi-pesi'!B$5,'Tabelle Tipi-pesi'!C$5,"")&amp;IF(C232='Tabelle Tipi-pesi'!B$6,'Tabelle Tipi-pesi'!C$6,"")&amp;IF(C232='Tabelle Tipi-pesi'!B$7,'Tabelle Tipi-pesi'!C$7,"")&amp;IF(C232='Tabelle Tipi-pesi'!B$8,'Tabelle Tipi-pesi'!C$8,"")&amp;IF(C232='Tabelle Tipi-pesi'!B$9,'Tabelle Tipi-pesi'!C$9,"")&amp;IF(C232='Tabelle Tipi-pesi'!B$10,'Tabelle Tipi-pesi'!C$10,"")&amp;IF(C232='Tabelle Tipi-pesi'!B$11,'Tabelle Tipi-pesi'!C$11,"")&amp;IF(C232='Tabelle Tipi-pesi'!B$12,'Tabelle Tipi-pesi'!C$12,"")&amp;IF(C232='Tabelle Tipi-pesi'!B$13,'Tabelle Tipi-pesi'!C$13,"")&amp;IF(C232='Tabelle Tipi-pesi'!B$14,'Tabelle Tipi-pesi'!C$14,"")&amp;IF(C232='Tabelle Tipi-pesi'!B$15,'Tabelle Tipi-pesi'!C$15,"")&amp;IF(C232='Tabelle Tipi-pesi'!B$16,'Tabelle Tipi-pesi'!C$16,"")&amp;IF(C232='Tabelle Tipi-pesi'!B$17,'Tabelle Tipi-pesi'!C$17,"")&amp;IF(C232='Tabelle Tipi-pesi'!B$18,'Tabelle Tipi-pesi'!C$18,"")&amp;IF(C232='Tabelle Tipi-pesi'!B$19,'Tabelle Tipi-pesi'!C$19,"")&amp;IF(C232='Tabelle Tipi-pesi'!B$20,'Tabelle Tipi-pesi'!C$20,"")&amp;IF(C232='Tabelle Tipi-pesi'!B$21,'Tabelle Tipi-pesi'!C$21,"")&amp;IF(C232='Tabelle Tipi-pesi'!B$22,'Tabelle Tipi-pesi'!C$22,"")&amp;IF(C232='Tabelle Tipi-pesi'!B$23,'Tabelle Tipi-pesi'!C$23,"")&amp;IF(C232='Tabelle Tipi-pesi'!B$24,'Tabelle Tipi-pesi'!C$24,"")&amp;IF(C232='Tabelle Tipi-pesi'!B$25,'Tabelle Tipi-pesi'!C$25,"")&amp;IF(C232='Tabelle Tipi-pesi'!B$26,'Tabelle Tipi-pesi'!C$26,"")&amp;IF(C232='Tabelle Tipi-pesi'!B$27,'Tabelle Tipi-pesi'!C$27,"")&amp;IF(C232='Tabelle Tipi-pesi'!B$28,'Tabelle Tipi-pesi'!C$28,"")&amp;IF(C232='Tabelle Tipi-pesi'!B$29,'Tabelle Tipi-pesi'!C$29,"")&amp;IF(C232='Tabelle Tipi-pesi'!B$30,'Tabelle Tipi-pesi'!C$30,"")))</f>
        <v>50</v>
      </c>
      <c r="E232" s="8" t="s">
        <v>140</v>
      </c>
      <c r="F232" s="7">
        <f>IF(E232="",0,VALUE(IF(E232='Tabelle Tipi-pesi'!D$2,'Tabelle Tipi-pesi'!E$2,"")&amp;IF(E232='Tabelle Tipi-pesi'!D$3,'Tabelle Tipi-pesi'!E$3,"")&amp;IF(E232='Tabelle Tipi-pesi'!D$4,'Tabelle Tipi-pesi'!E$4,"")&amp;IF(E232='Tabelle Tipi-pesi'!D$5,'Tabelle Tipi-pesi'!E$5,"")&amp;IF(E232='Tabelle Tipi-pesi'!D$6,'Tabelle Tipi-pesi'!E$6,"")&amp;IF(E232='Tabelle Tipi-pesi'!D$7,'Tabelle Tipi-pesi'!E$7,"")&amp;IF(E232='Tabelle Tipi-pesi'!D$8,'Tabelle Tipi-pesi'!E$8,"")&amp;IF(E232='Tabelle Tipi-pesi'!D$9,'Tabelle Tipi-pesi'!E$9,"")&amp;IF(E232='Tabelle Tipi-pesi'!D$10,'Tabelle Tipi-pesi'!E$10,"")&amp;IF(E232='Tabelle Tipi-pesi'!D$11,'Tabelle Tipi-pesi'!E$11,"")&amp;IF(E232='Tabelle Tipi-pesi'!D$12,'Tabelle Tipi-pesi'!E$12,"")&amp;IF(E232='Tabelle Tipi-pesi'!D$13,'Tabelle Tipi-pesi'!E$13,"")&amp;IF(E232='Tabelle Tipi-pesi'!D$14,'Tabelle Tipi-pesi'!E$14,"")&amp;IF(E232='Tabelle Tipi-pesi'!D$15,'Tabelle Tipi-pesi'!E$15,"")&amp;IF(E232='Tabelle Tipi-pesi'!D$16,'Tabelle Tipi-pesi'!E$16,"")&amp;IF(E232='Tabelle Tipi-pesi'!D$17,'Tabelle Tipi-pesi'!E$17,"")&amp;IF(E232='Tabelle Tipi-pesi'!D$18,'Tabelle Tipi-pesi'!E$18,"")&amp;IF(E232='Tabelle Tipi-pesi'!D$19,'Tabelle Tipi-pesi'!E$19,"")&amp;IF(E232='Tabelle Tipi-pesi'!D$20,'Tabelle Tipi-pesi'!E$20,"")&amp;IF(E232='Tabelle Tipi-pesi'!D$21,'Tabelle Tipi-pesi'!E$21,"")&amp;IF(E232='Tabelle Tipi-pesi'!D$22,'Tabelle Tipi-pesi'!E$22,"")&amp;IF(E232='Tabelle Tipi-pesi'!D$23,'Tabelle Tipi-pesi'!E$23,"")&amp;IF(E232='Tabelle Tipi-pesi'!D$24,'Tabelle Tipi-pesi'!E$24,"")&amp;IF(E232='Tabelle Tipi-pesi'!D$25,'Tabelle Tipi-pesi'!E$25,"")&amp;IF(E232='Tabelle Tipi-pesi'!D$26,'Tabelle Tipi-pesi'!E$26,"")&amp;IF(E232='Tabelle Tipi-pesi'!D$27,'Tabelle Tipi-pesi'!E$27,"")&amp;IF(E232='Tabelle Tipi-pesi'!D$28,'Tabelle Tipi-pesi'!E$28,"")&amp;IF(E232='Tabelle Tipi-pesi'!D$29,'Tabelle Tipi-pesi'!E$29,"")&amp;IF(E232='Tabelle Tipi-pesi'!D$30,'Tabelle Tipi-pesi'!E$30,"")))</f>
        <v>18</v>
      </c>
      <c r="G232" s="22" t="s">
        <v>133</v>
      </c>
      <c r="H232" s="23">
        <f>$B232*IF(G232="",0,VALUE(IF(G232='Tabelle Tipi-pesi'!F$2,'Tabelle Tipi-pesi'!G$2,"")&amp;IF(G232='Tabelle Tipi-pesi'!F$3,'Tabelle Tipi-pesi'!G$3,"")&amp;IF(G232='Tabelle Tipi-pesi'!F$4,'Tabelle Tipi-pesi'!G$4,"")&amp;IF(G232='Tabelle Tipi-pesi'!F$5,'Tabelle Tipi-pesi'!G$5,"")&amp;IF(G232='Tabelle Tipi-pesi'!F$6,'Tabelle Tipi-pesi'!G$6,"")&amp;IF(G232='Tabelle Tipi-pesi'!F$7,'Tabelle Tipi-pesi'!G$7,"")&amp;IF(G232='Tabelle Tipi-pesi'!F$8,'Tabelle Tipi-pesi'!G$8,"")&amp;IF(G232='Tabelle Tipi-pesi'!F$9,'Tabelle Tipi-pesi'!G$9,"")&amp;IF(G232='Tabelle Tipi-pesi'!F$10,'Tabelle Tipi-pesi'!G$10,"")&amp;IF(G232='Tabelle Tipi-pesi'!F$11,'Tabelle Tipi-pesi'!G$11,"")&amp;IF(G232='Tabelle Tipi-pesi'!F$12,'Tabelle Tipi-pesi'!G$12,"")&amp;IF(G232='Tabelle Tipi-pesi'!F$13,'Tabelle Tipi-pesi'!G$13,"")&amp;IF(G232='Tabelle Tipi-pesi'!F$14,'Tabelle Tipi-pesi'!G$14,"")&amp;IF(G232='Tabelle Tipi-pesi'!F$15,'Tabelle Tipi-pesi'!G$15,"")&amp;IF(G232='Tabelle Tipi-pesi'!F$16,'Tabelle Tipi-pesi'!G$16,"")&amp;IF(G232='Tabelle Tipi-pesi'!F$17,'Tabelle Tipi-pesi'!G$17,"")&amp;IF(G232='Tabelle Tipi-pesi'!F$18,'Tabelle Tipi-pesi'!G$18,"")&amp;IF(G232='Tabelle Tipi-pesi'!F$19,'Tabelle Tipi-pesi'!G$19,"")&amp;IF(G232='Tabelle Tipi-pesi'!F$20,'Tabelle Tipi-pesi'!G$20,"")&amp;IF(G232='Tabelle Tipi-pesi'!F$21,'Tabelle Tipi-pesi'!G$21,"")&amp;IF(G232='Tabelle Tipi-pesi'!F$22,'Tabelle Tipi-pesi'!G$22,"")&amp;IF(G232='Tabelle Tipi-pesi'!F$23,'Tabelle Tipi-pesi'!G$23,"")&amp;IF(G232='Tabelle Tipi-pesi'!F$24,'Tabelle Tipi-pesi'!G$24,"")&amp;IF(G232='Tabelle Tipi-pesi'!F$25,'Tabelle Tipi-pesi'!G$25,"")&amp;IF(G232='Tabelle Tipi-pesi'!F$26,'Tabelle Tipi-pesi'!G$26,"")&amp;IF(G232='Tabelle Tipi-pesi'!F$27,'Tabelle Tipi-pesi'!G$27,"")&amp;IF(G232='Tabelle Tipi-pesi'!F$28,'Tabelle Tipi-pesi'!G$28,"")&amp;IF(G232='Tabelle Tipi-pesi'!F$29,'Tabelle Tipi-pesi'!G$29,"")&amp;IF(G232='Tabelle Tipi-pesi'!F$30,'Tabelle Tipi-pesi'!G$30,"")))</f>
        <v>40</v>
      </c>
      <c r="I232" s="8" t="s">
        <v>46</v>
      </c>
      <c r="J232" s="9">
        <f>IF(I232="",0,VALUE(IF(I232='Tabelle Tipi-pesi'!H$2,'Tabelle Tipi-pesi'!I$2,"")&amp;IF(I232='Tabelle Tipi-pesi'!H$3,'Tabelle Tipi-pesi'!I$3,"")&amp;IF(I232='Tabelle Tipi-pesi'!H$4,'Tabelle Tipi-pesi'!I$4,"")&amp;IF(I232='Tabelle Tipi-pesi'!H$5,'Tabelle Tipi-pesi'!I$5,"")&amp;IF(I232='Tabelle Tipi-pesi'!H$6,'Tabelle Tipi-pesi'!I$6,"")&amp;IF(I232='Tabelle Tipi-pesi'!H$7,'Tabelle Tipi-pesi'!I$7,"")&amp;IF(I232='Tabelle Tipi-pesi'!H$8,'Tabelle Tipi-pesi'!I$8,"")&amp;IF(I232='Tabelle Tipi-pesi'!H$9,'Tabelle Tipi-pesi'!I$9,"")&amp;IF(I232='Tabelle Tipi-pesi'!H$10,'Tabelle Tipi-pesi'!I$10,"")&amp;IF(I232='Tabelle Tipi-pesi'!H$11,'Tabelle Tipi-pesi'!I$11,"")&amp;IF(I232='Tabelle Tipi-pesi'!H$12,'Tabelle Tipi-pesi'!I$12,"")&amp;IF(I232='Tabelle Tipi-pesi'!H$13,'Tabelle Tipi-pesi'!I$13,"")&amp;IF(I232='Tabelle Tipi-pesi'!H$14,'Tabelle Tipi-pesi'!I$14,"")&amp;IF(I232='Tabelle Tipi-pesi'!H$15,'Tabelle Tipi-pesi'!I$15,"")&amp;IF(I232='Tabelle Tipi-pesi'!H$16,'Tabelle Tipi-pesi'!I$16,"")&amp;IF(I232='Tabelle Tipi-pesi'!H$17,'Tabelle Tipi-pesi'!I$17,"")&amp;IF(I232='Tabelle Tipi-pesi'!H$18,'Tabelle Tipi-pesi'!I$18,"")&amp;IF(I232='Tabelle Tipi-pesi'!H$19,'Tabelle Tipi-pesi'!I$19,"")&amp;IF(I232='Tabelle Tipi-pesi'!H$20,'Tabelle Tipi-pesi'!I$20,"")&amp;IF(I232='Tabelle Tipi-pesi'!H$21,'Tabelle Tipi-pesi'!I$21,"")&amp;IF(I232='Tabelle Tipi-pesi'!H$22,'Tabelle Tipi-pesi'!I$22,"")&amp;IF(I232='Tabelle Tipi-pesi'!H$23,'Tabelle Tipi-pesi'!I$23,"")&amp;IF(I232='Tabelle Tipi-pesi'!H$24,'Tabelle Tipi-pesi'!I$24,"")&amp;IF(I232='Tabelle Tipi-pesi'!H$25,'Tabelle Tipi-pesi'!I$25,"")&amp;IF(I232='Tabelle Tipi-pesi'!H$26,'Tabelle Tipi-pesi'!I$26,"")&amp;IF(I232='Tabelle Tipi-pesi'!H$27,'Tabelle Tipi-pesi'!I$27,"")&amp;IF(I232='Tabelle Tipi-pesi'!H$28,'Tabelle Tipi-pesi'!I$28,"")&amp;IF(I232='Tabelle Tipi-pesi'!H$29,'Tabelle Tipi-pesi'!I$29,"")&amp;IF(I232='Tabelle Tipi-pesi'!H$30,'Tabelle Tipi-pesi'!I$30,"")))</f>
        <v>40</v>
      </c>
      <c r="K232" s="24" t="s">
        <v>50</v>
      </c>
      <c r="L232" s="25">
        <f>IF(K232="",0,VALUE(IF(K232='Tabelle Tipi-pesi'!J$2,'Tabelle Tipi-pesi'!K$2,"")&amp;IF(K232='Tabelle Tipi-pesi'!J$3,'Tabelle Tipi-pesi'!K$3,"")&amp;IF(K232='Tabelle Tipi-pesi'!J$4,'Tabelle Tipi-pesi'!K$4,"")&amp;IF(K232='Tabelle Tipi-pesi'!J$5,'Tabelle Tipi-pesi'!K$5,"")&amp;IF(K232='Tabelle Tipi-pesi'!J$6,'Tabelle Tipi-pesi'!K$6,"")&amp;IF(K232='Tabelle Tipi-pesi'!J$7,'Tabelle Tipi-pesi'!K$7,"")&amp;IF(K232='Tabelle Tipi-pesi'!J$8,'Tabelle Tipi-pesi'!K$8,"")&amp;IF(K232='Tabelle Tipi-pesi'!J$9,'Tabelle Tipi-pesi'!K$9,"")&amp;IF(K232='Tabelle Tipi-pesi'!J$10,'Tabelle Tipi-pesi'!K$10,"")&amp;IF(K232='Tabelle Tipi-pesi'!J$11,'Tabelle Tipi-pesi'!K$11,"")&amp;IF(K232='Tabelle Tipi-pesi'!J$12,'Tabelle Tipi-pesi'!K$12,"")&amp;IF(K232='Tabelle Tipi-pesi'!J$13,'Tabelle Tipi-pesi'!K$13,"")&amp;IF(K232='Tabelle Tipi-pesi'!J$14,'Tabelle Tipi-pesi'!K$14,"")&amp;IF(K232='Tabelle Tipi-pesi'!J$15,'Tabelle Tipi-pesi'!K$15,"")&amp;IF(K232='Tabelle Tipi-pesi'!J$16,'Tabelle Tipi-pesi'!K$16,"")&amp;IF(K232='Tabelle Tipi-pesi'!J$17,'Tabelle Tipi-pesi'!K$17,"")&amp;IF(K232='Tabelle Tipi-pesi'!J$18,'Tabelle Tipi-pesi'!K$18,"")&amp;IF(K232='Tabelle Tipi-pesi'!J$19,'Tabelle Tipi-pesi'!K$19,"")&amp;IF(K232='Tabelle Tipi-pesi'!J$20,'Tabelle Tipi-pesi'!K$20,"")&amp;IF(K232='Tabelle Tipi-pesi'!J$21,'Tabelle Tipi-pesi'!K$21,"")&amp;IF(K232='Tabelle Tipi-pesi'!J$22,'Tabelle Tipi-pesi'!K$22,"")&amp;IF(K232='Tabelle Tipi-pesi'!J$23,'Tabelle Tipi-pesi'!K$23,"")&amp;IF(K232='Tabelle Tipi-pesi'!J$24,'Tabelle Tipi-pesi'!K$24,"")&amp;IF(K232='Tabelle Tipi-pesi'!J$25,'Tabelle Tipi-pesi'!K$25,"")&amp;IF(K232='Tabelle Tipi-pesi'!J$26,'Tabelle Tipi-pesi'!K$26,"")&amp;IF(K232='Tabelle Tipi-pesi'!J$27,'Tabelle Tipi-pesi'!K$27,"")&amp;IF(K232='Tabelle Tipi-pesi'!J$28,'Tabelle Tipi-pesi'!K$28,"")&amp;IF(K232='Tabelle Tipi-pesi'!J$29,'Tabelle Tipi-pesi'!K$29,"")&amp;IF(K232='Tabelle Tipi-pesi'!J$30,'Tabelle Tipi-pesi'!K$30,"")))</f>
        <v>7</v>
      </c>
      <c r="M232" s="8" t="s">
        <v>55</v>
      </c>
      <c r="N232" s="9">
        <f>$B232*IF(M232="",0,VALUE(IF(M232='Tabelle Tipi-pesi'!L$2,'Tabelle Tipi-pesi'!M$2,"")&amp;IF(M232='Tabelle Tipi-pesi'!L$3,'Tabelle Tipi-pesi'!M$3,"")&amp;IF(M232='Tabelle Tipi-pesi'!L$4,'Tabelle Tipi-pesi'!M$4,"")&amp;IF(M232='Tabelle Tipi-pesi'!L$5,'Tabelle Tipi-pesi'!M$5,"")&amp;IF(M232='Tabelle Tipi-pesi'!L$6,'Tabelle Tipi-pesi'!M$6,"")&amp;IF(M232='Tabelle Tipi-pesi'!L$7,'Tabelle Tipi-pesi'!M$7,"")&amp;IF(M232='Tabelle Tipi-pesi'!L$8,'Tabelle Tipi-pesi'!M$8,"")&amp;IF(M232='Tabelle Tipi-pesi'!L$9,'Tabelle Tipi-pesi'!M$9,"")&amp;IF(M232='Tabelle Tipi-pesi'!L$10,'Tabelle Tipi-pesi'!M$10,"")&amp;IF(M232='Tabelle Tipi-pesi'!L$11,'Tabelle Tipi-pesi'!M$11,"")&amp;IF(M232='Tabelle Tipi-pesi'!L$12,'Tabelle Tipi-pesi'!M$12,"")&amp;IF(M232='Tabelle Tipi-pesi'!L$13,'Tabelle Tipi-pesi'!M$13,"")&amp;IF(M232='Tabelle Tipi-pesi'!L$14,'Tabelle Tipi-pesi'!M$14,"")&amp;IF(M232='Tabelle Tipi-pesi'!L$15,'Tabelle Tipi-pesi'!M$15,"")&amp;IF(M232='Tabelle Tipi-pesi'!L$16,'Tabelle Tipi-pesi'!M$16,"")&amp;IF(M232='Tabelle Tipi-pesi'!L$17,'Tabelle Tipi-pesi'!M$17,"")&amp;IF(M232='Tabelle Tipi-pesi'!L$18,'Tabelle Tipi-pesi'!M$18,"")&amp;IF(M232='Tabelle Tipi-pesi'!L$19,'Tabelle Tipi-pesi'!M$19,"")&amp;IF(M232='Tabelle Tipi-pesi'!L$20,'Tabelle Tipi-pesi'!M$20,"")&amp;IF(M232='Tabelle Tipi-pesi'!L$21,'Tabelle Tipi-pesi'!M$21,"")&amp;IF(M232='Tabelle Tipi-pesi'!L$22,'Tabelle Tipi-pesi'!M$22,"")&amp;IF(M232='Tabelle Tipi-pesi'!L$23,'Tabelle Tipi-pesi'!M$23,"")&amp;IF(M232='Tabelle Tipi-pesi'!L$24,'Tabelle Tipi-pesi'!M$24,"")&amp;IF(M232='Tabelle Tipi-pesi'!L$25,'Tabelle Tipi-pesi'!M$25,"")&amp;IF(M232='Tabelle Tipi-pesi'!L$26,'Tabelle Tipi-pesi'!M$26,"")&amp;IF(M232='Tabelle Tipi-pesi'!L$27,'Tabelle Tipi-pesi'!M$27,"")&amp;IF(M232='Tabelle Tipi-pesi'!L$28,'Tabelle Tipi-pesi'!M$28,"")&amp;IF(M232='Tabelle Tipi-pesi'!L$29,'Tabelle Tipi-pesi'!M$29,"")&amp;IF(M232='Tabelle Tipi-pesi'!L$30,'Tabelle Tipi-pesi'!M$30,"")))</f>
        <v>100</v>
      </c>
      <c r="O232" s="27" t="s">
        <v>169</v>
      </c>
      <c r="P232" s="28">
        <f>IF(O232="",0,VALUE(IF(O232='Tabelle Tipi-pesi'!N$2,'Tabelle Tipi-pesi'!O$2,"")&amp;IF(O232='Tabelle Tipi-pesi'!N$3,'Tabelle Tipi-pesi'!O$3,"")&amp;IF(O232='Tabelle Tipi-pesi'!N$4,'Tabelle Tipi-pesi'!O$4,"")&amp;IF(O232='Tabelle Tipi-pesi'!N$5,'Tabelle Tipi-pesi'!O$5,"")&amp;IF(O232='Tabelle Tipi-pesi'!N$6,'Tabelle Tipi-pesi'!O$6,"")&amp;IF(O232='Tabelle Tipi-pesi'!N$7,'Tabelle Tipi-pesi'!O$7,"")&amp;IF(O232='Tabelle Tipi-pesi'!N$8,'Tabelle Tipi-pesi'!O$8,"")&amp;IF(O232='Tabelle Tipi-pesi'!N$9,'Tabelle Tipi-pesi'!O$9,"")&amp;IF(O232='Tabelle Tipi-pesi'!N$10,'Tabelle Tipi-pesi'!O$10,"")&amp;IF(O232='Tabelle Tipi-pesi'!N$11,'Tabelle Tipi-pesi'!O$11,"")&amp;IF(O232='Tabelle Tipi-pesi'!N$12,'Tabelle Tipi-pesi'!O$12,"")&amp;IF(O232='Tabelle Tipi-pesi'!N$13,'Tabelle Tipi-pesi'!O$13,"")&amp;IF(O232='Tabelle Tipi-pesi'!N$14,'Tabelle Tipi-pesi'!O$14,"")&amp;IF(O232='Tabelle Tipi-pesi'!N$15,'Tabelle Tipi-pesi'!O$15,"")&amp;IF(O232='Tabelle Tipi-pesi'!N$16,'Tabelle Tipi-pesi'!O$16,"")&amp;IF(O232='Tabelle Tipi-pesi'!N$17,'Tabelle Tipi-pesi'!O$17,"")&amp;IF(O232='Tabelle Tipi-pesi'!N$18,'Tabelle Tipi-pesi'!O$18,"")&amp;IF(O232='Tabelle Tipi-pesi'!N$19,'Tabelle Tipi-pesi'!O$19,"")&amp;IF(O232='Tabelle Tipi-pesi'!N$20,'Tabelle Tipi-pesi'!O$20,"")&amp;IF(O232='Tabelle Tipi-pesi'!N$21,'Tabelle Tipi-pesi'!O$21,"")&amp;IF(O232='Tabelle Tipi-pesi'!N$22,'Tabelle Tipi-pesi'!O$22,"")&amp;IF(O232='Tabelle Tipi-pesi'!N$23,'Tabelle Tipi-pesi'!O$23,"")&amp;IF(O232='Tabelle Tipi-pesi'!N$24,'Tabelle Tipi-pesi'!O$24,"")&amp;IF(O232='Tabelle Tipi-pesi'!N$25,'Tabelle Tipi-pesi'!O$25,"")&amp;IF(O232='Tabelle Tipi-pesi'!N$26,'Tabelle Tipi-pesi'!O$26,"")&amp;IF(O232='Tabelle Tipi-pesi'!N$27,'Tabelle Tipi-pesi'!O$27,"")&amp;IF(O232='Tabelle Tipi-pesi'!N$28,'Tabelle Tipi-pesi'!O$28,"")&amp;IF(O232='Tabelle Tipi-pesi'!N$29,'Tabelle Tipi-pesi'!O$29,"")&amp;IF(O232='Tabelle Tipi-pesi'!N$30,'Tabelle Tipi-pesi'!O$30,"")))</f>
        <v>295</v>
      </c>
      <c r="R232" s="9">
        <f>IF(Q232="",0,VALUE(IF(Q232='Tabelle Tipi-pesi'!P$2,'Tabelle Tipi-pesi'!Q$2,"")&amp;IF(Q232='Tabelle Tipi-pesi'!P$3,'Tabelle Tipi-pesi'!Q$3,"")&amp;IF(Q232='Tabelle Tipi-pesi'!P$4,'Tabelle Tipi-pesi'!Q$4,"")&amp;IF(Q232='Tabelle Tipi-pesi'!P$5,'Tabelle Tipi-pesi'!Q$5,"")&amp;IF(Q232='Tabelle Tipi-pesi'!P$6,'Tabelle Tipi-pesi'!Q$6,"")&amp;IF(Q232='Tabelle Tipi-pesi'!P$7,'Tabelle Tipi-pesi'!Q$7,"")&amp;IF(Q232='Tabelle Tipi-pesi'!P$8,'Tabelle Tipi-pesi'!Q$8,"")&amp;IF(Q232='Tabelle Tipi-pesi'!P$9,'Tabelle Tipi-pesi'!Q$9,"")&amp;IF(Q232='Tabelle Tipi-pesi'!P$10,'Tabelle Tipi-pesi'!Q$10,"")&amp;IF(Q232='Tabelle Tipi-pesi'!P$11,'Tabelle Tipi-pesi'!Q$11,"")&amp;IF(Q232='Tabelle Tipi-pesi'!P$12,'Tabelle Tipi-pesi'!Q$12,"")&amp;IF(Q232='Tabelle Tipi-pesi'!P$13,'Tabelle Tipi-pesi'!Q$13,"")&amp;IF(Q232='Tabelle Tipi-pesi'!P$14,'Tabelle Tipi-pesi'!Q$14,"")&amp;IF(Q232='Tabelle Tipi-pesi'!P$15,'Tabelle Tipi-pesi'!Q$15,"")&amp;IF(Q232='Tabelle Tipi-pesi'!P$16,'Tabelle Tipi-pesi'!Q$16,"")&amp;IF(Q232='Tabelle Tipi-pesi'!P$17,'Tabelle Tipi-pesi'!Q$17,"")&amp;IF(Q232='Tabelle Tipi-pesi'!P$18,'Tabelle Tipi-pesi'!Q$18,"")&amp;IF(Q232='Tabelle Tipi-pesi'!P$19,'Tabelle Tipi-pesi'!Q$19,"")&amp;IF(Q232='Tabelle Tipi-pesi'!P$20,'Tabelle Tipi-pesi'!Q$20,"")&amp;IF(Q232='Tabelle Tipi-pesi'!P$21,'Tabelle Tipi-pesi'!Q$21,"")&amp;IF(Q232='Tabelle Tipi-pesi'!P$22,'Tabelle Tipi-pesi'!Q$22,"")&amp;IF(Q232='Tabelle Tipi-pesi'!P$23,'Tabelle Tipi-pesi'!Q$23,"")&amp;IF(Q232='Tabelle Tipi-pesi'!P$24,'Tabelle Tipi-pesi'!Q$24,"")&amp;IF(Q232='Tabelle Tipi-pesi'!P$25,'Tabelle Tipi-pesi'!Q$25,"")&amp;IF(Q232='Tabelle Tipi-pesi'!P$26,'Tabelle Tipi-pesi'!Q$26,"")&amp;IF(Q232='Tabelle Tipi-pesi'!P$27,'Tabelle Tipi-pesi'!Q$27,"")&amp;IF(Q232='Tabelle Tipi-pesi'!P$28,'Tabelle Tipi-pesi'!Q$28,"")&amp;IF(Q232='Tabelle Tipi-pesi'!P$29,'Tabelle Tipi-pesi'!Q$29,"")&amp;IF(Q232='Tabelle Tipi-pesi'!P$30,'Tabelle Tipi-pesi'!Q$30,"")))</f>
        <v>0</v>
      </c>
      <c r="S232" s="29"/>
      <c r="T232" s="30">
        <f>IF(S232="",0,VALUE(IF(S232='Tabelle Tipi-pesi'!R$2,'Tabelle Tipi-pesi'!S$2,"")&amp;IF(S232='Tabelle Tipi-pesi'!R$3,'Tabelle Tipi-pesi'!S$3,"")&amp;IF(S232='Tabelle Tipi-pesi'!R$4,'Tabelle Tipi-pesi'!S$4,"")&amp;IF(S232='Tabelle Tipi-pesi'!R$5,'Tabelle Tipi-pesi'!S$5,"")&amp;IF(S232='Tabelle Tipi-pesi'!R$6,'Tabelle Tipi-pesi'!S$6,"")&amp;IF(S232='Tabelle Tipi-pesi'!R$7,'Tabelle Tipi-pesi'!S$7,"")&amp;IF(S232='Tabelle Tipi-pesi'!R$8,'Tabelle Tipi-pesi'!S$8,"")&amp;IF(S232='Tabelle Tipi-pesi'!R$9,'Tabelle Tipi-pesi'!S$9,"")&amp;IF(S232='Tabelle Tipi-pesi'!R$10,'Tabelle Tipi-pesi'!S$10,"")&amp;IF(S232='Tabelle Tipi-pesi'!R$11,'Tabelle Tipi-pesi'!S$11,"")&amp;IF(S232='Tabelle Tipi-pesi'!R$12,'Tabelle Tipi-pesi'!S$12,"")&amp;IF(S232='Tabelle Tipi-pesi'!R$13,'Tabelle Tipi-pesi'!S$13,"")&amp;IF(S232='Tabelle Tipi-pesi'!R$14,'Tabelle Tipi-pesi'!S$14,"")&amp;IF(S232='Tabelle Tipi-pesi'!R$15,'Tabelle Tipi-pesi'!S$15,"")&amp;IF(S232='Tabelle Tipi-pesi'!R$16,'Tabelle Tipi-pesi'!S$16,"")&amp;IF(S232='Tabelle Tipi-pesi'!R$17,'Tabelle Tipi-pesi'!S$17,"")&amp;IF(S232='Tabelle Tipi-pesi'!R$18,'Tabelle Tipi-pesi'!S$18,"")&amp;IF(S232='Tabelle Tipi-pesi'!R$19,'Tabelle Tipi-pesi'!S$19,"")&amp;IF(S232='Tabelle Tipi-pesi'!R$20,'Tabelle Tipi-pesi'!S$20,"")&amp;IF(S232='Tabelle Tipi-pesi'!R$21,'Tabelle Tipi-pesi'!S$21,"")&amp;IF(S232='Tabelle Tipi-pesi'!R$22,'Tabelle Tipi-pesi'!S$22,"")&amp;IF(S232='Tabelle Tipi-pesi'!R$23,'Tabelle Tipi-pesi'!S$23,"")&amp;IF(S232='Tabelle Tipi-pesi'!R$24,'Tabelle Tipi-pesi'!S$24,"")&amp;IF(S232='Tabelle Tipi-pesi'!R$25,'Tabelle Tipi-pesi'!S$25,"")&amp;IF(S232='Tabelle Tipi-pesi'!R$26,'Tabelle Tipi-pesi'!S$26,"")&amp;IF(S232='Tabelle Tipi-pesi'!R$27,'Tabelle Tipi-pesi'!S$27,"")&amp;IF(S232='Tabelle Tipi-pesi'!R$28,'Tabelle Tipi-pesi'!S$28,"")&amp;IF(S232='Tabelle Tipi-pesi'!R$29,'Tabelle Tipi-pesi'!S$29,"")&amp;IF(S232='Tabelle Tipi-pesi'!R$30,'Tabelle Tipi-pesi'!S$30,"")))</f>
        <v>0</v>
      </c>
      <c r="V232" s="9">
        <f>IF(U232="",0,VALUE(IF(U232='Tabelle Tipi-pesi'!T$2,'Tabelle Tipi-pesi'!U$2,"")&amp;IF(U232='Tabelle Tipi-pesi'!T$3,'Tabelle Tipi-pesi'!U$3,"")&amp;IF(U232='Tabelle Tipi-pesi'!T$4,'Tabelle Tipi-pesi'!U$4,"")&amp;IF(U232='Tabelle Tipi-pesi'!T$5,'Tabelle Tipi-pesi'!U$5,"")&amp;IF(U232='Tabelle Tipi-pesi'!T$6,'Tabelle Tipi-pesi'!U$6,"")&amp;IF(U232='Tabelle Tipi-pesi'!T$7,'Tabelle Tipi-pesi'!U$7,"")&amp;IF(U232='Tabelle Tipi-pesi'!T$8,'Tabelle Tipi-pesi'!U$8,"")&amp;IF(U232='Tabelle Tipi-pesi'!T$9,'Tabelle Tipi-pesi'!U$9,"")&amp;IF(U232='Tabelle Tipi-pesi'!T$10,'Tabelle Tipi-pesi'!U$10,"")&amp;IF(U232='Tabelle Tipi-pesi'!T$11,'Tabelle Tipi-pesi'!U$11,"")&amp;IF(U232='Tabelle Tipi-pesi'!T$12,'Tabelle Tipi-pesi'!U$12,"")&amp;IF(U232='Tabelle Tipi-pesi'!T$13,'Tabelle Tipi-pesi'!U$13,"")&amp;IF(U232='Tabelle Tipi-pesi'!T$14,'Tabelle Tipi-pesi'!U$14,"")&amp;IF(U232='Tabelle Tipi-pesi'!T$15,'Tabelle Tipi-pesi'!U$15,"")&amp;IF(U232='Tabelle Tipi-pesi'!T$16,'Tabelle Tipi-pesi'!U$16,"")&amp;IF(U232='Tabelle Tipi-pesi'!T$17,'Tabelle Tipi-pesi'!U$17,"")&amp;IF(U232='Tabelle Tipi-pesi'!T$18,'Tabelle Tipi-pesi'!U$18,"")&amp;IF(U232='Tabelle Tipi-pesi'!T$19,'Tabelle Tipi-pesi'!U$19,"")&amp;IF(U232='Tabelle Tipi-pesi'!T$20,'Tabelle Tipi-pesi'!U$20,"")&amp;IF(U232='Tabelle Tipi-pesi'!T$21,'Tabelle Tipi-pesi'!U$21,"")&amp;IF(U232='Tabelle Tipi-pesi'!T$22,'Tabelle Tipi-pesi'!U$22,"")&amp;IF(U232='Tabelle Tipi-pesi'!T$23,'Tabelle Tipi-pesi'!U$23,"")&amp;IF(U232='Tabelle Tipi-pesi'!T$24,'Tabelle Tipi-pesi'!U$24,"")&amp;IF(U232='Tabelle Tipi-pesi'!T$25,'Tabelle Tipi-pesi'!U$25,"")&amp;IF(U232='Tabelle Tipi-pesi'!T$26,'Tabelle Tipi-pesi'!U$26,"")&amp;IF(U232='Tabelle Tipi-pesi'!T$27,'Tabelle Tipi-pesi'!U$27,"")&amp;IF(U232='Tabelle Tipi-pesi'!T$28,'Tabelle Tipi-pesi'!U$28,"")&amp;IF(U232='Tabelle Tipi-pesi'!T$29,'Tabelle Tipi-pesi'!U$29,"")&amp;IF(U232='Tabelle Tipi-pesi'!T$30,'Tabelle Tipi-pesi'!U$30,"")))</f>
        <v>0</v>
      </c>
      <c r="W232" s="31"/>
      <c r="X232" s="32">
        <f>IF(W232="",0,VALUE(IF(W232='Tabelle Tipi-pesi'!V$2,'Tabelle Tipi-pesi'!W$2,"")&amp;IF(W232='Tabelle Tipi-pesi'!V$3,'Tabelle Tipi-pesi'!W$3,"")&amp;IF(W232='Tabelle Tipi-pesi'!V$4,'Tabelle Tipi-pesi'!W$4,"")&amp;IF(W232='Tabelle Tipi-pesi'!V$5,'Tabelle Tipi-pesi'!W$5,"")&amp;IF(W232='Tabelle Tipi-pesi'!V$6,'Tabelle Tipi-pesi'!W$6,"")&amp;IF(W232='Tabelle Tipi-pesi'!V$7,'Tabelle Tipi-pesi'!W$7,"")&amp;IF(W232='Tabelle Tipi-pesi'!V$8,'Tabelle Tipi-pesi'!W$8,"")&amp;IF(W232='Tabelle Tipi-pesi'!V$9,'Tabelle Tipi-pesi'!W$9,"")&amp;IF(W232='Tabelle Tipi-pesi'!V$10,'Tabelle Tipi-pesi'!W$10,"")&amp;IF(W232='Tabelle Tipi-pesi'!V$11,'Tabelle Tipi-pesi'!W$11,"")&amp;IF(W232='Tabelle Tipi-pesi'!V$12,'Tabelle Tipi-pesi'!W$12,"")&amp;IF(W232='Tabelle Tipi-pesi'!V$13,'Tabelle Tipi-pesi'!W$13,"")&amp;IF(W232='Tabelle Tipi-pesi'!V$14,'Tabelle Tipi-pesi'!W$14,"")&amp;IF(W232='Tabelle Tipi-pesi'!V$15,'Tabelle Tipi-pesi'!W$15,"")&amp;IF(W232='Tabelle Tipi-pesi'!V$16,'Tabelle Tipi-pesi'!W$16,"")&amp;IF(W232='Tabelle Tipi-pesi'!V$17,'Tabelle Tipi-pesi'!W$17,"")&amp;IF(W232='Tabelle Tipi-pesi'!V$18,'Tabelle Tipi-pesi'!W$18,"")&amp;IF(W232='Tabelle Tipi-pesi'!V$19,'Tabelle Tipi-pesi'!W$19,"")&amp;IF(W232='Tabelle Tipi-pesi'!V$20,'Tabelle Tipi-pesi'!W$20,"")&amp;IF(W232='Tabelle Tipi-pesi'!V$21,'Tabelle Tipi-pesi'!W$21,"")&amp;IF(W232='Tabelle Tipi-pesi'!V$22,'Tabelle Tipi-pesi'!W$22,"")&amp;IF(W232='Tabelle Tipi-pesi'!V$23,'Tabelle Tipi-pesi'!W$23,"")&amp;IF(W232='Tabelle Tipi-pesi'!V$24,'Tabelle Tipi-pesi'!W$24,"")&amp;IF(W232='Tabelle Tipi-pesi'!V$25,'Tabelle Tipi-pesi'!W$25,"")&amp;IF(W232='Tabelle Tipi-pesi'!V$26,'Tabelle Tipi-pesi'!W$26,"")&amp;IF(W232='Tabelle Tipi-pesi'!V$27,'Tabelle Tipi-pesi'!W$27,"")&amp;IF(W232='Tabelle Tipi-pesi'!V$28,'Tabelle Tipi-pesi'!W$28,"")&amp;IF(W232='Tabelle Tipi-pesi'!V$29,'Tabelle Tipi-pesi'!W$29,"")&amp;IF(W232='Tabelle Tipi-pesi'!V$30,'Tabelle Tipi-pesi'!W$30,"")))</f>
        <v>0</v>
      </c>
      <c r="Z232" s="9">
        <f>IF(Y232="",0,VALUE(IF(Y232='Tabelle Tipi-pesi'!X$2,'Tabelle Tipi-pesi'!Y$2,"")&amp;IF(Y232='Tabelle Tipi-pesi'!X$3,'Tabelle Tipi-pesi'!Y$3,"")&amp;IF(Y232='Tabelle Tipi-pesi'!X$4,'Tabelle Tipi-pesi'!Y$4,"")&amp;IF(Y232='Tabelle Tipi-pesi'!X$5,'Tabelle Tipi-pesi'!Y$5,"")&amp;IF(Y232='Tabelle Tipi-pesi'!X$6,'Tabelle Tipi-pesi'!Y$6,"")&amp;IF(Y232='Tabelle Tipi-pesi'!X$7,'Tabelle Tipi-pesi'!Y$7,"")&amp;IF(Y232='Tabelle Tipi-pesi'!X$8,'Tabelle Tipi-pesi'!Y$8,"")&amp;IF(Y232='Tabelle Tipi-pesi'!X$9,'Tabelle Tipi-pesi'!Y$9,"")&amp;IF(Y232='Tabelle Tipi-pesi'!X$10,'Tabelle Tipi-pesi'!Y$10,"")&amp;IF(Y232='Tabelle Tipi-pesi'!X$11,'Tabelle Tipi-pesi'!Y$11,"")&amp;IF(Y232='Tabelle Tipi-pesi'!X$12,'Tabelle Tipi-pesi'!Y$12,"")&amp;IF(Y232='Tabelle Tipi-pesi'!X$13,'Tabelle Tipi-pesi'!Y$13,"")&amp;IF(Y232='Tabelle Tipi-pesi'!X$14,'Tabelle Tipi-pesi'!Y$14,"")&amp;IF(Y232='Tabelle Tipi-pesi'!X$15,'Tabelle Tipi-pesi'!Y$15,"")&amp;IF(Y232='Tabelle Tipi-pesi'!X$16,'Tabelle Tipi-pesi'!Y$16,"")&amp;IF(Y232='Tabelle Tipi-pesi'!X$17,'Tabelle Tipi-pesi'!Y$17,"")&amp;IF(Y232='Tabelle Tipi-pesi'!X$18,'Tabelle Tipi-pesi'!Y$18,"")&amp;IF(Y232='Tabelle Tipi-pesi'!X$19,'Tabelle Tipi-pesi'!Y$19,"")&amp;IF(Y232='Tabelle Tipi-pesi'!X$20,'Tabelle Tipi-pesi'!Y$20,"")&amp;IF(Y232='Tabelle Tipi-pesi'!X$21,'Tabelle Tipi-pesi'!Y$21,"")&amp;IF(Y232='Tabelle Tipi-pesi'!X$22,'Tabelle Tipi-pesi'!Y$22,"")&amp;IF(Y232='Tabelle Tipi-pesi'!X$23,'Tabelle Tipi-pesi'!Y$23,"")&amp;IF(Y232='Tabelle Tipi-pesi'!X$24,'Tabelle Tipi-pesi'!Y$24,"")&amp;IF(Y232='Tabelle Tipi-pesi'!X$25,'Tabelle Tipi-pesi'!Y$25,"")&amp;IF(Y232='Tabelle Tipi-pesi'!X$26,'Tabelle Tipi-pesi'!Y$26,"")&amp;IF(Y232='Tabelle Tipi-pesi'!X$27,'Tabelle Tipi-pesi'!Y$27,"")&amp;IF(Y232='Tabelle Tipi-pesi'!X$28,'Tabelle Tipi-pesi'!Y$28,"")&amp;IF(Y232='Tabelle Tipi-pesi'!X$29,'Tabelle Tipi-pesi'!Y$29,"")&amp;IF(Y232='Tabelle Tipi-pesi'!X$30,'Tabelle Tipi-pesi'!Y$30,"")))</f>
        <v>0</v>
      </c>
      <c r="AA232" s="36"/>
      <c r="AB232" s="37">
        <f>IF(AA232="",0,VALUE(IF(AA232='Tabelle Tipi-pesi'!Z$2,'Tabelle Tipi-pesi'!AA$2,"")&amp;IF(AA232='Tabelle Tipi-pesi'!Z$3,'Tabelle Tipi-pesi'!AA$3,"")&amp;IF(AA232='Tabelle Tipi-pesi'!Z$4,'Tabelle Tipi-pesi'!AA$4,"")&amp;IF(AA232='Tabelle Tipi-pesi'!Z$5,'Tabelle Tipi-pesi'!AA$5,"")&amp;IF(AA232='Tabelle Tipi-pesi'!Z$6,'Tabelle Tipi-pesi'!AA$6,"")&amp;IF(AA232='Tabelle Tipi-pesi'!Z$7,'Tabelle Tipi-pesi'!AA$7,"")&amp;IF(AA232='Tabelle Tipi-pesi'!Z$8,'Tabelle Tipi-pesi'!AA$8,"")&amp;IF(AA232='Tabelle Tipi-pesi'!Z$9,'Tabelle Tipi-pesi'!AA$9,"")&amp;IF(AA232='Tabelle Tipi-pesi'!Z$10,'Tabelle Tipi-pesi'!AA$10,"")&amp;IF(AA232='Tabelle Tipi-pesi'!Z$11,'Tabelle Tipi-pesi'!AA$11,"")&amp;IF(AA232='Tabelle Tipi-pesi'!Z$12,'Tabelle Tipi-pesi'!AA$12,"")&amp;IF(AA232='Tabelle Tipi-pesi'!Z$13,'Tabelle Tipi-pesi'!AA$13,"")&amp;IF(AA232='Tabelle Tipi-pesi'!Z$14,'Tabelle Tipi-pesi'!AA$14,"")&amp;IF(AA232='Tabelle Tipi-pesi'!Z$15,'Tabelle Tipi-pesi'!AA$15,"")&amp;IF(AA232='Tabelle Tipi-pesi'!Z$16,'Tabelle Tipi-pesi'!AA$16,"")&amp;IF(AA232='Tabelle Tipi-pesi'!Z$17,'Tabelle Tipi-pesi'!AA$17,"")&amp;IF(AA232='Tabelle Tipi-pesi'!Z$18,'Tabelle Tipi-pesi'!AA$18,"")&amp;IF(AA232='Tabelle Tipi-pesi'!Z$19,'Tabelle Tipi-pesi'!AA$19,"")&amp;IF(AA232='Tabelle Tipi-pesi'!Z$20,'Tabelle Tipi-pesi'!AA$20,"")&amp;IF(AA232='Tabelle Tipi-pesi'!Z$21,'Tabelle Tipi-pesi'!AA$21,"")&amp;IF(AA232='Tabelle Tipi-pesi'!Z$22,'Tabelle Tipi-pesi'!AA$22,"")&amp;IF(AA232='Tabelle Tipi-pesi'!Z$23,'Tabelle Tipi-pesi'!AA$23,"")&amp;IF(AA232='Tabelle Tipi-pesi'!Z$24,'Tabelle Tipi-pesi'!AA$24,"")&amp;IF(AA232='Tabelle Tipi-pesi'!Z$25,'Tabelle Tipi-pesi'!AA$25,"")&amp;IF(AA232='Tabelle Tipi-pesi'!Z$26,'Tabelle Tipi-pesi'!AA$26,"")&amp;IF(AA232='Tabelle Tipi-pesi'!Z$27,'Tabelle Tipi-pesi'!AA$27,"")&amp;IF(AA232='Tabelle Tipi-pesi'!Z$28,'Tabelle Tipi-pesi'!AA$28,"")&amp;IF(AA232='Tabelle Tipi-pesi'!Z$29,'Tabelle Tipi-pesi'!AA$29,"")&amp;IF(AA232='Tabelle Tipi-pesi'!Z$30,'Tabelle Tipi-pesi'!AA$30,"")))</f>
        <v>0</v>
      </c>
      <c r="AD232" s="9">
        <f>IF(AC232="",0,VALUE(IF(AC232='Tabelle Tipi-pesi'!Z$2,'Tabelle Tipi-pesi'!AA$2,"")&amp;IF(AC232='Tabelle Tipi-pesi'!Z$3,'Tabelle Tipi-pesi'!AA$3,"")&amp;IF(AC232='Tabelle Tipi-pesi'!Z$4,'Tabelle Tipi-pesi'!AA$4,"")&amp;IF(AC232='Tabelle Tipi-pesi'!Z$5,'Tabelle Tipi-pesi'!AA$5,"")&amp;IF(AC232='Tabelle Tipi-pesi'!Z$6,'Tabelle Tipi-pesi'!AA$6,"")&amp;IF(AC232='Tabelle Tipi-pesi'!Z$7,'Tabelle Tipi-pesi'!AA$7,"")&amp;IF(AC232='Tabelle Tipi-pesi'!Z$8,'Tabelle Tipi-pesi'!AA$8,"")&amp;IF(AC232='Tabelle Tipi-pesi'!Z$9,'Tabelle Tipi-pesi'!AA$9,"")&amp;IF(AC232='Tabelle Tipi-pesi'!Z$10,'Tabelle Tipi-pesi'!AA$10,"")&amp;IF(AC232='Tabelle Tipi-pesi'!Z$11,'Tabelle Tipi-pesi'!AA$11,"")&amp;IF(AC232='Tabelle Tipi-pesi'!Z$12,'Tabelle Tipi-pesi'!AA$12,"")&amp;IF(AC232='Tabelle Tipi-pesi'!Z$13,'Tabelle Tipi-pesi'!AA$13,"")&amp;IF(AC232='Tabelle Tipi-pesi'!Z$14,'Tabelle Tipi-pesi'!AA$14,"")&amp;IF(AC232='Tabelle Tipi-pesi'!Z$15,'Tabelle Tipi-pesi'!AA$15,"")&amp;IF(AC232='Tabelle Tipi-pesi'!Z$16,'Tabelle Tipi-pesi'!AA$16,"")&amp;IF(AC232='Tabelle Tipi-pesi'!Z$17,'Tabelle Tipi-pesi'!AA$17,"")&amp;IF(AC232='Tabelle Tipi-pesi'!Z$18,'Tabelle Tipi-pesi'!AA$18,"")&amp;IF(AC232='Tabelle Tipi-pesi'!Z$19,'Tabelle Tipi-pesi'!AA$19,"")&amp;IF(AC232='Tabelle Tipi-pesi'!Z$20,'Tabelle Tipi-pesi'!AA$20,"")&amp;IF(AC232='Tabelle Tipi-pesi'!Z$21,'Tabelle Tipi-pesi'!AA$21,"")&amp;IF(AC232='Tabelle Tipi-pesi'!Z$22,'Tabelle Tipi-pesi'!AA$22,"")&amp;IF(AC232='Tabelle Tipi-pesi'!Z$23,'Tabelle Tipi-pesi'!AA$23,"")&amp;IF(AC232='Tabelle Tipi-pesi'!Z$24,'Tabelle Tipi-pesi'!AA$24,"")&amp;IF(AC232='Tabelle Tipi-pesi'!Z$25,'Tabelle Tipi-pesi'!AA$25,"")&amp;IF(AC232='Tabelle Tipi-pesi'!Z$26,'Tabelle Tipi-pesi'!AA$26,"")&amp;IF(AC232='Tabelle Tipi-pesi'!Z$25,'Tabelle Tipi-pesi'!AA$25,"")&amp;IF(AC232='Tabelle Tipi-pesi'!Z$27,'Tabelle Tipi-pesi'!AA$27,"")&amp;IF(AC232='Tabelle Tipi-pesi'!Z$28,'Tabelle Tipi-pesi'!AA$28,"")&amp;IF(AC232='Tabelle Tipi-pesi'!Z$29,'Tabelle Tipi-pesi'!AA$29,"")&amp;IF(AC232='Tabelle Tipi-pesi'!Z$30,'Tabelle Tipi-pesi'!AA$30,"")))</f>
        <v>0</v>
      </c>
      <c r="AE232" s="34"/>
      <c r="AF232" s="35">
        <f>IF(AE232="",0,VALUE(IF(AE232='Tabelle Tipi-pesi'!AB$2,'Tabelle Tipi-pesi'!AC$2,"")&amp;IF(AE232='Tabelle Tipi-pesi'!AB$3,'Tabelle Tipi-pesi'!AC$3,"")&amp;IF(AE232='Tabelle Tipi-pesi'!AB$4,'Tabelle Tipi-pesi'!AC$4,"")&amp;IF(AE232='Tabelle Tipi-pesi'!AB$5,'Tabelle Tipi-pesi'!AC$5,"")&amp;IF(AE232='Tabelle Tipi-pesi'!AB$6,'Tabelle Tipi-pesi'!AC$6,"")&amp;IF(AE232='Tabelle Tipi-pesi'!AB$7,'Tabelle Tipi-pesi'!AC$7,"")&amp;IF(AE232='Tabelle Tipi-pesi'!AB$8,'Tabelle Tipi-pesi'!AC$8,"")&amp;IF(AE232='Tabelle Tipi-pesi'!AB$9,'Tabelle Tipi-pesi'!AC$9,"")&amp;IF(AE232='Tabelle Tipi-pesi'!AB$10,'Tabelle Tipi-pesi'!AC$10,"")&amp;IF(AE232='Tabelle Tipi-pesi'!AB$11,'Tabelle Tipi-pesi'!AC$11,"")&amp;IF(AE232='Tabelle Tipi-pesi'!AB$12,'Tabelle Tipi-pesi'!AC$12,"")&amp;IF(AE232='Tabelle Tipi-pesi'!AB$13,'Tabelle Tipi-pesi'!AC$13,"")&amp;IF(AE232='Tabelle Tipi-pesi'!AB$14,'Tabelle Tipi-pesi'!AC$14,"")&amp;IF(AE232='Tabelle Tipi-pesi'!AB$15,'Tabelle Tipi-pesi'!AC$15,"")&amp;IF(AE232='Tabelle Tipi-pesi'!AB$16,'Tabelle Tipi-pesi'!AC$16,"")&amp;IF(AE232='Tabelle Tipi-pesi'!AB$17,'Tabelle Tipi-pesi'!AC$17,"")&amp;IF(AE232='Tabelle Tipi-pesi'!AB$18,'Tabelle Tipi-pesi'!AC$18,"")&amp;IF(AE232='Tabelle Tipi-pesi'!AB$19,'Tabelle Tipi-pesi'!AC$19,"")&amp;IF(AE232='Tabelle Tipi-pesi'!AB$20,'Tabelle Tipi-pesi'!AC$20,"")&amp;IF(AE232='Tabelle Tipi-pesi'!AB$21,'Tabelle Tipi-pesi'!AC$21,"")&amp;IF(AE232='Tabelle Tipi-pesi'!AB$22,'Tabelle Tipi-pesi'!AC$22,"")&amp;IF(AE232='Tabelle Tipi-pesi'!AB$23,'Tabelle Tipi-pesi'!AC$23,"")&amp;IF(AE232='Tabelle Tipi-pesi'!AB$24,'Tabelle Tipi-pesi'!AC$24,"")&amp;IF(AE232='Tabelle Tipi-pesi'!AB$25,'Tabelle Tipi-pesi'!AC$25,"")&amp;IF(AE232='Tabelle Tipi-pesi'!AB$26,'Tabelle Tipi-pesi'!AC$26,"")&amp;IF(AE232='Tabelle Tipi-pesi'!AB$25,'Tabelle Tipi-pesi'!AC$25,"")&amp;IF(AE232='Tabelle Tipi-pesi'!AB$27,'Tabelle Tipi-pesi'!AC$27,"")&amp;IF(AE232='Tabelle Tipi-pesi'!AB$28,'Tabelle Tipi-pesi'!AC$28,"")&amp;IF(AE232='Tabelle Tipi-pesi'!AB$29,'Tabelle Tipi-pesi'!AC$29,"")&amp;IF(AE232='Tabelle Tipi-pesi'!AB$30,'Tabelle Tipi-pesi'!AC$30,"")))</f>
        <v>0</v>
      </c>
      <c r="AH232" s="9">
        <f>IF(AG232="",0,VALUE(IF(AG232='Tabelle Tipi-pesi'!AD$2,'Tabelle Tipi-pesi'!AE$2,"")&amp;IF(AG232='Tabelle Tipi-pesi'!AD$3,'Tabelle Tipi-pesi'!AE$3,"")&amp;IF(AG232='Tabelle Tipi-pesi'!AD$4,'Tabelle Tipi-pesi'!AE$4,"")&amp;IF(AG232='Tabelle Tipi-pesi'!AD$5,'Tabelle Tipi-pesi'!AE$5,"")&amp;IF(AG232='Tabelle Tipi-pesi'!AD$6,'Tabelle Tipi-pesi'!AE$6,"")&amp;IF(AG232='Tabelle Tipi-pesi'!AD$7,'Tabelle Tipi-pesi'!AE$7,"")&amp;IF(AG232='Tabelle Tipi-pesi'!AD$8,'Tabelle Tipi-pesi'!AE$8,"")&amp;IF(AG232='Tabelle Tipi-pesi'!AD$9,'Tabelle Tipi-pesi'!AE$9,"")&amp;IF(AG232='Tabelle Tipi-pesi'!AD$10,'Tabelle Tipi-pesi'!AE$10,"")&amp;IF(AG232='Tabelle Tipi-pesi'!AD$11,'Tabelle Tipi-pesi'!AE$11,"")&amp;IF(AG232='Tabelle Tipi-pesi'!AD$12,'Tabelle Tipi-pesi'!AE$12,"")&amp;IF(AG232='Tabelle Tipi-pesi'!AD$13,'Tabelle Tipi-pesi'!AE$13,"")&amp;IF(AG232='Tabelle Tipi-pesi'!AD$14,'Tabelle Tipi-pesi'!AE$14,"")&amp;IF(AG232='Tabelle Tipi-pesi'!AD$15,'Tabelle Tipi-pesi'!AE$15,"")&amp;IF(AG232='Tabelle Tipi-pesi'!AD$16,'Tabelle Tipi-pesi'!AE$16,"")&amp;IF(AG232='Tabelle Tipi-pesi'!AD$17,'Tabelle Tipi-pesi'!AE$17,"")&amp;IF(AG232='Tabelle Tipi-pesi'!AD$18,'Tabelle Tipi-pesi'!AE$18,"")&amp;IF(AG232='Tabelle Tipi-pesi'!AD$19,'Tabelle Tipi-pesi'!AE$19,"")&amp;IF(AG232='Tabelle Tipi-pesi'!AD$20,'Tabelle Tipi-pesi'!AE$20,"")&amp;IF(AG232='Tabelle Tipi-pesi'!AD$21,'Tabelle Tipi-pesi'!AE$21,"")&amp;IF(AG232='Tabelle Tipi-pesi'!AD$22,'Tabelle Tipi-pesi'!AE$22,"")&amp;IF(AG232='Tabelle Tipi-pesi'!AD$23,'Tabelle Tipi-pesi'!AE$23,"")&amp;IF(AG232='Tabelle Tipi-pesi'!AD$24,'Tabelle Tipi-pesi'!AE$24,"")&amp;IF(AG232='Tabelle Tipi-pesi'!AD$25,'Tabelle Tipi-pesi'!AE$25,"")&amp;IF(AG232='Tabelle Tipi-pesi'!AD$26,'Tabelle Tipi-pesi'!AE$26,"")&amp;IF(AG232='Tabelle Tipi-pesi'!AD$25,'Tabelle Tipi-pesi'!AE$25,"")&amp;IF(AG232='Tabelle Tipi-pesi'!AD$27,'Tabelle Tipi-pesi'!AE$27,"")&amp;IF(AG232='Tabelle Tipi-pesi'!AD$28,'Tabelle Tipi-pesi'!AE$28,"")&amp;IF(AG232='Tabelle Tipi-pesi'!AD$29,'Tabelle Tipi-pesi'!AE$29,"")&amp;IF(AG232='Tabelle Tipi-pesi'!AD$30,'Tabelle Tipi-pesi'!AE$30,"")))</f>
        <v>0</v>
      </c>
      <c r="AJ232" s="26">
        <f t="shared" si="21"/>
        <v>550</v>
      </c>
      <c r="AK232" s="55">
        <v>52</v>
      </c>
      <c r="AL232" s="12">
        <v>4755</v>
      </c>
      <c r="AM232" s="18"/>
      <c r="AN232" s="11">
        <f t="shared" si="22"/>
        <v>8</v>
      </c>
      <c r="AO232" s="11" t="str">
        <f t="shared" si="23"/>
        <v>3</v>
      </c>
      <c r="AP232" s="8">
        <v>1080</v>
      </c>
      <c r="AQ232" s="40">
        <f t="shared" si="24"/>
        <v>5.486538461538462</v>
      </c>
      <c r="AR232" s="15">
        <f t="shared" si="25"/>
        <v>59.254615384615391</v>
      </c>
      <c r="AS232" s="16">
        <f t="shared" si="26"/>
        <v>107.73566433566435</v>
      </c>
      <c r="AT232" s="15">
        <f t="shared" si="27"/>
        <v>9.2819773857278225</v>
      </c>
      <c r="AU232" s="39"/>
    </row>
    <row r="233" spans="1:47" s="8" customFormat="1" ht="11.25" customHeight="1" x14ac:dyDescent="0.2">
      <c r="A233" s="8">
        <v>229</v>
      </c>
      <c r="B233" s="8">
        <v>4</v>
      </c>
      <c r="C233" s="20" t="s">
        <v>16</v>
      </c>
      <c r="D233" s="21">
        <f>IF(C233="",0,VALUE(IF(C233='Tabelle Tipi-pesi'!B$2,'Tabelle Tipi-pesi'!C$2,"")&amp;IF(C233='Tabelle Tipi-pesi'!B$3,'Tabelle Tipi-pesi'!C$3,"")&amp;IF(C233='Tabelle Tipi-pesi'!B$4,'Tabelle Tipi-pesi'!C$4,"")&amp;IF(C233='Tabelle Tipi-pesi'!B$5,'Tabelle Tipi-pesi'!C$5,"")&amp;IF(C233='Tabelle Tipi-pesi'!B$6,'Tabelle Tipi-pesi'!C$6,"")&amp;IF(C233='Tabelle Tipi-pesi'!B$7,'Tabelle Tipi-pesi'!C$7,"")&amp;IF(C233='Tabelle Tipi-pesi'!B$8,'Tabelle Tipi-pesi'!C$8,"")&amp;IF(C233='Tabelle Tipi-pesi'!B$9,'Tabelle Tipi-pesi'!C$9,"")&amp;IF(C233='Tabelle Tipi-pesi'!B$10,'Tabelle Tipi-pesi'!C$10,"")&amp;IF(C233='Tabelle Tipi-pesi'!B$11,'Tabelle Tipi-pesi'!C$11,"")&amp;IF(C233='Tabelle Tipi-pesi'!B$12,'Tabelle Tipi-pesi'!C$12,"")&amp;IF(C233='Tabelle Tipi-pesi'!B$13,'Tabelle Tipi-pesi'!C$13,"")&amp;IF(C233='Tabelle Tipi-pesi'!B$14,'Tabelle Tipi-pesi'!C$14,"")&amp;IF(C233='Tabelle Tipi-pesi'!B$15,'Tabelle Tipi-pesi'!C$15,"")&amp;IF(C233='Tabelle Tipi-pesi'!B$16,'Tabelle Tipi-pesi'!C$16,"")&amp;IF(C233='Tabelle Tipi-pesi'!B$17,'Tabelle Tipi-pesi'!C$17,"")&amp;IF(C233='Tabelle Tipi-pesi'!B$18,'Tabelle Tipi-pesi'!C$18,"")&amp;IF(C233='Tabelle Tipi-pesi'!B$19,'Tabelle Tipi-pesi'!C$19,"")&amp;IF(C233='Tabelle Tipi-pesi'!B$20,'Tabelle Tipi-pesi'!C$20,"")&amp;IF(C233='Tabelle Tipi-pesi'!B$21,'Tabelle Tipi-pesi'!C$21,"")&amp;IF(C233='Tabelle Tipi-pesi'!B$22,'Tabelle Tipi-pesi'!C$22,"")&amp;IF(C233='Tabelle Tipi-pesi'!B$23,'Tabelle Tipi-pesi'!C$23,"")&amp;IF(C233='Tabelle Tipi-pesi'!B$24,'Tabelle Tipi-pesi'!C$24,"")&amp;IF(C233='Tabelle Tipi-pesi'!B$25,'Tabelle Tipi-pesi'!C$25,"")&amp;IF(C233='Tabelle Tipi-pesi'!B$26,'Tabelle Tipi-pesi'!C$26,"")&amp;IF(C233='Tabelle Tipi-pesi'!B$27,'Tabelle Tipi-pesi'!C$27,"")&amp;IF(C233='Tabelle Tipi-pesi'!B$28,'Tabelle Tipi-pesi'!C$28,"")&amp;IF(C233='Tabelle Tipi-pesi'!B$29,'Tabelle Tipi-pesi'!C$29,"")&amp;IF(C233='Tabelle Tipi-pesi'!B$30,'Tabelle Tipi-pesi'!C$30,"")))</f>
        <v>50</v>
      </c>
      <c r="E233" s="8" t="s">
        <v>140</v>
      </c>
      <c r="F233" s="7">
        <f>IF(E233="",0,VALUE(IF(E233='Tabelle Tipi-pesi'!D$2,'Tabelle Tipi-pesi'!E$2,"")&amp;IF(E233='Tabelle Tipi-pesi'!D$3,'Tabelle Tipi-pesi'!E$3,"")&amp;IF(E233='Tabelle Tipi-pesi'!D$4,'Tabelle Tipi-pesi'!E$4,"")&amp;IF(E233='Tabelle Tipi-pesi'!D$5,'Tabelle Tipi-pesi'!E$5,"")&amp;IF(E233='Tabelle Tipi-pesi'!D$6,'Tabelle Tipi-pesi'!E$6,"")&amp;IF(E233='Tabelle Tipi-pesi'!D$7,'Tabelle Tipi-pesi'!E$7,"")&amp;IF(E233='Tabelle Tipi-pesi'!D$8,'Tabelle Tipi-pesi'!E$8,"")&amp;IF(E233='Tabelle Tipi-pesi'!D$9,'Tabelle Tipi-pesi'!E$9,"")&amp;IF(E233='Tabelle Tipi-pesi'!D$10,'Tabelle Tipi-pesi'!E$10,"")&amp;IF(E233='Tabelle Tipi-pesi'!D$11,'Tabelle Tipi-pesi'!E$11,"")&amp;IF(E233='Tabelle Tipi-pesi'!D$12,'Tabelle Tipi-pesi'!E$12,"")&amp;IF(E233='Tabelle Tipi-pesi'!D$13,'Tabelle Tipi-pesi'!E$13,"")&amp;IF(E233='Tabelle Tipi-pesi'!D$14,'Tabelle Tipi-pesi'!E$14,"")&amp;IF(E233='Tabelle Tipi-pesi'!D$15,'Tabelle Tipi-pesi'!E$15,"")&amp;IF(E233='Tabelle Tipi-pesi'!D$16,'Tabelle Tipi-pesi'!E$16,"")&amp;IF(E233='Tabelle Tipi-pesi'!D$17,'Tabelle Tipi-pesi'!E$17,"")&amp;IF(E233='Tabelle Tipi-pesi'!D$18,'Tabelle Tipi-pesi'!E$18,"")&amp;IF(E233='Tabelle Tipi-pesi'!D$19,'Tabelle Tipi-pesi'!E$19,"")&amp;IF(E233='Tabelle Tipi-pesi'!D$20,'Tabelle Tipi-pesi'!E$20,"")&amp;IF(E233='Tabelle Tipi-pesi'!D$21,'Tabelle Tipi-pesi'!E$21,"")&amp;IF(E233='Tabelle Tipi-pesi'!D$22,'Tabelle Tipi-pesi'!E$22,"")&amp;IF(E233='Tabelle Tipi-pesi'!D$23,'Tabelle Tipi-pesi'!E$23,"")&amp;IF(E233='Tabelle Tipi-pesi'!D$24,'Tabelle Tipi-pesi'!E$24,"")&amp;IF(E233='Tabelle Tipi-pesi'!D$25,'Tabelle Tipi-pesi'!E$25,"")&amp;IF(E233='Tabelle Tipi-pesi'!D$26,'Tabelle Tipi-pesi'!E$26,"")&amp;IF(E233='Tabelle Tipi-pesi'!D$27,'Tabelle Tipi-pesi'!E$27,"")&amp;IF(E233='Tabelle Tipi-pesi'!D$28,'Tabelle Tipi-pesi'!E$28,"")&amp;IF(E233='Tabelle Tipi-pesi'!D$29,'Tabelle Tipi-pesi'!E$29,"")&amp;IF(E233='Tabelle Tipi-pesi'!D$30,'Tabelle Tipi-pesi'!E$30,"")))</f>
        <v>18</v>
      </c>
      <c r="G233" s="22" t="s">
        <v>133</v>
      </c>
      <c r="H233" s="23">
        <f>$B233*IF(G233="",0,VALUE(IF(G233='Tabelle Tipi-pesi'!F$2,'Tabelle Tipi-pesi'!G$2,"")&amp;IF(G233='Tabelle Tipi-pesi'!F$3,'Tabelle Tipi-pesi'!G$3,"")&amp;IF(G233='Tabelle Tipi-pesi'!F$4,'Tabelle Tipi-pesi'!G$4,"")&amp;IF(G233='Tabelle Tipi-pesi'!F$5,'Tabelle Tipi-pesi'!G$5,"")&amp;IF(G233='Tabelle Tipi-pesi'!F$6,'Tabelle Tipi-pesi'!G$6,"")&amp;IF(G233='Tabelle Tipi-pesi'!F$7,'Tabelle Tipi-pesi'!G$7,"")&amp;IF(G233='Tabelle Tipi-pesi'!F$8,'Tabelle Tipi-pesi'!G$8,"")&amp;IF(G233='Tabelle Tipi-pesi'!F$9,'Tabelle Tipi-pesi'!G$9,"")&amp;IF(G233='Tabelle Tipi-pesi'!F$10,'Tabelle Tipi-pesi'!G$10,"")&amp;IF(G233='Tabelle Tipi-pesi'!F$11,'Tabelle Tipi-pesi'!G$11,"")&amp;IF(G233='Tabelle Tipi-pesi'!F$12,'Tabelle Tipi-pesi'!G$12,"")&amp;IF(G233='Tabelle Tipi-pesi'!F$13,'Tabelle Tipi-pesi'!G$13,"")&amp;IF(G233='Tabelle Tipi-pesi'!F$14,'Tabelle Tipi-pesi'!G$14,"")&amp;IF(G233='Tabelle Tipi-pesi'!F$15,'Tabelle Tipi-pesi'!G$15,"")&amp;IF(G233='Tabelle Tipi-pesi'!F$16,'Tabelle Tipi-pesi'!G$16,"")&amp;IF(G233='Tabelle Tipi-pesi'!F$17,'Tabelle Tipi-pesi'!G$17,"")&amp;IF(G233='Tabelle Tipi-pesi'!F$18,'Tabelle Tipi-pesi'!G$18,"")&amp;IF(G233='Tabelle Tipi-pesi'!F$19,'Tabelle Tipi-pesi'!G$19,"")&amp;IF(G233='Tabelle Tipi-pesi'!F$20,'Tabelle Tipi-pesi'!G$20,"")&amp;IF(G233='Tabelle Tipi-pesi'!F$21,'Tabelle Tipi-pesi'!G$21,"")&amp;IF(G233='Tabelle Tipi-pesi'!F$22,'Tabelle Tipi-pesi'!G$22,"")&amp;IF(G233='Tabelle Tipi-pesi'!F$23,'Tabelle Tipi-pesi'!G$23,"")&amp;IF(G233='Tabelle Tipi-pesi'!F$24,'Tabelle Tipi-pesi'!G$24,"")&amp;IF(G233='Tabelle Tipi-pesi'!F$25,'Tabelle Tipi-pesi'!G$25,"")&amp;IF(G233='Tabelle Tipi-pesi'!F$26,'Tabelle Tipi-pesi'!G$26,"")&amp;IF(G233='Tabelle Tipi-pesi'!F$27,'Tabelle Tipi-pesi'!G$27,"")&amp;IF(G233='Tabelle Tipi-pesi'!F$28,'Tabelle Tipi-pesi'!G$28,"")&amp;IF(G233='Tabelle Tipi-pesi'!F$29,'Tabelle Tipi-pesi'!G$29,"")&amp;IF(G233='Tabelle Tipi-pesi'!F$30,'Tabelle Tipi-pesi'!G$30,"")))</f>
        <v>40</v>
      </c>
      <c r="I233" s="8" t="s">
        <v>44</v>
      </c>
      <c r="J233" s="9">
        <f>IF(I233="",0,VALUE(IF(I233='Tabelle Tipi-pesi'!H$2,'Tabelle Tipi-pesi'!I$2,"")&amp;IF(I233='Tabelle Tipi-pesi'!H$3,'Tabelle Tipi-pesi'!I$3,"")&amp;IF(I233='Tabelle Tipi-pesi'!H$4,'Tabelle Tipi-pesi'!I$4,"")&amp;IF(I233='Tabelle Tipi-pesi'!H$5,'Tabelle Tipi-pesi'!I$5,"")&amp;IF(I233='Tabelle Tipi-pesi'!H$6,'Tabelle Tipi-pesi'!I$6,"")&amp;IF(I233='Tabelle Tipi-pesi'!H$7,'Tabelle Tipi-pesi'!I$7,"")&amp;IF(I233='Tabelle Tipi-pesi'!H$8,'Tabelle Tipi-pesi'!I$8,"")&amp;IF(I233='Tabelle Tipi-pesi'!H$9,'Tabelle Tipi-pesi'!I$9,"")&amp;IF(I233='Tabelle Tipi-pesi'!H$10,'Tabelle Tipi-pesi'!I$10,"")&amp;IF(I233='Tabelle Tipi-pesi'!H$11,'Tabelle Tipi-pesi'!I$11,"")&amp;IF(I233='Tabelle Tipi-pesi'!H$12,'Tabelle Tipi-pesi'!I$12,"")&amp;IF(I233='Tabelle Tipi-pesi'!H$13,'Tabelle Tipi-pesi'!I$13,"")&amp;IF(I233='Tabelle Tipi-pesi'!H$14,'Tabelle Tipi-pesi'!I$14,"")&amp;IF(I233='Tabelle Tipi-pesi'!H$15,'Tabelle Tipi-pesi'!I$15,"")&amp;IF(I233='Tabelle Tipi-pesi'!H$16,'Tabelle Tipi-pesi'!I$16,"")&amp;IF(I233='Tabelle Tipi-pesi'!H$17,'Tabelle Tipi-pesi'!I$17,"")&amp;IF(I233='Tabelle Tipi-pesi'!H$18,'Tabelle Tipi-pesi'!I$18,"")&amp;IF(I233='Tabelle Tipi-pesi'!H$19,'Tabelle Tipi-pesi'!I$19,"")&amp;IF(I233='Tabelle Tipi-pesi'!H$20,'Tabelle Tipi-pesi'!I$20,"")&amp;IF(I233='Tabelle Tipi-pesi'!H$21,'Tabelle Tipi-pesi'!I$21,"")&amp;IF(I233='Tabelle Tipi-pesi'!H$22,'Tabelle Tipi-pesi'!I$22,"")&amp;IF(I233='Tabelle Tipi-pesi'!H$23,'Tabelle Tipi-pesi'!I$23,"")&amp;IF(I233='Tabelle Tipi-pesi'!H$24,'Tabelle Tipi-pesi'!I$24,"")&amp;IF(I233='Tabelle Tipi-pesi'!H$25,'Tabelle Tipi-pesi'!I$25,"")&amp;IF(I233='Tabelle Tipi-pesi'!H$26,'Tabelle Tipi-pesi'!I$26,"")&amp;IF(I233='Tabelle Tipi-pesi'!H$27,'Tabelle Tipi-pesi'!I$27,"")&amp;IF(I233='Tabelle Tipi-pesi'!H$28,'Tabelle Tipi-pesi'!I$28,"")&amp;IF(I233='Tabelle Tipi-pesi'!H$29,'Tabelle Tipi-pesi'!I$29,"")&amp;IF(I233='Tabelle Tipi-pesi'!H$30,'Tabelle Tipi-pesi'!I$30,"")))</f>
        <v>80</v>
      </c>
      <c r="K233" s="24" t="s">
        <v>50</v>
      </c>
      <c r="L233" s="25">
        <f>IF(K233="",0,VALUE(IF(K233='Tabelle Tipi-pesi'!J$2,'Tabelle Tipi-pesi'!K$2,"")&amp;IF(K233='Tabelle Tipi-pesi'!J$3,'Tabelle Tipi-pesi'!K$3,"")&amp;IF(K233='Tabelle Tipi-pesi'!J$4,'Tabelle Tipi-pesi'!K$4,"")&amp;IF(K233='Tabelle Tipi-pesi'!J$5,'Tabelle Tipi-pesi'!K$5,"")&amp;IF(K233='Tabelle Tipi-pesi'!J$6,'Tabelle Tipi-pesi'!K$6,"")&amp;IF(K233='Tabelle Tipi-pesi'!J$7,'Tabelle Tipi-pesi'!K$7,"")&amp;IF(K233='Tabelle Tipi-pesi'!J$8,'Tabelle Tipi-pesi'!K$8,"")&amp;IF(K233='Tabelle Tipi-pesi'!J$9,'Tabelle Tipi-pesi'!K$9,"")&amp;IF(K233='Tabelle Tipi-pesi'!J$10,'Tabelle Tipi-pesi'!K$10,"")&amp;IF(K233='Tabelle Tipi-pesi'!J$11,'Tabelle Tipi-pesi'!K$11,"")&amp;IF(K233='Tabelle Tipi-pesi'!J$12,'Tabelle Tipi-pesi'!K$12,"")&amp;IF(K233='Tabelle Tipi-pesi'!J$13,'Tabelle Tipi-pesi'!K$13,"")&amp;IF(K233='Tabelle Tipi-pesi'!J$14,'Tabelle Tipi-pesi'!K$14,"")&amp;IF(K233='Tabelle Tipi-pesi'!J$15,'Tabelle Tipi-pesi'!K$15,"")&amp;IF(K233='Tabelle Tipi-pesi'!J$16,'Tabelle Tipi-pesi'!K$16,"")&amp;IF(K233='Tabelle Tipi-pesi'!J$17,'Tabelle Tipi-pesi'!K$17,"")&amp;IF(K233='Tabelle Tipi-pesi'!J$18,'Tabelle Tipi-pesi'!K$18,"")&amp;IF(K233='Tabelle Tipi-pesi'!J$19,'Tabelle Tipi-pesi'!K$19,"")&amp;IF(K233='Tabelle Tipi-pesi'!J$20,'Tabelle Tipi-pesi'!K$20,"")&amp;IF(K233='Tabelle Tipi-pesi'!J$21,'Tabelle Tipi-pesi'!K$21,"")&amp;IF(K233='Tabelle Tipi-pesi'!J$22,'Tabelle Tipi-pesi'!K$22,"")&amp;IF(K233='Tabelle Tipi-pesi'!J$23,'Tabelle Tipi-pesi'!K$23,"")&amp;IF(K233='Tabelle Tipi-pesi'!J$24,'Tabelle Tipi-pesi'!K$24,"")&amp;IF(K233='Tabelle Tipi-pesi'!J$25,'Tabelle Tipi-pesi'!K$25,"")&amp;IF(K233='Tabelle Tipi-pesi'!J$26,'Tabelle Tipi-pesi'!K$26,"")&amp;IF(K233='Tabelle Tipi-pesi'!J$27,'Tabelle Tipi-pesi'!K$27,"")&amp;IF(K233='Tabelle Tipi-pesi'!J$28,'Tabelle Tipi-pesi'!K$28,"")&amp;IF(K233='Tabelle Tipi-pesi'!J$29,'Tabelle Tipi-pesi'!K$29,"")&amp;IF(K233='Tabelle Tipi-pesi'!J$30,'Tabelle Tipi-pesi'!K$30,"")))</f>
        <v>7</v>
      </c>
      <c r="M233" s="8" t="s">
        <v>55</v>
      </c>
      <c r="N233" s="9">
        <f>$B233*IF(M233="",0,VALUE(IF(M233='Tabelle Tipi-pesi'!L$2,'Tabelle Tipi-pesi'!M$2,"")&amp;IF(M233='Tabelle Tipi-pesi'!L$3,'Tabelle Tipi-pesi'!M$3,"")&amp;IF(M233='Tabelle Tipi-pesi'!L$4,'Tabelle Tipi-pesi'!M$4,"")&amp;IF(M233='Tabelle Tipi-pesi'!L$5,'Tabelle Tipi-pesi'!M$5,"")&amp;IF(M233='Tabelle Tipi-pesi'!L$6,'Tabelle Tipi-pesi'!M$6,"")&amp;IF(M233='Tabelle Tipi-pesi'!L$7,'Tabelle Tipi-pesi'!M$7,"")&amp;IF(M233='Tabelle Tipi-pesi'!L$8,'Tabelle Tipi-pesi'!M$8,"")&amp;IF(M233='Tabelle Tipi-pesi'!L$9,'Tabelle Tipi-pesi'!M$9,"")&amp;IF(M233='Tabelle Tipi-pesi'!L$10,'Tabelle Tipi-pesi'!M$10,"")&amp;IF(M233='Tabelle Tipi-pesi'!L$11,'Tabelle Tipi-pesi'!M$11,"")&amp;IF(M233='Tabelle Tipi-pesi'!L$12,'Tabelle Tipi-pesi'!M$12,"")&amp;IF(M233='Tabelle Tipi-pesi'!L$13,'Tabelle Tipi-pesi'!M$13,"")&amp;IF(M233='Tabelle Tipi-pesi'!L$14,'Tabelle Tipi-pesi'!M$14,"")&amp;IF(M233='Tabelle Tipi-pesi'!L$15,'Tabelle Tipi-pesi'!M$15,"")&amp;IF(M233='Tabelle Tipi-pesi'!L$16,'Tabelle Tipi-pesi'!M$16,"")&amp;IF(M233='Tabelle Tipi-pesi'!L$17,'Tabelle Tipi-pesi'!M$17,"")&amp;IF(M233='Tabelle Tipi-pesi'!L$18,'Tabelle Tipi-pesi'!M$18,"")&amp;IF(M233='Tabelle Tipi-pesi'!L$19,'Tabelle Tipi-pesi'!M$19,"")&amp;IF(M233='Tabelle Tipi-pesi'!L$20,'Tabelle Tipi-pesi'!M$20,"")&amp;IF(M233='Tabelle Tipi-pesi'!L$21,'Tabelle Tipi-pesi'!M$21,"")&amp;IF(M233='Tabelle Tipi-pesi'!L$22,'Tabelle Tipi-pesi'!M$22,"")&amp;IF(M233='Tabelle Tipi-pesi'!L$23,'Tabelle Tipi-pesi'!M$23,"")&amp;IF(M233='Tabelle Tipi-pesi'!L$24,'Tabelle Tipi-pesi'!M$24,"")&amp;IF(M233='Tabelle Tipi-pesi'!L$25,'Tabelle Tipi-pesi'!M$25,"")&amp;IF(M233='Tabelle Tipi-pesi'!L$26,'Tabelle Tipi-pesi'!M$26,"")&amp;IF(M233='Tabelle Tipi-pesi'!L$27,'Tabelle Tipi-pesi'!M$27,"")&amp;IF(M233='Tabelle Tipi-pesi'!L$28,'Tabelle Tipi-pesi'!M$28,"")&amp;IF(M233='Tabelle Tipi-pesi'!L$29,'Tabelle Tipi-pesi'!M$29,"")&amp;IF(M233='Tabelle Tipi-pesi'!L$30,'Tabelle Tipi-pesi'!M$30,"")))</f>
        <v>100</v>
      </c>
      <c r="O233" s="27" t="s">
        <v>134</v>
      </c>
      <c r="P233" s="28">
        <f>IF(O233="",0,VALUE(IF(O233='Tabelle Tipi-pesi'!N$2,'Tabelle Tipi-pesi'!O$2,"")&amp;IF(O233='Tabelle Tipi-pesi'!N$3,'Tabelle Tipi-pesi'!O$3,"")&amp;IF(O233='Tabelle Tipi-pesi'!N$4,'Tabelle Tipi-pesi'!O$4,"")&amp;IF(O233='Tabelle Tipi-pesi'!N$5,'Tabelle Tipi-pesi'!O$5,"")&amp;IF(O233='Tabelle Tipi-pesi'!N$6,'Tabelle Tipi-pesi'!O$6,"")&amp;IF(O233='Tabelle Tipi-pesi'!N$7,'Tabelle Tipi-pesi'!O$7,"")&amp;IF(O233='Tabelle Tipi-pesi'!N$8,'Tabelle Tipi-pesi'!O$8,"")&amp;IF(O233='Tabelle Tipi-pesi'!N$9,'Tabelle Tipi-pesi'!O$9,"")&amp;IF(O233='Tabelle Tipi-pesi'!N$10,'Tabelle Tipi-pesi'!O$10,"")&amp;IF(O233='Tabelle Tipi-pesi'!N$11,'Tabelle Tipi-pesi'!O$11,"")&amp;IF(O233='Tabelle Tipi-pesi'!N$12,'Tabelle Tipi-pesi'!O$12,"")&amp;IF(O233='Tabelle Tipi-pesi'!N$13,'Tabelle Tipi-pesi'!O$13,"")&amp;IF(O233='Tabelle Tipi-pesi'!N$14,'Tabelle Tipi-pesi'!O$14,"")&amp;IF(O233='Tabelle Tipi-pesi'!N$15,'Tabelle Tipi-pesi'!O$15,"")&amp;IF(O233='Tabelle Tipi-pesi'!N$16,'Tabelle Tipi-pesi'!O$16,"")&amp;IF(O233='Tabelle Tipi-pesi'!N$17,'Tabelle Tipi-pesi'!O$17,"")&amp;IF(O233='Tabelle Tipi-pesi'!N$18,'Tabelle Tipi-pesi'!O$18,"")&amp;IF(O233='Tabelle Tipi-pesi'!N$19,'Tabelle Tipi-pesi'!O$19,"")&amp;IF(O233='Tabelle Tipi-pesi'!N$20,'Tabelle Tipi-pesi'!O$20,"")&amp;IF(O233='Tabelle Tipi-pesi'!N$21,'Tabelle Tipi-pesi'!O$21,"")&amp;IF(O233='Tabelle Tipi-pesi'!N$22,'Tabelle Tipi-pesi'!O$22,"")&amp;IF(O233='Tabelle Tipi-pesi'!N$23,'Tabelle Tipi-pesi'!O$23,"")&amp;IF(O233='Tabelle Tipi-pesi'!N$24,'Tabelle Tipi-pesi'!O$24,"")&amp;IF(O233='Tabelle Tipi-pesi'!N$25,'Tabelle Tipi-pesi'!O$25,"")&amp;IF(O233='Tabelle Tipi-pesi'!N$26,'Tabelle Tipi-pesi'!O$26,"")&amp;IF(O233='Tabelle Tipi-pesi'!N$27,'Tabelle Tipi-pesi'!O$27,"")&amp;IF(O233='Tabelle Tipi-pesi'!N$28,'Tabelle Tipi-pesi'!O$28,"")&amp;IF(O233='Tabelle Tipi-pesi'!N$29,'Tabelle Tipi-pesi'!O$29,"")&amp;IF(O233='Tabelle Tipi-pesi'!N$30,'Tabelle Tipi-pesi'!O$30,"")))</f>
        <v>100</v>
      </c>
      <c r="R233" s="9">
        <f>IF(Q233="",0,VALUE(IF(Q233='Tabelle Tipi-pesi'!P$2,'Tabelle Tipi-pesi'!Q$2,"")&amp;IF(Q233='Tabelle Tipi-pesi'!P$3,'Tabelle Tipi-pesi'!Q$3,"")&amp;IF(Q233='Tabelle Tipi-pesi'!P$4,'Tabelle Tipi-pesi'!Q$4,"")&amp;IF(Q233='Tabelle Tipi-pesi'!P$5,'Tabelle Tipi-pesi'!Q$5,"")&amp;IF(Q233='Tabelle Tipi-pesi'!P$6,'Tabelle Tipi-pesi'!Q$6,"")&amp;IF(Q233='Tabelle Tipi-pesi'!P$7,'Tabelle Tipi-pesi'!Q$7,"")&amp;IF(Q233='Tabelle Tipi-pesi'!P$8,'Tabelle Tipi-pesi'!Q$8,"")&amp;IF(Q233='Tabelle Tipi-pesi'!P$9,'Tabelle Tipi-pesi'!Q$9,"")&amp;IF(Q233='Tabelle Tipi-pesi'!P$10,'Tabelle Tipi-pesi'!Q$10,"")&amp;IF(Q233='Tabelle Tipi-pesi'!P$11,'Tabelle Tipi-pesi'!Q$11,"")&amp;IF(Q233='Tabelle Tipi-pesi'!P$12,'Tabelle Tipi-pesi'!Q$12,"")&amp;IF(Q233='Tabelle Tipi-pesi'!P$13,'Tabelle Tipi-pesi'!Q$13,"")&amp;IF(Q233='Tabelle Tipi-pesi'!P$14,'Tabelle Tipi-pesi'!Q$14,"")&amp;IF(Q233='Tabelle Tipi-pesi'!P$15,'Tabelle Tipi-pesi'!Q$15,"")&amp;IF(Q233='Tabelle Tipi-pesi'!P$16,'Tabelle Tipi-pesi'!Q$16,"")&amp;IF(Q233='Tabelle Tipi-pesi'!P$17,'Tabelle Tipi-pesi'!Q$17,"")&amp;IF(Q233='Tabelle Tipi-pesi'!P$18,'Tabelle Tipi-pesi'!Q$18,"")&amp;IF(Q233='Tabelle Tipi-pesi'!P$19,'Tabelle Tipi-pesi'!Q$19,"")&amp;IF(Q233='Tabelle Tipi-pesi'!P$20,'Tabelle Tipi-pesi'!Q$20,"")&amp;IF(Q233='Tabelle Tipi-pesi'!P$21,'Tabelle Tipi-pesi'!Q$21,"")&amp;IF(Q233='Tabelle Tipi-pesi'!P$22,'Tabelle Tipi-pesi'!Q$22,"")&amp;IF(Q233='Tabelle Tipi-pesi'!P$23,'Tabelle Tipi-pesi'!Q$23,"")&amp;IF(Q233='Tabelle Tipi-pesi'!P$24,'Tabelle Tipi-pesi'!Q$24,"")&amp;IF(Q233='Tabelle Tipi-pesi'!P$25,'Tabelle Tipi-pesi'!Q$25,"")&amp;IF(Q233='Tabelle Tipi-pesi'!P$26,'Tabelle Tipi-pesi'!Q$26,"")&amp;IF(Q233='Tabelle Tipi-pesi'!P$27,'Tabelle Tipi-pesi'!Q$27,"")&amp;IF(Q233='Tabelle Tipi-pesi'!P$28,'Tabelle Tipi-pesi'!Q$28,"")&amp;IF(Q233='Tabelle Tipi-pesi'!P$29,'Tabelle Tipi-pesi'!Q$29,"")&amp;IF(Q233='Tabelle Tipi-pesi'!P$30,'Tabelle Tipi-pesi'!Q$30,"")))</f>
        <v>0</v>
      </c>
      <c r="S233" s="29"/>
      <c r="T233" s="30">
        <f>IF(S233="",0,VALUE(IF(S233='Tabelle Tipi-pesi'!R$2,'Tabelle Tipi-pesi'!S$2,"")&amp;IF(S233='Tabelle Tipi-pesi'!R$3,'Tabelle Tipi-pesi'!S$3,"")&amp;IF(S233='Tabelle Tipi-pesi'!R$4,'Tabelle Tipi-pesi'!S$4,"")&amp;IF(S233='Tabelle Tipi-pesi'!R$5,'Tabelle Tipi-pesi'!S$5,"")&amp;IF(S233='Tabelle Tipi-pesi'!R$6,'Tabelle Tipi-pesi'!S$6,"")&amp;IF(S233='Tabelle Tipi-pesi'!R$7,'Tabelle Tipi-pesi'!S$7,"")&amp;IF(S233='Tabelle Tipi-pesi'!R$8,'Tabelle Tipi-pesi'!S$8,"")&amp;IF(S233='Tabelle Tipi-pesi'!R$9,'Tabelle Tipi-pesi'!S$9,"")&amp;IF(S233='Tabelle Tipi-pesi'!R$10,'Tabelle Tipi-pesi'!S$10,"")&amp;IF(S233='Tabelle Tipi-pesi'!R$11,'Tabelle Tipi-pesi'!S$11,"")&amp;IF(S233='Tabelle Tipi-pesi'!R$12,'Tabelle Tipi-pesi'!S$12,"")&amp;IF(S233='Tabelle Tipi-pesi'!R$13,'Tabelle Tipi-pesi'!S$13,"")&amp;IF(S233='Tabelle Tipi-pesi'!R$14,'Tabelle Tipi-pesi'!S$14,"")&amp;IF(S233='Tabelle Tipi-pesi'!R$15,'Tabelle Tipi-pesi'!S$15,"")&amp;IF(S233='Tabelle Tipi-pesi'!R$16,'Tabelle Tipi-pesi'!S$16,"")&amp;IF(S233='Tabelle Tipi-pesi'!R$17,'Tabelle Tipi-pesi'!S$17,"")&amp;IF(S233='Tabelle Tipi-pesi'!R$18,'Tabelle Tipi-pesi'!S$18,"")&amp;IF(S233='Tabelle Tipi-pesi'!R$19,'Tabelle Tipi-pesi'!S$19,"")&amp;IF(S233='Tabelle Tipi-pesi'!R$20,'Tabelle Tipi-pesi'!S$20,"")&amp;IF(S233='Tabelle Tipi-pesi'!R$21,'Tabelle Tipi-pesi'!S$21,"")&amp;IF(S233='Tabelle Tipi-pesi'!R$22,'Tabelle Tipi-pesi'!S$22,"")&amp;IF(S233='Tabelle Tipi-pesi'!R$23,'Tabelle Tipi-pesi'!S$23,"")&amp;IF(S233='Tabelle Tipi-pesi'!R$24,'Tabelle Tipi-pesi'!S$24,"")&amp;IF(S233='Tabelle Tipi-pesi'!R$25,'Tabelle Tipi-pesi'!S$25,"")&amp;IF(S233='Tabelle Tipi-pesi'!R$26,'Tabelle Tipi-pesi'!S$26,"")&amp;IF(S233='Tabelle Tipi-pesi'!R$27,'Tabelle Tipi-pesi'!S$27,"")&amp;IF(S233='Tabelle Tipi-pesi'!R$28,'Tabelle Tipi-pesi'!S$28,"")&amp;IF(S233='Tabelle Tipi-pesi'!R$29,'Tabelle Tipi-pesi'!S$29,"")&amp;IF(S233='Tabelle Tipi-pesi'!R$30,'Tabelle Tipi-pesi'!S$30,"")))</f>
        <v>0</v>
      </c>
      <c r="V233" s="9">
        <f>IF(U233="",0,VALUE(IF(U233='Tabelle Tipi-pesi'!T$2,'Tabelle Tipi-pesi'!U$2,"")&amp;IF(U233='Tabelle Tipi-pesi'!T$3,'Tabelle Tipi-pesi'!U$3,"")&amp;IF(U233='Tabelle Tipi-pesi'!T$4,'Tabelle Tipi-pesi'!U$4,"")&amp;IF(U233='Tabelle Tipi-pesi'!T$5,'Tabelle Tipi-pesi'!U$5,"")&amp;IF(U233='Tabelle Tipi-pesi'!T$6,'Tabelle Tipi-pesi'!U$6,"")&amp;IF(U233='Tabelle Tipi-pesi'!T$7,'Tabelle Tipi-pesi'!U$7,"")&amp;IF(U233='Tabelle Tipi-pesi'!T$8,'Tabelle Tipi-pesi'!U$8,"")&amp;IF(U233='Tabelle Tipi-pesi'!T$9,'Tabelle Tipi-pesi'!U$9,"")&amp;IF(U233='Tabelle Tipi-pesi'!T$10,'Tabelle Tipi-pesi'!U$10,"")&amp;IF(U233='Tabelle Tipi-pesi'!T$11,'Tabelle Tipi-pesi'!U$11,"")&amp;IF(U233='Tabelle Tipi-pesi'!T$12,'Tabelle Tipi-pesi'!U$12,"")&amp;IF(U233='Tabelle Tipi-pesi'!T$13,'Tabelle Tipi-pesi'!U$13,"")&amp;IF(U233='Tabelle Tipi-pesi'!T$14,'Tabelle Tipi-pesi'!U$14,"")&amp;IF(U233='Tabelle Tipi-pesi'!T$15,'Tabelle Tipi-pesi'!U$15,"")&amp;IF(U233='Tabelle Tipi-pesi'!T$16,'Tabelle Tipi-pesi'!U$16,"")&amp;IF(U233='Tabelle Tipi-pesi'!T$17,'Tabelle Tipi-pesi'!U$17,"")&amp;IF(U233='Tabelle Tipi-pesi'!T$18,'Tabelle Tipi-pesi'!U$18,"")&amp;IF(U233='Tabelle Tipi-pesi'!T$19,'Tabelle Tipi-pesi'!U$19,"")&amp;IF(U233='Tabelle Tipi-pesi'!T$20,'Tabelle Tipi-pesi'!U$20,"")&amp;IF(U233='Tabelle Tipi-pesi'!T$21,'Tabelle Tipi-pesi'!U$21,"")&amp;IF(U233='Tabelle Tipi-pesi'!T$22,'Tabelle Tipi-pesi'!U$22,"")&amp;IF(U233='Tabelle Tipi-pesi'!T$23,'Tabelle Tipi-pesi'!U$23,"")&amp;IF(U233='Tabelle Tipi-pesi'!T$24,'Tabelle Tipi-pesi'!U$24,"")&amp;IF(U233='Tabelle Tipi-pesi'!T$25,'Tabelle Tipi-pesi'!U$25,"")&amp;IF(U233='Tabelle Tipi-pesi'!T$26,'Tabelle Tipi-pesi'!U$26,"")&amp;IF(U233='Tabelle Tipi-pesi'!T$27,'Tabelle Tipi-pesi'!U$27,"")&amp;IF(U233='Tabelle Tipi-pesi'!T$28,'Tabelle Tipi-pesi'!U$28,"")&amp;IF(U233='Tabelle Tipi-pesi'!T$29,'Tabelle Tipi-pesi'!U$29,"")&amp;IF(U233='Tabelle Tipi-pesi'!T$30,'Tabelle Tipi-pesi'!U$30,"")))</f>
        <v>0</v>
      </c>
      <c r="W233" s="31"/>
      <c r="X233" s="32">
        <f>IF(W233="",0,VALUE(IF(W233='Tabelle Tipi-pesi'!V$2,'Tabelle Tipi-pesi'!W$2,"")&amp;IF(W233='Tabelle Tipi-pesi'!V$3,'Tabelle Tipi-pesi'!W$3,"")&amp;IF(W233='Tabelle Tipi-pesi'!V$4,'Tabelle Tipi-pesi'!W$4,"")&amp;IF(W233='Tabelle Tipi-pesi'!V$5,'Tabelle Tipi-pesi'!W$5,"")&amp;IF(W233='Tabelle Tipi-pesi'!V$6,'Tabelle Tipi-pesi'!W$6,"")&amp;IF(W233='Tabelle Tipi-pesi'!V$7,'Tabelle Tipi-pesi'!W$7,"")&amp;IF(W233='Tabelle Tipi-pesi'!V$8,'Tabelle Tipi-pesi'!W$8,"")&amp;IF(W233='Tabelle Tipi-pesi'!V$9,'Tabelle Tipi-pesi'!W$9,"")&amp;IF(W233='Tabelle Tipi-pesi'!V$10,'Tabelle Tipi-pesi'!W$10,"")&amp;IF(W233='Tabelle Tipi-pesi'!V$11,'Tabelle Tipi-pesi'!W$11,"")&amp;IF(W233='Tabelle Tipi-pesi'!V$12,'Tabelle Tipi-pesi'!W$12,"")&amp;IF(W233='Tabelle Tipi-pesi'!V$13,'Tabelle Tipi-pesi'!W$13,"")&amp;IF(W233='Tabelle Tipi-pesi'!V$14,'Tabelle Tipi-pesi'!W$14,"")&amp;IF(W233='Tabelle Tipi-pesi'!V$15,'Tabelle Tipi-pesi'!W$15,"")&amp;IF(W233='Tabelle Tipi-pesi'!V$16,'Tabelle Tipi-pesi'!W$16,"")&amp;IF(W233='Tabelle Tipi-pesi'!V$17,'Tabelle Tipi-pesi'!W$17,"")&amp;IF(W233='Tabelle Tipi-pesi'!V$18,'Tabelle Tipi-pesi'!W$18,"")&amp;IF(W233='Tabelle Tipi-pesi'!V$19,'Tabelle Tipi-pesi'!W$19,"")&amp;IF(W233='Tabelle Tipi-pesi'!V$20,'Tabelle Tipi-pesi'!W$20,"")&amp;IF(W233='Tabelle Tipi-pesi'!V$21,'Tabelle Tipi-pesi'!W$21,"")&amp;IF(W233='Tabelle Tipi-pesi'!V$22,'Tabelle Tipi-pesi'!W$22,"")&amp;IF(W233='Tabelle Tipi-pesi'!V$23,'Tabelle Tipi-pesi'!W$23,"")&amp;IF(W233='Tabelle Tipi-pesi'!V$24,'Tabelle Tipi-pesi'!W$24,"")&amp;IF(W233='Tabelle Tipi-pesi'!V$25,'Tabelle Tipi-pesi'!W$25,"")&amp;IF(W233='Tabelle Tipi-pesi'!V$26,'Tabelle Tipi-pesi'!W$26,"")&amp;IF(W233='Tabelle Tipi-pesi'!V$27,'Tabelle Tipi-pesi'!W$27,"")&amp;IF(W233='Tabelle Tipi-pesi'!V$28,'Tabelle Tipi-pesi'!W$28,"")&amp;IF(W233='Tabelle Tipi-pesi'!V$29,'Tabelle Tipi-pesi'!W$29,"")&amp;IF(W233='Tabelle Tipi-pesi'!V$30,'Tabelle Tipi-pesi'!W$30,"")))</f>
        <v>0</v>
      </c>
      <c r="Z233" s="9">
        <f>IF(Y233="",0,VALUE(IF(Y233='Tabelle Tipi-pesi'!X$2,'Tabelle Tipi-pesi'!Y$2,"")&amp;IF(Y233='Tabelle Tipi-pesi'!X$3,'Tabelle Tipi-pesi'!Y$3,"")&amp;IF(Y233='Tabelle Tipi-pesi'!X$4,'Tabelle Tipi-pesi'!Y$4,"")&amp;IF(Y233='Tabelle Tipi-pesi'!X$5,'Tabelle Tipi-pesi'!Y$5,"")&amp;IF(Y233='Tabelle Tipi-pesi'!X$6,'Tabelle Tipi-pesi'!Y$6,"")&amp;IF(Y233='Tabelle Tipi-pesi'!X$7,'Tabelle Tipi-pesi'!Y$7,"")&amp;IF(Y233='Tabelle Tipi-pesi'!X$8,'Tabelle Tipi-pesi'!Y$8,"")&amp;IF(Y233='Tabelle Tipi-pesi'!X$9,'Tabelle Tipi-pesi'!Y$9,"")&amp;IF(Y233='Tabelle Tipi-pesi'!X$10,'Tabelle Tipi-pesi'!Y$10,"")&amp;IF(Y233='Tabelle Tipi-pesi'!X$11,'Tabelle Tipi-pesi'!Y$11,"")&amp;IF(Y233='Tabelle Tipi-pesi'!X$12,'Tabelle Tipi-pesi'!Y$12,"")&amp;IF(Y233='Tabelle Tipi-pesi'!X$13,'Tabelle Tipi-pesi'!Y$13,"")&amp;IF(Y233='Tabelle Tipi-pesi'!X$14,'Tabelle Tipi-pesi'!Y$14,"")&amp;IF(Y233='Tabelle Tipi-pesi'!X$15,'Tabelle Tipi-pesi'!Y$15,"")&amp;IF(Y233='Tabelle Tipi-pesi'!X$16,'Tabelle Tipi-pesi'!Y$16,"")&amp;IF(Y233='Tabelle Tipi-pesi'!X$17,'Tabelle Tipi-pesi'!Y$17,"")&amp;IF(Y233='Tabelle Tipi-pesi'!X$18,'Tabelle Tipi-pesi'!Y$18,"")&amp;IF(Y233='Tabelle Tipi-pesi'!X$19,'Tabelle Tipi-pesi'!Y$19,"")&amp;IF(Y233='Tabelle Tipi-pesi'!X$20,'Tabelle Tipi-pesi'!Y$20,"")&amp;IF(Y233='Tabelle Tipi-pesi'!X$21,'Tabelle Tipi-pesi'!Y$21,"")&amp;IF(Y233='Tabelle Tipi-pesi'!X$22,'Tabelle Tipi-pesi'!Y$22,"")&amp;IF(Y233='Tabelle Tipi-pesi'!X$23,'Tabelle Tipi-pesi'!Y$23,"")&amp;IF(Y233='Tabelle Tipi-pesi'!X$24,'Tabelle Tipi-pesi'!Y$24,"")&amp;IF(Y233='Tabelle Tipi-pesi'!X$25,'Tabelle Tipi-pesi'!Y$25,"")&amp;IF(Y233='Tabelle Tipi-pesi'!X$26,'Tabelle Tipi-pesi'!Y$26,"")&amp;IF(Y233='Tabelle Tipi-pesi'!X$27,'Tabelle Tipi-pesi'!Y$27,"")&amp;IF(Y233='Tabelle Tipi-pesi'!X$28,'Tabelle Tipi-pesi'!Y$28,"")&amp;IF(Y233='Tabelle Tipi-pesi'!X$29,'Tabelle Tipi-pesi'!Y$29,"")&amp;IF(Y233='Tabelle Tipi-pesi'!X$30,'Tabelle Tipi-pesi'!Y$30,"")))</f>
        <v>0</v>
      </c>
      <c r="AA233" s="36"/>
      <c r="AB233" s="37">
        <f>IF(AA233="",0,VALUE(IF(AA233='Tabelle Tipi-pesi'!Z$2,'Tabelle Tipi-pesi'!AA$2,"")&amp;IF(AA233='Tabelle Tipi-pesi'!Z$3,'Tabelle Tipi-pesi'!AA$3,"")&amp;IF(AA233='Tabelle Tipi-pesi'!Z$4,'Tabelle Tipi-pesi'!AA$4,"")&amp;IF(AA233='Tabelle Tipi-pesi'!Z$5,'Tabelle Tipi-pesi'!AA$5,"")&amp;IF(AA233='Tabelle Tipi-pesi'!Z$6,'Tabelle Tipi-pesi'!AA$6,"")&amp;IF(AA233='Tabelle Tipi-pesi'!Z$7,'Tabelle Tipi-pesi'!AA$7,"")&amp;IF(AA233='Tabelle Tipi-pesi'!Z$8,'Tabelle Tipi-pesi'!AA$8,"")&amp;IF(AA233='Tabelle Tipi-pesi'!Z$9,'Tabelle Tipi-pesi'!AA$9,"")&amp;IF(AA233='Tabelle Tipi-pesi'!Z$10,'Tabelle Tipi-pesi'!AA$10,"")&amp;IF(AA233='Tabelle Tipi-pesi'!Z$11,'Tabelle Tipi-pesi'!AA$11,"")&amp;IF(AA233='Tabelle Tipi-pesi'!Z$12,'Tabelle Tipi-pesi'!AA$12,"")&amp;IF(AA233='Tabelle Tipi-pesi'!Z$13,'Tabelle Tipi-pesi'!AA$13,"")&amp;IF(AA233='Tabelle Tipi-pesi'!Z$14,'Tabelle Tipi-pesi'!AA$14,"")&amp;IF(AA233='Tabelle Tipi-pesi'!Z$15,'Tabelle Tipi-pesi'!AA$15,"")&amp;IF(AA233='Tabelle Tipi-pesi'!Z$16,'Tabelle Tipi-pesi'!AA$16,"")&amp;IF(AA233='Tabelle Tipi-pesi'!Z$17,'Tabelle Tipi-pesi'!AA$17,"")&amp;IF(AA233='Tabelle Tipi-pesi'!Z$18,'Tabelle Tipi-pesi'!AA$18,"")&amp;IF(AA233='Tabelle Tipi-pesi'!Z$19,'Tabelle Tipi-pesi'!AA$19,"")&amp;IF(AA233='Tabelle Tipi-pesi'!Z$20,'Tabelle Tipi-pesi'!AA$20,"")&amp;IF(AA233='Tabelle Tipi-pesi'!Z$21,'Tabelle Tipi-pesi'!AA$21,"")&amp;IF(AA233='Tabelle Tipi-pesi'!Z$22,'Tabelle Tipi-pesi'!AA$22,"")&amp;IF(AA233='Tabelle Tipi-pesi'!Z$23,'Tabelle Tipi-pesi'!AA$23,"")&amp;IF(AA233='Tabelle Tipi-pesi'!Z$24,'Tabelle Tipi-pesi'!AA$24,"")&amp;IF(AA233='Tabelle Tipi-pesi'!Z$25,'Tabelle Tipi-pesi'!AA$25,"")&amp;IF(AA233='Tabelle Tipi-pesi'!Z$26,'Tabelle Tipi-pesi'!AA$26,"")&amp;IF(AA233='Tabelle Tipi-pesi'!Z$27,'Tabelle Tipi-pesi'!AA$27,"")&amp;IF(AA233='Tabelle Tipi-pesi'!Z$28,'Tabelle Tipi-pesi'!AA$28,"")&amp;IF(AA233='Tabelle Tipi-pesi'!Z$29,'Tabelle Tipi-pesi'!AA$29,"")&amp;IF(AA233='Tabelle Tipi-pesi'!Z$30,'Tabelle Tipi-pesi'!AA$30,"")))</f>
        <v>0</v>
      </c>
      <c r="AD233" s="9">
        <f>IF(AC233="",0,VALUE(IF(AC233='Tabelle Tipi-pesi'!Z$2,'Tabelle Tipi-pesi'!AA$2,"")&amp;IF(AC233='Tabelle Tipi-pesi'!Z$3,'Tabelle Tipi-pesi'!AA$3,"")&amp;IF(AC233='Tabelle Tipi-pesi'!Z$4,'Tabelle Tipi-pesi'!AA$4,"")&amp;IF(AC233='Tabelle Tipi-pesi'!Z$5,'Tabelle Tipi-pesi'!AA$5,"")&amp;IF(AC233='Tabelle Tipi-pesi'!Z$6,'Tabelle Tipi-pesi'!AA$6,"")&amp;IF(AC233='Tabelle Tipi-pesi'!Z$7,'Tabelle Tipi-pesi'!AA$7,"")&amp;IF(AC233='Tabelle Tipi-pesi'!Z$8,'Tabelle Tipi-pesi'!AA$8,"")&amp;IF(AC233='Tabelle Tipi-pesi'!Z$9,'Tabelle Tipi-pesi'!AA$9,"")&amp;IF(AC233='Tabelle Tipi-pesi'!Z$10,'Tabelle Tipi-pesi'!AA$10,"")&amp;IF(AC233='Tabelle Tipi-pesi'!Z$11,'Tabelle Tipi-pesi'!AA$11,"")&amp;IF(AC233='Tabelle Tipi-pesi'!Z$12,'Tabelle Tipi-pesi'!AA$12,"")&amp;IF(AC233='Tabelle Tipi-pesi'!Z$13,'Tabelle Tipi-pesi'!AA$13,"")&amp;IF(AC233='Tabelle Tipi-pesi'!Z$14,'Tabelle Tipi-pesi'!AA$14,"")&amp;IF(AC233='Tabelle Tipi-pesi'!Z$15,'Tabelle Tipi-pesi'!AA$15,"")&amp;IF(AC233='Tabelle Tipi-pesi'!Z$16,'Tabelle Tipi-pesi'!AA$16,"")&amp;IF(AC233='Tabelle Tipi-pesi'!Z$17,'Tabelle Tipi-pesi'!AA$17,"")&amp;IF(AC233='Tabelle Tipi-pesi'!Z$18,'Tabelle Tipi-pesi'!AA$18,"")&amp;IF(AC233='Tabelle Tipi-pesi'!Z$19,'Tabelle Tipi-pesi'!AA$19,"")&amp;IF(AC233='Tabelle Tipi-pesi'!Z$20,'Tabelle Tipi-pesi'!AA$20,"")&amp;IF(AC233='Tabelle Tipi-pesi'!Z$21,'Tabelle Tipi-pesi'!AA$21,"")&amp;IF(AC233='Tabelle Tipi-pesi'!Z$22,'Tabelle Tipi-pesi'!AA$22,"")&amp;IF(AC233='Tabelle Tipi-pesi'!Z$23,'Tabelle Tipi-pesi'!AA$23,"")&amp;IF(AC233='Tabelle Tipi-pesi'!Z$24,'Tabelle Tipi-pesi'!AA$24,"")&amp;IF(AC233='Tabelle Tipi-pesi'!Z$25,'Tabelle Tipi-pesi'!AA$25,"")&amp;IF(AC233='Tabelle Tipi-pesi'!Z$26,'Tabelle Tipi-pesi'!AA$26,"")&amp;IF(AC233='Tabelle Tipi-pesi'!Z$25,'Tabelle Tipi-pesi'!AA$25,"")&amp;IF(AC233='Tabelle Tipi-pesi'!Z$27,'Tabelle Tipi-pesi'!AA$27,"")&amp;IF(AC233='Tabelle Tipi-pesi'!Z$28,'Tabelle Tipi-pesi'!AA$28,"")&amp;IF(AC233='Tabelle Tipi-pesi'!Z$29,'Tabelle Tipi-pesi'!AA$29,"")&amp;IF(AC233='Tabelle Tipi-pesi'!Z$30,'Tabelle Tipi-pesi'!AA$30,"")))</f>
        <v>0</v>
      </c>
      <c r="AE233" s="34"/>
      <c r="AF233" s="35">
        <f>IF(AE233="",0,VALUE(IF(AE233='Tabelle Tipi-pesi'!AB$2,'Tabelle Tipi-pesi'!AC$2,"")&amp;IF(AE233='Tabelle Tipi-pesi'!AB$3,'Tabelle Tipi-pesi'!AC$3,"")&amp;IF(AE233='Tabelle Tipi-pesi'!AB$4,'Tabelle Tipi-pesi'!AC$4,"")&amp;IF(AE233='Tabelle Tipi-pesi'!AB$5,'Tabelle Tipi-pesi'!AC$5,"")&amp;IF(AE233='Tabelle Tipi-pesi'!AB$6,'Tabelle Tipi-pesi'!AC$6,"")&amp;IF(AE233='Tabelle Tipi-pesi'!AB$7,'Tabelle Tipi-pesi'!AC$7,"")&amp;IF(AE233='Tabelle Tipi-pesi'!AB$8,'Tabelle Tipi-pesi'!AC$8,"")&amp;IF(AE233='Tabelle Tipi-pesi'!AB$9,'Tabelle Tipi-pesi'!AC$9,"")&amp;IF(AE233='Tabelle Tipi-pesi'!AB$10,'Tabelle Tipi-pesi'!AC$10,"")&amp;IF(AE233='Tabelle Tipi-pesi'!AB$11,'Tabelle Tipi-pesi'!AC$11,"")&amp;IF(AE233='Tabelle Tipi-pesi'!AB$12,'Tabelle Tipi-pesi'!AC$12,"")&amp;IF(AE233='Tabelle Tipi-pesi'!AB$13,'Tabelle Tipi-pesi'!AC$13,"")&amp;IF(AE233='Tabelle Tipi-pesi'!AB$14,'Tabelle Tipi-pesi'!AC$14,"")&amp;IF(AE233='Tabelle Tipi-pesi'!AB$15,'Tabelle Tipi-pesi'!AC$15,"")&amp;IF(AE233='Tabelle Tipi-pesi'!AB$16,'Tabelle Tipi-pesi'!AC$16,"")&amp;IF(AE233='Tabelle Tipi-pesi'!AB$17,'Tabelle Tipi-pesi'!AC$17,"")&amp;IF(AE233='Tabelle Tipi-pesi'!AB$18,'Tabelle Tipi-pesi'!AC$18,"")&amp;IF(AE233='Tabelle Tipi-pesi'!AB$19,'Tabelle Tipi-pesi'!AC$19,"")&amp;IF(AE233='Tabelle Tipi-pesi'!AB$20,'Tabelle Tipi-pesi'!AC$20,"")&amp;IF(AE233='Tabelle Tipi-pesi'!AB$21,'Tabelle Tipi-pesi'!AC$21,"")&amp;IF(AE233='Tabelle Tipi-pesi'!AB$22,'Tabelle Tipi-pesi'!AC$22,"")&amp;IF(AE233='Tabelle Tipi-pesi'!AB$23,'Tabelle Tipi-pesi'!AC$23,"")&amp;IF(AE233='Tabelle Tipi-pesi'!AB$24,'Tabelle Tipi-pesi'!AC$24,"")&amp;IF(AE233='Tabelle Tipi-pesi'!AB$25,'Tabelle Tipi-pesi'!AC$25,"")&amp;IF(AE233='Tabelle Tipi-pesi'!AB$26,'Tabelle Tipi-pesi'!AC$26,"")&amp;IF(AE233='Tabelle Tipi-pesi'!AB$25,'Tabelle Tipi-pesi'!AC$25,"")&amp;IF(AE233='Tabelle Tipi-pesi'!AB$27,'Tabelle Tipi-pesi'!AC$27,"")&amp;IF(AE233='Tabelle Tipi-pesi'!AB$28,'Tabelle Tipi-pesi'!AC$28,"")&amp;IF(AE233='Tabelle Tipi-pesi'!AB$29,'Tabelle Tipi-pesi'!AC$29,"")&amp;IF(AE233='Tabelle Tipi-pesi'!AB$30,'Tabelle Tipi-pesi'!AC$30,"")))</f>
        <v>0</v>
      </c>
      <c r="AH233" s="9">
        <f>IF(AG233="",0,VALUE(IF(AG233='Tabelle Tipi-pesi'!AD$2,'Tabelle Tipi-pesi'!AE$2,"")&amp;IF(AG233='Tabelle Tipi-pesi'!AD$3,'Tabelle Tipi-pesi'!AE$3,"")&amp;IF(AG233='Tabelle Tipi-pesi'!AD$4,'Tabelle Tipi-pesi'!AE$4,"")&amp;IF(AG233='Tabelle Tipi-pesi'!AD$5,'Tabelle Tipi-pesi'!AE$5,"")&amp;IF(AG233='Tabelle Tipi-pesi'!AD$6,'Tabelle Tipi-pesi'!AE$6,"")&amp;IF(AG233='Tabelle Tipi-pesi'!AD$7,'Tabelle Tipi-pesi'!AE$7,"")&amp;IF(AG233='Tabelle Tipi-pesi'!AD$8,'Tabelle Tipi-pesi'!AE$8,"")&amp;IF(AG233='Tabelle Tipi-pesi'!AD$9,'Tabelle Tipi-pesi'!AE$9,"")&amp;IF(AG233='Tabelle Tipi-pesi'!AD$10,'Tabelle Tipi-pesi'!AE$10,"")&amp;IF(AG233='Tabelle Tipi-pesi'!AD$11,'Tabelle Tipi-pesi'!AE$11,"")&amp;IF(AG233='Tabelle Tipi-pesi'!AD$12,'Tabelle Tipi-pesi'!AE$12,"")&amp;IF(AG233='Tabelle Tipi-pesi'!AD$13,'Tabelle Tipi-pesi'!AE$13,"")&amp;IF(AG233='Tabelle Tipi-pesi'!AD$14,'Tabelle Tipi-pesi'!AE$14,"")&amp;IF(AG233='Tabelle Tipi-pesi'!AD$15,'Tabelle Tipi-pesi'!AE$15,"")&amp;IF(AG233='Tabelle Tipi-pesi'!AD$16,'Tabelle Tipi-pesi'!AE$16,"")&amp;IF(AG233='Tabelle Tipi-pesi'!AD$17,'Tabelle Tipi-pesi'!AE$17,"")&amp;IF(AG233='Tabelle Tipi-pesi'!AD$18,'Tabelle Tipi-pesi'!AE$18,"")&amp;IF(AG233='Tabelle Tipi-pesi'!AD$19,'Tabelle Tipi-pesi'!AE$19,"")&amp;IF(AG233='Tabelle Tipi-pesi'!AD$20,'Tabelle Tipi-pesi'!AE$20,"")&amp;IF(AG233='Tabelle Tipi-pesi'!AD$21,'Tabelle Tipi-pesi'!AE$21,"")&amp;IF(AG233='Tabelle Tipi-pesi'!AD$22,'Tabelle Tipi-pesi'!AE$22,"")&amp;IF(AG233='Tabelle Tipi-pesi'!AD$23,'Tabelle Tipi-pesi'!AE$23,"")&amp;IF(AG233='Tabelle Tipi-pesi'!AD$24,'Tabelle Tipi-pesi'!AE$24,"")&amp;IF(AG233='Tabelle Tipi-pesi'!AD$25,'Tabelle Tipi-pesi'!AE$25,"")&amp;IF(AG233='Tabelle Tipi-pesi'!AD$26,'Tabelle Tipi-pesi'!AE$26,"")&amp;IF(AG233='Tabelle Tipi-pesi'!AD$25,'Tabelle Tipi-pesi'!AE$25,"")&amp;IF(AG233='Tabelle Tipi-pesi'!AD$27,'Tabelle Tipi-pesi'!AE$27,"")&amp;IF(AG233='Tabelle Tipi-pesi'!AD$28,'Tabelle Tipi-pesi'!AE$28,"")&amp;IF(AG233='Tabelle Tipi-pesi'!AD$29,'Tabelle Tipi-pesi'!AE$29,"")&amp;IF(AG233='Tabelle Tipi-pesi'!AD$30,'Tabelle Tipi-pesi'!AE$30,"")))</f>
        <v>0</v>
      </c>
      <c r="AJ233" s="26">
        <f t="shared" si="21"/>
        <v>395</v>
      </c>
      <c r="AK233" s="55">
        <v>15</v>
      </c>
      <c r="AL233" s="12">
        <v>1255</v>
      </c>
      <c r="AM233" s="18"/>
      <c r="AN233" s="11">
        <f t="shared" si="22"/>
        <v>8</v>
      </c>
      <c r="AO233" s="11" t="str">
        <f t="shared" si="23"/>
        <v>2</v>
      </c>
      <c r="AP233" s="8">
        <v>1080</v>
      </c>
      <c r="AQ233" s="40">
        <f t="shared" si="24"/>
        <v>5.0199999999999996</v>
      </c>
      <c r="AR233" s="15">
        <f t="shared" si="25"/>
        <v>37.147999999999996</v>
      </c>
      <c r="AS233" s="16">
        <f t="shared" si="26"/>
        <v>94.045569620253147</v>
      </c>
      <c r="AT233" s="15">
        <f t="shared" si="27"/>
        <v>10.633143103262626</v>
      </c>
      <c r="AU233" s="39"/>
    </row>
    <row r="234" spans="1:47" s="8" customFormat="1" ht="11.25" customHeight="1" x14ac:dyDescent="0.2">
      <c r="A234" s="8">
        <v>230</v>
      </c>
      <c r="B234" s="8">
        <v>4</v>
      </c>
      <c r="C234" s="20" t="s">
        <v>121</v>
      </c>
      <c r="D234" s="21">
        <f>IF(C234="",0,VALUE(IF(C234='Tabelle Tipi-pesi'!B$2,'Tabelle Tipi-pesi'!C$2,"")&amp;IF(C234='Tabelle Tipi-pesi'!B$3,'Tabelle Tipi-pesi'!C$3,"")&amp;IF(C234='Tabelle Tipi-pesi'!B$4,'Tabelle Tipi-pesi'!C$4,"")&amp;IF(C234='Tabelle Tipi-pesi'!B$5,'Tabelle Tipi-pesi'!C$5,"")&amp;IF(C234='Tabelle Tipi-pesi'!B$6,'Tabelle Tipi-pesi'!C$6,"")&amp;IF(C234='Tabelle Tipi-pesi'!B$7,'Tabelle Tipi-pesi'!C$7,"")&amp;IF(C234='Tabelle Tipi-pesi'!B$8,'Tabelle Tipi-pesi'!C$8,"")&amp;IF(C234='Tabelle Tipi-pesi'!B$9,'Tabelle Tipi-pesi'!C$9,"")&amp;IF(C234='Tabelle Tipi-pesi'!B$10,'Tabelle Tipi-pesi'!C$10,"")&amp;IF(C234='Tabelle Tipi-pesi'!B$11,'Tabelle Tipi-pesi'!C$11,"")&amp;IF(C234='Tabelle Tipi-pesi'!B$12,'Tabelle Tipi-pesi'!C$12,"")&amp;IF(C234='Tabelle Tipi-pesi'!B$13,'Tabelle Tipi-pesi'!C$13,"")&amp;IF(C234='Tabelle Tipi-pesi'!B$14,'Tabelle Tipi-pesi'!C$14,"")&amp;IF(C234='Tabelle Tipi-pesi'!B$15,'Tabelle Tipi-pesi'!C$15,"")&amp;IF(C234='Tabelle Tipi-pesi'!B$16,'Tabelle Tipi-pesi'!C$16,"")&amp;IF(C234='Tabelle Tipi-pesi'!B$17,'Tabelle Tipi-pesi'!C$17,"")&amp;IF(C234='Tabelle Tipi-pesi'!B$18,'Tabelle Tipi-pesi'!C$18,"")&amp;IF(C234='Tabelle Tipi-pesi'!B$19,'Tabelle Tipi-pesi'!C$19,"")&amp;IF(C234='Tabelle Tipi-pesi'!B$20,'Tabelle Tipi-pesi'!C$20,"")&amp;IF(C234='Tabelle Tipi-pesi'!B$21,'Tabelle Tipi-pesi'!C$21,"")&amp;IF(C234='Tabelle Tipi-pesi'!B$22,'Tabelle Tipi-pesi'!C$22,"")&amp;IF(C234='Tabelle Tipi-pesi'!B$23,'Tabelle Tipi-pesi'!C$23,"")))</f>
        <v>380</v>
      </c>
      <c r="E234" s="8" t="s">
        <v>26</v>
      </c>
      <c r="F234" s="7">
        <f>IF(E234="",0,VALUE(IF(E234='Tabelle Tipi-pesi'!D$2,'Tabelle Tipi-pesi'!E$2,"")&amp;IF(E234='Tabelle Tipi-pesi'!D$3,'Tabelle Tipi-pesi'!E$3,"")&amp;IF(E234='Tabelle Tipi-pesi'!D$4,'Tabelle Tipi-pesi'!E$4,"")&amp;IF(E234='Tabelle Tipi-pesi'!D$5,'Tabelle Tipi-pesi'!E$5,"")&amp;IF(E234='Tabelle Tipi-pesi'!D$6,'Tabelle Tipi-pesi'!E$6,"")&amp;IF(E234='Tabelle Tipi-pesi'!D$7,'Tabelle Tipi-pesi'!E$7,"")&amp;IF(E234='Tabelle Tipi-pesi'!D$8,'Tabelle Tipi-pesi'!E$8,"")&amp;IF(E234='Tabelle Tipi-pesi'!D$9,'Tabelle Tipi-pesi'!E$9,"")&amp;IF(E234='Tabelle Tipi-pesi'!D$10,'Tabelle Tipi-pesi'!E$10,"")&amp;IF(E234='Tabelle Tipi-pesi'!D$11,'Tabelle Tipi-pesi'!E$11,"")&amp;IF(E234='Tabelle Tipi-pesi'!D$12,'Tabelle Tipi-pesi'!E$12,"")&amp;IF(E234='Tabelle Tipi-pesi'!D$13,'Tabelle Tipi-pesi'!E$13,"")&amp;IF(E234='Tabelle Tipi-pesi'!D$14,'Tabelle Tipi-pesi'!E$14,"")&amp;IF(E234='Tabelle Tipi-pesi'!D$15,'Tabelle Tipi-pesi'!E$15,"")&amp;IF(E234='Tabelle Tipi-pesi'!D$16,'Tabelle Tipi-pesi'!E$16,"")&amp;IF(E234='Tabelle Tipi-pesi'!D$17,'Tabelle Tipi-pesi'!E$17,"")&amp;IF(E234='Tabelle Tipi-pesi'!D$18,'Tabelle Tipi-pesi'!E$18,"")&amp;IF(E234='Tabelle Tipi-pesi'!D$19,'Tabelle Tipi-pesi'!E$19,"")&amp;IF(E234='Tabelle Tipi-pesi'!D$20,'Tabelle Tipi-pesi'!E$20,"")&amp;IF(E234='Tabelle Tipi-pesi'!D$21,'Tabelle Tipi-pesi'!E$21,"")&amp;IF(E234='Tabelle Tipi-pesi'!D$22,'Tabelle Tipi-pesi'!E$22,"")&amp;IF(E234='Tabelle Tipi-pesi'!D$23,'Tabelle Tipi-pesi'!E$23,"")))/4*B234</f>
        <v>70</v>
      </c>
      <c r="G234" s="22" t="s">
        <v>39</v>
      </c>
      <c r="H234" s="23">
        <f>$B234*IF(G234="",0,VALUE(IF(G234='Tabelle Tipi-pesi'!F$2,'Tabelle Tipi-pesi'!G$2,"")&amp;IF(G234='Tabelle Tipi-pesi'!F$3,'Tabelle Tipi-pesi'!G$3,"")&amp;IF(G234='Tabelle Tipi-pesi'!F$4,'Tabelle Tipi-pesi'!G$4,"")&amp;IF(G234='Tabelle Tipi-pesi'!F$5,'Tabelle Tipi-pesi'!G$5,"")&amp;IF(G234='Tabelle Tipi-pesi'!F$6,'Tabelle Tipi-pesi'!G$6,"")&amp;IF(G234='Tabelle Tipi-pesi'!F$7,'Tabelle Tipi-pesi'!G$7,"")&amp;IF(G234='Tabelle Tipi-pesi'!F$8,'Tabelle Tipi-pesi'!G$8,"")&amp;IF(G234='Tabelle Tipi-pesi'!F$9,'Tabelle Tipi-pesi'!G$9,"")&amp;IF(G234='Tabelle Tipi-pesi'!F$10,'Tabelle Tipi-pesi'!G$10,"")&amp;IF(G234='Tabelle Tipi-pesi'!F$11,'Tabelle Tipi-pesi'!G$11,"")&amp;IF(G234='Tabelle Tipi-pesi'!F$12,'Tabelle Tipi-pesi'!G$12,"")&amp;IF(G234='Tabelle Tipi-pesi'!F$13,'Tabelle Tipi-pesi'!G$13,"")&amp;IF(G234='Tabelle Tipi-pesi'!F$14,'Tabelle Tipi-pesi'!G$14,"")&amp;IF(G234='Tabelle Tipi-pesi'!F$15,'Tabelle Tipi-pesi'!G$15,"")&amp;IF(G234='Tabelle Tipi-pesi'!F$16,'Tabelle Tipi-pesi'!G$16,"")&amp;IF(G234='Tabelle Tipi-pesi'!F$17,'Tabelle Tipi-pesi'!G$17,"")&amp;IF(G234='Tabelle Tipi-pesi'!F$18,'Tabelle Tipi-pesi'!G$18,"")&amp;IF(G234='Tabelle Tipi-pesi'!F$19,'Tabelle Tipi-pesi'!G$19,"")&amp;IF(G234='Tabelle Tipi-pesi'!F$20,'Tabelle Tipi-pesi'!G$20,"")&amp;IF(G234='Tabelle Tipi-pesi'!F$21,'Tabelle Tipi-pesi'!G$21,"")&amp;IF(G234='Tabelle Tipi-pesi'!F$22,'Tabelle Tipi-pesi'!G$22,"")&amp;IF(G234='Tabelle Tipi-pesi'!F$23,'Tabelle Tipi-pesi'!G$23,"")))</f>
        <v>120</v>
      </c>
      <c r="I234" s="8" t="s">
        <v>44</v>
      </c>
      <c r="J234" s="9">
        <f>IF(I234="",0,VALUE(IF(I234='Tabelle Tipi-pesi'!H$2,'Tabelle Tipi-pesi'!I$2,"")&amp;IF(I234='Tabelle Tipi-pesi'!H$3,'Tabelle Tipi-pesi'!I$3,"")&amp;IF(I234='Tabelle Tipi-pesi'!H$4,'Tabelle Tipi-pesi'!I$4,"")&amp;IF(I234='Tabelle Tipi-pesi'!H$5,'Tabelle Tipi-pesi'!I$5,"")&amp;IF(I234='Tabelle Tipi-pesi'!H$6,'Tabelle Tipi-pesi'!I$6,"")&amp;IF(I234='Tabelle Tipi-pesi'!H$7,'Tabelle Tipi-pesi'!I$7,"")&amp;IF(I234='Tabelle Tipi-pesi'!H$8,'Tabelle Tipi-pesi'!I$8,"")&amp;IF(I234='Tabelle Tipi-pesi'!H$9,'Tabelle Tipi-pesi'!I$9,"")&amp;IF(I234='Tabelle Tipi-pesi'!H$10,'Tabelle Tipi-pesi'!I$10,"")&amp;IF(I234='Tabelle Tipi-pesi'!H$11,'Tabelle Tipi-pesi'!I$11,"")&amp;IF(I234='Tabelle Tipi-pesi'!H$12,'Tabelle Tipi-pesi'!I$12,"")&amp;IF(I234='Tabelle Tipi-pesi'!H$13,'Tabelle Tipi-pesi'!I$13,"")&amp;IF(I234='Tabelle Tipi-pesi'!H$14,'Tabelle Tipi-pesi'!I$14,"")&amp;IF(I234='Tabelle Tipi-pesi'!H$15,'Tabelle Tipi-pesi'!I$15,"")&amp;IF(I234='Tabelle Tipi-pesi'!H$16,'Tabelle Tipi-pesi'!I$16,"")&amp;IF(I234='Tabelle Tipi-pesi'!H$17,'Tabelle Tipi-pesi'!I$17,"")&amp;IF(I234='Tabelle Tipi-pesi'!H$18,'Tabelle Tipi-pesi'!I$18,"")&amp;IF(I234='Tabelle Tipi-pesi'!H$19,'Tabelle Tipi-pesi'!I$19,"")&amp;IF(I234='Tabelle Tipi-pesi'!H$20,'Tabelle Tipi-pesi'!I$20,"")&amp;IF(I234='Tabelle Tipi-pesi'!H$21,'Tabelle Tipi-pesi'!I$21,"")&amp;IF(I234='Tabelle Tipi-pesi'!H$22,'Tabelle Tipi-pesi'!I$22,"")&amp;IF(I234='Tabelle Tipi-pesi'!H$23,'Tabelle Tipi-pesi'!I$23,"")))</f>
        <v>80</v>
      </c>
      <c r="K234" s="24" t="s">
        <v>50</v>
      </c>
      <c r="L234" s="25">
        <f>IF(K234="",0,VALUE(IF(K234='Tabelle Tipi-pesi'!J$2,'Tabelle Tipi-pesi'!K$2,"")&amp;IF(K234='Tabelle Tipi-pesi'!J$3,'Tabelle Tipi-pesi'!K$3,"")&amp;IF(K234='Tabelle Tipi-pesi'!J$4,'Tabelle Tipi-pesi'!K$4,"")&amp;IF(K234='Tabelle Tipi-pesi'!J$5,'Tabelle Tipi-pesi'!K$5,"")&amp;IF(K234='Tabelle Tipi-pesi'!J$6,'Tabelle Tipi-pesi'!K$6,"")&amp;IF(K234='Tabelle Tipi-pesi'!J$7,'Tabelle Tipi-pesi'!K$7,"")&amp;IF(K234='Tabelle Tipi-pesi'!J$8,'Tabelle Tipi-pesi'!K$8,"")&amp;IF(K234='Tabelle Tipi-pesi'!J$9,'Tabelle Tipi-pesi'!K$9,"")&amp;IF(K234='Tabelle Tipi-pesi'!J$10,'Tabelle Tipi-pesi'!K$10,"")&amp;IF(K234='Tabelle Tipi-pesi'!J$11,'Tabelle Tipi-pesi'!K$11,"")&amp;IF(K234='Tabelle Tipi-pesi'!J$12,'Tabelle Tipi-pesi'!K$12,"")&amp;IF(K234='Tabelle Tipi-pesi'!J$13,'Tabelle Tipi-pesi'!K$13,"")&amp;IF(K234='Tabelle Tipi-pesi'!J$14,'Tabelle Tipi-pesi'!K$14,"")&amp;IF(K234='Tabelle Tipi-pesi'!J$15,'Tabelle Tipi-pesi'!K$15,"")&amp;IF(K234='Tabelle Tipi-pesi'!J$16,'Tabelle Tipi-pesi'!K$16,"")&amp;IF(K234='Tabelle Tipi-pesi'!J$17,'Tabelle Tipi-pesi'!K$17,"")&amp;IF(K234='Tabelle Tipi-pesi'!J$18,'Tabelle Tipi-pesi'!K$18,"")&amp;IF(K234='Tabelle Tipi-pesi'!J$19,'Tabelle Tipi-pesi'!K$19,"")&amp;IF(K234='Tabelle Tipi-pesi'!J$20,'Tabelle Tipi-pesi'!K$20,"")&amp;IF(K234='Tabelle Tipi-pesi'!J$21,'Tabelle Tipi-pesi'!K$21,"")&amp;IF(K234='Tabelle Tipi-pesi'!J$22,'Tabelle Tipi-pesi'!K$22,"")&amp;IF(K234='Tabelle Tipi-pesi'!J$23,'Tabelle Tipi-pesi'!K$23,"")))</f>
        <v>7</v>
      </c>
      <c r="M234" s="8" t="s">
        <v>59</v>
      </c>
      <c r="N234" s="9">
        <f>$B234*IF(M234="",0,VALUE(IF(M234='Tabelle Tipi-pesi'!L$2,'Tabelle Tipi-pesi'!M$2,"")&amp;IF(M234='Tabelle Tipi-pesi'!L$3,'Tabelle Tipi-pesi'!M$3,"")&amp;IF(M234='Tabelle Tipi-pesi'!L$4,'Tabelle Tipi-pesi'!M$4,"")&amp;IF(M234='Tabelle Tipi-pesi'!L$5,'Tabelle Tipi-pesi'!M$5,"")&amp;IF(M234='Tabelle Tipi-pesi'!L$6,'Tabelle Tipi-pesi'!M$6,"")&amp;IF(M234='Tabelle Tipi-pesi'!L$7,'Tabelle Tipi-pesi'!M$7,"")&amp;IF(M234='Tabelle Tipi-pesi'!L$8,'Tabelle Tipi-pesi'!M$8,"")&amp;IF(M234='Tabelle Tipi-pesi'!L$9,'Tabelle Tipi-pesi'!M$9,"")&amp;IF(M234='Tabelle Tipi-pesi'!L$10,'Tabelle Tipi-pesi'!M$10,"")&amp;IF(M234='Tabelle Tipi-pesi'!L$11,'Tabelle Tipi-pesi'!M$11,"")&amp;IF(M234='Tabelle Tipi-pesi'!L$12,'Tabelle Tipi-pesi'!M$12,"")&amp;IF(M234='Tabelle Tipi-pesi'!L$13,'Tabelle Tipi-pesi'!M$13,"")&amp;IF(M234='Tabelle Tipi-pesi'!L$14,'Tabelle Tipi-pesi'!M$14,"")&amp;IF(M234='Tabelle Tipi-pesi'!L$15,'Tabelle Tipi-pesi'!M$15,"")&amp;IF(M234='Tabelle Tipi-pesi'!L$16,'Tabelle Tipi-pesi'!M$16,"")&amp;IF(M234='Tabelle Tipi-pesi'!L$17,'Tabelle Tipi-pesi'!M$17,"")&amp;IF(M234='Tabelle Tipi-pesi'!L$18,'Tabelle Tipi-pesi'!M$18,"")&amp;IF(M234='Tabelle Tipi-pesi'!L$19,'Tabelle Tipi-pesi'!M$19,"")&amp;IF(M234='Tabelle Tipi-pesi'!L$20,'Tabelle Tipi-pesi'!M$20,"")&amp;IF(M234='Tabelle Tipi-pesi'!L$21,'Tabelle Tipi-pesi'!M$21,"")&amp;IF(M234='Tabelle Tipi-pesi'!L$22,'Tabelle Tipi-pesi'!M$22,"")&amp;IF(M234='Tabelle Tipi-pesi'!L$23,'Tabelle Tipi-pesi'!M$23,"")))</f>
        <v>240</v>
      </c>
      <c r="O234" s="27" t="s">
        <v>72</v>
      </c>
      <c r="P234" s="28">
        <f>IF(O234="",0,VALUE(IF(O234='Tabelle Tipi-pesi'!N$2,'Tabelle Tipi-pesi'!O$2,"")&amp;IF(O234='Tabelle Tipi-pesi'!N$3,'Tabelle Tipi-pesi'!O$3,"")&amp;IF(O234='Tabelle Tipi-pesi'!N$4,'Tabelle Tipi-pesi'!O$4,"")&amp;IF(O234='Tabelle Tipi-pesi'!N$5,'Tabelle Tipi-pesi'!O$5,"")&amp;IF(O234='Tabelle Tipi-pesi'!N$6,'Tabelle Tipi-pesi'!O$6,"")&amp;IF(O234='Tabelle Tipi-pesi'!N$7,'Tabelle Tipi-pesi'!O$7,"")&amp;IF(O234='Tabelle Tipi-pesi'!N$8,'Tabelle Tipi-pesi'!O$8,"")&amp;IF(O234='Tabelle Tipi-pesi'!N$9,'Tabelle Tipi-pesi'!O$9,"")&amp;IF(O234='Tabelle Tipi-pesi'!N$10,'Tabelle Tipi-pesi'!O$10,"")&amp;IF(O234='Tabelle Tipi-pesi'!N$11,'Tabelle Tipi-pesi'!O$11,"")&amp;IF(O234='Tabelle Tipi-pesi'!N$12,'Tabelle Tipi-pesi'!O$12,"")&amp;IF(O234='Tabelle Tipi-pesi'!N$13,'Tabelle Tipi-pesi'!O$13,"")&amp;IF(O234='Tabelle Tipi-pesi'!N$14,'Tabelle Tipi-pesi'!O$14,"")&amp;IF(O234='Tabelle Tipi-pesi'!N$15,'Tabelle Tipi-pesi'!O$15,"")&amp;IF(O234='Tabelle Tipi-pesi'!N$16,'Tabelle Tipi-pesi'!O$16,"")&amp;IF(O234='Tabelle Tipi-pesi'!N$17,'Tabelle Tipi-pesi'!O$17,"")&amp;IF(O234='Tabelle Tipi-pesi'!N$18,'Tabelle Tipi-pesi'!O$18,"")&amp;IF(O234='Tabelle Tipi-pesi'!N$19,'Tabelle Tipi-pesi'!O$19,"")&amp;IF(O234='Tabelle Tipi-pesi'!N$20,'Tabelle Tipi-pesi'!O$20,"")&amp;IF(O234='Tabelle Tipi-pesi'!N$21,'Tabelle Tipi-pesi'!O$21,"")&amp;IF(O234='Tabelle Tipi-pesi'!N$22,'Tabelle Tipi-pesi'!O$22,"")&amp;IF(O234='Tabelle Tipi-pesi'!N$23,'Tabelle Tipi-pesi'!O$23,"")))</f>
        <v>280</v>
      </c>
      <c r="R234" s="9">
        <f>IF(Q234="",0,VALUE(IF(Q234='Tabelle Tipi-pesi'!P$2,'Tabelle Tipi-pesi'!Q$2,"")&amp;IF(Q234='Tabelle Tipi-pesi'!P$3,'Tabelle Tipi-pesi'!Q$3,"")&amp;IF(Q234='Tabelle Tipi-pesi'!P$4,'Tabelle Tipi-pesi'!Q$4,"")&amp;IF(Q234='Tabelle Tipi-pesi'!P$5,'Tabelle Tipi-pesi'!Q$5,"")&amp;IF(Q234='Tabelle Tipi-pesi'!P$6,'Tabelle Tipi-pesi'!Q$6,"")&amp;IF(Q234='Tabelle Tipi-pesi'!P$7,'Tabelle Tipi-pesi'!Q$7,"")&amp;IF(Q234='Tabelle Tipi-pesi'!P$8,'Tabelle Tipi-pesi'!Q$8,"")&amp;IF(Q234='Tabelle Tipi-pesi'!P$9,'Tabelle Tipi-pesi'!Q$9,"")&amp;IF(Q234='Tabelle Tipi-pesi'!P$10,'Tabelle Tipi-pesi'!Q$10,"")&amp;IF(Q234='Tabelle Tipi-pesi'!P$11,'Tabelle Tipi-pesi'!Q$11,"")&amp;IF(Q234='Tabelle Tipi-pesi'!P$12,'Tabelle Tipi-pesi'!Q$12,"")&amp;IF(Q234='Tabelle Tipi-pesi'!P$13,'Tabelle Tipi-pesi'!Q$13,"")&amp;IF(Q234='Tabelle Tipi-pesi'!P$14,'Tabelle Tipi-pesi'!Q$14,"")&amp;IF(Q234='Tabelle Tipi-pesi'!P$15,'Tabelle Tipi-pesi'!Q$15,"")&amp;IF(Q234='Tabelle Tipi-pesi'!P$16,'Tabelle Tipi-pesi'!Q$16,"")&amp;IF(Q234='Tabelle Tipi-pesi'!P$17,'Tabelle Tipi-pesi'!Q$17,"")&amp;IF(Q234='Tabelle Tipi-pesi'!P$18,'Tabelle Tipi-pesi'!Q$18,"")&amp;IF(Q234='Tabelle Tipi-pesi'!P$19,'Tabelle Tipi-pesi'!Q$19,"")&amp;IF(Q234='Tabelle Tipi-pesi'!P$20,'Tabelle Tipi-pesi'!Q$20,"")&amp;IF(Q234='Tabelle Tipi-pesi'!P$21,'Tabelle Tipi-pesi'!Q$21,"")&amp;IF(Q234='Tabelle Tipi-pesi'!P$22,'Tabelle Tipi-pesi'!Q$22,"")&amp;IF(Q234='Tabelle Tipi-pesi'!P$23,'Tabelle Tipi-pesi'!Q$23,"")))</f>
        <v>0</v>
      </c>
      <c r="S234" s="29" t="s">
        <v>131</v>
      </c>
      <c r="T234" s="30">
        <f>IF(S234="",0,VALUE(IF(S234='Tabelle Tipi-pesi'!R$2,'Tabelle Tipi-pesi'!S$2,"")&amp;IF(S234='Tabelle Tipi-pesi'!R$3,'Tabelle Tipi-pesi'!S$3,"")&amp;IF(S234='Tabelle Tipi-pesi'!R$4,'Tabelle Tipi-pesi'!S$4,"")&amp;IF(S234='Tabelle Tipi-pesi'!R$5,'Tabelle Tipi-pesi'!S$5,"")&amp;IF(S234='Tabelle Tipi-pesi'!R$6,'Tabelle Tipi-pesi'!S$6,"")&amp;IF(S234='Tabelle Tipi-pesi'!R$7,'Tabelle Tipi-pesi'!S$7,"")&amp;IF(S234='Tabelle Tipi-pesi'!R$8,'Tabelle Tipi-pesi'!S$8,"")&amp;IF(S234='Tabelle Tipi-pesi'!R$9,'Tabelle Tipi-pesi'!S$9,"")&amp;IF(S234='Tabelle Tipi-pesi'!R$10,'Tabelle Tipi-pesi'!S$10,"")&amp;IF(S234='Tabelle Tipi-pesi'!R$11,'Tabelle Tipi-pesi'!S$11,"")&amp;IF(S234='Tabelle Tipi-pesi'!R$12,'Tabelle Tipi-pesi'!S$12,"")&amp;IF(S234='Tabelle Tipi-pesi'!R$13,'Tabelle Tipi-pesi'!S$13,"")&amp;IF(S234='Tabelle Tipi-pesi'!R$14,'Tabelle Tipi-pesi'!S$14,"")&amp;IF(S234='Tabelle Tipi-pesi'!R$15,'Tabelle Tipi-pesi'!S$15,"")&amp;IF(S234='Tabelle Tipi-pesi'!R$16,'Tabelle Tipi-pesi'!S$16,"")&amp;IF(S234='Tabelle Tipi-pesi'!R$17,'Tabelle Tipi-pesi'!S$17,"")&amp;IF(S234='Tabelle Tipi-pesi'!R$18,'Tabelle Tipi-pesi'!S$18,"")&amp;IF(S234='Tabelle Tipi-pesi'!R$19,'Tabelle Tipi-pesi'!S$19,"")&amp;IF(S234='Tabelle Tipi-pesi'!R$20,'Tabelle Tipi-pesi'!S$20,"")&amp;IF(S234='Tabelle Tipi-pesi'!R$21,'Tabelle Tipi-pesi'!S$21,"")&amp;IF(S234='Tabelle Tipi-pesi'!R$22,'Tabelle Tipi-pesi'!S$22,"")&amp;IF(S234='Tabelle Tipi-pesi'!R$23,'Tabelle Tipi-pesi'!S$23,"")))</f>
        <v>10</v>
      </c>
      <c r="V234" s="9">
        <f>IF(U234="",0,VALUE(IF(U234='Tabelle Tipi-pesi'!T$2,'Tabelle Tipi-pesi'!U$2,"")&amp;IF(U234='Tabelle Tipi-pesi'!T$3,'Tabelle Tipi-pesi'!U$3,"")&amp;IF(U234='Tabelle Tipi-pesi'!T$4,'Tabelle Tipi-pesi'!U$4,"")&amp;IF(U234='Tabelle Tipi-pesi'!T$5,'Tabelle Tipi-pesi'!U$5,"")&amp;IF(U234='Tabelle Tipi-pesi'!T$6,'Tabelle Tipi-pesi'!U$6,"")&amp;IF(U234='Tabelle Tipi-pesi'!T$7,'Tabelle Tipi-pesi'!U$7,"")&amp;IF(U234='Tabelle Tipi-pesi'!T$8,'Tabelle Tipi-pesi'!U$8,"")&amp;IF(U234='Tabelle Tipi-pesi'!T$9,'Tabelle Tipi-pesi'!U$9,"")&amp;IF(U234='Tabelle Tipi-pesi'!T$10,'Tabelle Tipi-pesi'!U$10,"")&amp;IF(U234='Tabelle Tipi-pesi'!T$11,'Tabelle Tipi-pesi'!U$11,"")&amp;IF(U234='Tabelle Tipi-pesi'!T$12,'Tabelle Tipi-pesi'!U$12,"")&amp;IF(U234='Tabelle Tipi-pesi'!T$13,'Tabelle Tipi-pesi'!U$13,"")&amp;IF(U234='Tabelle Tipi-pesi'!T$14,'Tabelle Tipi-pesi'!U$14,"")&amp;IF(U234='Tabelle Tipi-pesi'!T$15,'Tabelle Tipi-pesi'!U$15,"")&amp;IF(U234='Tabelle Tipi-pesi'!T$16,'Tabelle Tipi-pesi'!U$16,"")&amp;IF(U234='Tabelle Tipi-pesi'!T$17,'Tabelle Tipi-pesi'!U$17,"")&amp;IF(U234='Tabelle Tipi-pesi'!T$18,'Tabelle Tipi-pesi'!U$18,"")&amp;IF(U234='Tabelle Tipi-pesi'!T$19,'Tabelle Tipi-pesi'!U$19,"")&amp;IF(U234='Tabelle Tipi-pesi'!T$20,'Tabelle Tipi-pesi'!U$20,"")&amp;IF(U234='Tabelle Tipi-pesi'!T$21,'Tabelle Tipi-pesi'!U$21,"")&amp;IF(U234='Tabelle Tipi-pesi'!T$22,'Tabelle Tipi-pesi'!U$22,"")&amp;IF(U234='Tabelle Tipi-pesi'!T$23,'Tabelle Tipi-pesi'!U$23,"")))</f>
        <v>0</v>
      </c>
      <c r="W234" s="31"/>
      <c r="X234" s="32">
        <f>IF(W234="",0,VALUE(IF(W234='Tabelle Tipi-pesi'!V$2,'Tabelle Tipi-pesi'!W$2,"")&amp;IF(W234='Tabelle Tipi-pesi'!V$3,'Tabelle Tipi-pesi'!W$3,"")&amp;IF(W234='Tabelle Tipi-pesi'!V$4,'Tabelle Tipi-pesi'!W$4,"")&amp;IF(W234='Tabelle Tipi-pesi'!V$5,'Tabelle Tipi-pesi'!W$5,"")&amp;IF(W234='Tabelle Tipi-pesi'!V$6,'Tabelle Tipi-pesi'!W$6,"")&amp;IF(W234='Tabelle Tipi-pesi'!V$7,'Tabelle Tipi-pesi'!W$7,"")&amp;IF(W234='Tabelle Tipi-pesi'!V$8,'Tabelle Tipi-pesi'!W$8,"")&amp;IF(W234='Tabelle Tipi-pesi'!V$9,'Tabelle Tipi-pesi'!W$9,"")&amp;IF(W234='Tabelle Tipi-pesi'!V$10,'Tabelle Tipi-pesi'!W$10,"")&amp;IF(W234='Tabelle Tipi-pesi'!V$11,'Tabelle Tipi-pesi'!W$11,"")&amp;IF(W234='Tabelle Tipi-pesi'!V$12,'Tabelle Tipi-pesi'!W$12,"")&amp;IF(W234='Tabelle Tipi-pesi'!V$13,'Tabelle Tipi-pesi'!W$13,"")&amp;IF(W234='Tabelle Tipi-pesi'!V$14,'Tabelle Tipi-pesi'!W$14,"")&amp;IF(W234='Tabelle Tipi-pesi'!V$15,'Tabelle Tipi-pesi'!W$15,"")&amp;IF(W234='Tabelle Tipi-pesi'!V$16,'Tabelle Tipi-pesi'!W$16,"")&amp;IF(W234='Tabelle Tipi-pesi'!V$17,'Tabelle Tipi-pesi'!W$17,"")&amp;IF(W234='Tabelle Tipi-pesi'!V$18,'Tabelle Tipi-pesi'!W$18,"")&amp;IF(W234='Tabelle Tipi-pesi'!V$19,'Tabelle Tipi-pesi'!W$19,"")&amp;IF(W234='Tabelle Tipi-pesi'!V$20,'Tabelle Tipi-pesi'!W$20,"")&amp;IF(W234='Tabelle Tipi-pesi'!V$21,'Tabelle Tipi-pesi'!W$21,"")&amp;IF(W234='Tabelle Tipi-pesi'!V$22,'Tabelle Tipi-pesi'!W$22,"")&amp;IF(W234='Tabelle Tipi-pesi'!V$23,'Tabelle Tipi-pesi'!W$23,"")))</f>
        <v>0</v>
      </c>
      <c r="Y234" s="8" t="s">
        <v>100</v>
      </c>
      <c r="Z234" s="9">
        <f>IF(Y234="",0,VALUE(IF(Y234='Tabelle Tipi-pesi'!X$2,'Tabelle Tipi-pesi'!Y$2,"")&amp;IF(Y234='Tabelle Tipi-pesi'!X$3,'Tabelle Tipi-pesi'!Y$3,"")&amp;IF(Y234='Tabelle Tipi-pesi'!X$4,'Tabelle Tipi-pesi'!Y$4,"")&amp;IF(Y234='Tabelle Tipi-pesi'!X$5,'Tabelle Tipi-pesi'!Y$5,"")&amp;IF(Y234='Tabelle Tipi-pesi'!X$6,'Tabelle Tipi-pesi'!Y$6,"")&amp;IF(Y234='Tabelle Tipi-pesi'!X$7,'Tabelle Tipi-pesi'!Y$7,"")&amp;IF(Y234='Tabelle Tipi-pesi'!X$8,'Tabelle Tipi-pesi'!Y$8,"")&amp;IF(Y234='Tabelle Tipi-pesi'!X$9,'Tabelle Tipi-pesi'!Y$9,"")&amp;IF(Y234='Tabelle Tipi-pesi'!X$10,'Tabelle Tipi-pesi'!Y$10,"")&amp;IF(Y234='Tabelle Tipi-pesi'!X$11,'Tabelle Tipi-pesi'!Y$11,"")&amp;IF(Y234='Tabelle Tipi-pesi'!X$12,'Tabelle Tipi-pesi'!Y$12,"")&amp;IF(Y234='Tabelle Tipi-pesi'!X$13,'Tabelle Tipi-pesi'!Y$13,"")&amp;IF(Y234='Tabelle Tipi-pesi'!X$14,'Tabelle Tipi-pesi'!Y$14,"")&amp;IF(Y234='Tabelle Tipi-pesi'!X$15,'Tabelle Tipi-pesi'!Y$15,"")&amp;IF(Y234='Tabelle Tipi-pesi'!X$16,'Tabelle Tipi-pesi'!Y$16,"")&amp;IF(Y234='Tabelle Tipi-pesi'!X$17,'Tabelle Tipi-pesi'!Y$17,"")&amp;IF(Y234='Tabelle Tipi-pesi'!X$18,'Tabelle Tipi-pesi'!Y$18,"")&amp;IF(Y234='Tabelle Tipi-pesi'!X$19,'Tabelle Tipi-pesi'!Y$19,"")&amp;IF(Y234='Tabelle Tipi-pesi'!X$20,'Tabelle Tipi-pesi'!Y$20,"")&amp;IF(Y234='Tabelle Tipi-pesi'!X$21,'Tabelle Tipi-pesi'!Y$21,"")&amp;IF(Y234='Tabelle Tipi-pesi'!X$22,'Tabelle Tipi-pesi'!Y$22,"")&amp;IF(Y234='Tabelle Tipi-pesi'!X$23,'Tabelle Tipi-pesi'!Y$23,"")))</f>
        <v>190</v>
      </c>
      <c r="AA234" s="36" t="s">
        <v>105</v>
      </c>
      <c r="AB234" s="37">
        <f>IF(AA234="",0,VALUE(IF(AA234='Tabelle Tipi-pesi'!Z$2,'Tabelle Tipi-pesi'!AA$2,"")&amp;IF(AA234='Tabelle Tipi-pesi'!Z$3,'Tabelle Tipi-pesi'!AA$3,"")&amp;IF(AA234='Tabelle Tipi-pesi'!Z$4,'Tabelle Tipi-pesi'!AA$4,"")&amp;IF(AA234='Tabelle Tipi-pesi'!Z$5,'Tabelle Tipi-pesi'!AA$5,"")&amp;IF(AA234='Tabelle Tipi-pesi'!Z$6,'Tabelle Tipi-pesi'!AA$6,"")&amp;IF(AA234='Tabelle Tipi-pesi'!Z$7,'Tabelle Tipi-pesi'!AA$7,"")&amp;IF(AA234='Tabelle Tipi-pesi'!Z$8,'Tabelle Tipi-pesi'!AA$8,"")&amp;IF(AA234='Tabelle Tipi-pesi'!Z$9,'Tabelle Tipi-pesi'!AA$9,"")&amp;IF(AA234='Tabelle Tipi-pesi'!Z$10,'Tabelle Tipi-pesi'!AA$10,"")&amp;IF(AA234='Tabelle Tipi-pesi'!Z$11,'Tabelle Tipi-pesi'!AA$11,"")&amp;IF(AA234='Tabelle Tipi-pesi'!Z$12,'Tabelle Tipi-pesi'!AA$12,"")&amp;IF(AA234='Tabelle Tipi-pesi'!Z$13,'Tabelle Tipi-pesi'!AA$13,"")&amp;IF(AA234='Tabelle Tipi-pesi'!Z$14,'Tabelle Tipi-pesi'!AA$14,"")&amp;IF(AA234='Tabelle Tipi-pesi'!Z$15,'Tabelle Tipi-pesi'!AA$15,"")&amp;IF(AA234='Tabelle Tipi-pesi'!Z$16,'Tabelle Tipi-pesi'!AA$16,"")&amp;IF(AA234='Tabelle Tipi-pesi'!Z$17,'Tabelle Tipi-pesi'!AA$17,"")&amp;IF(AA234='Tabelle Tipi-pesi'!Z$18,'Tabelle Tipi-pesi'!AA$18,"")&amp;IF(AA234='Tabelle Tipi-pesi'!Z$19,'Tabelle Tipi-pesi'!AA$19,"")&amp;IF(AA234='Tabelle Tipi-pesi'!Z$20,'Tabelle Tipi-pesi'!AA$20,"")&amp;IF(AA234='Tabelle Tipi-pesi'!Z$21,'Tabelle Tipi-pesi'!AA$21,"")&amp;IF(AA234='Tabelle Tipi-pesi'!Z$22,'Tabelle Tipi-pesi'!AA$22,"")&amp;IF(AA234='Tabelle Tipi-pesi'!Z$23,'Tabelle Tipi-pesi'!AA$23,"")))</f>
        <v>75</v>
      </c>
      <c r="AD234" s="9">
        <f>IF(AC234="",0,VALUE(IF(AC234='Tabelle Tipi-pesi'!Z$2,'Tabelle Tipi-pesi'!AA$2,"")&amp;IF(AC234='Tabelle Tipi-pesi'!Z$3,'Tabelle Tipi-pesi'!AA$3,"")&amp;IF(AC234='Tabelle Tipi-pesi'!Z$4,'Tabelle Tipi-pesi'!AA$4,"")&amp;IF(AC234='Tabelle Tipi-pesi'!Z$5,'Tabelle Tipi-pesi'!AA$5,"")&amp;IF(AC234='Tabelle Tipi-pesi'!Z$6,'Tabelle Tipi-pesi'!AA$6,"")&amp;IF(AC234='Tabelle Tipi-pesi'!Z$7,'Tabelle Tipi-pesi'!AA$7,"")&amp;IF(AC234='Tabelle Tipi-pesi'!Z$8,'Tabelle Tipi-pesi'!AA$8,"")&amp;IF(AC234='Tabelle Tipi-pesi'!Z$9,'Tabelle Tipi-pesi'!AA$9,"")&amp;IF(AC234='Tabelle Tipi-pesi'!Z$10,'Tabelle Tipi-pesi'!AA$10,"")&amp;IF(AC234='Tabelle Tipi-pesi'!Z$11,'Tabelle Tipi-pesi'!AA$11,"")&amp;IF(AC234='Tabelle Tipi-pesi'!Z$12,'Tabelle Tipi-pesi'!AA$12,"")&amp;IF(AC234='Tabelle Tipi-pesi'!Z$13,'Tabelle Tipi-pesi'!AA$13,"")&amp;IF(AC234='Tabelle Tipi-pesi'!Z$14,'Tabelle Tipi-pesi'!AA$14,"")&amp;IF(AC234='Tabelle Tipi-pesi'!Z$15,'Tabelle Tipi-pesi'!AA$15,"")&amp;IF(AC234='Tabelle Tipi-pesi'!Z$16,'Tabelle Tipi-pesi'!AA$16,"")&amp;IF(AC234='Tabelle Tipi-pesi'!Z$17,'Tabelle Tipi-pesi'!AA$17,"")&amp;IF(AC234='Tabelle Tipi-pesi'!Z$18,'Tabelle Tipi-pesi'!AA$18,"")&amp;IF(AC234='Tabelle Tipi-pesi'!Z$19,'Tabelle Tipi-pesi'!AA$19,"")&amp;IF(AC234='Tabelle Tipi-pesi'!Z$20,'Tabelle Tipi-pesi'!AA$20,"")&amp;IF(AC234='Tabelle Tipi-pesi'!Z$21,'Tabelle Tipi-pesi'!AA$21,"")&amp;IF(AC234='Tabelle Tipi-pesi'!Z$22,'Tabelle Tipi-pesi'!AA$22,"")&amp;IF(AC234='Tabelle Tipi-pesi'!Z$23,'Tabelle Tipi-pesi'!AA$23,"")))</f>
        <v>0</v>
      </c>
      <c r="AE234" s="34"/>
      <c r="AF234" s="35">
        <f>IF(AE234="",0,VALUE(IF(AE234='Tabelle Tipi-pesi'!AB$2,'Tabelle Tipi-pesi'!AC$2,"")&amp;IF(AE234='Tabelle Tipi-pesi'!AB$3,'Tabelle Tipi-pesi'!AC$3,"")&amp;IF(AE234='Tabelle Tipi-pesi'!AB$4,'Tabelle Tipi-pesi'!AC$4,"")&amp;IF(AE234='Tabelle Tipi-pesi'!AB$5,'Tabelle Tipi-pesi'!AC$5,"")&amp;IF(AE234='Tabelle Tipi-pesi'!AB$6,'Tabelle Tipi-pesi'!AC$6,"")&amp;IF(AE234='Tabelle Tipi-pesi'!AB$7,'Tabelle Tipi-pesi'!AC$7,"")&amp;IF(AE234='Tabelle Tipi-pesi'!AB$8,'Tabelle Tipi-pesi'!AC$8,"")&amp;IF(AE234='Tabelle Tipi-pesi'!AB$9,'Tabelle Tipi-pesi'!AC$9,"")&amp;IF(AE234='Tabelle Tipi-pesi'!AB$10,'Tabelle Tipi-pesi'!AC$10,"")&amp;IF(AE234='Tabelle Tipi-pesi'!AB$11,'Tabelle Tipi-pesi'!AC$11,"")&amp;IF(AE234='Tabelle Tipi-pesi'!AB$12,'Tabelle Tipi-pesi'!AC$12,"")&amp;IF(AE234='Tabelle Tipi-pesi'!AB$13,'Tabelle Tipi-pesi'!AC$13,"")&amp;IF(AE234='Tabelle Tipi-pesi'!AB$14,'Tabelle Tipi-pesi'!AC$14,"")&amp;IF(AE234='Tabelle Tipi-pesi'!AB$15,'Tabelle Tipi-pesi'!AC$15,"")&amp;IF(AD234='Tabelle Tipi-pesi'!AB$16,'Tabelle Tipi-pesi'!AC$16,"")&amp;IF(AE234='Tabelle Tipi-pesi'!AB$17,'Tabelle Tipi-pesi'!AC$17,"")&amp;IF(AE234='Tabelle Tipi-pesi'!AB$18,'Tabelle Tipi-pesi'!AC$18,"")&amp;IF(AE234='Tabelle Tipi-pesi'!AB$19,'Tabelle Tipi-pesi'!AC$19,"")&amp;IF(AE234='Tabelle Tipi-pesi'!AB$20,'Tabelle Tipi-pesi'!AC$20,"")&amp;IF(AE234='Tabelle Tipi-pesi'!AB$21,'Tabelle Tipi-pesi'!AC$21,"")&amp;IF(AE234='Tabelle Tipi-pesi'!AB$22,'Tabelle Tipi-pesi'!AC$22,"")&amp;IF(AE234='Tabelle Tipi-pesi'!AB$23,'Tabelle Tipi-pesi'!AC$23,"")))</f>
        <v>0</v>
      </c>
      <c r="AH234" s="9">
        <f>IF(AG234="",0,VALUE(IF(AG234='Tabelle Tipi-pesi'!AD$2,'Tabelle Tipi-pesi'!AE$2,"")&amp;IF(AG234='Tabelle Tipi-pesi'!AD$3,'Tabelle Tipi-pesi'!AE$3,"")&amp;IF(AG234='Tabelle Tipi-pesi'!AD$4,'Tabelle Tipi-pesi'!AE$4,"")&amp;IF(AG234='Tabelle Tipi-pesi'!AD$5,'Tabelle Tipi-pesi'!AE$5,"")&amp;IF(AG234='Tabelle Tipi-pesi'!AD$6,'Tabelle Tipi-pesi'!AE$6,"")&amp;IF(AG234='Tabelle Tipi-pesi'!AD$7,'Tabelle Tipi-pesi'!AE$7,"")&amp;IF(AG234='Tabelle Tipi-pesi'!AD$8,'Tabelle Tipi-pesi'!AE$8,"")&amp;IF(AG234='Tabelle Tipi-pesi'!AD$9,'Tabelle Tipi-pesi'!AE$9,"")&amp;IF(AG234='Tabelle Tipi-pesi'!AD$10,'Tabelle Tipi-pesi'!AE$10,"")&amp;IF(AG234='Tabelle Tipi-pesi'!AD$11,'Tabelle Tipi-pesi'!AE$11,"")&amp;IF(AG234='Tabelle Tipi-pesi'!AD$12,'Tabelle Tipi-pesi'!AE$12,"")&amp;IF(AG234='Tabelle Tipi-pesi'!AD$13,'Tabelle Tipi-pesi'!AE$13,"")&amp;IF(AG234='Tabelle Tipi-pesi'!AD$14,'Tabelle Tipi-pesi'!AE$14,"")&amp;IF(AG234='Tabelle Tipi-pesi'!AD$15,'Tabelle Tipi-pesi'!AE$15,"")&amp;IF(AF234='Tabelle Tipi-pesi'!AD$16,'Tabelle Tipi-pesi'!AE$16,"")&amp;IF(AG234='Tabelle Tipi-pesi'!AD$17,'Tabelle Tipi-pesi'!AE$17,"")&amp;IF(AG234='Tabelle Tipi-pesi'!AD$18,'Tabelle Tipi-pesi'!AE$18,"")&amp;IF(AG234='Tabelle Tipi-pesi'!AD$19,'Tabelle Tipi-pesi'!AE$19,"")&amp;IF(AG234='Tabelle Tipi-pesi'!AD$20,'Tabelle Tipi-pesi'!AE$20,"")&amp;IF(AG234='Tabelle Tipi-pesi'!AD$21,'Tabelle Tipi-pesi'!AE$21,"")&amp;IF(AG234='Tabelle Tipi-pesi'!AD$22,'Tabelle Tipi-pesi'!AE$22,"")&amp;IF(AG234='Tabelle Tipi-pesi'!AD$23,'Tabelle Tipi-pesi'!AE$23,"")))</f>
        <v>0</v>
      </c>
      <c r="AJ234" s="26">
        <f t="shared" si="21"/>
        <v>1452</v>
      </c>
      <c r="AK234" s="55">
        <v>7.4</v>
      </c>
      <c r="AL234" s="12">
        <v>2700</v>
      </c>
      <c r="AM234" s="18"/>
      <c r="AN234" s="11">
        <f t="shared" si="22"/>
        <v>12</v>
      </c>
      <c r="AO234" s="11" t="str">
        <f t="shared" si="23"/>
        <v>3</v>
      </c>
      <c r="AP234" s="8">
        <v>830</v>
      </c>
      <c r="AQ234" s="14">
        <f t="shared" si="24"/>
        <v>21.891891891891891</v>
      </c>
      <c r="AR234" s="15">
        <f t="shared" si="25"/>
        <v>243.00000000000003</v>
      </c>
      <c r="AS234" s="16">
        <f t="shared" si="26"/>
        <v>167.35537190082647</v>
      </c>
      <c r="AT234" s="15">
        <f t="shared" si="27"/>
        <v>5.9753086419753076</v>
      </c>
      <c r="AU234" s="39"/>
    </row>
    <row r="235" spans="1:47" s="8" customFormat="1" ht="11.25" customHeight="1" x14ac:dyDescent="0.2">
      <c r="A235" s="8">
        <v>231</v>
      </c>
      <c r="B235" s="8">
        <v>4</v>
      </c>
      <c r="C235" s="20" t="s">
        <v>18</v>
      </c>
      <c r="D235" s="21">
        <f>IF(C235="",0,VALUE(IF(C235='Tabelle Tipi-pesi'!B$2,'Tabelle Tipi-pesi'!C$2,"")&amp;IF(C235='Tabelle Tipi-pesi'!B$3,'Tabelle Tipi-pesi'!C$3,"")&amp;IF(C235='Tabelle Tipi-pesi'!B$4,'Tabelle Tipi-pesi'!C$4,"")&amp;IF(C235='Tabelle Tipi-pesi'!B$5,'Tabelle Tipi-pesi'!C$5,"")&amp;IF(C235='Tabelle Tipi-pesi'!B$6,'Tabelle Tipi-pesi'!C$6,"")&amp;IF(C235='Tabelle Tipi-pesi'!B$7,'Tabelle Tipi-pesi'!C$7,"")&amp;IF(C235='Tabelle Tipi-pesi'!B$8,'Tabelle Tipi-pesi'!C$8,"")&amp;IF(C235='Tabelle Tipi-pesi'!B$9,'Tabelle Tipi-pesi'!C$9,"")&amp;IF(C235='Tabelle Tipi-pesi'!B$10,'Tabelle Tipi-pesi'!C$10,"")&amp;IF(C235='Tabelle Tipi-pesi'!B$11,'Tabelle Tipi-pesi'!C$11,"")&amp;IF(C235='Tabelle Tipi-pesi'!B$12,'Tabelle Tipi-pesi'!C$12,"")&amp;IF(C235='Tabelle Tipi-pesi'!B$13,'Tabelle Tipi-pesi'!C$13,"")&amp;IF(C235='Tabelle Tipi-pesi'!B$14,'Tabelle Tipi-pesi'!C$14,"")&amp;IF(C235='Tabelle Tipi-pesi'!B$15,'Tabelle Tipi-pesi'!C$15,"")&amp;IF(C235='Tabelle Tipi-pesi'!B$16,'Tabelle Tipi-pesi'!C$16,"")&amp;IF(C235='Tabelle Tipi-pesi'!B$17,'Tabelle Tipi-pesi'!C$17,"")&amp;IF(C235='Tabelle Tipi-pesi'!B$18,'Tabelle Tipi-pesi'!C$18,"")&amp;IF(C235='Tabelle Tipi-pesi'!B$19,'Tabelle Tipi-pesi'!C$19,"")&amp;IF(C235='Tabelle Tipi-pesi'!B$20,'Tabelle Tipi-pesi'!C$20,"")&amp;IF(C235='Tabelle Tipi-pesi'!B$21,'Tabelle Tipi-pesi'!C$21,"")&amp;IF(C235='Tabelle Tipi-pesi'!B$22,'Tabelle Tipi-pesi'!C$22,"")&amp;IF(C235='Tabelle Tipi-pesi'!B$23,'Tabelle Tipi-pesi'!C$23,"")))</f>
        <v>180</v>
      </c>
      <c r="E235" s="8" t="s">
        <v>29</v>
      </c>
      <c r="F235" s="7">
        <f>IF(E235="",0,VALUE(IF(E235='Tabelle Tipi-pesi'!D$2,'Tabelle Tipi-pesi'!E$2,"")&amp;IF(E235='Tabelle Tipi-pesi'!D$3,'Tabelle Tipi-pesi'!E$3,"")&amp;IF(E235='Tabelle Tipi-pesi'!D$4,'Tabelle Tipi-pesi'!E$4,"")&amp;IF(E235='Tabelle Tipi-pesi'!D$5,'Tabelle Tipi-pesi'!E$5,"")&amp;IF(E235='Tabelle Tipi-pesi'!D$6,'Tabelle Tipi-pesi'!E$6,"")&amp;IF(E235='Tabelle Tipi-pesi'!D$7,'Tabelle Tipi-pesi'!E$7,"")&amp;IF(E235='Tabelle Tipi-pesi'!D$8,'Tabelle Tipi-pesi'!E$8,"")&amp;IF(E235='Tabelle Tipi-pesi'!D$9,'Tabelle Tipi-pesi'!E$9,"")&amp;IF(E235='Tabelle Tipi-pesi'!D$10,'Tabelle Tipi-pesi'!E$10,"")&amp;IF(E235='Tabelle Tipi-pesi'!D$11,'Tabelle Tipi-pesi'!E$11,"")&amp;IF(E235='Tabelle Tipi-pesi'!D$12,'Tabelle Tipi-pesi'!E$12,"")&amp;IF(E235='Tabelle Tipi-pesi'!D$13,'Tabelle Tipi-pesi'!E$13,"")&amp;IF(E235='Tabelle Tipi-pesi'!D$14,'Tabelle Tipi-pesi'!E$14,"")&amp;IF(E235='Tabelle Tipi-pesi'!D$15,'Tabelle Tipi-pesi'!E$15,"")&amp;IF(E235='Tabelle Tipi-pesi'!D$16,'Tabelle Tipi-pesi'!E$16,"")&amp;IF(E235='Tabelle Tipi-pesi'!D$17,'Tabelle Tipi-pesi'!E$17,"")&amp;IF(E235='Tabelle Tipi-pesi'!D$18,'Tabelle Tipi-pesi'!E$18,"")&amp;IF(E235='Tabelle Tipi-pesi'!D$19,'Tabelle Tipi-pesi'!E$19,"")&amp;IF(E235='Tabelle Tipi-pesi'!D$20,'Tabelle Tipi-pesi'!E$20,"")&amp;IF(E235='Tabelle Tipi-pesi'!D$21,'Tabelle Tipi-pesi'!E$21,"")&amp;IF(E235='Tabelle Tipi-pesi'!D$22,'Tabelle Tipi-pesi'!E$22,"")&amp;IF(E235='Tabelle Tipi-pesi'!D$23,'Tabelle Tipi-pesi'!E$23,"")))/4*B235</f>
        <v>80</v>
      </c>
      <c r="G235" s="22" t="s">
        <v>39</v>
      </c>
      <c r="H235" s="23">
        <f>$B235*IF(G235="",0,VALUE(IF(G235='Tabelle Tipi-pesi'!F$2,'Tabelle Tipi-pesi'!G$2,"")&amp;IF(G235='Tabelle Tipi-pesi'!F$3,'Tabelle Tipi-pesi'!G$3,"")&amp;IF(G235='Tabelle Tipi-pesi'!F$4,'Tabelle Tipi-pesi'!G$4,"")&amp;IF(G235='Tabelle Tipi-pesi'!F$5,'Tabelle Tipi-pesi'!G$5,"")&amp;IF(G235='Tabelle Tipi-pesi'!F$6,'Tabelle Tipi-pesi'!G$6,"")&amp;IF(G235='Tabelle Tipi-pesi'!F$7,'Tabelle Tipi-pesi'!G$7,"")&amp;IF(G235='Tabelle Tipi-pesi'!F$8,'Tabelle Tipi-pesi'!G$8,"")&amp;IF(G235='Tabelle Tipi-pesi'!F$9,'Tabelle Tipi-pesi'!G$9,"")&amp;IF(G235='Tabelle Tipi-pesi'!F$10,'Tabelle Tipi-pesi'!G$10,"")&amp;IF(G235='Tabelle Tipi-pesi'!F$11,'Tabelle Tipi-pesi'!G$11,"")&amp;IF(G235='Tabelle Tipi-pesi'!F$12,'Tabelle Tipi-pesi'!G$12,"")&amp;IF(G235='Tabelle Tipi-pesi'!F$13,'Tabelle Tipi-pesi'!G$13,"")&amp;IF(G235='Tabelle Tipi-pesi'!F$14,'Tabelle Tipi-pesi'!G$14,"")&amp;IF(G235='Tabelle Tipi-pesi'!F$15,'Tabelle Tipi-pesi'!G$15,"")&amp;IF(G235='Tabelle Tipi-pesi'!F$16,'Tabelle Tipi-pesi'!G$16,"")&amp;IF(G235='Tabelle Tipi-pesi'!F$17,'Tabelle Tipi-pesi'!G$17,"")&amp;IF(G235='Tabelle Tipi-pesi'!F$18,'Tabelle Tipi-pesi'!G$18,"")&amp;IF(G235='Tabelle Tipi-pesi'!F$19,'Tabelle Tipi-pesi'!G$19,"")&amp;IF(G235='Tabelle Tipi-pesi'!F$20,'Tabelle Tipi-pesi'!G$20,"")&amp;IF(G235='Tabelle Tipi-pesi'!F$21,'Tabelle Tipi-pesi'!G$21,"")&amp;IF(G235='Tabelle Tipi-pesi'!F$22,'Tabelle Tipi-pesi'!G$22,"")&amp;IF(G235='Tabelle Tipi-pesi'!F$23,'Tabelle Tipi-pesi'!G$23,"")))</f>
        <v>120</v>
      </c>
      <c r="I235" s="8" t="s">
        <v>47</v>
      </c>
      <c r="J235" s="9">
        <f>IF(I235="",0,VALUE(IF(I235='Tabelle Tipi-pesi'!H$2,'Tabelle Tipi-pesi'!I$2,"")&amp;IF(I235='Tabelle Tipi-pesi'!H$3,'Tabelle Tipi-pesi'!I$3,"")&amp;IF(I235='Tabelle Tipi-pesi'!H$4,'Tabelle Tipi-pesi'!I$4,"")&amp;IF(I235='Tabelle Tipi-pesi'!H$5,'Tabelle Tipi-pesi'!I$5,"")&amp;IF(I235='Tabelle Tipi-pesi'!H$6,'Tabelle Tipi-pesi'!I$6,"")&amp;IF(I235='Tabelle Tipi-pesi'!H$7,'Tabelle Tipi-pesi'!I$7,"")&amp;IF(I235='Tabelle Tipi-pesi'!H$8,'Tabelle Tipi-pesi'!I$8,"")&amp;IF(I235='Tabelle Tipi-pesi'!H$9,'Tabelle Tipi-pesi'!I$9,"")&amp;IF(I235='Tabelle Tipi-pesi'!H$10,'Tabelle Tipi-pesi'!I$10,"")&amp;IF(I235='Tabelle Tipi-pesi'!H$11,'Tabelle Tipi-pesi'!I$11,"")&amp;IF(I235='Tabelle Tipi-pesi'!H$12,'Tabelle Tipi-pesi'!I$12,"")&amp;IF(I235='Tabelle Tipi-pesi'!H$13,'Tabelle Tipi-pesi'!I$13,"")&amp;IF(I235='Tabelle Tipi-pesi'!H$14,'Tabelle Tipi-pesi'!I$14,"")&amp;IF(I235='Tabelle Tipi-pesi'!H$15,'Tabelle Tipi-pesi'!I$15,"")&amp;IF(I235='Tabelle Tipi-pesi'!H$16,'Tabelle Tipi-pesi'!I$16,"")&amp;IF(I235='Tabelle Tipi-pesi'!H$17,'Tabelle Tipi-pesi'!I$17,"")&amp;IF(I235='Tabelle Tipi-pesi'!H$18,'Tabelle Tipi-pesi'!I$18,"")&amp;IF(I235='Tabelle Tipi-pesi'!H$19,'Tabelle Tipi-pesi'!I$19,"")&amp;IF(I235='Tabelle Tipi-pesi'!H$20,'Tabelle Tipi-pesi'!I$20,"")&amp;IF(I235='Tabelle Tipi-pesi'!H$21,'Tabelle Tipi-pesi'!I$21,"")&amp;IF(I235='Tabelle Tipi-pesi'!H$22,'Tabelle Tipi-pesi'!I$22,"")&amp;IF(I235='Tabelle Tipi-pesi'!H$23,'Tabelle Tipi-pesi'!I$23,"")))</f>
        <v>145</v>
      </c>
      <c r="K235" s="24" t="s">
        <v>50</v>
      </c>
      <c r="L235" s="25">
        <f>IF(K235="",0,VALUE(IF(K235='Tabelle Tipi-pesi'!J$2,'Tabelle Tipi-pesi'!K$2,"")&amp;IF(K235='Tabelle Tipi-pesi'!J$3,'Tabelle Tipi-pesi'!K$3,"")&amp;IF(K235='Tabelle Tipi-pesi'!J$4,'Tabelle Tipi-pesi'!K$4,"")&amp;IF(K235='Tabelle Tipi-pesi'!J$5,'Tabelle Tipi-pesi'!K$5,"")&amp;IF(K235='Tabelle Tipi-pesi'!J$6,'Tabelle Tipi-pesi'!K$6,"")&amp;IF(K235='Tabelle Tipi-pesi'!J$7,'Tabelle Tipi-pesi'!K$7,"")&amp;IF(K235='Tabelle Tipi-pesi'!J$8,'Tabelle Tipi-pesi'!K$8,"")&amp;IF(K235='Tabelle Tipi-pesi'!J$9,'Tabelle Tipi-pesi'!K$9,"")&amp;IF(K235='Tabelle Tipi-pesi'!J$10,'Tabelle Tipi-pesi'!K$10,"")&amp;IF(K235='Tabelle Tipi-pesi'!J$11,'Tabelle Tipi-pesi'!K$11,"")&amp;IF(K235='Tabelle Tipi-pesi'!J$12,'Tabelle Tipi-pesi'!K$12,"")&amp;IF(K235='Tabelle Tipi-pesi'!J$13,'Tabelle Tipi-pesi'!K$13,"")&amp;IF(K235='Tabelle Tipi-pesi'!J$14,'Tabelle Tipi-pesi'!K$14,"")&amp;IF(K235='Tabelle Tipi-pesi'!J$15,'Tabelle Tipi-pesi'!K$15,"")&amp;IF(K235='Tabelle Tipi-pesi'!J$16,'Tabelle Tipi-pesi'!K$16,"")&amp;IF(K235='Tabelle Tipi-pesi'!J$17,'Tabelle Tipi-pesi'!K$17,"")&amp;IF(K235='Tabelle Tipi-pesi'!J$18,'Tabelle Tipi-pesi'!K$18,"")&amp;IF(K235='Tabelle Tipi-pesi'!J$19,'Tabelle Tipi-pesi'!K$19,"")&amp;IF(K235='Tabelle Tipi-pesi'!J$20,'Tabelle Tipi-pesi'!K$20,"")&amp;IF(K235='Tabelle Tipi-pesi'!J$21,'Tabelle Tipi-pesi'!K$21,"")&amp;IF(K235='Tabelle Tipi-pesi'!J$22,'Tabelle Tipi-pesi'!K$22,"")&amp;IF(K235='Tabelle Tipi-pesi'!J$23,'Tabelle Tipi-pesi'!K$23,"")))</f>
        <v>7</v>
      </c>
      <c r="M235" s="8" t="s">
        <v>63</v>
      </c>
      <c r="N235" s="9">
        <f>$B235*IF(M235="",0,VALUE(IF(M235='Tabelle Tipi-pesi'!L$2,'Tabelle Tipi-pesi'!M$2,"")&amp;IF(M235='Tabelle Tipi-pesi'!L$3,'Tabelle Tipi-pesi'!M$3,"")&amp;IF(M235='Tabelle Tipi-pesi'!L$4,'Tabelle Tipi-pesi'!M$4,"")&amp;IF(M235='Tabelle Tipi-pesi'!L$5,'Tabelle Tipi-pesi'!M$5,"")&amp;IF(M235='Tabelle Tipi-pesi'!L$6,'Tabelle Tipi-pesi'!M$6,"")&amp;IF(M235='Tabelle Tipi-pesi'!L$7,'Tabelle Tipi-pesi'!M$7,"")&amp;IF(M235='Tabelle Tipi-pesi'!L$8,'Tabelle Tipi-pesi'!M$8,"")&amp;IF(M235='Tabelle Tipi-pesi'!L$9,'Tabelle Tipi-pesi'!M$9,"")&amp;IF(M235='Tabelle Tipi-pesi'!L$10,'Tabelle Tipi-pesi'!M$10,"")&amp;IF(M235='Tabelle Tipi-pesi'!L$11,'Tabelle Tipi-pesi'!M$11,"")&amp;IF(M235='Tabelle Tipi-pesi'!L$12,'Tabelle Tipi-pesi'!M$12,"")&amp;IF(M235='Tabelle Tipi-pesi'!L$13,'Tabelle Tipi-pesi'!M$13,"")&amp;IF(M235='Tabelle Tipi-pesi'!L$14,'Tabelle Tipi-pesi'!M$14,"")&amp;IF(M235='Tabelle Tipi-pesi'!L$15,'Tabelle Tipi-pesi'!M$15,"")&amp;IF(M235='Tabelle Tipi-pesi'!L$16,'Tabelle Tipi-pesi'!M$16,"")&amp;IF(M235='Tabelle Tipi-pesi'!L$17,'Tabelle Tipi-pesi'!M$17,"")&amp;IF(M235='Tabelle Tipi-pesi'!L$18,'Tabelle Tipi-pesi'!M$18,"")&amp;IF(M235='Tabelle Tipi-pesi'!L$19,'Tabelle Tipi-pesi'!M$19,"")&amp;IF(M235='Tabelle Tipi-pesi'!L$20,'Tabelle Tipi-pesi'!M$20,"")&amp;IF(M235='Tabelle Tipi-pesi'!L$21,'Tabelle Tipi-pesi'!M$21,"")&amp;IF(M235='Tabelle Tipi-pesi'!L$22,'Tabelle Tipi-pesi'!M$22,"")&amp;IF(M235='Tabelle Tipi-pesi'!L$23,'Tabelle Tipi-pesi'!M$23,"")))</f>
        <v>416</v>
      </c>
      <c r="O235" s="27" t="s">
        <v>82</v>
      </c>
      <c r="P235" s="28">
        <f>IF(O235="",0,VALUE(IF(O235='Tabelle Tipi-pesi'!N$2,'Tabelle Tipi-pesi'!O$2,"")&amp;IF(O235='Tabelle Tipi-pesi'!N$3,'Tabelle Tipi-pesi'!O$3,"")&amp;IF(O235='Tabelle Tipi-pesi'!N$4,'Tabelle Tipi-pesi'!O$4,"")&amp;IF(O235='Tabelle Tipi-pesi'!N$5,'Tabelle Tipi-pesi'!O$5,"")&amp;IF(O235='Tabelle Tipi-pesi'!N$6,'Tabelle Tipi-pesi'!O$6,"")&amp;IF(O235='Tabelle Tipi-pesi'!N$7,'Tabelle Tipi-pesi'!O$7,"")&amp;IF(O235='Tabelle Tipi-pesi'!N$8,'Tabelle Tipi-pesi'!O$8,"")&amp;IF(O235='Tabelle Tipi-pesi'!N$9,'Tabelle Tipi-pesi'!O$9,"")&amp;IF(O235='Tabelle Tipi-pesi'!N$10,'Tabelle Tipi-pesi'!O$10,"")&amp;IF(O235='Tabelle Tipi-pesi'!N$11,'Tabelle Tipi-pesi'!O$11,"")&amp;IF(O235='Tabelle Tipi-pesi'!N$12,'Tabelle Tipi-pesi'!O$12,"")&amp;IF(O235='Tabelle Tipi-pesi'!N$13,'Tabelle Tipi-pesi'!O$13,"")&amp;IF(O235='Tabelle Tipi-pesi'!N$14,'Tabelle Tipi-pesi'!O$14,"")&amp;IF(O235='Tabelle Tipi-pesi'!N$15,'Tabelle Tipi-pesi'!O$15,"")&amp;IF(O235='Tabelle Tipi-pesi'!N$16,'Tabelle Tipi-pesi'!O$16,"")&amp;IF(O235='Tabelle Tipi-pesi'!N$17,'Tabelle Tipi-pesi'!O$17,"")&amp;IF(O235='Tabelle Tipi-pesi'!N$18,'Tabelle Tipi-pesi'!O$18,"")&amp;IF(O235='Tabelle Tipi-pesi'!N$19,'Tabelle Tipi-pesi'!O$19,"")&amp;IF(O235='Tabelle Tipi-pesi'!N$20,'Tabelle Tipi-pesi'!O$20,"")&amp;IF(O235='Tabelle Tipi-pesi'!N$21,'Tabelle Tipi-pesi'!O$21,"")&amp;IF(O235='Tabelle Tipi-pesi'!N$22,'Tabelle Tipi-pesi'!O$22,"")&amp;IF(O235='Tabelle Tipi-pesi'!N$23,'Tabelle Tipi-pesi'!O$23,"")))</f>
        <v>580</v>
      </c>
      <c r="Q235" s="8" t="s">
        <v>109</v>
      </c>
      <c r="R235" s="9">
        <f>IF(Q235="",0,VALUE(IF(Q235='Tabelle Tipi-pesi'!P$2,'Tabelle Tipi-pesi'!Q$2,"")&amp;IF(Q235='Tabelle Tipi-pesi'!P$3,'Tabelle Tipi-pesi'!Q$3,"")&amp;IF(Q235='Tabelle Tipi-pesi'!P$4,'Tabelle Tipi-pesi'!Q$4,"")&amp;IF(Q235='Tabelle Tipi-pesi'!P$5,'Tabelle Tipi-pesi'!Q$5,"")&amp;IF(Q235='Tabelle Tipi-pesi'!P$6,'Tabelle Tipi-pesi'!Q$6,"")&amp;IF(Q235='Tabelle Tipi-pesi'!P$7,'Tabelle Tipi-pesi'!Q$7,"")&amp;IF(Q235='Tabelle Tipi-pesi'!P$8,'Tabelle Tipi-pesi'!Q$8,"")&amp;IF(Q235='Tabelle Tipi-pesi'!P$9,'Tabelle Tipi-pesi'!Q$9,"")&amp;IF(Q235='Tabelle Tipi-pesi'!P$10,'Tabelle Tipi-pesi'!Q$10,"")&amp;IF(Q235='Tabelle Tipi-pesi'!P$11,'Tabelle Tipi-pesi'!Q$11,"")&amp;IF(Q235='Tabelle Tipi-pesi'!P$12,'Tabelle Tipi-pesi'!Q$12,"")&amp;IF(Q235='Tabelle Tipi-pesi'!P$13,'Tabelle Tipi-pesi'!Q$13,"")&amp;IF(Q235='Tabelle Tipi-pesi'!P$14,'Tabelle Tipi-pesi'!Q$14,"")&amp;IF(Q235='Tabelle Tipi-pesi'!P$15,'Tabelle Tipi-pesi'!Q$15,"")&amp;IF(Q235='Tabelle Tipi-pesi'!P$16,'Tabelle Tipi-pesi'!Q$16,"")&amp;IF(Q235='Tabelle Tipi-pesi'!P$17,'Tabelle Tipi-pesi'!Q$17,"")&amp;IF(Q235='Tabelle Tipi-pesi'!P$18,'Tabelle Tipi-pesi'!Q$18,"")&amp;IF(Q235='Tabelle Tipi-pesi'!P$19,'Tabelle Tipi-pesi'!Q$19,"")&amp;IF(Q235='Tabelle Tipi-pesi'!P$20,'Tabelle Tipi-pesi'!Q$20,"")&amp;IF(Q235='Tabelle Tipi-pesi'!P$21,'Tabelle Tipi-pesi'!Q$21,"")&amp;IF(Q235='Tabelle Tipi-pesi'!P$22,'Tabelle Tipi-pesi'!Q$22,"")&amp;IF(Q235='Tabelle Tipi-pesi'!P$23,'Tabelle Tipi-pesi'!Q$23,"")))</f>
        <v>60</v>
      </c>
      <c r="S235" s="29" t="s">
        <v>113</v>
      </c>
      <c r="T235" s="30">
        <f>IF(S235="",0,VALUE(IF(S235='Tabelle Tipi-pesi'!R$2,'Tabelle Tipi-pesi'!S$2,"")&amp;IF(S235='Tabelle Tipi-pesi'!R$3,'Tabelle Tipi-pesi'!S$3,"")&amp;IF(S235='Tabelle Tipi-pesi'!R$4,'Tabelle Tipi-pesi'!S$4,"")&amp;IF(S235='Tabelle Tipi-pesi'!R$5,'Tabelle Tipi-pesi'!S$5,"")&amp;IF(S235='Tabelle Tipi-pesi'!R$6,'Tabelle Tipi-pesi'!S$6,"")&amp;IF(S235='Tabelle Tipi-pesi'!R$7,'Tabelle Tipi-pesi'!S$7,"")&amp;IF(S235='Tabelle Tipi-pesi'!R$8,'Tabelle Tipi-pesi'!S$8,"")&amp;IF(S235='Tabelle Tipi-pesi'!R$9,'Tabelle Tipi-pesi'!S$9,"")&amp;IF(S235='Tabelle Tipi-pesi'!R$10,'Tabelle Tipi-pesi'!S$10,"")&amp;IF(S235='Tabelle Tipi-pesi'!R$11,'Tabelle Tipi-pesi'!S$11,"")&amp;IF(S235='Tabelle Tipi-pesi'!R$12,'Tabelle Tipi-pesi'!S$12,"")&amp;IF(S235='Tabelle Tipi-pesi'!R$13,'Tabelle Tipi-pesi'!S$13,"")&amp;IF(S235='Tabelle Tipi-pesi'!R$14,'Tabelle Tipi-pesi'!S$14,"")&amp;IF(S235='Tabelle Tipi-pesi'!R$15,'Tabelle Tipi-pesi'!S$15,"")&amp;IF(S235='Tabelle Tipi-pesi'!R$16,'Tabelle Tipi-pesi'!S$16,"")&amp;IF(S235='Tabelle Tipi-pesi'!R$17,'Tabelle Tipi-pesi'!S$17,"")&amp;IF(S235='Tabelle Tipi-pesi'!R$18,'Tabelle Tipi-pesi'!S$18,"")&amp;IF(S235='Tabelle Tipi-pesi'!R$19,'Tabelle Tipi-pesi'!S$19,"")&amp;IF(S235='Tabelle Tipi-pesi'!R$20,'Tabelle Tipi-pesi'!S$20,"")&amp;IF(S235='Tabelle Tipi-pesi'!R$21,'Tabelle Tipi-pesi'!S$21,"")&amp;IF(S235='Tabelle Tipi-pesi'!R$22,'Tabelle Tipi-pesi'!S$22,"")&amp;IF(S235='Tabelle Tipi-pesi'!R$23,'Tabelle Tipi-pesi'!S$23,"")))</f>
        <v>30</v>
      </c>
      <c r="U235" s="8" t="s">
        <v>93</v>
      </c>
      <c r="V235" s="9">
        <f>IF(U235="",0,VALUE(IF(U235='Tabelle Tipi-pesi'!T$2,'Tabelle Tipi-pesi'!U$2,"")&amp;IF(U235='Tabelle Tipi-pesi'!T$3,'Tabelle Tipi-pesi'!U$3,"")&amp;IF(U235='Tabelle Tipi-pesi'!T$4,'Tabelle Tipi-pesi'!U$4,"")&amp;IF(U235='Tabelle Tipi-pesi'!T$5,'Tabelle Tipi-pesi'!U$5,"")&amp;IF(U235='Tabelle Tipi-pesi'!T$6,'Tabelle Tipi-pesi'!U$6,"")&amp;IF(U235='Tabelle Tipi-pesi'!T$7,'Tabelle Tipi-pesi'!U$7,"")&amp;IF(U235='Tabelle Tipi-pesi'!T$8,'Tabelle Tipi-pesi'!U$8,"")&amp;IF(U235='Tabelle Tipi-pesi'!T$9,'Tabelle Tipi-pesi'!U$9,"")&amp;IF(U235='Tabelle Tipi-pesi'!T$10,'Tabelle Tipi-pesi'!U$10,"")&amp;IF(U235='Tabelle Tipi-pesi'!T$11,'Tabelle Tipi-pesi'!U$11,"")&amp;IF(U235='Tabelle Tipi-pesi'!T$12,'Tabelle Tipi-pesi'!U$12,"")&amp;IF(U235='Tabelle Tipi-pesi'!T$13,'Tabelle Tipi-pesi'!U$13,"")&amp;IF(U235='Tabelle Tipi-pesi'!T$14,'Tabelle Tipi-pesi'!U$14,"")&amp;IF(U235='Tabelle Tipi-pesi'!T$15,'Tabelle Tipi-pesi'!U$15,"")&amp;IF(U235='Tabelle Tipi-pesi'!T$16,'Tabelle Tipi-pesi'!U$16,"")&amp;IF(U235='Tabelle Tipi-pesi'!T$17,'Tabelle Tipi-pesi'!U$17,"")&amp;IF(U235='Tabelle Tipi-pesi'!T$18,'Tabelle Tipi-pesi'!U$18,"")&amp;IF(U235='Tabelle Tipi-pesi'!T$19,'Tabelle Tipi-pesi'!U$19,"")&amp;IF(U235='Tabelle Tipi-pesi'!T$20,'Tabelle Tipi-pesi'!U$20,"")&amp;IF(U235='Tabelle Tipi-pesi'!T$21,'Tabelle Tipi-pesi'!U$21,"")&amp;IF(U235='Tabelle Tipi-pesi'!T$22,'Tabelle Tipi-pesi'!U$22,"")&amp;IF(U235='Tabelle Tipi-pesi'!T$23,'Tabelle Tipi-pesi'!U$23,"")))</f>
        <v>80</v>
      </c>
      <c r="W235" s="31" t="s">
        <v>99</v>
      </c>
      <c r="X235" s="32">
        <f>IF(W235="",0,VALUE(IF(W235='Tabelle Tipi-pesi'!V$2,'Tabelle Tipi-pesi'!W$2,"")&amp;IF(W235='Tabelle Tipi-pesi'!V$3,'Tabelle Tipi-pesi'!W$3,"")&amp;IF(W235='Tabelle Tipi-pesi'!V$4,'Tabelle Tipi-pesi'!W$4,"")&amp;IF(W235='Tabelle Tipi-pesi'!V$5,'Tabelle Tipi-pesi'!W$5,"")&amp;IF(W235='Tabelle Tipi-pesi'!V$6,'Tabelle Tipi-pesi'!W$6,"")&amp;IF(W235='Tabelle Tipi-pesi'!V$7,'Tabelle Tipi-pesi'!W$7,"")&amp;IF(W235='Tabelle Tipi-pesi'!V$8,'Tabelle Tipi-pesi'!W$8,"")&amp;IF(W235='Tabelle Tipi-pesi'!V$9,'Tabelle Tipi-pesi'!W$9,"")&amp;IF(W235='Tabelle Tipi-pesi'!V$10,'Tabelle Tipi-pesi'!W$10,"")&amp;IF(W235='Tabelle Tipi-pesi'!V$11,'Tabelle Tipi-pesi'!W$11,"")&amp;IF(W235='Tabelle Tipi-pesi'!V$12,'Tabelle Tipi-pesi'!W$12,"")&amp;IF(W235='Tabelle Tipi-pesi'!V$13,'Tabelle Tipi-pesi'!W$13,"")&amp;IF(W235='Tabelle Tipi-pesi'!V$14,'Tabelle Tipi-pesi'!W$14,"")&amp;IF(W235='Tabelle Tipi-pesi'!V$15,'Tabelle Tipi-pesi'!W$15,"")&amp;IF(W235='Tabelle Tipi-pesi'!V$16,'Tabelle Tipi-pesi'!W$16,"")&amp;IF(W235='Tabelle Tipi-pesi'!V$17,'Tabelle Tipi-pesi'!W$17,"")&amp;IF(W235='Tabelle Tipi-pesi'!V$18,'Tabelle Tipi-pesi'!W$18,"")&amp;IF(W235='Tabelle Tipi-pesi'!V$19,'Tabelle Tipi-pesi'!W$19,"")&amp;IF(W235='Tabelle Tipi-pesi'!V$20,'Tabelle Tipi-pesi'!W$20,"")&amp;IF(W235='Tabelle Tipi-pesi'!V$21,'Tabelle Tipi-pesi'!W$21,"")&amp;IF(W235='Tabelle Tipi-pesi'!V$22,'Tabelle Tipi-pesi'!W$22,"")&amp;IF(W235='Tabelle Tipi-pesi'!V$23,'Tabelle Tipi-pesi'!W$23,"")))</f>
        <v>14</v>
      </c>
      <c r="Y235" s="8" t="s">
        <v>100</v>
      </c>
      <c r="Z235" s="9">
        <f>IF(Y235="",0,VALUE(IF(Y235='Tabelle Tipi-pesi'!X$2,'Tabelle Tipi-pesi'!Y$2,"")&amp;IF(Y235='Tabelle Tipi-pesi'!X$3,'Tabelle Tipi-pesi'!Y$3,"")&amp;IF(Y235='Tabelle Tipi-pesi'!X$4,'Tabelle Tipi-pesi'!Y$4,"")&amp;IF(Y235='Tabelle Tipi-pesi'!X$5,'Tabelle Tipi-pesi'!Y$5,"")&amp;IF(Y235='Tabelle Tipi-pesi'!X$6,'Tabelle Tipi-pesi'!Y$6,"")&amp;IF(Y235='Tabelle Tipi-pesi'!X$7,'Tabelle Tipi-pesi'!Y$7,"")&amp;IF(Y235='Tabelle Tipi-pesi'!X$8,'Tabelle Tipi-pesi'!Y$8,"")&amp;IF(Y235='Tabelle Tipi-pesi'!X$9,'Tabelle Tipi-pesi'!Y$9,"")&amp;IF(Y235='Tabelle Tipi-pesi'!X$10,'Tabelle Tipi-pesi'!Y$10,"")&amp;IF(Y235='Tabelle Tipi-pesi'!X$11,'Tabelle Tipi-pesi'!Y$11,"")&amp;IF(Y235='Tabelle Tipi-pesi'!X$12,'Tabelle Tipi-pesi'!Y$12,"")&amp;IF(Y235='Tabelle Tipi-pesi'!X$13,'Tabelle Tipi-pesi'!Y$13,"")&amp;IF(Y235='Tabelle Tipi-pesi'!X$14,'Tabelle Tipi-pesi'!Y$14,"")&amp;IF(Y235='Tabelle Tipi-pesi'!X$15,'Tabelle Tipi-pesi'!Y$15,"")&amp;IF(Y235='Tabelle Tipi-pesi'!X$16,'Tabelle Tipi-pesi'!Y$16,"")&amp;IF(Y235='Tabelle Tipi-pesi'!X$17,'Tabelle Tipi-pesi'!Y$17,"")&amp;IF(Y235='Tabelle Tipi-pesi'!X$18,'Tabelle Tipi-pesi'!Y$18,"")&amp;IF(Y235='Tabelle Tipi-pesi'!X$19,'Tabelle Tipi-pesi'!Y$19,"")&amp;IF(Y235='Tabelle Tipi-pesi'!X$20,'Tabelle Tipi-pesi'!Y$20,"")&amp;IF(Y235='Tabelle Tipi-pesi'!X$21,'Tabelle Tipi-pesi'!Y$21,"")&amp;IF(Y235='Tabelle Tipi-pesi'!X$22,'Tabelle Tipi-pesi'!Y$22,"")&amp;IF(Y235='Tabelle Tipi-pesi'!X$23,'Tabelle Tipi-pesi'!Y$23,"")))</f>
        <v>190</v>
      </c>
      <c r="AA235" s="36" t="s">
        <v>105</v>
      </c>
      <c r="AB235" s="37">
        <f>IF(AA235="",0,VALUE(IF(AA235='Tabelle Tipi-pesi'!Z$2,'Tabelle Tipi-pesi'!AA$2,"")&amp;IF(AA235='Tabelle Tipi-pesi'!Z$3,'Tabelle Tipi-pesi'!AA$3,"")&amp;IF(AA235='Tabelle Tipi-pesi'!Z$4,'Tabelle Tipi-pesi'!AA$4,"")&amp;IF(AA235='Tabelle Tipi-pesi'!Z$5,'Tabelle Tipi-pesi'!AA$5,"")&amp;IF(AA235='Tabelle Tipi-pesi'!Z$6,'Tabelle Tipi-pesi'!AA$6,"")&amp;IF(AA235='Tabelle Tipi-pesi'!Z$7,'Tabelle Tipi-pesi'!AA$7,"")&amp;IF(AA235='Tabelle Tipi-pesi'!Z$8,'Tabelle Tipi-pesi'!AA$8,"")&amp;IF(AA235='Tabelle Tipi-pesi'!Z$9,'Tabelle Tipi-pesi'!AA$9,"")&amp;IF(AA235='Tabelle Tipi-pesi'!Z$10,'Tabelle Tipi-pesi'!AA$10,"")&amp;IF(AA235='Tabelle Tipi-pesi'!Z$11,'Tabelle Tipi-pesi'!AA$11,"")&amp;IF(AA235='Tabelle Tipi-pesi'!Z$12,'Tabelle Tipi-pesi'!AA$12,"")&amp;IF(AA235='Tabelle Tipi-pesi'!Z$13,'Tabelle Tipi-pesi'!AA$13,"")&amp;IF(AA235='Tabelle Tipi-pesi'!Z$14,'Tabelle Tipi-pesi'!AA$14,"")&amp;IF(AA235='Tabelle Tipi-pesi'!Z$15,'Tabelle Tipi-pesi'!AA$15,"")&amp;IF(AA235='Tabelle Tipi-pesi'!Z$16,'Tabelle Tipi-pesi'!AA$16,"")&amp;IF(AA235='Tabelle Tipi-pesi'!Z$17,'Tabelle Tipi-pesi'!AA$17,"")&amp;IF(AA235='Tabelle Tipi-pesi'!Z$18,'Tabelle Tipi-pesi'!AA$18,"")&amp;IF(AA235='Tabelle Tipi-pesi'!Z$19,'Tabelle Tipi-pesi'!AA$19,"")&amp;IF(AA235='Tabelle Tipi-pesi'!Z$20,'Tabelle Tipi-pesi'!AA$20,"")&amp;IF(AA235='Tabelle Tipi-pesi'!Z$21,'Tabelle Tipi-pesi'!AA$21,"")&amp;IF(AA235='Tabelle Tipi-pesi'!Z$22,'Tabelle Tipi-pesi'!AA$22,"")&amp;IF(AA235='Tabelle Tipi-pesi'!Z$23,'Tabelle Tipi-pesi'!AA$23,"")))</f>
        <v>75</v>
      </c>
      <c r="AD235" s="9">
        <f>IF(AC235="",0,VALUE(IF(AC235='Tabelle Tipi-pesi'!Z$2,'Tabelle Tipi-pesi'!AA$2,"")&amp;IF(AC235='Tabelle Tipi-pesi'!Z$3,'Tabelle Tipi-pesi'!AA$3,"")&amp;IF(AC235='Tabelle Tipi-pesi'!Z$4,'Tabelle Tipi-pesi'!AA$4,"")&amp;IF(AC235='Tabelle Tipi-pesi'!Z$5,'Tabelle Tipi-pesi'!AA$5,"")&amp;IF(AC235='Tabelle Tipi-pesi'!Z$6,'Tabelle Tipi-pesi'!AA$6,"")&amp;IF(AC235='Tabelle Tipi-pesi'!Z$7,'Tabelle Tipi-pesi'!AA$7,"")&amp;IF(AC235='Tabelle Tipi-pesi'!Z$8,'Tabelle Tipi-pesi'!AA$8,"")&amp;IF(AC235='Tabelle Tipi-pesi'!Z$9,'Tabelle Tipi-pesi'!AA$9,"")&amp;IF(AC235='Tabelle Tipi-pesi'!Z$10,'Tabelle Tipi-pesi'!AA$10,"")&amp;IF(AC235='Tabelle Tipi-pesi'!Z$11,'Tabelle Tipi-pesi'!AA$11,"")&amp;IF(AC235='Tabelle Tipi-pesi'!Z$12,'Tabelle Tipi-pesi'!AA$12,"")&amp;IF(AC235='Tabelle Tipi-pesi'!Z$13,'Tabelle Tipi-pesi'!AA$13,"")&amp;IF(AC235='Tabelle Tipi-pesi'!Z$14,'Tabelle Tipi-pesi'!AA$14,"")&amp;IF(AC235='Tabelle Tipi-pesi'!Z$15,'Tabelle Tipi-pesi'!AA$15,"")&amp;IF(AC235='Tabelle Tipi-pesi'!Z$16,'Tabelle Tipi-pesi'!AA$16,"")&amp;IF(AC235='Tabelle Tipi-pesi'!Z$17,'Tabelle Tipi-pesi'!AA$17,"")&amp;IF(AC235='Tabelle Tipi-pesi'!Z$18,'Tabelle Tipi-pesi'!AA$18,"")&amp;IF(AC235='Tabelle Tipi-pesi'!Z$19,'Tabelle Tipi-pesi'!AA$19,"")&amp;IF(AC235='Tabelle Tipi-pesi'!Z$20,'Tabelle Tipi-pesi'!AA$20,"")&amp;IF(AC235='Tabelle Tipi-pesi'!Z$21,'Tabelle Tipi-pesi'!AA$21,"")&amp;IF(AC235='Tabelle Tipi-pesi'!Z$22,'Tabelle Tipi-pesi'!AA$22,"")&amp;IF(AC235='Tabelle Tipi-pesi'!Z$23,'Tabelle Tipi-pesi'!AA$23,"")))</f>
        <v>0</v>
      </c>
      <c r="AE235" s="34" t="s">
        <v>115</v>
      </c>
      <c r="AF235" s="35">
        <f>IF(AE235="",0,VALUE(IF(AE235='Tabelle Tipi-pesi'!AB$2,'Tabelle Tipi-pesi'!AC$2,"")&amp;IF(AE235='Tabelle Tipi-pesi'!AB$3,'Tabelle Tipi-pesi'!AC$3,"")&amp;IF(AE235='Tabelle Tipi-pesi'!AB$4,'Tabelle Tipi-pesi'!AC$4,"")&amp;IF(AE235='Tabelle Tipi-pesi'!AB$5,'Tabelle Tipi-pesi'!AC$5,"")&amp;IF(AE235='Tabelle Tipi-pesi'!AB$6,'Tabelle Tipi-pesi'!AC$6,"")&amp;IF(AE235='Tabelle Tipi-pesi'!AB$7,'Tabelle Tipi-pesi'!AC$7,"")&amp;IF(AE235='Tabelle Tipi-pesi'!AB$8,'Tabelle Tipi-pesi'!AC$8,"")&amp;IF(AE235='Tabelle Tipi-pesi'!AB$9,'Tabelle Tipi-pesi'!AC$9,"")&amp;IF(AE235='Tabelle Tipi-pesi'!AB$10,'Tabelle Tipi-pesi'!AC$10,"")&amp;IF(AE235='Tabelle Tipi-pesi'!AB$11,'Tabelle Tipi-pesi'!AC$11,"")&amp;IF(AE235='Tabelle Tipi-pesi'!AB$12,'Tabelle Tipi-pesi'!AC$12,"")&amp;IF(AE235='Tabelle Tipi-pesi'!AB$13,'Tabelle Tipi-pesi'!AC$13,"")&amp;IF(AE235='Tabelle Tipi-pesi'!AB$14,'Tabelle Tipi-pesi'!AC$14,"")&amp;IF(AE235='Tabelle Tipi-pesi'!AB$15,'Tabelle Tipi-pesi'!AC$15,"")&amp;IF(AD235='Tabelle Tipi-pesi'!AB$16,'Tabelle Tipi-pesi'!AC$16,"")&amp;IF(AE235='Tabelle Tipi-pesi'!AB$17,'Tabelle Tipi-pesi'!AC$17,"")&amp;IF(AE235='Tabelle Tipi-pesi'!AB$18,'Tabelle Tipi-pesi'!AC$18,"")&amp;IF(AE235='Tabelle Tipi-pesi'!AB$19,'Tabelle Tipi-pesi'!AC$19,"")&amp;IF(AE235='Tabelle Tipi-pesi'!AB$20,'Tabelle Tipi-pesi'!AC$20,"")&amp;IF(AE235='Tabelle Tipi-pesi'!AB$21,'Tabelle Tipi-pesi'!AC$21,"")&amp;IF(AE235='Tabelle Tipi-pesi'!AB$22,'Tabelle Tipi-pesi'!AC$22,"")&amp;IF(AE235='Tabelle Tipi-pesi'!AB$23,'Tabelle Tipi-pesi'!AC$23,"")))</f>
        <v>60</v>
      </c>
      <c r="AG235" s="8" t="s">
        <v>106</v>
      </c>
      <c r="AH235" s="9">
        <f>IF(AG235="",0,VALUE(IF(AG235='Tabelle Tipi-pesi'!AD$2,'Tabelle Tipi-pesi'!AE$2,"")&amp;IF(AG235='Tabelle Tipi-pesi'!AD$3,'Tabelle Tipi-pesi'!AE$3,"")&amp;IF(AG235='Tabelle Tipi-pesi'!AD$4,'Tabelle Tipi-pesi'!AE$4,"")&amp;IF(AG235='Tabelle Tipi-pesi'!AD$5,'Tabelle Tipi-pesi'!AE$5,"")&amp;IF(AG235='Tabelle Tipi-pesi'!AD$6,'Tabelle Tipi-pesi'!AE$6,"")&amp;IF(AG235='Tabelle Tipi-pesi'!AD$7,'Tabelle Tipi-pesi'!AE$7,"")&amp;IF(AG235='Tabelle Tipi-pesi'!AD$8,'Tabelle Tipi-pesi'!AE$8,"")&amp;IF(AG235='Tabelle Tipi-pesi'!AD$9,'Tabelle Tipi-pesi'!AE$9,"")&amp;IF(AG235='Tabelle Tipi-pesi'!AD$10,'Tabelle Tipi-pesi'!AE$10,"")&amp;IF(AG235='Tabelle Tipi-pesi'!AD$11,'Tabelle Tipi-pesi'!AE$11,"")&amp;IF(AG235='Tabelle Tipi-pesi'!AD$12,'Tabelle Tipi-pesi'!AE$12,"")&amp;IF(AG235='Tabelle Tipi-pesi'!AD$13,'Tabelle Tipi-pesi'!AE$13,"")&amp;IF(AG235='Tabelle Tipi-pesi'!AD$14,'Tabelle Tipi-pesi'!AE$14,"")&amp;IF(AG235='Tabelle Tipi-pesi'!AD$15,'Tabelle Tipi-pesi'!AE$15,"")&amp;IF(AF235='Tabelle Tipi-pesi'!AD$16,'Tabelle Tipi-pesi'!AE$16,"")&amp;IF(AG235='Tabelle Tipi-pesi'!AD$17,'Tabelle Tipi-pesi'!AE$17,"")&amp;IF(AG235='Tabelle Tipi-pesi'!AD$18,'Tabelle Tipi-pesi'!AE$18,"")&amp;IF(AG235='Tabelle Tipi-pesi'!AD$19,'Tabelle Tipi-pesi'!AE$19,"")&amp;IF(AG235='Tabelle Tipi-pesi'!AD$20,'Tabelle Tipi-pesi'!AE$20,"")&amp;IF(AG235='Tabelle Tipi-pesi'!AD$21,'Tabelle Tipi-pesi'!AE$21,"")&amp;IF(AG235='Tabelle Tipi-pesi'!AD$22,'Tabelle Tipi-pesi'!AE$22,"")&amp;IF(AG235='Tabelle Tipi-pesi'!AD$23,'Tabelle Tipi-pesi'!AE$23,"")))</f>
        <v>50</v>
      </c>
      <c r="AJ235" s="26">
        <f t="shared" si="21"/>
        <v>2087</v>
      </c>
      <c r="AK235" s="55">
        <v>23.5</v>
      </c>
      <c r="AL235" s="12">
        <v>6300</v>
      </c>
      <c r="AM235" s="18"/>
      <c r="AN235" s="11">
        <f t="shared" si="22"/>
        <v>15</v>
      </c>
      <c r="AO235" s="11" t="str">
        <f t="shared" si="23"/>
        <v>3</v>
      </c>
      <c r="AP235" s="8">
        <v>580</v>
      </c>
      <c r="AQ235" s="40">
        <f t="shared" si="24"/>
        <v>16.085106382978722</v>
      </c>
      <c r="AR235" s="15">
        <f t="shared" si="25"/>
        <v>178.54468085106382</v>
      </c>
      <c r="AS235" s="16">
        <f t="shared" si="26"/>
        <v>85.55087726452507</v>
      </c>
      <c r="AT235" s="15">
        <f t="shared" si="27"/>
        <v>11.688950855617524</v>
      </c>
      <c r="AU235" s="39"/>
    </row>
    <row r="236" spans="1:47" s="8" customFormat="1" ht="11.25" customHeight="1" x14ac:dyDescent="0.2">
      <c r="A236" s="8">
        <v>232</v>
      </c>
      <c r="B236" s="8">
        <v>4</v>
      </c>
      <c r="C236" s="20" t="s">
        <v>18</v>
      </c>
      <c r="D236" s="21">
        <f>IF(C236="",0,VALUE(IF(C236='Tabelle Tipi-pesi'!B$2,'Tabelle Tipi-pesi'!C$2,"")&amp;IF(C236='Tabelle Tipi-pesi'!B$3,'Tabelle Tipi-pesi'!C$3,"")&amp;IF(C236='Tabelle Tipi-pesi'!B$4,'Tabelle Tipi-pesi'!C$4,"")&amp;IF(C236='Tabelle Tipi-pesi'!B$5,'Tabelle Tipi-pesi'!C$5,"")&amp;IF(C236='Tabelle Tipi-pesi'!B$6,'Tabelle Tipi-pesi'!C$6,"")&amp;IF(C236='Tabelle Tipi-pesi'!B$7,'Tabelle Tipi-pesi'!C$7,"")&amp;IF(C236='Tabelle Tipi-pesi'!B$8,'Tabelle Tipi-pesi'!C$8,"")&amp;IF(C236='Tabelle Tipi-pesi'!B$9,'Tabelle Tipi-pesi'!C$9,"")&amp;IF(C236='Tabelle Tipi-pesi'!B$10,'Tabelle Tipi-pesi'!C$10,"")&amp;IF(C236='Tabelle Tipi-pesi'!B$11,'Tabelle Tipi-pesi'!C$11,"")&amp;IF(C236='Tabelle Tipi-pesi'!B$12,'Tabelle Tipi-pesi'!C$12,"")&amp;IF(C236='Tabelle Tipi-pesi'!B$13,'Tabelle Tipi-pesi'!C$13,"")&amp;IF(C236='Tabelle Tipi-pesi'!B$14,'Tabelle Tipi-pesi'!C$14,"")&amp;IF(C236='Tabelle Tipi-pesi'!B$15,'Tabelle Tipi-pesi'!C$15,"")&amp;IF(C236='Tabelle Tipi-pesi'!B$16,'Tabelle Tipi-pesi'!C$16,"")&amp;IF(C236='Tabelle Tipi-pesi'!B$17,'Tabelle Tipi-pesi'!C$17,"")&amp;IF(C236='Tabelle Tipi-pesi'!B$18,'Tabelle Tipi-pesi'!C$18,"")&amp;IF(C236='Tabelle Tipi-pesi'!B$19,'Tabelle Tipi-pesi'!C$19,"")&amp;IF(C236='Tabelle Tipi-pesi'!B$20,'Tabelle Tipi-pesi'!C$20,"")&amp;IF(C236='Tabelle Tipi-pesi'!B$21,'Tabelle Tipi-pesi'!C$21,"")&amp;IF(C236='Tabelle Tipi-pesi'!B$22,'Tabelle Tipi-pesi'!C$22,"")&amp;IF(C236='Tabelle Tipi-pesi'!B$23,'Tabelle Tipi-pesi'!C$23,"")))</f>
        <v>180</v>
      </c>
      <c r="E236" s="8" t="s">
        <v>29</v>
      </c>
      <c r="F236" s="7">
        <f>IF(E236="",0,VALUE(IF(E236='Tabelle Tipi-pesi'!D$2,'Tabelle Tipi-pesi'!E$2,"")&amp;IF(E236='Tabelle Tipi-pesi'!D$3,'Tabelle Tipi-pesi'!E$3,"")&amp;IF(E236='Tabelle Tipi-pesi'!D$4,'Tabelle Tipi-pesi'!E$4,"")&amp;IF(E236='Tabelle Tipi-pesi'!D$5,'Tabelle Tipi-pesi'!E$5,"")&amp;IF(E236='Tabelle Tipi-pesi'!D$6,'Tabelle Tipi-pesi'!E$6,"")&amp;IF(E236='Tabelle Tipi-pesi'!D$7,'Tabelle Tipi-pesi'!E$7,"")&amp;IF(E236='Tabelle Tipi-pesi'!D$8,'Tabelle Tipi-pesi'!E$8,"")&amp;IF(E236='Tabelle Tipi-pesi'!D$9,'Tabelle Tipi-pesi'!E$9,"")&amp;IF(E236='Tabelle Tipi-pesi'!D$10,'Tabelle Tipi-pesi'!E$10,"")&amp;IF(E236='Tabelle Tipi-pesi'!D$11,'Tabelle Tipi-pesi'!E$11,"")&amp;IF(E236='Tabelle Tipi-pesi'!D$12,'Tabelle Tipi-pesi'!E$12,"")&amp;IF(E236='Tabelle Tipi-pesi'!D$13,'Tabelle Tipi-pesi'!E$13,"")&amp;IF(E236='Tabelle Tipi-pesi'!D$14,'Tabelle Tipi-pesi'!E$14,"")&amp;IF(E236='Tabelle Tipi-pesi'!D$15,'Tabelle Tipi-pesi'!E$15,"")&amp;IF(E236='Tabelle Tipi-pesi'!D$16,'Tabelle Tipi-pesi'!E$16,"")&amp;IF(E236='Tabelle Tipi-pesi'!D$17,'Tabelle Tipi-pesi'!E$17,"")&amp;IF(E236='Tabelle Tipi-pesi'!D$18,'Tabelle Tipi-pesi'!E$18,"")&amp;IF(E236='Tabelle Tipi-pesi'!D$19,'Tabelle Tipi-pesi'!E$19,"")&amp;IF(E236='Tabelle Tipi-pesi'!D$20,'Tabelle Tipi-pesi'!E$20,"")&amp;IF(E236='Tabelle Tipi-pesi'!D$21,'Tabelle Tipi-pesi'!E$21,"")&amp;IF(E236='Tabelle Tipi-pesi'!D$22,'Tabelle Tipi-pesi'!E$22,"")&amp;IF(E236='Tabelle Tipi-pesi'!D$23,'Tabelle Tipi-pesi'!E$23,"")))/4*B236</f>
        <v>80</v>
      </c>
      <c r="G236" s="22" t="s">
        <v>39</v>
      </c>
      <c r="H236" s="23">
        <f>$B236*IF(G236="",0,VALUE(IF(G236='Tabelle Tipi-pesi'!F$2,'Tabelle Tipi-pesi'!G$2,"")&amp;IF(G236='Tabelle Tipi-pesi'!F$3,'Tabelle Tipi-pesi'!G$3,"")&amp;IF(G236='Tabelle Tipi-pesi'!F$4,'Tabelle Tipi-pesi'!G$4,"")&amp;IF(G236='Tabelle Tipi-pesi'!F$5,'Tabelle Tipi-pesi'!G$5,"")&amp;IF(G236='Tabelle Tipi-pesi'!F$6,'Tabelle Tipi-pesi'!G$6,"")&amp;IF(G236='Tabelle Tipi-pesi'!F$7,'Tabelle Tipi-pesi'!G$7,"")&amp;IF(G236='Tabelle Tipi-pesi'!F$8,'Tabelle Tipi-pesi'!G$8,"")&amp;IF(G236='Tabelle Tipi-pesi'!F$9,'Tabelle Tipi-pesi'!G$9,"")&amp;IF(G236='Tabelle Tipi-pesi'!F$10,'Tabelle Tipi-pesi'!G$10,"")&amp;IF(G236='Tabelle Tipi-pesi'!F$11,'Tabelle Tipi-pesi'!G$11,"")&amp;IF(G236='Tabelle Tipi-pesi'!F$12,'Tabelle Tipi-pesi'!G$12,"")&amp;IF(G236='Tabelle Tipi-pesi'!F$13,'Tabelle Tipi-pesi'!G$13,"")&amp;IF(G236='Tabelle Tipi-pesi'!F$14,'Tabelle Tipi-pesi'!G$14,"")&amp;IF(G236='Tabelle Tipi-pesi'!F$15,'Tabelle Tipi-pesi'!G$15,"")&amp;IF(G236='Tabelle Tipi-pesi'!F$16,'Tabelle Tipi-pesi'!G$16,"")&amp;IF(G236='Tabelle Tipi-pesi'!F$17,'Tabelle Tipi-pesi'!G$17,"")&amp;IF(G236='Tabelle Tipi-pesi'!F$18,'Tabelle Tipi-pesi'!G$18,"")&amp;IF(G236='Tabelle Tipi-pesi'!F$19,'Tabelle Tipi-pesi'!G$19,"")&amp;IF(G236='Tabelle Tipi-pesi'!F$20,'Tabelle Tipi-pesi'!G$20,"")&amp;IF(G236='Tabelle Tipi-pesi'!F$21,'Tabelle Tipi-pesi'!G$21,"")&amp;IF(G236='Tabelle Tipi-pesi'!F$22,'Tabelle Tipi-pesi'!G$22,"")&amp;IF(G236='Tabelle Tipi-pesi'!F$23,'Tabelle Tipi-pesi'!G$23,"")))</f>
        <v>120</v>
      </c>
      <c r="I236" s="8" t="s">
        <v>47</v>
      </c>
      <c r="J236" s="9">
        <f>IF(I236="",0,VALUE(IF(I236='Tabelle Tipi-pesi'!H$2,'Tabelle Tipi-pesi'!I$2,"")&amp;IF(I236='Tabelle Tipi-pesi'!H$3,'Tabelle Tipi-pesi'!I$3,"")&amp;IF(I236='Tabelle Tipi-pesi'!H$4,'Tabelle Tipi-pesi'!I$4,"")&amp;IF(I236='Tabelle Tipi-pesi'!H$5,'Tabelle Tipi-pesi'!I$5,"")&amp;IF(I236='Tabelle Tipi-pesi'!H$6,'Tabelle Tipi-pesi'!I$6,"")&amp;IF(I236='Tabelle Tipi-pesi'!H$7,'Tabelle Tipi-pesi'!I$7,"")&amp;IF(I236='Tabelle Tipi-pesi'!H$8,'Tabelle Tipi-pesi'!I$8,"")&amp;IF(I236='Tabelle Tipi-pesi'!H$9,'Tabelle Tipi-pesi'!I$9,"")&amp;IF(I236='Tabelle Tipi-pesi'!H$10,'Tabelle Tipi-pesi'!I$10,"")&amp;IF(I236='Tabelle Tipi-pesi'!H$11,'Tabelle Tipi-pesi'!I$11,"")&amp;IF(I236='Tabelle Tipi-pesi'!H$12,'Tabelle Tipi-pesi'!I$12,"")&amp;IF(I236='Tabelle Tipi-pesi'!H$13,'Tabelle Tipi-pesi'!I$13,"")&amp;IF(I236='Tabelle Tipi-pesi'!H$14,'Tabelle Tipi-pesi'!I$14,"")&amp;IF(I236='Tabelle Tipi-pesi'!H$15,'Tabelle Tipi-pesi'!I$15,"")&amp;IF(I236='Tabelle Tipi-pesi'!H$16,'Tabelle Tipi-pesi'!I$16,"")&amp;IF(I236='Tabelle Tipi-pesi'!H$17,'Tabelle Tipi-pesi'!I$17,"")&amp;IF(I236='Tabelle Tipi-pesi'!H$18,'Tabelle Tipi-pesi'!I$18,"")&amp;IF(I236='Tabelle Tipi-pesi'!H$19,'Tabelle Tipi-pesi'!I$19,"")&amp;IF(I236='Tabelle Tipi-pesi'!H$20,'Tabelle Tipi-pesi'!I$20,"")&amp;IF(I236='Tabelle Tipi-pesi'!H$21,'Tabelle Tipi-pesi'!I$21,"")&amp;IF(I236='Tabelle Tipi-pesi'!H$22,'Tabelle Tipi-pesi'!I$22,"")&amp;IF(I236='Tabelle Tipi-pesi'!H$23,'Tabelle Tipi-pesi'!I$23,"")))</f>
        <v>145</v>
      </c>
      <c r="K236" s="24" t="s">
        <v>50</v>
      </c>
      <c r="L236" s="25">
        <f>IF(K236="",0,VALUE(IF(K236='Tabelle Tipi-pesi'!J$2,'Tabelle Tipi-pesi'!K$2,"")&amp;IF(K236='Tabelle Tipi-pesi'!J$3,'Tabelle Tipi-pesi'!K$3,"")&amp;IF(K236='Tabelle Tipi-pesi'!J$4,'Tabelle Tipi-pesi'!K$4,"")&amp;IF(K236='Tabelle Tipi-pesi'!J$5,'Tabelle Tipi-pesi'!K$5,"")&amp;IF(K236='Tabelle Tipi-pesi'!J$6,'Tabelle Tipi-pesi'!K$6,"")&amp;IF(K236='Tabelle Tipi-pesi'!J$7,'Tabelle Tipi-pesi'!K$7,"")&amp;IF(K236='Tabelle Tipi-pesi'!J$8,'Tabelle Tipi-pesi'!K$8,"")&amp;IF(K236='Tabelle Tipi-pesi'!J$9,'Tabelle Tipi-pesi'!K$9,"")&amp;IF(K236='Tabelle Tipi-pesi'!J$10,'Tabelle Tipi-pesi'!K$10,"")&amp;IF(K236='Tabelle Tipi-pesi'!J$11,'Tabelle Tipi-pesi'!K$11,"")&amp;IF(K236='Tabelle Tipi-pesi'!J$12,'Tabelle Tipi-pesi'!K$12,"")&amp;IF(K236='Tabelle Tipi-pesi'!J$13,'Tabelle Tipi-pesi'!K$13,"")&amp;IF(K236='Tabelle Tipi-pesi'!J$14,'Tabelle Tipi-pesi'!K$14,"")&amp;IF(K236='Tabelle Tipi-pesi'!J$15,'Tabelle Tipi-pesi'!K$15,"")&amp;IF(K236='Tabelle Tipi-pesi'!J$16,'Tabelle Tipi-pesi'!K$16,"")&amp;IF(K236='Tabelle Tipi-pesi'!J$17,'Tabelle Tipi-pesi'!K$17,"")&amp;IF(K236='Tabelle Tipi-pesi'!J$18,'Tabelle Tipi-pesi'!K$18,"")&amp;IF(K236='Tabelle Tipi-pesi'!J$19,'Tabelle Tipi-pesi'!K$19,"")&amp;IF(K236='Tabelle Tipi-pesi'!J$20,'Tabelle Tipi-pesi'!K$20,"")&amp;IF(K236='Tabelle Tipi-pesi'!J$21,'Tabelle Tipi-pesi'!K$21,"")&amp;IF(K236='Tabelle Tipi-pesi'!J$22,'Tabelle Tipi-pesi'!K$22,"")&amp;IF(K236='Tabelle Tipi-pesi'!J$23,'Tabelle Tipi-pesi'!K$23,"")))</f>
        <v>7</v>
      </c>
      <c r="M236" s="8" t="s">
        <v>63</v>
      </c>
      <c r="N236" s="9">
        <f>$B236*IF(M236="",0,VALUE(IF(M236='Tabelle Tipi-pesi'!L$2,'Tabelle Tipi-pesi'!M$2,"")&amp;IF(M236='Tabelle Tipi-pesi'!L$3,'Tabelle Tipi-pesi'!M$3,"")&amp;IF(M236='Tabelle Tipi-pesi'!L$4,'Tabelle Tipi-pesi'!M$4,"")&amp;IF(M236='Tabelle Tipi-pesi'!L$5,'Tabelle Tipi-pesi'!M$5,"")&amp;IF(M236='Tabelle Tipi-pesi'!L$6,'Tabelle Tipi-pesi'!M$6,"")&amp;IF(M236='Tabelle Tipi-pesi'!L$7,'Tabelle Tipi-pesi'!M$7,"")&amp;IF(M236='Tabelle Tipi-pesi'!L$8,'Tabelle Tipi-pesi'!M$8,"")&amp;IF(M236='Tabelle Tipi-pesi'!L$9,'Tabelle Tipi-pesi'!M$9,"")&amp;IF(M236='Tabelle Tipi-pesi'!L$10,'Tabelle Tipi-pesi'!M$10,"")&amp;IF(M236='Tabelle Tipi-pesi'!L$11,'Tabelle Tipi-pesi'!M$11,"")&amp;IF(M236='Tabelle Tipi-pesi'!L$12,'Tabelle Tipi-pesi'!M$12,"")&amp;IF(M236='Tabelle Tipi-pesi'!L$13,'Tabelle Tipi-pesi'!M$13,"")&amp;IF(M236='Tabelle Tipi-pesi'!L$14,'Tabelle Tipi-pesi'!M$14,"")&amp;IF(M236='Tabelle Tipi-pesi'!L$15,'Tabelle Tipi-pesi'!M$15,"")&amp;IF(M236='Tabelle Tipi-pesi'!L$16,'Tabelle Tipi-pesi'!M$16,"")&amp;IF(M236='Tabelle Tipi-pesi'!L$17,'Tabelle Tipi-pesi'!M$17,"")&amp;IF(M236='Tabelle Tipi-pesi'!L$18,'Tabelle Tipi-pesi'!M$18,"")&amp;IF(M236='Tabelle Tipi-pesi'!L$19,'Tabelle Tipi-pesi'!M$19,"")&amp;IF(M236='Tabelle Tipi-pesi'!L$20,'Tabelle Tipi-pesi'!M$20,"")&amp;IF(M236='Tabelle Tipi-pesi'!L$21,'Tabelle Tipi-pesi'!M$21,"")&amp;IF(M236='Tabelle Tipi-pesi'!L$22,'Tabelle Tipi-pesi'!M$22,"")&amp;IF(M236='Tabelle Tipi-pesi'!L$23,'Tabelle Tipi-pesi'!M$23,"")))</f>
        <v>416</v>
      </c>
      <c r="O236" s="27" t="s">
        <v>89</v>
      </c>
      <c r="P236" s="28">
        <f>IF(O236="",0,VALUE(IF(O236='Tabelle Tipi-pesi'!N$2,'Tabelle Tipi-pesi'!O$2,"")&amp;IF(O236='Tabelle Tipi-pesi'!N$3,'Tabelle Tipi-pesi'!O$3,"")&amp;IF(O236='Tabelle Tipi-pesi'!N$4,'Tabelle Tipi-pesi'!O$4,"")&amp;IF(O236='Tabelle Tipi-pesi'!N$5,'Tabelle Tipi-pesi'!O$5,"")&amp;IF(O236='Tabelle Tipi-pesi'!N$6,'Tabelle Tipi-pesi'!O$6,"")&amp;IF(O236='Tabelle Tipi-pesi'!N$7,'Tabelle Tipi-pesi'!O$7,"")&amp;IF(O236='Tabelle Tipi-pesi'!N$8,'Tabelle Tipi-pesi'!O$8,"")&amp;IF(O236='Tabelle Tipi-pesi'!N$9,'Tabelle Tipi-pesi'!O$9,"")&amp;IF(O236='Tabelle Tipi-pesi'!N$10,'Tabelle Tipi-pesi'!O$10,"")&amp;IF(O236='Tabelle Tipi-pesi'!N$11,'Tabelle Tipi-pesi'!O$11,"")&amp;IF(O236='Tabelle Tipi-pesi'!N$12,'Tabelle Tipi-pesi'!O$12,"")&amp;IF(O236='Tabelle Tipi-pesi'!N$13,'Tabelle Tipi-pesi'!O$13,"")&amp;IF(O236='Tabelle Tipi-pesi'!N$14,'Tabelle Tipi-pesi'!O$14,"")&amp;IF(O236='Tabelle Tipi-pesi'!N$15,'Tabelle Tipi-pesi'!O$15,"")&amp;IF(O236='Tabelle Tipi-pesi'!N$16,'Tabelle Tipi-pesi'!O$16,"")&amp;IF(O236='Tabelle Tipi-pesi'!N$17,'Tabelle Tipi-pesi'!O$17,"")&amp;IF(O236='Tabelle Tipi-pesi'!N$18,'Tabelle Tipi-pesi'!O$18,"")&amp;IF(O236='Tabelle Tipi-pesi'!N$19,'Tabelle Tipi-pesi'!O$19,"")&amp;IF(O236='Tabelle Tipi-pesi'!N$20,'Tabelle Tipi-pesi'!O$20,"")&amp;IF(O236='Tabelle Tipi-pesi'!N$21,'Tabelle Tipi-pesi'!O$21,"")&amp;IF(O236='Tabelle Tipi-pesi'!N$22,'Tabelle Tipi-pesi'!O$22,"")&amp;IF(O236='Tabelle Tipi-pesi'!N$23,'Tabelle Tipi-pesi'!O$23,"")))</f>
        <v>520</v>
      </c>
      <c r="Q236" s="8" t="s">
        <v>109</v>
      </c>
      <c r="R236" s="9">
        <f>IF(Q236="",0,VALUE(IF(Q236='Tabelle Tipi-pesi'!P$2,'Tabelle Tipi-pesi'!Q$2,"")&amp;IF(Q236='Tabelle Tipi-pesi'!P$3,'Tabelle Tipi-pesi'!Q$3,"")&amp;IF(Q236='Tabelle Tipi-pesi'!P$4,'Tabelle Tipi-pesi'!Q$4,"")&amp;IF(Q236='Tabelle Tipi-pesi'!P$5,'Tabelle Tipi-pesi'!Q$5,"")&amp;IF(Q236='Tabelle Tipi-pesi'!P$6,'Tabelle Tipi-pesi'!Q$6,"")&amp;IF(Q236='Tabelle Tipi-pesi'!P$7,'Tabelle Tipi-pesi'!Q$7,"")&amp;IF(Q236='Tabelle Tipi-pesi'!P$8,'Tabelle Tipi-pesi'!Q$8,"")&amp;IF(Q236='Tabelle Tipi-pesi'!P$9,'Tabelle Tipi-pesi'!Q$9,"")&amp;IF(Q236='Tabelle Tipi-pesi'!P$10,'Tabelle Tipi-pesi'!Q$10,"")&amp;IF(Q236='Tabelle Tipi-pesi'!P$11,'Tabelle Tipi-pesi'!Q$11,"")&amp;IF(Q236='Tabelle Tipi-pesi'!P$12,'Tabelle Tipi-pesi'!Q$12,"")&amp;IF(Q236='Tabelle Tipi-pesi'!P$13,'Tabelle Tipi-pesi'!Q$13,"")&amp;IF(Q236='Tabelle Tipi-pesi'!P$14,'Tabelle Tipi-pesi'!Q$14,"")&amp;IF(Q236='Tabelle Tipi-pesi'!P$15,'Tabelle Tipi-pesi'!Q$15,"")&amp;IF(Q236='Tabelle Tipi-pesi'!P$16,'Tabelle Tipi-pesi'!Q$16,"")&amp;IF(Q236='Tabelle Tipi-pesi'!P$17,'Tabelle Tipi-pesi'!Q$17,"")&amp;IF(Q236='Tabelle Tipi-pesi'!P$18,'Tabelle Tipi-pesi'!Q$18,"")&amp;IF(Q236='Tabelle Tipi-pesi'!P$19,'Tabelle Tipi-pesi'!Q$19,"")&amp;IF(Q236='Tabelle Tipi-pesi'!P$20,'Tabelle Tipi-pesi'!Q$20,"")&amp;IF(Q236='Tabelle Tipi-pesi'!P$21,'Tabelle Tipi-pesi'!Q$21,"")&amp;IF(Q236='Tabelle Tipi-pesi'!P$22,'Tabelle Tipi-pesi'!Q$22,"")&amp;IF(Q236='Tabelle Tipi-pesi'!P$23,'Tabelle Tipi-pesi'!Q$23,"")))</f>
        <v>60</v>
      </c>
      <c r="S236" s="29" t="s">
        <v>113</v>
      </c>
      <c r="T236" s="30">
        <f>IF(S236="",0,VALUE(IF(S236='Tabelle Tipi-pesi'!R$2,'Tabelle Tipi-pesi'!S$2,"")&amp;IF(S236='Tabelle Tipi-pesi'!R$3,'Tabelle Tipi-pesi'!S$3,"")&amp;IF(S236='Tabelle Tipi-pesi'!R$4,'Tabelle Tipi-pesi'!S$4,"")&amp;IF(S236='Tabelle Tipi-pesi'!R$5,'Tabelle Tipi-pesi'!S$5,"")&amp;IF(S236='Tabelle Tipi-pesi'!R$6,'Tabelle Tipi-pesi'!S$6,"")&amp;IF(S236='Tabelle Tipi-pesi'!R$7,'Tabelle Tipi-pesi'!S$7,"")&amp;IF(S236='Tabelle Tipi-pesi'!R$8,'Tabelle Tipi-pesi'!S$8,"")&amp;IF(S236='Tabelle Tipi-pesi'!R$9,'Tabelle Tipi-pesi'!S$9,"")&amp;IF(S236='Tabelle Tipi-pesi'!R$10,'Tabelle Tipi-pesi'!S$10,"")&amp;IF(S236='Tabelle Tipi-pesi'!R$11,'Tabelle Tipi-pesi'!S$11,"")&amp;IF(S236='Tabelle Tipi-pesi'!R$12,'Tabelle Tipi-pesi'!S$12,"")&amp;IF(S236='Tabelle Tipi-pesi'!R$13,'Tabelle Tipi-pesi'!S$13,"")&amp;IF(S236='Tabelle Tipi-pesi'!R$14,'Tabelle Tipi-pesi'!S$14,"")&amp;IF(S236='Tabelle Tipi-pesi'!R$15,'Tabelle Tipi-pesi'!S$15,"")&amp;IF(S236='Tabelle Tipi-pesi'!R$16,'Tabelle Tipi-pesi'!S$16,"")&amp;IF(S236='Tabelle Tipi-pesi'!R$17,'Tabelle Tipi-pesi'!S$17,"")&amp;IF(S236='Tabelle Tipi-pesi'!R$18,'Tabelle Tipi-pesi'!S$18,"")&amp;IF(S236='Tabelle Tipi-pesi'!R$19,'Tabelle Tipi-pesi'!S$19,"")&amp;IF(S236='Tabelle Tipi-pesi'!R$20,'Tabelle Tipi-pesi'!S$20,"")&amp;IF(S236='Tabelle Tipi-pesi'!R$21,'Tabelle Tipi-pesi'!S$21,"")&amp;IF(S236='Tabelle Tipi-pesi'!R$22,'Tabelle Tipi-pesi'!S$22,"")&amp;IF(S236='Tabelle Tipi-pesi'!R$23,'Tabelle Tipi-pesi'!S$23,"")))</f>
        <v>30</v>
      </c>
      <c r="U236" s="8" t="s">
        <v>93</v>
      </c>
      <c r="V236" s="9">
        <f>IF(U236="",0,VALUE(IF(U236='Tabelle Tipi-pesi'!T$2,'Tabelle Tipi-pesi'!U$2,"")&amp;IF(U236='Tabelle Tipi-pesi'!T$3,'Tabelle Tipi-pesi'!U$3,"")&amp;IF(U236='Tabelle Tipi-pesi'!T$4,'Tabelle Tipi-pesi'!U$4,"")&amp;IF(U236='Tabelle Tipi-pesi'!T$5,'Tabelle Tipi-pesi'!U$5,"")&amp;IF(U236='Tabelle Tipi-pesi'!T$6,'Tabelle Tipi-pesi'!U$6,"")&amp;IF(U236='Tabelle Tipi-pesi'!T$7,'Tabelle Tipi-pesi'!U$7,"")&amp;IF(U236='Tabelle Tipi-pesi'!T$8,'Tabelle Tipi-pesi'!U$8,"")&amp;IF(U236='Tabelle Tipi-pesi'!T$9,'Tabelle Tipi-pesi'!U$9,"")&amp;IF(U236='Tabelle Tipi-pesi'!T$10,'Tabelle Tipi-pesi'!U$10,"")&amp;IF(U236='Tabelle Tipi-pesi'!T$11,'Tabelle Tipi-pesi'!U$11,"")&amp;IF(U236='Tabelle Tipi-pesi'!T$12,'Tabelle Tipi-pesi'!U$12,"")&amp;IF(U236='Tabelle Tipi-pesi'!T$13,'Tabelle Tipi-pesi'!U$13,"")&amp;IF(U236='Tabelle Tipi-pesi'!T$14,'Tabelle Tipi-pesi'!U$14,"")&amp;IF(U236='Tabelle Tipi-pesi'!T$15,'Tabelle Tipi-pesi'!U$15,"")&amp;IF(U236='Tabelle Tipi-pesi'!T$16,'Tabelle Tipi-pesi'!U$16,"")&amp;IF(U236='Tabelle Tipi-pesi'!T$17,'Tabelle Tipi-pesi'!U$17,"")&amp;IF(U236='Tabelle Tipi-pesi'!T$18,'Tabelle Tipi-pesi'!U$18,"")&amp;IF(U236='Tabelle Tipi-pesi'!T$19,'Tabelle Tipi-pesi'!U$19,"")&amp;IF(U236='Tabelle Tipi-pesi'!T$20,'Tabelle Tipi-pesi'!U$20,"")&amp;IF(U236='Tabelle Tipi-pesi'!T$21,'Tabelle Tipi-pesi'!U$21,"")&amp;IF(U236='Tabelle Tipi-pesi'!T$22,'Tabelle Tipi-pesi'!U$22,"")&amp;IF(U236='Tabelle Tipi-pesi'!T$23,'Tabelle Tipi-pesi'!U$23,"")))</f>
        <v>80</v>
      </c>
      <c r="W236" s="31" t="s">
        <v>99</v>
      </c>
      <c r="X236" s="32">
        <f>IF(W236="",0,VALUE(IF(W236='Tabelle Tipi-pesi'!V$2,'Tabelle Tipi-pesi'!W$2,"")&amp;IF(W236='Tabelle Tipi-pesi'!V$3,'Tabelle Tipi-pesi'!W$3,"")&amp;IF(W236='Tabelle Tipi-pesi'!V$4,'Tabelle Tipi-pesi'!W$4,"")&amp;IF(W236='Tabelle Tipi-pesi'!V$5,'Tabelle Tipi-pesi'!W$5,"")&amp;IF(W236='Tabelle Tipi-pesi'!V$6,'Tabelle Tipi-pesi'!W$6,"")&amp;IF(W236='Tabelle Tipi-pesi'!V$7,'Tabelle Tipi-pesi'!W$7,"")&amp;IF(W236='Tabelle Tipi-pesi'!V$8,'Tabelle Tipi-pesi'!W$8,"")&amp;IF(W236='Tabelle Tipi-pesi'!V$9,'Tabelle Tipi-pesi'!W$9,"")&amp;IF(W236='Tabelle Tipi-pesi'!V$10,'Tabelle Tipi-pesi'!W$10,"")&amp;IF(W236='Tabelle Tipi-pesi'!V$11,'Tabelle Tipi-pesi'!W$11,"")&amp;IF(W236='Tabelle Tipi-pesi'!V$12,'Tabelle Tipi-pesi'!W$12,"")&amp;IF(W236='Tabelle Tipi-pesi'!V$13,'Tabelle Tipi-pesi'!W$13,"")&amp;IF(W236='Tabelle Tipi-pesi'!V$14,'Tabelle Tipi-pesi'!W$14,"")&amp;IF(W236='Tabelle Tipi-pesi'!V$15,'Tabelle Tipi-pesi'!W$15,"")&amp;IF(W236='Tabelle Tipi-pesi'!V$16,'Tabelle Tipi-pesi'!W$16,"")&amp;IF(W236='Tabelle Tipi-pesi'!V$17,'Tabelle Tipi-pesi'!W$17,"")&amp;IF(W236='Tabelle Tipi-pesi'!V$18,'Tabelle Tipi-pesi'!W$18,"")&amp;IF(W236='Tabelle Tipi-pesi'!V$19,'Tabelle Tipi-pesi'!W$19,"")&amp;IF(W236='Tabelle Tipi-pesi'!V$20,'Tabelle Tipi-pesi'!W$20,"")&amp;IF(W236='Tabelle Tipi-pesi'!V$21,'Tabelle Tipi-pesi'!W$21,"")&amp;IF(W236='Tabelle Tipi-pesi'!V$22,'Tabelle Tipi-pesi'!W$22,"")&amp;IF(W236='Tabelle Tipi-pesi'!V$23,'Tabelle Tipi-pesi'!W$23,"")))</f>
        <v>14</v>
      </c>
      <c r="Y236" s="8" t="s">
        <v>100</v>
      </c>
      <c r="Z236" s="9">
        <f>IF(Y236="",0,VALUE(IF(Y236='Tabelle Tipi-pesi'!X$2,'Tabelle Tipi-pesi'!Y$2,"")&amp;IF(Y236='Tabelle Tipi-pesi'!X$3,'Tabelle Tipi-pesi'!Y$3,"")&amp;IF(Y236='Tabelle Tipi-pesi'!X$4,'Tabelle Tipi-pesi'!Y$4,"")&amp;IF(Y236='Tabelle Tipi-pesi'!X$5,'Tabelle Tipi-pesi'!Y$5,"")&amp;IF(Y236='Tabelle Tipi-pesi'!X$6,'Tabelle Tipi-pesi'!Y$6,"")&amp;IF(Y236='Tabelle Tipi-pesi'!X$7,'Tabelle Tipi-pesi'!Y$7,"")&amp;IF(Y236='Tabelle Tipi-pesi'!X$8,'Tabelle Tipi-pesi'!Y$8,"")&amp;IF(Y236='Tabelle Tipi-pesi'!X$9,'Tabelle Tipi-pesi'!Y$9,"")&amp;IF(Y236='Tabelle Tipi-pesi'!X$10,'Tabelle Tipi-pesi'!Y$10,"")&amp;IF(Y236='Tabelle Tipi-pesi'!X$11,'Tabelle Tipi-pesi'!Y$11,"")&amp;IF(Y236='Tabelle Tipi-pesi'!X$12,'Tabelle Tipi-pesi'!Y$12,"")&amp;IF(Y236='Tabelle Tipi-pesi'!X$13,'Tabelle Tipi-pesi'!Y$13,"")&amp;IF(Y236='Tabelle Tipi-pesi'!X$14,'Tabelle Tipi-pesi'!Y$14,"")&amp;IF(Y236='Tabelle Tipi-pesi'!X$15,'Tabelle Tipi-pesi'!Y$15,"")&amp;IF(Y236='Tabelle Tipi-pesi'!X$16,'Tabelle Tipi-pesi'!Y$16,"")&amp;IF(Y236='Tabelle Tipi-pesi'!X$17,'Tabelle Tipi-pesi'!Y$17,"")&amp;IF(Y236='Tabelle Tipi-pesi'!X$18,'Tabelle Tipi-pesi'!Y$18,"")&amp;IF(Y236='Tabelle Tipi-pesi'!X$19,'Tabelle Tipi-pesi'!Y$19,"")&amp;IF(Y236='Tabelle Tipi-pesi'!X$20,'Tabelle Tipi-pesi'!Y$20,"")&amp;IF(Y236='Tabelle Tipi-pesi'!X$21,'Tabelle Tipi-pesi'!Y$21,"")&amp;IF(Y236='Tabelle Tipi-pesi'!X$22,'Tabelle Tipi-pesi'!Y$22,"")&amp;IF(Y236='Tabelle Tipi-pesi'!X$23,'Tabelle Tipi-pesi'!Y$23,"")))</f>
        <v>190</v>
      </c>
      <c r="AA236" s="36" t="s">
        <v>105</v>
      </c>
      <c r="AB236" s="37">
        <f>IF(AA236="",0,VALUE(IF(AA236='Tabelle Tipi-pesi'!Z$2,'Tabelle Tipi-pesi'!AA$2,"")&amp;IF(AA236='Tabelle Tipi-pesi'!Z$3,'Tabelle Tipi-pesi'!AA$3,"")&amp;IF(AA236='Tabelle Tipi-pesi'!Z$4,'Tabelle Tipi-pesi'!AA$4,"")&amp;IF(AA236='Tabelle Tipi-pesi'!Z$5,'Tabelle Tipi-pesi'!AA$5,"")&amp;IF(AA236='Tabelle Tipi-pesi'!Z$6,'Tabelle Tipi-pesi'!AA$6,"")&amp;IF(AA236='Tabelle Tipi-pesi'!Z$7,'Tabelle Tipi-pesi'!AA$7,"")&amp;IF(AA236='Tabelle Tipi-pesi'!Z$8,'Tabelle Tipi-pesi'!AA$8,"")&amp;IF(AA236='Tabelle Tipi-pesi'!Z$9,'Tabelle Tipi-pesi'!AA$9,"")&amp;IF(AA236='Tabelle Tipi-pesi'!Z$10,'Tabelle Tipi-pesi'!AA$10,"")&amp;IF(AA236='Tabelle Tipi-pesi'!Z$11,'Tabelle Tipi-pesi'!AA$11,"")&amp;IF(AA236='Tabelle Tipi-pesi'!Z$12,'Tabelle Tipi-pesi'!AA$12,"")&amp;IF(AA236='Tabelle Tipi-pesi'!Z$13,'Tabelle Tipi-pesi'!AA$13,"")&amp;IF(AA236='Tabelle Tipi-pesi'!Z$14,'Tabelle Tipi-pesi'!AA$14,"")&amp;IF(AA236='Tabelle Tipi-pesi'!Z$15,'Tabelle Tipi-pesi'!AA$15,"")&amp;IF(AA236='Tabelle Tipi-pesi'!Z$16,'Tabelle Tipi-pesi'!AA$16,"")&amp;IF(AA236='Tabelle Tipi-pesi'!Z$17,'Tabelle Tipi-pesi'!AA$17,"")&amp;IF(AA236='Tabelle Tipi-pesi'!Z$18,'Tabelle Tipi-pesi'!AA$18,"")&amp;IF(AA236='Tabelle Tipi-pesi'!Z$19,'Tabelle Tipi-pesi'!AA$19,"")&amp;IF(AA236='Tabelle Tipi-pesi'!Z$20,'Tabelle Tipi-pesi'!AA$20,"")&amp;IF(AA236='Tabelle Tipi-pesi'!Z$21,'Tabelle Tipi-pesi'!AA$21,"")&amp;IF(AA236='Tabelle Tipi-pesi'!Z$22,'Tabelle Tipi-pesi'!AA$22,"")&amp;IF(AA236='Tabelle Tipi-pesi'!Z$23,'Tabelle Tipi-pesi'!AA$23,"")))</f>
        <v>75</v>
      </c>
      <c r="AD236" s="9">
        <f>IF(AC236="",0,VALUE(IF(AC236='Tabelle Tipi-pesi'!Z$2,'Tabelle Tipi-pesi'!AA$2,"")&amp;IF(AC236='Tabelle Tipi-pesi'!Z$3,'Tabelle Tipi-pesi'!AA$3,"")&amp;IF(AC236='Tabelle Tipi-pesi'!Z$4,'Tabelle Tipi-pesi'!AA$4,"")&amp;IF(AC236='Tabelle Tipi-pesi'!Z$5,'Tabelle Tipi-pesi'!AA$5,"")&amp;IF(AC236='Tabelle Tipi-pesi'!Z$6,'Tabelle Tipi-pesi'!AA$6,"")&amp;IF(AC236='Tabelle Tipi-pesi'!Z$7,'Tabelle Tipi-pesi'!AA$7,"")&amp;IF(AC236='Tabelle Tipi-pesi'!Z$8,'Tabelle Tipi-pesi'!AA$8,"")&amp;IF(AC236='Tabelle Tipi-pesi'!Z$9,'Tabelle Tipi-pesi'!AA$9,"")&amp;IF(AC236='Tabelle Tipi-pesi'!Z$10,'Tabelle Tipi-pesi'!AA$10,"")&amp;IF(AC236='Tabelle Tipi-pesi'!Z$11,'Tabelle Tipi-pesi'!AA$11,"")&amp;IF(AC236='Tabelle Tipi-pesi'!Z$12,'Tabelle Tipi-pesi'!AA$12,"")&amp;IF(AC236='Tabelle Tipi-pesi'!Z$13,'Tabelle Tipi-pesi'!AA$13,"")&amp;IF(AC236='Tabelle Tipi-pesi'!Z$14,'Tabelle Tipi-pesi'!AA$14,"")&amp;IF(AC236='Tabelle Tipi-pesi'!Z$15,'Tabelle Tipi-pesi'!AA$15,"")&amp;IF(AC236='Tabelle Tipi-pesi'!Z$16,'Tabelle Tipi-pesi'!AA$16,"")&amp;IF(AC236='Tabelle Tipi-pesi'!Z$17,'Tabelle Tipi-pesi'!AA$17,"")&amp;IF(AC236='Tabelle Tipi-pesi'!Z$18,'Tabelle Tipi-pesi'!AA$18,"")&amp;IF(AC236='Tabelle Tipi-pesi'!Z$19,'Tabelle Tipi-pesi'!AA$19,"")&amp;IF(AC236='Tabelle Tipi-pesi'!Z$20,'Tabelle Tipi-pesi'!AA$20,"")&amp;IF(AC236='Tabelle Tipi-pesi'!Z$21,'Tabelle Tipi-pesi'!AA$21,"")&amp;IF(AC236='Tabelle Tipi-pesi'!Z$22,'Tabelle Tipi-pesi'!AA$22,"")&amp;IF(AC236='Tabelle Tipi-pesi'!Z$23,'Tabelle Tipi-pesi'!AA$23,"")))</f>
        <v>0</v>
      </c>
      <c r="AE236" s="34" t="s">
        <v>115</v>
      </c>
      <c r="AF236" s="35">
        <f>IF(AE236="",0,VALUE(IF(AE236='Tabelle Tipi-pesi'!AB$2,'Tabelle Tipi-pesi'!AC$2,"")&amp;IF(AE236='Tabelle Tipi-pesi'!AB$3,'Tabelle Tipi-pesi'!AC$3,"")&amp;IF(AE236='Tabelle Tipi-pesi'!AB$4,'Tabelle Tipi-pesi'!AC$4,"")&amp;IF(AE236='Tabelle Tipi-pesi'!AB$5,'Tabelle Tipi-pesi'!AC$5,"")&amp;IF(AE236='Tabelle Tipi-pesi'!AB$6,'Tabelle Tipi-pesi'!AC$6,"")&amp;IF(AE236='Tabelle Tipi-pesi'!AB$7,'Tabelle Tipi-pesi'!AC$7,"")&amp;IF(AE236='Tabelle Tipi-pesi'!AB$8,'Tabelle Tipi-pesi'!AC$8,"")&amp;IF(AE236='Tabelle Tipi-pesi'!AB$9,'Tabelle Tipi-pesi'!AC$9,"")&amp;IF(AE236='Tabelle Tipi-pesi'!AB$10,'Tabelle Tipi-pesi'!AC$10,"")&amp;IF(AE236='Tabelle Tipi-pesi'!AB$11,'Tabelle Tipi-pesi'!AC$11,"")&amp;IF(AE236='Tabelle Tipi-pesi'!AB$12,'Tabelle Tipi-pesi'!AC$12,"")&amp;IF(AE236='Tabelle Tipi-pesi'!AB$13,'Tabelle Tipi-pesi'!AC$13,"")&amp;IF(AE236='Tabelle Tipi-pesi'!AB$14,'Tabelle Tipi-pesi'!AC$14,"")&amp;IF(AE236='Tabelle Tipi-pesi'!AB$15,'Tabelle Tipi-pesi'!AC$15,"")&amp;IF(AD236='Tabelle Tipi-pesi'!AB$16,'Tabelle Tipi-pesi'!AC$16,"")&amp;IF(AE236='Tabelle Tipi-pesi'!AB$17,'Tabelle Tipi-pesi'!AC$17,"")&amp;IF(AE236='Tabelle Tipi-pesi'!AB$18,'Tabelle Tipi-pesi'!AC$18,"")&amp;IF(AE236='Tabelle Tipi-pesi'!AB$19,'Tabelle Tipi-pesi'!AC$19,"")&amp;IF(AE236='Tabelle Tipi-pesi'!AB$20,'Tabelle Tipi-pesi'!AC$20,"")&amp;IF(AE236='Tabelle Tipi-pesi'!AB$21,'Tabelle Tipi-pesi'!AC$21,"")&amp;IF(AE236='Tabelle Tipi-pesi'!AB$22,'Tabelle Tipi-pesi'!AC$22,"")&amp;IF(AE236='Tabelle Tipi-pesi'!AB$23,'Tabelle Tipi-pesi'!AC$23,"")))</f>
        <v>60</v>
      </c>
      <c r="AG236" s="8" t="s">
        <v>106</v>
      </c>
      <c r="AH236" s="9">
        <f>IF(AG236="",0,VALUE(IF(AG236='Tabelle Tipi-pesi'!AD$2,'Tabelle Tipi-pesi'!AE$2,"")&amp;IF(AG236='Tabelle Tipi-pesi'!AD$3,'Tabelle Tipi-pesi'!AE$3,"")&amp;IF(AG236='Tabelle Tipi-pesi'!AD$4,'Tabelle Tipi-pesi'!AE$4,"")&amp;IF(AG236='Tabelle Tipi-pesi'!AD$5,'Tabelle Tipi-pesi'!AE$5,"")&amp;IF(AG236='Tabelle Tipi-pesi'!AD$6,'Tabelle Tipi-pesi'!AE$6,"")&amp;IF(AG236='Tabelle Tipi-pesi'!AD$7,'Tabelle Tipi-pesi'!AE$7,"")&amp;IF(AG236='Tabelle Tipi-pesi'!AD$8,'Tabelle Tipi-pesi'!AE$8,"")&amp;IF(AG236='Tabelle Tipi-pesi'!AD$9,'Tabelle Tipi-pesi'!AE$9,"")&amp;IF(AG236='Tabelle Tipi-pesi'!AD$10,'Tabelle Tipi-pesi'!AE$10,"")&amp;IF(AG236='Tabelle Tipi-pesi'!AD$11,'Tabelle Tipi-pesi'!AE$11,"")&amp;IF(AG236='Tabelle Tipi-pesi'!AD$12,'Tabelle Tipi-pesi'!AE$12,"")&amp;IF(AG236='Tabelle Tipi-pesi'!AD$13,'Tabelle Tipi-pesi'!AE$13,"")&amp;IF(AG236='Tabelle Tipi-pesi'!AD$14,'Tabelle Tipi-pesi'!AE$14,"")&amp;IF(AG236='Tabelle Tipi-pesi'!AD$15,'Tabelle Tipi-pesi'!AE$15,"")&amp;IF(AF236='Tabelle Tipi-pesi'!AD$16,'Tabelle Tipi-pesi'!AE$16,"")&amp;IF(AG236='Tabelle Tipi-pesi'!AD$17,'Tabelle Tipi-pesi'!AE$17,"")&amp;IF(AG236='Tabelle Tipi-pesi'!AD$18,'Tabelle Tipi-pesi'!AE$18,"")&amp;IF(AG236='Tabelle Tipi-pesi'!AD$19,'Tabelle Tipi-pesi'!AE$19,"")&amp;IF(AG236='Tabelle Tipi-pesi'!AD$20,'Tabelle Tipi-pesi'!AE$20,"")&amp;IF(AG236='Tabelle Tipi-pesi'!AD$21,'Tabelle Tipi-pesi'!AE$21,"")&amp;IF(AG236='Tabelle Tipi-pesi'!AD$22,'Tabelle Tipi-pesi'!AE$22,"")&amp;IF(AG236='Tabelle Tipi-pesi'!AD$23,'Tabelle Tipi-pesi'!AE$23,"")))</f>
        <v>50</v>
      </c>
      <c r="AJ236" s="26">
        <f t="shared" si="21"/>
        <v>2027</v>
      </c>
      <c r="AK236" s="55">
        <v>18</v>
      </c>
      <c r="AL236" s="12">
        <f>3731+794</f>
        <v>4525</v>
      </c>
      <c r="AM236" s="18"/>
      <c r="AN236" s="11">
        <f t="shared" si="22"/>
        <v>15</v>
      </c>
      <c r="AO236" s="11" t="str">
        <f t="shared" si="23"/>
        <v>3</v>
      </c>
      <c r="AP236" s="8">
        <v>580</v>
      </c>
      <c r="AQ236" s="40">
        <f t="shared" si="24"/>
        <v>15.083333333333334</v>
      </c>
      <c r="AR236" s="15">
        <f t="shared" si="25"/>
        <v>167.42500000000001</v>
      </c>
      <c r="AS236" s="16">
        <f t="shared" si="26"/>
        <v>82.59743463246177</v>
      </c>
      <c r="AT236" s="15">
        <f t="shared" si="27"/>
        <v>12.106913543377631</v>
      </c>
      <c r="AU236" s="39"/>
    </row>
    <row r="237" spans="1:47" s="8" customFormat="1" ht="11.25" customHeight="1" x14ac:dyDescent="0.2">
      <c r="A237" s="8">
        <v>233</v>
      </c>
      <c r="B237" s="8">
        <v>4</v>
      </c>
      <c r="C237" s="20" t="s">
        <v>18</v>
      </c>
      <c r="D237" s="21">
        <f>IF(C237="",0,VALUE(IF(C237='Tabelle Tipi-pesi'!B$2,'Tabelle Tipi-pesi'!C$2,"")&amp;IF(C237='Tabelle Tipi-pesi'!B$3,'Tabelle Tipi-pesi'!C$3,"")&amp;IF(C237='Tabelle Tipi-pesi'!B$4,'Tabelle Tipi-pesi'!C$4,"")&amp;IF(C237='Tabelle Tipi-pesi'!B$5,'Tabelle Tipi-pesi'!C$5,"")&amp;IF(C237='Tabelle Tipi-pesi'!B$6,'Tabelle Tipi-pesi'!C$6,"")&amp;IF(C237='Tabelle Tipi-pesi'!B$7,'Tabelle Tipi-pesi'!C$7,"")&amp;IF(C237='Tabelle Tipi-pesi'!B$8,'Tabelle Tipi-pesi'!C$8,"")&amp;IF(C237='Tabelle Tipi-pesi'!B$9,'Tabelle Tipi-pesi'!C$9,"")&amp;IF(C237='Tabelle Tipi-pesi'!B$10,'Tabelle Tipi-pesi'!C$10,"")&amp;IF(C237='Tabelle Tipi-pesi'!B$11,'Tabelle Tipi-pesi'!C$11,"")&amp;IF(C237='Tabelle Tipi-pesi'!B$12,'Tabelle Tipi-pesi'!C$12,"")&amp;IF(C237='Tabelle Tipi-pesi'!B$13,'Tabelle Tipi-pesi'!C$13,"")&amp;IF(C237='Tabelle Tipi-pesi'!B$14,'Tabelle Tipi-pesi'!C$14,"")&amp;IF(C237='Tabelle Tipi-pesi'!B$15,'Tabelle Tipi-pesi'!C$15,"")&amp;IF(C237='Tabelle Tipi-pesi'!B$16,'Tabelle Tipi-pesi'!C$16,"")&amp;IF(C237='Tabelle Tipi-pesi'!B$17,'Tabelle Tipi-pesi'!C$17,"")&amp;IF(C237='Tabelle Tipi-pesi'!B$18,'Tabelle Tipi-pesi'!C$18,"")&amp;IF(C237='Tabelle Tipi-pesi'!B$19,'Tabelle Tipi-pesi'!C$19,"")&amp;IF(C237='Tabelle Tipi-pesi'!B$20,'Tabelle Tipi-pesi'!C$20,"")&amp;IF(C237='Tabelle Tipi-pesi'!B$21,'Tabelle Tipi-pesi'!C$21,"")&amp;IF(C237='Tabelle Tipi-pesi'!B$22,'Tabelle Tipi-pesi'!C$22,"")&amp;IF(C237='Tabelle Tipi-pesi'!B$23,'Tabelle Tipi-pesi'!C$23,"")))</f>
        <v>180</v>
      </c>
      <c r="E237" s="8" t="s">
        <v>29</v>
      </c>
      <c r="F237" s="7">
        <f>IF(E237="",0,VALUE(IF(E237='Tabelle Tipi-pesi'!D$2,'Tabelle Tipi-pesi'!E$2,"")&amp;IF(E237='Tabelle Tipi-pesi'!D$3,'Tabelle Tipi-pesi'!E$3,"")&amp;IF(E237='Tabelle Tipi-pesi'!D$4,'Tabelle Tipi-pesi'!E$4,"")&amp;IF(E237='Tabelle Tipi-pesi'!D$5,'Tabelle Tipi-pesi'!E$5,"")&amp;IF(E237='Tabelle Tipi-pesi'!D$6,'Tabelle Tipi-pesi'!E$6,"")&amp;IF(E237='Tabelle Tipi-pesi'!D$7,'Tabelle Tipi-pesi'!E$7,"")&amp;IF(E237='Tabelle Tipi-pesi'!D$8,'Tabelle Tipi-pesi'!E$8,"")&amp;IF(E237='Tabelle Tipi-pesi'!D$9,'Tabelle Tipi-pesi'!E$9,"")&amp;IF(E237='Tabelle Tipi-pesi'!D$10,'Tabelle Tipi-pesi'!E$10,"")&amp;IF(E237='Tabelle Tipi-pesi'!D$11,'Tabelle Tipi-pesi'!E$11,"")&amp;IF(E237='Tabelle Tipi-pesi'!D$12,'Tabelle Tipi-pesi'!E$12,"")&amp;IF(E237='Tabelle Tipi-pesi'!D$13,'Tabelle Tipi-pesi'!E$13,"")&amp;IF(E237='Tabelle Tipi-pesi'!D$14,'Tabelle Tipi-pesi'!E$14,"")&amp;IF(E237='Tabelle Tipi-pesi'!D$15,'Tabelle Tipi-pesi'!E$15,"")&amp;IF(E237='Tabelle Tipi-pesi'!D$16,'Tabelle Tipi-pesi'!E$16,"")&amp;IF(E237='Tabelle Tipi-pesi'!D$17,'Tabelle Tipi-pesi'!E$17,"")&amp;IF(E237='Tabelle Tipi-pesi'!D$18,'Tabelle Tipi-pesi'!E$18,"")&amp;IF(E237='Tabelle Tipi-pesi'!D$19,'Tabelle Tipi-pesi'!E$19,"")&amp;IF(E237='Tabelle Tipi-pesi'!D$20,'Tabelle Tipi-pesi'!E$20,"")&amp;IF(E237='Tabelle Tipi-pesi'!D$21,'Tabelle Tipi-pesi'!E$21,"")&amp;IF(E237='Tabelle Tipi-pesi'!D$22,'Tabelle Tipi-pesi'!E$22,"")&amp;IF(E237='Tabelle Tipi-pesi'!D$23,'Tabelle Tipi-pesi'!E$23,"")))/4*B237</f>
        <v>80</v>
      </c>
      <c r="G237" s="22" t="s">
        <v>39</v>
      </c>
      <c r="H237" s="23">
        <f>$B237*IF(G237="",0,VALUE(IF(G237='Tabelle Tipi-pesi'!F$2,'Tabelle Tipi-pesi'!G$2,"")&amp;IF(G237='Tabelle Tipi-pesi'!F$3,'Tabelle Tipi-pesi'!G$3,"")&amp;IF(G237='Tabelle Tipi-pesi'!F$4,'Tabelle Tipi-pesi'!G$4,"")&amp;IF(G237='Tabelle Tipi-pesi'!F$5,'Tabelle Tipi-pesi'!G$5,"")&amp;IF(G237='Tabelle Tipi-pesi'!F$6,'Tabelle Tipi-pesi'!G$6,"")&amp;IF(G237='Tabelle Tipi-pesi'!F$7,'Tabelle Tipi-pesi'!G$7,"")&amp;IF(G237='Tabelle Tipi-pesi'!F$8,'Tabelle Tipi-pesi'!G$8,"")&amp;IF(G237='Tabelle Tipi-pesi'!F$9,'Tabelle Tipi-pesi'!G$9,"")&amp;IF(G237='Tabelle Tipi-pesi'!F$10,'Tabelle Tipi-pesi'!G$10,"")&amp;IF(G237='Tabelle Tipi-pesi'!F$11,'Tabelle Tipi-pesi'!G$11,"")&amp;IF(G237='Tabelle Tipi-pesi'!F$12,'Tabelle Tipi-pesi'!G$12,"")&amp;IF(G237='Tabelle Tipi-pesi'!F$13,'Tabelle Tipi-pesi'!G$13,"")&amp;IF(G237='Tabelle Tipi-pesi'!F$14,'Tabelle Tipi-pesi'!G$14,"")&amp;IF(G237='Tabelle Tipi-pesi'!F$15,'Tabelle Tipi-pesi'!G$15,"")&amp;IF(G237='Tabelle Tipi-pesi'!F$16,'Tabelle Tipi-pesi'!G$16,"")&amp;IF(G237='Tabelle Tipi-pesi'!F$17,'Tabelle Tipi-pesi'!G$17,"")&amp;IF(G237='Tabelle Tipi-pesi'!F$18,'Tabelle Tipi-pesi'!G$18,"")&amp;IF(G237='Tabelle Tipi-pesi'!F$19,'Tabelle Tipi-pesi'!G$19,"")&amp;IF(G237='Tabelle Tipi-pesi'!F$20,'Tabelle Tipi-pesi'!G$20,"")&amp;IF(G237='Tabelle Tipi-pesi'!F$21,'Tabelle Tipi-pesi'!G$21,"")&amp;IF(G237='Tabelle Tipi-pesi'!F$22,'Tabelle Tipi-pesi'!G$22,"")&amp;IF(G237='Tabelle Tipi-pesi'!F$23,'Tabelle Tipi-pesi'!G$23,"")))</f>
        <v>120</v>
      </c>
      <c r="I237" s="8" t="s">
        <v>47</v>
      </c>
      <c r="J237" s="9">
        <f>IF(I237="",0,VALUE(IF(I237='Tabelle Tipi-pesi'!H$2,'Tabelle Tipi-pesi'!I$2,"")&amp;IF(I237='Tabelle Tipi-pesi'!H$3,'Tabelle Tipi-pesi'!I$3,"")&amp;IF(I237='Tabelle Tipi-pesi'!H$4,'Tabelle Tipi-pesi'!I$4,"")&amp;IF(I237='Tabelle Tipi-pesi'!H$5,'Tabelle Tipi-pesi'!I$5,"")&amp;IF(I237='Tabelle Tipi-pesi'!H$6,'Tabelle Tipi-pesi'!I$6,"")&amp;IF(I237='Tabelle Tipi-pesi'!H$7,'Tabelle Tipi-pesi'!I$7,"")&amp;IF(I237='Tabelle Tipi-pesi'!H$8,'Tabelle Tipi-pesi'!I$8,"")&amp;IF(I237='Tabelle Tipi-pesi'!H$9,'Tabelle Tipi-pesi'!I$9,"")&amp;IF(I237='Tabelle Tipi-pesi'!H$10,'Tabelle Tipi-pesi'!I$10,"")&amp;IF(I237='Tabelle Tipi-pesi'!H$11,'Tabelle Tipi-pesi'!I$11,"")&amp;IF(I237='Tabelle Tipi-pesi'!H$12,'Tabelle Tipi-pesi'!I$12,"")&amp;IF(I237='Tabelle Tipi-pesi'!H$13,'Tabelle Tipi-pesi'!I$13,"")&amp;IF(I237='Tabelle Tipi-pesi'!H$14,'Tabelle Tipi-pesi'!I$14,"")&amp;IF(I237='Tabelle Tipi-pesi'!H$15,'Tabelle Tipi-pesi'!I$15,"")&amp;IF(I237='Tabelle Tipi-pesi'!H$16,'Tabelle Tipi-pesi'!I$16,"")&amp;IF(I237='Tabelle Tipi-pesi'!H$17,'Tabelle Tipi-pesi'!I$17,"")&amp;IF(I237='Tabelle Tipi-pesi'!H$18,'Tabelle Tipi-pesi'!I$18,"")&amp;IF(I237='Tabelle Tipi-pesi'!H$19,'Tabelle Tipi-pesi'!I$19,"")&amp;IF(I237='Tabelle Tipi-pesi'!H$20,'Tabelle Tipi-pesi'!I$20,"")&amp;IF(I237='Tabelle Tipi-pesi'!H$21,'Tabelle Tipi-pesi'!I$21,"")&amp;IF(I237='Tabelle Tipi-pesi'!H$22,'Tabelle Tipi-pesi'!I$22,"")&amp;IF(I237='Tabelle Tipi-pesi'!H$23,'Tabelle Tipi-pesi'!I$23,"")))</f>
        <v>145</v>
      </c>
      <c r="K237" s="24" t="s">
        <v>50</v>
      </c>
      <c r="L237" s="25">
        <f>IF(K237="",0,VALUE(IF(K237='Tabelle Tipi-pesi'!J$2,'Tabelle Tipi-pesi'!K$2,"")&amp;IF(K237='Tabelle Tipi-pesi'!J$3,'Tabelle Tipi-pesi'!K$3,"")&amp;IF(K237='Tabelle Tipi-pesi'!J$4,'Tabelle Tipi-pesi'!K$4,"")&amp;IF(K237='Tabelle Tipi-pesi'!J$5,'Tabelle Tipi-pesi'!K$5,"")&amp;IF(K237='Tabelle Tipi-pesi'!J$6,'Tabelle Tipi-pesi'!K$6,"")&amp;IF(K237='Tabelle Tipi-pesi'!J$7,'Tabelle Tipi-pesi'!K$7,"")&amp;IF(K237='Tabelle Tipi-pesi'!J$8,'Tabelle Tipi-pesi'!K$8,"")&amp;IF(K237='Tabelle Tipi-pesi'!J$9,'Tabelle Tipi-pesi'!K$9,"")&amp;IF(K237='Tabelle Tipi-pesi'!J$10,'Tabelle Tipi-pesi'!K$10,"")&amp;IF(K237='Tabelle Tipi-pesi'!J$11,'Tabelle Tipi-pesi'!K$11,"")&amp;IF(K237='Tabelle Tipi-pesi'!J$12,'Tabelle Tipi-pesi'!K$12,"")&amp;IF(K237='Tabelle Tipi-pesi'!J$13,'Tabelle Tipi-pesi'!K$13,"")&amp;IF(K237='Tabelle Tipi-pesi'!J$14,'Tabelle Tipi-pesi'!K$14,"")&amp;IF(K237='Tabelle Tipi-pesi'!J$15,'Tabelle Tipi-pesi'!K$15,"")&amp;IF(K237='Tabelle Tipi-pesi'!J$16,'Tabelle Tipi-pesi'!K$16,"")&amp;IF(K237='Tabelle Tipi-pesi'!J$17,'Tabelle Tipi-pesi'!K$17,"")&amp;IF(K237='Tabelle Tipi-pesi'!J$18,'Tabelle Tipi-pesi'!K$18,"")&amp;IF(K237='Tabelle Tipi-pesi'!J$19,'Tabelle Tipi-pesi'!K$19,"")&amp;IF(K237='Tabelle Tipi-pesi'!J$20,'Tabelle Tipi-pesi'!K$20,"")&amp;IF(K237='Tabelle Tipi-pesi'!J$21,'Tabelle Tipi-pesi'!K$21,"")&amp;IF(K237='Tabelle Tipi-pesi'!J$22,'Tabelle Tipi-pesi'!K$22,"")&amp;IF(K237='Tabelle Tipi-pesi'!J$23,'Tabelle Tipi-pesi'!K$23,"")))</f>
        <v>7</v>
      </c>
      <c r="M237" s="8" t="s">
        <v>63</v>
      </c>
      <c r="N237" s="9">
        <f>$B237*IF(M237="",0,VALUE(IF(M237='Tabelle Tipi-pesi'!L$2,'Tabelle Tipi-pesi'!M$2,"")&amp;IF(M237='Tabelle Tipi-pesi'!L$3,'Tabelle Tipi-pesi'!M$3,"")&amp;IF(M237='Tabelle Tipi-pesi'!L$4,'Tabelle Tipi-pesi'!M$4,"")&amp;IF(M237='Tabelle Tipi-pesi'!L$5,'Tabelle Tipi-pesi'!M$5,"")&amp;IF(M237='Tabelle Tipi-pesi'!L$6,'Tabelle Tipi-pesi'!M$6,"")&amp;IF(M237='Tabelle Tipi-pesi'!L$7,'Tabelle Tipi-pesi'!M$7,"")&amp;IF(M237='Tabelle Tipi-pesi'!L$8,'Tabelle Tipi-pesi'!M$8,"")&amp;IF(M237='Tabelle Tipi-pesi'!L$9,'Tabelle Tipi-pesi'!M$9,"")&amp;IF(M237='Tabelle Tipi-pesi'!L$10,'Tabelle Tipi-pesi'!M$10,"")&amp;IF(M237='Tabelle Tipi-pesi'!L$11,'Tabelle Tipi-pesi'!M$11,"")&amp;IF(M237='Tabelle Tipi-pesi'!L$12,'Tabelle Tipi-pesi'!M$12,"")&amp;IF(M237='Tabelle Tipi-pesi'!L$13,'Tabelle Tipi-pesi'!M$13,"")&amp;IF(M237='Tabelle Tipi-pesi'!L$14,'Tabelle Tipi-pesi'!M$14,"")&amp;IF(M237='Tabelle Tipi-pesi'!L$15,'Tabelle Tipi-pesi'!M$15,"")&amp;IF(M237='Tabelle Tipi-pesi'!L$16,'Tabelle Tipi-pesi'!M$16,"")&amp;IF(M237='Tabelle Tipi-pesi'!L$17,'Tabelle Tipi-pesi'!M$17,"")&amp;IF(M237='Tabelle Tipi-pesi'!L$18,'Tabelle Tipi-pesi'!M$18,"")&amp;IF(M237='Tabelle Tipi-pesi'!L$19,'Tabelle Tipi-pesi'!M$19,"")&amp;IF(M237='Tabelle Tipi-pesi'!L$20,'Tabelle Tipi-pesi'!M$20,"")&amp;IF(M237='Tabelle Tipi-pesi'!L$21,'Tabelle Tipi-pesi'!M$21,"")&amp;IF(M237='Tabelle Tipi-pesi'!L$22,'Tabelle Tipi-pesi'!M$22,"")&amp;IF(M237='Tabelle Tipi-pesi'!L$23,'Tabelle Tipi-pesi'!M$23,"")))</f>
        <v>416</v>
      </c>
      <c r="O237" s="27" t="s">
        <v>78</v>
      </c>
      <c r="P237" s="28">
        <f>IF(O237="",0,VALUE(IF(O237='Tabelle Tipi-pesi'!N$2,'Tabelle Tipi-pesi'!O$2,"")&amp;IF(O237='Tabelle Tipi-pesi'!N$3,'Tabelle Tipi-pesi'!O$3,"")&amp;IF(O237='Tabelle Tipi-pesi'!N$4,'Tabelle Tipi-pesi'!O$4,"")&amp;IF(O237='Tabelle Tipi-pesi'!N$5,'Tabelle Tipi-pesi'!O$5,"")&amp;IF(O237='Tabelle Tipi-pesi'!N$6,'Tabelle Tipi-pesi'!O$6,"")&amp;IF(O237='Tabelle Tipi-pesi'!N$7,'Tabelle Tipi-pesi'!O$7,"")&amp;IF(O237='Tabelle Tipi-pesi'!N$8,'Tabelle Tipi-pesi'!O$8,"")&amp;IF(O237='Tabelle Tipi-pesi'!N$9,'Tabelle Tipi-pesi'!O$9,"")&amp;IF(O237='Tabelle Tipi-pesi'!N$10,'Tabelle Tipi-pesi'!O$10,"")&amp;IF(O237='Tabelle Tipi-pesi'!N$11,'Tabelle Tipi-pesi'!O$11,"")&amp;IF(O237='Tabelle Tipi-pesi'!N$12,'Tabelle Tipi-pesi'!O$12,"")&amp;IF(O237='Tabelle Tipi-pesi'!N$13,'Tabelle Tipi-pesi'!O$13,"")&amp;IF(O237='Tabelle Tipi-pesi'!N$14,'Tabelle Tipi-pesi'!O$14,"")&amp;IF(O237='Tabelle Tipi-pesi'!N$15,'Tabelle Tipi-pesi'!O$15,"")&amp;IF(O237='Tabelle Tipi-pesi'!N$16,'Tabelle Tipi-pesi'!O$16,"")&amp;IF(O237='Tabelle Tipi-pesi'!N$17,'Tabelle Tipi-pesi'!O$17,"")&amp;IF(O237='Tabelle Tipi-pesi'!N$18,'Tabelle Tipi-pesi'!O$18,"")&amp;IF(O237='Tabelle Tipi-pesi'!N$19,'Tabelle Tipi-pesi'!O$19,"")&amp;IF(O237='Tabelle Tipi-pesi'!N$20,'Tabelle Tipi-pesi'!O$20,"")&amp;IF(O237='Tabelle Tipi-pesi'!N$21,'Tabelle Tipi-pesi'!O$21,"")&amp;IF(O237='Tabelle Tipi-pesi'!N$22,'Tabelle Tipi-pesi'!O$22,"")&amp;IF(O237='Tabelle Tipi-pesi'!N$23,'Tabelle Tipi-pesi'!O$23,"")))</f>
        <v>400</v>
      </c>
      <c r="Q237" s="8" t="s">
        <v>109</v>
      </c>
      <c r="R237" s="9">
        <f>IF(Q237="",0,VALUE(IF(Q237='Tabelle Tipi-pesi'!P$2,'Tabelle Tipi-pesi'!Q$2,"")&amp;IF(Q237='Tabelle Tipi-pesi'!P$3,'Tabelle Tipi-pesi'!Q$3,"")&amp;IF(Q237='Tabelle Tipi-pesi'!P$4,'Tabelle Tipi-pesi'!Q$4,"")&amp;IF(Q237='Tabelle Tipi-pesi'!P$5,'Tabelle Tipi-pesi'!Q$5,"")&amp;IF(Q237='Tabelle Tipi-pesi'!P$6,'Tabelle Tipi-pesi'!Q$6,"")&amp;IF(Q237='Tabelle Tipi-pesi'!P$7,'Tabelle Tipi-pesi'!Q$7,"")&amp;IF(Q237='Tabelle Tipi-pesi'!P$8,'Tabelle Tipi-pesi'!Q$8,"")&amp;IF(Q237='Tabelle Tipi-pesi'!P$9,'Tabelle Tipi-pesi'!Q$9,"")&amp;IF(Q237='Tabelle Tipi-pesi'!P$10,'Tabelle Tipi-pesi'!Q$10,"")&amp;IF(Q237='Tabelle Tipi-pesi'!P$11,'Tabelle Tipi-pesi'!Q$11,"")&amp;IF(Q237='Tabelle Tipi-pesi'!P$12,'Tabelle Tipi-pesi'!Q$12,"")&amp;IF(Q237='Tabelle Tipi-pesi'!P$13,'Tabelle Tipi-pesi'!Q$13,"")&amp;IF(Q237='Tabelle Tipi-pesi'!P$14,'Tabelle Tipi-pesi'!Q$14,"")&amp;IF(Q237='Tabelle Tipi-pesi'!P$15,'Tabelle Tipi-pesi'!Q$15,"")&amp;IF(Q237='Tabelle Tipi-pesi'!P$16,'Tabelle Tipi-pesi'!Q$16,"")&amp;IF(Q237='Tabelle Tipi-pesi'!P$17,'Tabelle Tipi-pesi'!Q$17,"")&amp;IF(Q237='Tabelle Tipi-pesi'!P$18,'Tabelle Tipi-pesi'!Q$18,"")&amp;IF(Q237='Tabelle Tipi-pesi'!P$19,'Tabelle Tipi-pesi'!Q$19,"")&amp;IF(Q237='Tabelle Tipi-pesi'!P$20,'Tabelle Tipi-pesi'!Q$20,"")&amp;IF(Q237='Tabelle Tipi-pesi'!P$21,'Tabelle Tipi-pesi'!Q$21,"")&amp;IF(Q237='Tabelle Tipi-pesi'!P$22,'Tabelle Tipi-pesi'!Q$22,"")&amp;IF(Q237='Tabelle Tipi-pesi'!P$23,'Tabelle Tipi-pesi'!Q$23,"")))</f>
        <v>60</v>
      </c>
      <c r="S237" s="29" t="s">
        <v>113</v>
      </c>
      <c r="T237" s="30">
        <f>IF(S237="",0,VALUE(IF(S237='Tabelle Tipi-pesi'!R$2,'Tabelle Tipi-pesi'!S$2,"")&amp;IF(S237='Tabelle Tipi-pesi'!R$3,'Tabelle Tipi-pesi'!S$3,"")&amp;IF(S237='Tabelle Tipi-pesi'!R$4,'Tabelle Tipi-pesi'!S$4,"")&amp;IF(S237='Tabelle Tipi-pesi'!R$5,'Tabelle Tipi-pesi'!S$5,"")&amp;IF(S237='Tabelle Tipi-pesi'!R$6,'Tabelle Tipi-pesi'!S$6,"")&amp;IF(S237='Tabelle Tipi-pesi'!R$7,'Tabelle Tipi-pesi'!S$7,"")&amp;IF(S237='Tabelle Tipi-pesi'!R$8,'Tabelle Tipi-pesi'!S$8,"")&amp;IF(S237='Tabelle Tipi-pesi'!R$9,'Tabelle Tipi-pesi'!S$9,"")&amp;IF(S237='Tabelle Tipi-pesi'!R$10,'Tabelle Tipi-pesi'!S$10,"")&amp;IF(S237='Tabelle Tipi-pesi'!R$11,'Tabelle Tipi-pesi'!S$11,"")&amp;IF(S237='Tabelle Tipi-pesi'!R$12,'Tabelle Tipi-pesi'!S$12,"")&amp;IF(S237='Tabelle Tipi-pesi'!R$13,'Tabelle Tipi-pesi'!S$13,"")&amp;IF(S237='Tabelle Tipi-pesi'!R$14,'Tabelle Tipi-pesi'!S$14,"")&amp;IF(S237='Tabelle Tipi-pesi'!R$15,'Tabelle Tipi-pesi'!S$15,"")&amp;IF(S237='Tabelle Tipi-pesi'!R$16,'Tabelle Tipi-pesi'!S$16,"")&amp;IF(S237='Tabelle Tipi-pesi'!R$17,'Tabelle Tipi-pesi'!S$17,"")&amp;IF(S237='Tabelle Tipi-pesi'!R$18,'Tabelle Tipi-pesi'!S$18,"")&amp;IF(S237='Tabelle Tipi-pesi'!R$19,'Tabelle Tipi-pesi'!S$19,"")&amp;IF(S237='Tabelle Tipi-pesi'!R$20,'Tabelle Tipi-pesi'!S$20,"")&amp;IF(S237='Tabelle Tipi-pesi'!R$21,'Tabelle Tipi-pesi'!S$21,"")&amp;IF(S237='Tabelle Tipi-pesi'!R$22,'Tabelle Tipi-pesi'!S$22,"")&amp;IF(S237='Tabelle Tipi-pesi'!R$23,'Tabelle Tipi-pesi'!S$23,"")))</f>
        <v>30</v>
      </c>
      <c r="U237" s="8" t="s">
        <v>93</v>
      </c>
      <c r="V237" s="9">
        <f>IF(U237="",0,VALUE(IF(U237='Tabelle Tipi-pesi'!T$2,'Tabelle Tipi-pesi'!U$2,"")&amp;IF(U237='Tabelle Tipi-pesi'!T$3,'Tabelle Tipi-pesi'!U$3,"")&amp;IF(U237='Tabelle Tipi-pesi'!T$4,'Tabelle Tipi-pesi'!U$4,"")&amp;IF(U237='Tabelle Tipi-pesi'!T$5,'Tabelle Tipi-pesi'!U$5,"")&amp;IF(U237='Tabelle Tipi-pesi'!T$6,'Tabelle Tipi-pesi'!U$6,"")&amp;IF(U237='Tabelle Tipi-pesi'!T$7,'Tabelle Tipi-pesi'!U$7,"")&amp;IF(U237='Tabelle Tipi-pesi'!T$8,'Tabelle Tipi-pesi'!U$8,"")&amp;IF(U237='Tabelle Tipi-pesi'!T$9,'Tabelle Tipi-pesi'!U$9,"")&amp;IF(U237='Tabelle Tipi-pesi'!T$10,'Tabelle Tipi-pesi'!U$10,"")&amp;IF(U237='Tabelle Tipi-pesi'!T$11,'Tabelle Tipi-pesi'!U$11,"")&amp;IF(U237='Tabelle Tipi-pesi'!T$12,'Tabelle Tipi-pesi'!U$12,"")&amp;IF(U237='Tabelle Tipi-pesi'!T$13,'Tabelle Tipi-pesi'!U$13,"")&amp;IF(U237='Tabelle Tipi-pesi'!T$14,'Tabelle Tipi-pesi'!U$14,"")&amp;IF(U237='Tabelle Tipi-pesi'!T$15,'Tabelle Tipi-pesi'!U$15,"")&amp;IF(U237='Tabelle Tipi-pesi'!T$16,'Tabelle Tipi-pesi'!U$16,"")&amp;IF(U237='Tabelle Tipi-pesi'!T$17,'Tabelle Tipi-pesi'!U$17,"")&amp;IF(U237='Tabelle Tipi-pesi'!T$18,'Tabelle Tipi-pesi'!U$18,"")&amp;IF(U237='Tabelle Tipi-pesi'!T$19,'Tabelle Tipi-pesi'!U$19,"")&amp;IF(U237='Tabelle Tipi-pesi'!T$20,'Tabelle Tipi-pesi'!U$20,"")&amp;IF(U237='Tabelle Tipi-pesi'!T$21,'Tabelle Tipi-pesi'!U$21,"")&amp;IF(U237='Tabelle Tipi-pesi'!T$22,'Tabelle Tipi-pesi'!U$22,"")&amp;IF(U237='Tabelle Tipi-pesi'!T$23,'Tabelle Tipi-pesi'!U$23,"")))</f>
        <v>80</v>
      </c>
      <c r="W237" s="31" t="s">
        <v>99</v>
      </c>
      <c r="X237" s="32">
        <f>IF(W237="",0,VALUE(IF(W237='Tabelle Tipi-pesi'!V$2,'Tabelle Tipi-pesi'!W$2,"")&amp;IF(W237='Tabelle Tipi-pesi'!V$3,'Tabelle Tipi-pesi'!W$3,"")&amp;IF(W237='Tabelle Tipi-pesi'!V$4,'Tabelle Tipi-pesi'!W$4,"")&amp;IF(W237='Tabelle Tipi-pesi'!V$5,'Tabelle Tipi-pesi'!W$5,"")&amp;IF(W237='Tabelle Tipi-pesi'!V$6,'Tabelle Tipi-pesi'!W$6,"")&amp;IF(W237='Tabelle Tipi-pesi'!V$7,'Tabelle Tipi-pesi'!W$7,"")&amp;IF(W237='Tabelle Tipi-pesi'!V$8,'Tabelle Tipi-pesi'!W$8,"")&amp;IF(W237='Tabelle Tipi-pesi'!V$9,'Tabelle Tipi-pesi'!W$9,"")&amp;IF(W237='Tabelle Tipi-pesi'!V$10,'Tabelle Tipi-pesi'!W$10,"")&amp;IF(W237='Tabelle Tipi-pesi'!V$11,'Tabelle Tipi-pesi'!W$11,"")&amp;IF(W237='Tabelle Tipi-pesi'!V$12,'Tabelle Tipi-pesi'!W$12,"")&amp;IF(W237='Tabelle Tipi-pesi'!V$13,'Tabelle Tipi-pesi'!W$13,"")&amp;IF(W237='Tabelle Tipi-pesi'!V$14,'Tabelle Tipi-pesi'!W$14,"")&amp;IF(W237='Tabelle Tipi-pesi'!V$15,'Tabelle Tipi-pesi'!W$15,"")&amp;IF(W237='Tabelle Tipi-pesi'!V$16,'Tabelle Tipi-pesi'!W$16,"")&amp;IF(W237='Tabelle Tipi-pesi'!V$17,'Tabelle Tipi-pesi'!W$17,"")&amp;IF(W237='Tabelle Tipi-pesi'!V$18,'Tabelle Tipi-pesi'!W$18,"")&amp;IF(W237='Tabelle Tipi-pesi'!V$19,'Tabelle Tipi-pesi'!W$19,"")&amp;IF(W237='Tabelle Tipi-pesi'!V$20,'Tabelle Tipi-pesi'!W$20,"")&amp;IF(W237='Tabelle Tipi-pesi'!V$21,'Tabelle Tipi-pesi'!W$21,"")&amp;IF(W237='Tabelle Tipi-pesi'!V$22,'Tabelle Tipi-pesi'!W$22,"")&amp;IF(W237='Tabelle Tipi-pesi'!V$23,'Tabelle Tipi-pesi'!W$23,"")))</f>
        <v>14</v>
      </c>
      <c r="Y237" s="8" t="s">
        <v>100</v>
      </c>
      <c r="Z237" s="9">
        <f>IF(Y237="",0,VALUE(IF(Y237='Tabelle Tipi-pesi'!X$2,'Tabelle Tipi-pesi'!Y$2,"")&amp;IF(Y237='Tabelle Tipi-pesi'!X$3,'Tabelle Tipi-pesi'!Y$3,"")&amp;IF(Y237='Tabelle Tipi-pesi'!X$4,'Tabelle Tipi-pesi'!Y$4,"")&amp;IF(Y237='Tabelle Tipi-pesi'!X$5,'Tabelle Tipi-pesi'!Y$5,"")&amp;IF(Y237='Tabelle Tipi-pesi'!X$6,'Tabelle Tipi-pesi'!Y$6,"")&amp;IF(Y237='Tabelle Tipi-pesi'!X$7,'Tabelle Tipi-pesi'!Y$7,"")&amp;IF(Y237='Tabelle Tipi-pesi'!X$8,'Tabelle Tipi-pesi'!Y$8,"")&amp;IF(Y237='Tabelle Tipi-pesi'!X$9,'Tabelle Tipi-pesi'!Y$9,"")&amp;IF(Y237='Tabelle Tipi-pesi'!X$10,'Tabelle Tipi-pesi'!Y$10,"")&amp;IF(Y237='Tabelle Tipi-pesi'!X$11,'Tabelle Tipi-pesi'!Y$11,"")&amp;IF(Y237='Tabelle Tipi-pesi'!X$12,'Tabelle Tipi-pesi'!Y$12,"")&amp;IF(Y237='Tabelle Tipi-pesi'!X$13,'Tabelle Tipi-pesi'!Y$13,"")&amp;IF(Y237='Tabelle Tipi-pesi'!X$14,'Tabelle Tipi-pesi'!Y$14,"")&amp;IF(Y237='Tabelle Tipi-pesi'!X$15,'Tabelle Tipi-pesi'!Y$15,"")&amp;IF(Y237='Tabelle Tipi-pesi'!X$16,'Tabelle Tipi-pesi'!Y$16,"")&amp;IF(Y237='Tabelle Tipi-pesi'!X$17,'Tabelle Tipi-pesi'!Y$17,"")&amp;IF(Y237='Tabelle Tipi-pesi'!X$18,'Tabelle Tipi-pesi'!Y$18,"")&amp;IF(Y237='Tabelle Tipi-pesi'!X$19,'Tabelle Tipi-pesi'!Y$19,"")&amp;IF(Y237='Tabelle Tipi-pesi'!X$20,'Tabelle Tipi-pesi'!Y$20,"")&amp;IF(Y237='Tabelle Tipi-pesi'!X$21,'Tabelle Tipi-pesi'!Y$21,"")&amp;IF(Y237='Tabelle Tipi-pesi'!X$22,'Tabelle Tipi-pesi'!Y$22,"")&amp;IF(Y237='Tabelle Tipi-pesi'!X$23,'Tabelle Tipi-pesi'!Y$23,"")))</f>
        <v>190</v>
      </c>
      <c r="AA237" s="36" t="s">
        <v>105</v>
      </c>
      <c r="AB237" s="37">
        <f>IF(AA237="",0,VALUE(IF(AA237='Tabelle Tipi-pesi'!Z$2,'Tabelle Tipi-pesi'!AA$2,"")&amp;IF(AA237='Tabelle Tipi-pesi'!Z$3,'Tabelle Tipi-pesi'!AA$3,"")&amp;IF(AA237='Tabelle Tipi-pesi'!Z$4,'Tabelle Tipi-pesi'!AA$4,"")&amp;IF(AA237='Tabelle Tipi-pesi'!Z$5,'Tabelle Tipi-pesi'!AA$5,"")&amp;IF(AA237='Tabelle Tipi-pesi'!Z$6,'Tabelle Tipi-pesi'!AA$6,"")&amp;IF(AA237='Tabelle Tipi-pesi'!Z$7,'Tabelle Tipi-pesi'!AA$7,"")&amp;IF(AA237='Tabelle Tipi-pesi'!Z$8,'Tabelle Tipi-pesi'!AA$8,"")&amp;IF(AA237='Tabelle Tipi-pesi'!Z$9,'Tabelle Tipi-pesi'!AA$9,"")&amp;IF(AA237='Tabelle Tipi-pesi'!Z$10,'Tabelle Tipi-pesi'!AA$10,"")&amp;IF(AA237='Tabelle Tipi-pesi'!Z$11,'Tabelle Tipi-pesi'!AA$11,"")&amp;IF(AA237='Tabelle Tipi-pesi'!Z$12,'Tabelle Tipi-pesi'!AA$12,"")&amp;IF(AA237='Tabelle Tipi-pesi'!Z$13,'Tabelle Tipi-pesi'!AA$13,"")&amp;IF(AA237='Tabelle Tipi-pesi'!Z$14,'Tabelle Tipi-pesi'!AA$14,"")&amp;IF(AA237='Tabelle Tipi-pesi'!Z$15,'Tabelle Tipi-pesi'!AA$15,"")&amp;IF(AA237='Tabelle Tipi-pesi'!Z$16,'Tabelle Tipi-pesi'!AA$16,"")&amp;IF(AA237='Tabelle Tipi-pesi'!Z$17,'Tabelle Tipi-pesi'!AA$17,"")&amp;IF(AA237='Tabelle Tipi-pesi'!Z$18,'Tabelle Tipi-pesi'!AA$18,"")&amp;IF(AA237='Tabelle Tipi-pesi'!Z$19,'Tabelle Tipi-pesi'!AA$19,"")&amp;IF(AA237='Tabelle Tipi-pesi'!Z$20,'Tabelle Tipi-pesi'!AA$20,"")&amp;IF(AA237='Tabelle Tipi-pesi'!Z$21,'Tabelle Tipi-pesi'!AA$21,"")&amp;IF(AA237='Tabelle Tipi-pesi'!Z$22,'Tabelle Tipi-pesi'!AA$22,"")&amp;IF(AA237='Tabelle Tipi-pesi'!Z$23,'Tabelle Tipi-pesi'!AA$23,"")))</f>
        <v>75</v>
      </c>
      <c r="AD237" s="9">
        <f>IF(AC237="",0,VALUE(IF(AC237='Tabelle Tipi-pesi'!Z$2,'Tabelle Tipi-pesi'!AA$2,"")&amp;IF(AC237='Tabelle Tipi-pesi'!Z$3,'Tabelle Tipi-pesi'!AA$3,"")&amp;IF(AC237='Tabelle Tipi-pesi'!Z$4,'Tabelle Tipi-pesi'!AA$4,"")&amp;IF(AC237='Tabelle Tipi-pesi'!Z$5,'Tabelle Tipi-pesi'!AA$5,"")&amp;IF(AC237='Tabelle Tipi-pesi'!Z$6,'Tabelle Tipi-pesi'!AA$6,"")&amp;IF(AC237='Tabelle Tipi-pesi'!Z$7,'Tabelle Tipi-pesi'!AA$7,"")&amp;IF(AC237='Tabelle Tipi-pesi'!Z$8,'Tabelle Tipi-pesi'!AA$8,"")&amp;IF(AC237='Tabelle Tipi-pesi'!Z$9,'Tabelle Tipi-pesi'!AA$9,"")&amp;IF(AC237='Tabelle Tipi-pesi'!Z$10,'Tabelle Tipi-pesi'!AA$10,"")&amp;IF(AC237='Tabelle Tipi-pesi'!Z$11,'Tabelle Tipi-pesi'!AA$11,"")&amp;IF(AC237='Tabelle Tipi-pesi'!Z$12,'Tabelle Tipi-pesi'!AA$12,"")&amp;IF(AC237='Tabelle Tipi-pesi'!Z$13,'Tabelle Tipi-pesi'!AA$13,"")&amp;IF(AC237='Tabelle Tipi-pesi'!Z$14,'Tabelle Tipi-pesi'!AA$14,"")&amp;IF(AC237='Tabelle Tipi-pesi'!Z$15,'Tabelle Tipi-pesi'!AA$15,"")&amp;IF(AC237='Tabelle Tipi-pesi'!Z$16,'Tabelle Tipi-pesi'!AA$16,"")&amp;IF(AC237='Tabelle Tipi-pesi'!Z$17,'Tabelle Tipi-pesi'!AA$17,"")&amp;IF(AC237='Tabelle Tipi-pesi'!Z$18,'Tabelle Tipi-pesi'!AA$18,"")&amp;IF(AC237='Tabelle Tipi-pesi'!Z$19,'Tabelle Tipi-pesi'!AA$19,"")&amp;IF(AC237='Tabelle Tipi-pesi'!Z$20,'Tabelle Tipi-pesi'!AA$20,"")&amp;IF(AC237='Tabelle Tipi-pesi'!Z$21,'Tabelle Tipi-pesi'!AA$21,"")&amp;IF(AC237='Tabelle Tipi-pesi'!Z$22,'Tabelle Tipi-pesi'!AA$22,"")&amp;IF(AC237='Tabelle Tipi-pesi'!Z$23,'Tabelle Tipi-pesi'!AA$23,"")))</f>
        <v>0</v>
      </c>
      <c r="AE237" s="34" t="s">
        <v>115</v>
      </c>
      <c r="AF237" s="35">
        <f>IF(AE237="",0,VALUE(IF(AE237='Tabelle Tipi-pesi'!AB$2,'Tabelle Tipi-pesi'!AC$2,"")&amp;IF(AE237='Tabelle Tipi-pesi'!AB$3,'Tabelle Tipi-pesi'!AC$3,"")&amp;IF(AE237='Tabelle Tipi-pesi'!AB$4,'Tabelle Tipi-pesi'!AC$4,"")&amp;IF(AE237='Tabelle Tipi-pesi'!AB$5,'Tabelle Tipi-pesi'!AC$5,"")&amp;IF(AE237='Tabelle Tipi-pesi'!AB$6,'Tabelle Tipi-pesi'!AC$6,"")&amp;IF(AE237='Tabelle Tipi-pesi'!AB$7,'Tabelle Tipi-pesi'!AC$7,"")&amp;IF(AE237='Tabelle Tipi-pesi'!AB$8,'Tabelle Tipi-pesi'!AC$8,"")&amp;IF(AE237='Tabelle Tipi-pesi'!AB$9,'Tabelle Tipi-pesi'!AC$9,"")&amp;IF(AE237='Tabelle Tipi-pesi'!AB$10,'Tabelle Tipi-pesi'!AC$10,"")&amp;IF(AE237='Tabelle Tipi-pesi'!AB$11,'Tabelle Tipi-pesi'!AC$11,"")&amp;IF(AE237='Tabelle Tipi-pesi'!AB$12,'Tabelle Tipi-pesi'!AC$12,"")&amp;IF(AE237='Tabelle Tipi-pesi'!AB$13,'Tabelle Tipi-pesi'!AC$13,"")&amp;IF(AE237='Tabelle Tipi-pesi'!AB$14,'Tabelle Tipi-pesi'!AC$14,"")&amp;IF(AE237='Tabelle Tipi-pesi'!AB$15,'Tabelle Tipi-pesi'!AC$15,"")&amp;IF(AD237='Tabelle Tipi-pesi'!AB$16,'Tabelle Tipi-pesi'!AC$16,"")&amp;IF(AE237='Tabelle Tipi-pesi'!AB$17,'Tabelle Tipi-pesi'!AC$17,"")&amp;IF(AE237='Tabelle Tipi-pesi'!AB$18,'Tabelle Tipi-pesi'!AC$18,"")&amp;IF(AE237='Tabelle Tipi-pesi'!AB$19,'Tabelle Tipi-pesi'!AC$19,"")&amp;IF(AE237='Tabelle Tipi-pesi'!AB$20,'Tabelle Tipi-pesi'!AC$20,"")&amp;IF(AE237='Tabelle Tipi-pesi'!AB$21,'Tabelle Tipi-pesi'!AC$21,"")&amp;IF(AE237='Tabelle Tipi-pesi'!AB$22,'Tabelle Tipi-pesi'!AC$22,"")&amp;IF(AE237='Tabelle Tipi-pesi'!AB$23,'Tabelle Tipi-pesi'!AC$23,"")))</f>
        <v>60</v>
      </c>
      <c r="AG237" s="8" t="s">
        <v>106</v>
      </c>
      <c r="AH237" s="9">
        <f>IF(AG237="",0,VALUE(IF(AG237='Tabelle Tipi-pesi'!AD$2,'Tabelle Tipi-pesi'!AE$2,"")&amp;IF(AG237='Tabelle Tipi-pesi'!AD$3,'Tabelle Tipi-pesi'!AE$3,"")&amp;IF(AG237='Tabelle Tipi-pesi'!AD$4,'Tabelle Tipi-pesi'!AE$4,"")&amp;IF(AG237='Tabelle Tipi-pesi'!AD$5,'Tabelle Tipi-pesi'!AE$5,"")&amp;IF(AG237='Tabelle Tipi-pesi'!AD$6,'Tabelle Tipi-pesi'!AE$6,"")&amp;IF(AG237='Tabelle Tipi-pesi'!AD$7,'Tabelle Tipi-pesi'!AE$7,"")&amp;IF(AG237='Tabelle Tipi-pesi'!AD$8,'Tabelle Tipi-pesi'!AE$8,"")&amp;IF(AG237='Tabelle Tipi-pesi'!AD$9,'Tabelle Tipi-pesi'!AE$9,"")&amp;IF(AG237='Tabelle Tipi-pesi'!AD$10,'Tabelle Tipi-pesi'!AE$10,"")&amp;IF(AG237='Tabelle Tipi-pesi'!AD$11,'Tabelle Tipi-pesi'!AE$11,"")&amp;IF(AG237='Tabelle Tipi-pesi'!AD$12,'Tabelle Tipi-pesi'!AE$12,"")&amp;IF(AG237='Tabelle Tipi-pesi'!AD$13,'Tabelle Tipi-pesi'!AE$13,"")&amp;IF(AG237='Tabelle Tipi-pesi'!AD$14,'Tabelle Tipi-pesi'!AE$14,"")&amp;IF(AG237='Tabelle Tipi-pesi'!AD$15,'Tabelle Tipi-pesi'!AE$15,"")&amp;IF(AF237='Tabelle Tipi-pesi'!AD$16,'Tabelle Tipi-pesi'!AE$16,"")&amp;IF(AG237='Tabelle Tipi-pesi'!AD$17,'Tabelle Tipi-pesi'!AE$17,"")&amp;IF(AG237='Tabelle Tipi-pesi'!AD$18,'Tabelle Tipi-pesi'!AE$18,"")&amp;IF(AG237='Tabelle Tipi-pesi'!AD$19,'Tabelle Tipi-pesi'!AE$19,"")&amp;IF(AG237='Tabelle Tipi-pesi'!AD$20,'Tabelle Tipi-pesi'!AE$20,"")&amp;IF(AG237='Tabelle Tipi-pesi'!AD$21,'Tabelle Tipi-pesi'!AE$21,"")&amp;IF(AG237='Tabelle Tipi-pesi'!AD$22,'Tabelle Tipi-pesi'!AE$22,"")&amp;IF(AG237='Tabelle Tipi-pesi'!AD$23,'Tabelle Tipi-pesi'!AE$23,"")))</f>
        <v>50</v>
      </c>
      <c r="AJ237" s="26">
        <f t="shared" si="21"/>
        <v>1907</v>
      </c>
      <c r="AK237" s="55">
        <v>14</v>
      </c>
      <c r="AL237" s="12">
        <v>2830</v>
      </c>
      <c r="AM237" s="18"/>
      <c r="AN237" s="11">
        <f t="shared" si="22"/>
        <v>15</v>
      </c>
      <c r="AO237" s="11" t="str">
        <f t="shared" si="23"/>
        <v>4</v>
      </c>
      <c r="AP237" s="8">
        <v>580</v>
      </c>
      <c r="AQ237" s="40">
        <f t="shared" si="24"/>
        <v>12.12857142857143</v>
      </c>
      <c r="AR237" s="15">
        <f t="shared" si="25"/>
        <v>179.50285714285718</v>
      </c>
      <c r="AS237" s="16">
        <f t="shared" si="26"/>
        <v>94.128399131021069</v>
      </c>
      <c r="AT237" s="15">
        <f t="shared" si="27"/>
        <v>10.62378633050011</v>
      </c>
      <c r="AU237" s="39"/>
    </row>
    <row r="238" spans="1:47" s="8" customFormat="1" ht="11.25" customHeight="1" x14ac:dyDescent="0.2">
      <c r="A238" s="8">
        <v>234</v>
      </c>
      <c r="B238" s="8">
        <v>4</v>
      </c>
      <c r="C238" s="20" t="s">
        <v>18</v>
      </c>
      <c r="D238" s="21">
        <f>IF(C238="",0,VALUE(IF(C238='Tabelle Tipi-pesi'!B$2,'Tabelle Tipi-pesi'!C$2,"")&amp;IF(C238='Tabelle Tipi-pesi'!B$3,'Tabelle Tipi-pesi'!C$3,"")&amp;IF(C238='Tabelle Tipi-pesi'!B$4,'Tabelle Tipi-pesi'!C$4,"")&amp;IF(C238='Tabelle Tipi-pesi'!B$5,'Tabelle Tipi-pesi'!C$5,"")&amp;IF(C238='Tabelle Tipi-pesi'!B$6,'Tabelle Tipi-pesi'!C$6,"")&amp;IF(C238='Tabelle Tipi-pesi'!B$7,'Tabelle Tipi-pesi'!C$7,"")&amp;IF(C238='Tabelle Tipi-pesi'!B$8,'Tabelle Tipi-pesi'!C$8,"")&amp;IF(C238='Tabelle Tipi-pesi'!B$9,'Tabelle Tipi-pesi'!C$9,"")&amp;IF(C238='Tabelle Tipi-pesi'!B$10,'Tabelle Tipi-pesi'!C$10,"")&amp;IF(C238='Tabelle Tipi-pesi'!B$11,'Tabelle Tipi-pesi'!C$11,"")&amp;IF(C238='Tabelle Tipi-pesi'!B$12,'Tabelle Tipi-pesi'!C$12,"")&amp;IF(C238='Tabelle Tipi-pesi'!B$13,'Tabelle Tipi-pesi'!C$13,"")&amp;IF(C238='Tabelle Tipi-pesi'!B$14,'Tabelle Tipi-pesi'!C$14,"")&amp;IF(C238='Tabelle Tipi-pesi'!B$15,'Tabelle Tipi-pesi'!C$15,"")&amp;IF(C238='Tabelle Tipi-pesi'!B$16,'Tabelle Tipi-pesi'!C$16,"")&amp;IF(C238='Tabelle Tipi-pesi'!B$17,'Tabelle Tipi-pesi'!C$17,"")&amp;IF(C238='Tabelle Tipi-pesi'!B$18,'Tabelle Tipi-pesi'!C$18,"")&amp;IF(C238='Tabelle Tipi-pesi'!B$19,'Tabelle Tipi-pesi'!C$19,"")&amp;IF(C238='Tabelle Tipi-pesi'!B$20,'Tabelle Tipi-pesi'!C$20,"")&amp;IF(C238='Tabelle Tipi-pesi'!B$21,'Tabelle Tipi-pesi'!C$21,"")&amp;IF(C238='Tabelle Tipi-pesi'!B$22,'Tabelle Tipi-pesi'!C$22,"")&amp;IF(C238='Tabelle Tipi-pesi'!B$23,'Tabelle Tipi-pesi'!C$23,"")))</f>
        <v>180</v>
      </c>
      <c r="E238" s="8" t="s">
        <v>29</v>
      </c>
      <c r="F238" s="7">
        <f>IF(E238="",0,VALUE(IF(E238='Tabelle Tipi-pesi'!D$2,'Tabelle Tipi-pesi'!E$2,"")&amp;IF(E238='Tabelle Tipi-pesi'!D$3,'Tabelle Tipi-pesi'!E$3,"")&amp;IF(E238='Tabelle Tipi-pesi'!D$4,'Tabelle Tipi-pesi'!E$4,"")&amp;IF(E238='Tabelle Tipi-pesi'!D$5,'Tabelle Tipi-pesi'!E$5,"")&amp;IF(E238='Tabelle Tipi-pesi'!D$6,'Tabelle Tipi-pesi'!E$6,"")&amp;IF(E238='Tabelle Tipi-pesi'!D$7,'Tabelle Tipi-pesi'!E$7,"")&amp;IF(E238='Tabelle Tipi-pesi'!D$8,'Tabelle Tipi-pesi'!E$8,"")&amp;IF(E238='Tabelle Tipi-pesi'!D$9,'Tabelle Tipi-pesi'!E$9,"")&amp;IF(E238='Tabelle Tipi-pesi'!D$10,'Tabelle Tipi-pesi'!E$10,"")&amp;IF(E238='Tabelle Tipi-pesi'!D$11,'Tabelle Tipi-pesi'!E$11,"")&amp;IF(E238='Tabelle Tipi-pesi'!D$12,'Tabelle Tipi-pesi'!E$12,"")&amp;IF(E238='Tabelle Tipi-pesi'!D$13,'Tabelle Tipi-pesi'!E$13,"")&amp;IF(E238='Tabelle Tipi-pesi'!D$14,'Tabelle Tipi-pesi'!E$14,"")&amp;IF(E238='Tabelle Tipi-pesi'!D$15,'Tabelle Tipi-pesi'!E$15,"")&amp;IF(E238='Tabelle Tipi-pesi'!D$16,'Tabelle Tipi-pesi'!E$16,"")&amp;IF(E238='Tabelle Tipi-pesi'!D$17,'Tabelle Tipi-pesi'!E$17,"")&amp;IF(E238='Tabelle Tipi-pesi'!D$18,'Tabelle Tipi-pesi'!E$18,"")&amp;IF(E238='Tabelle Tipi-pesi'!D$19,'Tabelle Tipi-pesi'!E$19,"")&amp;IF(E238='Tabelle Tipi-pesi'!D$20,'Tabelle Tipi-pesi'!E$20,"")&amp;IF(E238='Tabelle Tipi-pesi'!D$21,'Tabelle Tipi-pesi'!E$21,"")&amp;IF(E238='Tabelle Tipi-pesi'!D$22,'Tabelle Tipi-pesi'!E$22,"")&amp;IF(E238='Tabelle Tipi-pesi'!D$23,'Tabelle Tipi-pesi'!E$23,"")))/4*B238</f>
        <v>80</v>
      </c>
      <c r="G238" s="22" t="s">
        <v>39</v>
      </c>
      <c r="H238" s="23">
        <f>$B238*IF(G238="",0,VALUE(IF(G238='Tabelle Tipi-pesi'!F$2,'Tabelle Tipi-pesi'!G$2,"")&amp;IF(G238='Tabelle Tipi-pesi'!F$3,'Tabelle Tipi-pesi'!G$3,"")&amp;IF(G238='Tabelle Tipi-pesi'!F$4,'Tabelle Tipi-pesi'!G$4,"")&amp;IF(G238='Tabelle Tipi-pesi'!F$5,'Tabelle Tipi-pesi'!G$5,"")&amp;IF(G238='Tabelle Tipi-pesi'!F$6,'Tabelle Tipi-pesi'!G$6,"")&amp;IF(G238='Tabelle Tipi-pesi'!F$7,'Tabelle Tipi-pesi'!G$7,"")&amp;IF(G238='Tabelle Tipi-pesi'!F$8,'Tabelle Tipi-pesi'!G$8,"")&amp;IF(G238='Tabelle Tipi-pesi'!F$9,'Tabelle Tipi-pesi'!G$9,"")&amp;IF(G238='Tabelle Tipi-pesi'!F$10,'Tabelle Tipi-pesi'!G$10,"")&amp;IF(G238='Tabelle Tipi-pesi'!F$11,'Tabelle Tipi-pesi'!G$11,"")&amp;IF(G238='Tabelle Tipi-pesi'!F$12,'Tabelle Tipi-pesi'!G$12,"")&amp;IF(G238='Tabelle Tipi-pesi'!F$13,'Tabelle Tipi-pesi'!G$13,"")&amp;IF(G238='Tabelle Tipi-pesi'!F$14,'Tabelle Tipi-pesi'!G$14,"")&amp;IF(G238='Tabelle Tipi-pesi'!F$15,'Tabelle Tipi-pesi'!G$15,"")&amp;IF(G238='Tabelle Tipi-pesi'!F$16,'Tabelle Tipi-pesi'!G$16,"")&amp;IF(G238='Tabelle Tipi-pesi'!F$17,'Tabelle Tipi-pesi'!G$17,"")&amp;IF(G238='Tabelle Tipi-pesi'!F$18,'Tabelle Tipi-pesi'!G$18,"")&amp;IF(G238='Tabelle Tipi-pesi'!F$19,'Tabelle Tipi-pesi'!G$19,"")&amp;IF(G238='Tabelle Tipi-pesi'!F$20,'Tabelle Tipi-pesi'!G$20,"")&amp;IF(G238='Tabelle Tipi-pesi'!F$21,'Tabelle Tipi-pesi'!G$21,"")&amp;IF(G238='Tabelle Tipi-pesi'!F$22,'Tabelle Tipi-pesi'!G$22,"")&amp;IF(G238='Tabelle Tipi-pesi'!F$23,'Tabelle Tipi-pesi'!G$23,"")))</f>
        <v>120</v>
      </c>
      <c r="I238" s="8" t="s">
        <v>47</v>
      </c>
      <c r="J238" s="9">
        <f>IF(I238="",0,VALUE(IF(I238='Tabelle Tipi-pesi'!H$2,'Tabelle Tipi-pesi'!I$2,"")&amp;IF(I238='Tabelle Tipi-pesi'!H$3,'Tabelle Tipi-pesi'!I$3,"")&amp;IF(I238='Tabelle Tipi-pesi'!H$4,'Tabelle Tipi-pesi'!I$4,"")&amp;IF(I238='Tabelle Tipi-pesi'!H$5,'Tabelle Tipi-pesi'!I$5,"")&amp;IF(I238='Tabelle Tipi-pesi'!H$6,'Tabelle Tipi-pesi'!I$6,"")&amp;IF(I238='Tabelle Tipi-pesi'!H$7,'Tabelle Tipi-pesi'!I$7,"")&amp;IF(I238='Tabelle Tipi-pesi'!H$8,'Tabelle Tipi-pesi'!I$8,"")&amp;IF(I238='Tabelle Tipi-pesi'!H$9,'Tabelle Tipi-pesi'!I$9,"")&amp;IF(I238='Tabelle Tipi-pesi'!H$10,'Tabelle Tipi-pesi'!I$10,"")&amp;IF(I238='Tabelle Tipi-pesi'!H$11,'Tabelle Tipi-pesi'!I$11,"")&amp;IF(I238='Tabelle Tipi-pesi'!H$12,'Tabelle Tipi-pesi'!I$12,"")&amp;IF(I238='Tabelle Tipi-pesi'!H$13,'Tabelle Tipi-pesi'!I$13,"")&amp;IF(I238='Tabelle Tipi-pesi'!H$14,'Tabelle Tipi-pesi'!I$14,"")&amp;IF(I238='Tabelle Tipi-pesi'!H$15,'Tabelle Tipi-pesi'!I$15,"")&amp;IF(I238='Tabelle Tipi-pesi'!H$16,'Tabelle Tipi-pesi'!I$16,"")&amp;IF(I238='Tabelle Tipi-pesi'!H$17,'Tabelle Tipi-pesi'!I$17,"")&amp;IF(I238='Tabelle Tipi-pesi'!H$18,'Tabelle Tipi-pesi'!I$18,"")&amp;IF(I238='Tabelle Tipi-pesi'!H$19,'Tabelle Tipi-pesi'!I$19,"")&amp;IF(I238='Tabelle Tipi-pesi'!H$20,'Tabelle Tipi-pesi'!I$20,"")&amp;IF(I238='Tabelle Tipi-pesi'!H$21,'Tabelle Tipi-pesi'!I$21,"")&amp;IF(I238='Tabelle Tipi-pesi'!H$22,'Tabelle Tipi-pesi'!I$22,"")&amp;IF(I238='Tabelle Tipi-pesi'!H$23,'Tabelle Tipi-pesi'!I$23,"")))</f>
        <v>145</v>
      </c>
      <c r="K238" s="24" t="s">
        <v>50</v>
      </c>
      <c r="L238" s="25">
        <f>IF(K238="",0,VALUE(IF(K238='Tabelle Tipi-pesi'!J$2,'Tabelle Tipi-pesi'!K$2,"")&amp;IF(K238='Tabelle Tipi-pesi'!J$3,'Tabelle Tipi-pesi'!K$3,"")&amp;IF(K238='Tabelle Tipi-pesi'!J$4,'Tabelle Tipi-pesi'!K$4,"")&amp;IF(K238='Tabelle Tipi-pesi'!J$5,'Tabelle Tipi-pesi'!K$5,"")&amp;IF(K238='Tabelle Tipi-pesi'!J$6,'Tabelle Tipi-pesi'!K$6,"")&amp;IF(K238='Tabelle Tipi-pesi'!J$7,'Tabelle Tipi-pesi'!K$7,"")&amp;IF(K238='Tabelle Tipi-pesi'!J$8,'Tabelle Tipi-pesi'!K$8,"")&amp;IF(K238='Tabelle Tipi-pesi'!J$9,'Tabelle Tipi-pesi'!K$9,"")&amp;IF(K238='Tabelle Tipi-pesi'!J$10,'Tabelle Tipi-pesi'!K$10,"")&amp;IF(K238='Tabelle Tipi-pesi'!J$11,'Tabelle Tipi-pesi'!K$11,"")&amp;IF(K238='Tabelle Tipi-pesi'!J$12,'Tabelle Tipi-pesi'!K$12,"")&amp;IF(K238='Tabelle Tipi-pesi'!J$13,'Tabelle Tipi-pesi'!K$13,"")&amp;IF(K238='Tabelle Tipi-pesi'!J$14,'Tabelle Tipi-pesi'!K$14,"")&amp;IF(K238='Tabelle Tipi-pesi'!J$15,'Tabelle Tipi-pesi'!K$15,"")&amp;IF(K238='Tabelle Tipi-pesi'!J$16,'Tabelle Tipi-pesi'!K$16,"")&amp;IF(K238='Tabelle Tipi-pesi'!J$17,'Tabelle Tipi-pesi'!K$17,"")&amp;IF(K238='Tabelle Tipi-pesi'!J$18,'Tabelle Tipi-pesi'!K$18,"")&amp;IF(K238='Tabelle Tipi-pesi'!J$19,'Tabelle Tipi-pesi'!K$19,"")&amp;IF(K238='Tabelle Tipi-pesi'!J$20,'Tabelle Tipi-pesi'!K$20,"")&amp;IF(K238='Tabelle Tipi-pesi'!J$21,'Tabelle Tipi-pesi'!K$21,"")&amp;IF(K238='Tabelle Tipi-pesi'!J$22,'Tabelle Tipi-pesi'!K$22,"")&amp;IF(K238='Tabelle Tipi-pesi'!J$23,'Tabelle Tipi-pesi'!K$23,"")))</f>
        <v>7</v>
      </c>
      <c r="M238" s="8" t="s">
        <v>63</v>
      </c>
      <c r="N238" s="9">
        <f>$B238*IF(M238="",0,VALUE(IF(M238='Tabelle Tipi-pesi'!L$2,'Tabelle Tipi-pesi'!M$2,"")&amp;IF(M238='Tabelle Tipi-pesi'!L$3,'Tabelle Tipi-pesi'!M$3,"")&amp;IF(M238='Tabelle Tipi-pesi'!L$4,'Tabelle Tipi-pesi'!M$4,"")&amp;IF(M238='Tabelle Tipi-pesi'!L$5,'Tabelle Tipi-pesi'!M$5,"")&amp;IF(M238='Tabelle Tipi-pesi'!L$6,'Tabelle Tipi-pesi'!M$6,"")&amp;IF(M238='Tabelle Tipi-pesi'!L$7,'Tabelle Tipi-pesi'!M$7,"")&amp;IF(M238='Tabelle Tipi-pesi'!L$8,'Tabelle Tipi-pesi'!M$8,"")&amp;IF(M238='Tabelle Tipi-pesi'!L$9,'Tabelle Tipi-pesi'!M$9,"")&amp;IF(M238='Tabelle Tipi-pesi'!L$10,'Tabelle Tipi-pesi'!M$10,"")&amp;IF(M238='Tabelle Tipi-pesi'!L$11,'Tabelle Tipi-pesi'!M$11,"")&amp;IF(M238='Tabelle Tipi-pesi'!L$12,'Tabelle Tipi-pesi'!M$12,"")&amp;IF(M238='Tabelle Tipi-pesi'!L$13,'Tabelle Tipi-pesi'!M$13,"")&amp;IF(M238='Tabelle Tipi-pesi'!L$14,'Tabelle Tipi-pesi'!M$14,"")&amp;IF(M238='Tabelle Tipi-pesi'!L$15,'Tabelle Tipi-pesi'!M$15,"")&amp;IF(M238='Tabelle Tipi-pesi'!L$16,'Tabelle Tipi-pesi'!M$16,"")&amp;IF(M238='Tabelle Tipi-pesi'!L$17,'Tabelle Tipi-pesi'!M$17,"")&amp;IF(M238='Tabelle Tipi-pesi'!L$18,'Tabelle Tipi-pesi'!M$18,"")&amp;IF(M238='Tabelle Tipi-pesi'!L$19,'Tabelle Tipi-pesi'!M$19,"")&amp;IF(M238='Tabelle Tipi-pesi'!L$20,'Tabelle Tipi-pesi'!M$20,"")&amp;IF(M238='Tabelle Tipi-pesi'!L$21,'Tabelle Tipi-pesi'!M$21,"")&amp;IF(M238='Tabelle Tipi-pesi'!L$22,'Tabelle Tipi-pesi'!M$22,"")&amp;IF(M238='Tabelle Tipi-pesi'!L$23,'Tabelle Tipi-pesi'!M$23,"")))</f>
        <v>416</v>
      </c>
      <c r="O238" s="27" t="s">
        <v>79</v>
      </c>
      <c r="P238" s="28">
        <f>IF(O238="",0,VALUE(IF(O238='Tabelle Tipi-pesi'!N$2,'Tabelle Tipi-pesi'!O$2,"")&amp;IF(O238='Tabelle Tipi-pesi'!N$3,'Tabelle Tipi-pesi'!O$3,"")&amp;IF(O238='Tabelle Tipi-pesi'!N$4,'Tabelle Tipi-pesi'!O$4,"")&amp;IF(O238='Tabelle Tipi-pesi'!N$5,'Tabelle Tipi-pesi'!O$5,"")&amp;IF(O238='Tabelle Tipi-pesi'!N$6,'Tabelle Tipi-pesi'!O$6,"")&amp;IF(O238='Tabelle Tipi-pesi'!N$7,'Tabelle Tipi-pesi'!O$7,"")&amp;IF(O238='Tabelle Tipi-pesi'!N$8,'Tabelle Tipi-pesi'!O$8,"")&amp;IF(O238='Tabelle Tipi-pesi'!N$9,'Tabelle Tipi-pesi'!O$9,"")&amp;IF(O238='Tabelle Tipi-pesi'!N$10,'Tabelle Tipi-pesi'!O$10,"")&amp;IF(O238='Tabelle Tipi-pesi'!N$11,'Tabelle Tipi-pesi'!O$11,"")&amp;IF(O238='Tabelle Tipi-pesi'!N$12,'Tabelle Tipi-pesi'!O$12,"")&amp;IF(O238='Tabelle Tipi-pesi'!N$13,'Tabelle Tipi-pesi'!O$13,"")&amp;IF(O238='Tabelle Tipi-pesi'!N$14,'Tabelle Tipi-pesi'!O$14,"")&amp;IF(O238='Tabelle Tipi-pesi'!N$15,'Tabelle Tipi-pesi'!O$15,"")&amp;IF(O238='Tabelle Tipi-pesi'!N$16,'Tabelle Tipi-pesi'!O$16,"")&amp;IF(O238='Tabelle Tipi-pesi'!N$17,'Tabelle Tipi-pesi'!O$17,"")&amp;IF(O238='Tabelle Tipi-pesi'!N$18,'Tabelle Tipi-pesi'!O$18,"")&amp;IF(O238='Tabelle Tipi-pesi'!N$19,'Tabelle Tipi-pesi'!O$19,"")&amp;IF(O238='Tabelle Tipi-pesi'!N$20,'Tabelle Tipi-pesi'!O$20,"")&amp;IF(O238='Tabelle Tipi-pesi'!N$21,'Tabelle Tipi-pesi'!O$21,"")&amp;IF(O238='Tabelle Tipi-pesi'!N$22,'Tabelle Tipi-pesi'!O$22,"")&amp;IF(O238='Tabelle Tipi-pesi'!N$23,'Tabelle Tipi-pesi'!O$23,"")))</f>
        <v>780</v>
      </c>
      <c r="Q238" s="8" t="s">
        <v>109</v>
      </c>
      <c r="R238" s="9">
        <f>IF(Q238="",0,VALUE(IF(Q238='Tabelle Tipi-pesi'!P$2,'Tabelle Tipi-pesi'!Q$2,"")&amp;IF(Q238='Tabelle Tipi-pesi'!P$3,'Tabelle Tipi-pesi'!Q$3,"")&amp;IF(Q238='Tabelle Tipi-pesi'!P$4,'Tabelle Tipi-pesi'!Q$4,"")&amp;IF(Q238='Tabelle Tipi-pesi'!P$5,'Tabelle Tipi-pesi'!Q$5,"")&amp;IF(Q238='Tabelle Tipi-pesi'!P$6,'Tabelle Tipi-pesi'!Q$6,"")&amp;IF(Q238='Tabelle Tipi-pesi'!P$7,'Tabelle Tipi-pesi'!Q$7,"")&amp;IF(Q238='Tabelle Tipi-pesi'!P$8,'Tabelle Tipi-pesi'!Q$8,"")&amp;IF(Q238='Tabelle Tipi-pesi'!P$9,'Tabelle Tipi-pesi'!Q$9,"")&amp;IF(Q238='Tabelle Tipi-pesi'!P$10,'Tabelle Tipi-pesi'!Q$10,"")&amp;IF(Q238='Tabelle Tipi-pesi'!P$11,'Tabelle Tipi-pesi'!Q$11,"")&amp;IF(Q238='Tabelle Tipi-pesi'!P$12,'Tabelle Tipi-pesi'!Q$12,"")&amp;IF(Q238='Tabelle Tipi-pesi'!P$13,'Tabelle Tipi-pesi'!Q$13,"")&amp;IF(Q238='Tabelle Tipi-pesi'!P$14,'Tabelle Tipi-pesi'!Q$14,"")&amp;IF(Q238='Tabelle Tipi-pesi'!P$15,'Tabelle Tipi-pesi'!Q$15,"")&amp;IF(Q238='Tabelle Tipi-pesi'!P$16,'Tabelle Tipi-pesi'!Q$16,"")&amp;IF(Q238='Tabelle Tipi-pesi'!P$17,'Tabelle Tipi-pesi'!Q$17,"")&amp;IF(Q238='Tabelle Tipi-pesi'!P$18,'Tabelle Tipi-pesi'!Q$18,"")&amp;IF(Q238='Tabelle Tipi-pesi'!P$19,'Tabelle Tipi-pesi'!Q$19,"")&amp;IF(Q238='Tabelle Tipi-pesi'!P$20,'Tabelle Tipi-pesi'!Q$20,"")&amp;IF(Q238='Tabelle Tipi-pesi'!P$21,'Tabelle Tipi-pesi'!Q$21,"")&amp;IF(Q238='Tabelle Tipi-pesi'!P$22,'Tabelle Tipi-pesi'!Q$22,"")&amp;IF(Q238='Tabelle Tipi-pesi'!P$23,'Tabelle Tipi-pesi'!Q$23,"")))</f>
        <v>60</v>
      </c>
      <c r="S238" s="29" t="s">
        <v>113</v>
      </c>
      <c r="T238" s="30">
        <f>IF(S238="",0,VALUE(IF(S238='Tabelle Tipi-pesi'!R$2,'Tabelle Tipi-pesi'!S$2,"")&amp;IF(S238='Tabelle Tipi-pesi'!R$3,'Tabelle Tipi-pesi'!S$3,"")&amp;IF(S238='Tabelle Tipi-pesi'!R$4,'Tabelle Tipi-pesi'!S$4,"")&amp;IF(S238='Tabelle Tipi-pesi'!R$5,'Tabelle Tipi-pesi'!S$5,"")&amp;IF(S238='Tabelle Tipi-pesi'!R$6,'Tabelle Tipi-pesi'!S$6,"")&amp;IF(S238='Tabelle Tipi-pesi'!R$7,'Tabelle Tipi-pesi'!S$7,"")&amp;IF(S238='Tabelle Tipi-pesi'!R$8,'Tabelle Tipi-pesi'!S$8,"")&amp;IF(S238='Tabelle Tipi-pesi'!R$9,'Tabelle Tipi-pesi'!S$9,"")&amp;IF(S238='Tabelle Tipi-pesi'!R$10,'Tabelle Tipi-pesi'!S$10,"")&amp;IF(S238='Tabelle Tipi-pesi'!R$11,'Tabelle Tipi-pesi'!S$11,"")&amp;IF(S238='Tabelle Tipi-pesi'!R$12,'Tabelle Tipi-pesi'!S$12,"")&amp;IF(S238='Tabelle Tipi-pesi'!R$13,'Tabelle Tipi-pesi'!S$13,"")&amp;IF(S238='Tabelle Tipi-pesi'!R$14,'Tabelle Tipi-pesi'!S$14,"")&amp;IF(S238='Tabelle Tipi-pesi'!R$15,'Tabelle Tipi-pesi'!S$15,"")&amp;IF(S238='Tabelle Tipi-pesi'!R$16,'Tabelle Tipi-pesi'!S$16,"")&amp;IF(S238='Tabelle Tipi-pesi'!R$17,'Tabelle Tipi-pesi'!S$17,"")&amp;IF(S238='Tabelle Tipi-pesi'!R$18,'Tabelle Tipi-pesi'!S$18,"")&amp;IF(S238='Tabelle Tipi-pesi'!R$19,'Tabelle Tipi-pesi'!S$19,"")&amp;IF(S238='Tabelle Tipi-pesi'!R$20,'Tabelle Tipi-pesi'!S$20,"")&amp;IF(S238='Tabelle Tipi-pesi'!R$21,'Tabelle Tipi-pesi'!S$21,"")&amp;IF(S238='Tabelle Tipi-pesi'!R$22,'Tabelle Tipi-pesi'!S$22,"")&amp;IF(S238='Tabelle Tipi-pesi'!R$23,'Tabelle Tipi-pesi'!S$23,"")))</f>
        <v>30</v>
      </c>
      <c r="U238" s="8" t="s">
        <v>93</v>
      </c>
      <c r="V238" s="9">
        <f>IF(U238="",0,VALUE(IF(U238='Tabelle Tipi-pesi'!T$2,'Tabelle Tipi-pesi'!U$2,"")&amp;IF(U238='Tabelle Tipi-pesi'!T$3,'Tabelle Tipi-pesi'!U$3,"")&amp;IF(U238='Tabelle Tipi-pesi'!T$4,'Tabelle Tipi-pesi'!U$4,"")&amp;IF(U238='Tabelle Tipi-pesi'!T$5,'Tabelle Tipi-pesi'!U$5,"")&amp;IF(U238='Tabelle Tipi-pesi'!T$6,'Tabelle Tipi-pesi'!U$6,"")&amp;IF(U238='Tabelle Tipi-pesi'!T$7,'Tabelle Tipi-pesi'!U$7,"")&amp;IF(U238='Tabelle Tipi-pesi'!T$8,'Tabelle Tipi-pesi'!U$8,"")&amp;IF(U238='Tabelle Tipi-pesi'!T$9,'Tabelle Tipi-pesi'!U$9,"")&amp;IF(U238='Tabelle Tipi-pesi'!T$10,'Tabelle Tipi-pesi'!U$10,"")&amp;IF(U238='Tabelle Tipi-pesi'!T$11,'Tabelle Tipi-pesi'!U$11,"")&amp;IF(U238='Tabelle Tipi-pesi'!T$12,'Tabelle Tipi-pesi'!U$12,"")&amp;IF(U238='Tabelle Tipi-pesi'!T$13,'Tabelle Tipi-pesi'!U$13,"")&amp;IF(U238='Tabelle Tipi-pesi'!T$14,'Tabelle Tipi-pesi'!U$14,"")&amp;IF(U238='Tabelle Tipi-pesi'!T$15,'Tabelle Tipi-pesi'!U$15,"")&amp;IF(U238='Tabelle Tipi-pesi'!T$16,'Tabelle Tipi-pesi'!U$16,"")&amp;IF(U238='Tabelle Tipi-pesi'!T$17,'Tabelle Tipi-pesi'!U$17,"")&amp;IF(U238='Tabelle Tipi-pesi'!T$18,'Tabelle Tipi-pesi'!U$18,"")&amp;IF(U238='Tabelle Tipi-pesi'!T$19,'Tabelle Tipi-pesi'!U$19,"")&amp;IF(U238='Tabelle Tipi-pesi'!T$20,'Tabelle Tipi-pesi'!U$20,"")&amp;IF(U238='Tabelle Tipi-pesi'!T$21,'Tabelle Tipi-pesi'!U$21,"")&amp;IF(U238='Tabelle Tipi-pesi'!T$22,'Tabelle Tipi-pesi'!U$22,"")&amp;IF(U238='Tabelle Tipi-pesi'!T$23,'Tabelle Tipi-pesi'!U$23,"")))</f>
        <v>80</v>
      </c>
      <c r="W238" s="31" t="s">
        <v>99</v>
      </c>
      <c r="X238" s="32">
        <f>IF(W238="",0,VALUE(IF(W238='Tabelle Tipi-pesi'!V$2,'Tabelle Tipi-pesi'!W$2,"")&amp;IF(W238='Tabelle Tipi-pesi'!V$3,'Tabelle Tipi-pesi'!W$3,"")&amp;IF(W238='Tabelle Tipi-pesi'!V$4,'Tabelle Tipi-pesi'!W$4,"")&amp;IF(W238='Tabelle Tipi-pesi'!V$5,'Tabelle Tipi-pesi'!W$5,"")&amp;IF(W238='Tabelle Tipi-pesi'!V$6,'Tabelle Tipi-pesi'!W$6,"")&amp;IF(W238='Tabelle Tipi-pesi'!V$7,'Tabelle Tipi-pesi'!W$7,"")&amp;IF(W238='Tabelle Tipi-pesi'!V$8,'Tabelle Tipi-pesi'!W$8,"")&amp;IF(W238='Tabelle Tipi-pesi'!V$9,'Tabelle Tipi-pesi'!W$9,"")&amp;IF(W238='Tabelle Tipi-pesi'!V$10,'Tabelle Tipi-pesi'!W$10,"")&amp;IF(W238='Tabelle Tipi-pesi'!V$11,'Tabelle Tipi-pesi'!W$11,"")&amp;IF(W238='Tabelle Tipi-pesi'!V$12,'Tabelle Tipi-pesi'!W$12,"")&amp;IF(W238='Tabelle Tipi-pesi'!V$13,'Tabelle Tipi-pesi'!W$13,"")&amp;IF(W238='Tabelle Tipi-pesi'!V$14,'Tabelle Tipi-pesi'!W$14,"")&amp;IF(W238='Tabelle Tipi-pesi'!V$15,'Tabelle Tipi-pesi'!W$15,"")&amp;IF(W238='Tabelle Tipi-pesi'!V$16,'Tabelle Tipi-pesi'!W$16,"")&amp;IF(W238='Tabelle Tipi-pesi'!V$17,'Tabelle Tipi-pesi'!W$17,"")&amp;IF(W238='Tabelle Tipi-pesi'!V$18,'Tabelle Tipi-pesi'!W$18,"")&amp;IF(W238='Tabelle Tipi-pesi'!V$19,'Tabelle Tipi-pesi'!W$19,"")&amp;IF(W238='Tabelle Tipi-pesi'!V$20,'Tabelle Tipi-pesi'!W$20,"")&amp;IF(W238='Tabelle Tipi-pesi'!V$21,'Tabelle Tipi-pesi'!W$21,"")&amp;IF(W238='Tabelle Tipi-pesi'!V$22,'Tabelle Tipi-pesi'!W$22,"")&amp;IF(W238='Tabelle Tipi-pesi'!V$23,'Tabelle Tipi-pesi'!W$23,"")))</f>
        <v>14</v>
      </c>
      <c r="Y238" s="8" t="s">
        <v>100</v>
      </c>
      <c r="Z238" s="9">
        <f>IF(Y238="",0,VALUE(IF(Y238='Tabelle Tipi-pesi'!X$2,'Tabelle Tipi-pesi'!Y$2,"")&amp;IF(Y238='Tabelle Tipi-pesi'!X$3,'Tabelle Tipi-pesi'!Y$3,"")&amp;IF(Y238='Tabelle Tipi-pesi'!X$4,'Tabelle Tipi-pesi'!Y$4,"")&amp;IF(Y238='Tabelle Tipi-pesi'!X$5,'Tabelle Tipi-pesi'!Y$5,"")&amp;IF(Y238='Tabelle Tipi-pesi'!X$6,'Tabelle Tipi-pesi'!Y$6,"")&amp;IF(Y238='Tabelle Tipi-pesi'!X$7,'Tabelle Tipi-pesi'!Y$7,"")&amp;IF(Y238='Tabelle Tipi-pesi'!X$8,'Tabelle Tipi-pesi'!Y$8,"")&amp;IF(Y238='Tabelle Tipi-pesi'!X$9,'Tabelle Tipi-pesi'!Y$9,"")&amp;IF(Y238='Tabelle Tipi-pesi'!X$10,'Tabelle Tipi-pesi'!Y$10,"")&amp;IF(Y238='Tabelle Tipi-pesi'!X$11,'Tabelle Tipi-pesi'!Y$11,"")&amp;IF(Y238='Tabelle Tipi-pesi'!X$12,'Tabelle Tipi-pesi'!Y$12,"")&amp;IF(Y238='Tabelle Tipi-pesi'!X$13,'Tabelle Tipi-pesi'!Y$13,"")&amp;IF(Y238='Tabelle Tipi-pesi'!X$14,'Tabelle Tipi-pesi'!Y$14,"")&amp;IF(Y238='Tabelle Tipi-pesi'!X$15,'Tabelle Tipi-pesi'!Y$15,"")&amp;IF(Y238='Tabelle Tipi-pesi'!X$16,'Tabelle Tipi-pesi'!Y$16,"")&amp;IF(Y238='Tabelle Tipi-pesi'!X$17,'Tabelle Tipi-pesi'!Y$17,"")&amp;IF(Y238='Tabelle Tipi-pesi'!X$18,'Tabelle Tipi-pesi'!Y$18,"")&amp;IF(Y238='Tabelle Tipi-pesi'!X$19,'Tabelle Tipi-pesi'!Y$19,"")&amp;IF(Y238='Tabelle Tipi-pesi'!X$20,'Tabelle Tipi-pesi'!Y$20,"")&amp;IF(Y238='Tabelle Tipi-pesi'!X$21,'Tabelle Tipi-pesi'!Y$21,"")&amp;IF(Y238='Tabelle Tipi-pesi'!X$22,'Tabelle Tipi-pesi'!Y$22,"")&amp;IF(Y238='Tabelle Tipi-pesi'!X$23,'Tabelle Tipi-pesi'!Y$23,"")))</f>
        <v>190</v>
      </c>
      <c r="AA238" s="36" t="s">
        <v>105</v>
      </c>
      <c r="AB238" s="37">
        <f>IF(AA238="",0,VALUE(IF(AA238='Tabelle Tipi-pesi'!Z$2,'Tabelle Tipi-pesi'!AA$2,"")&amp;IF(AA238='Tabelle Tipi-pesi'!Z$3,'Tabelle Tipi-pesi'!AA$3,"")&amp;IF(AA238='Tabelle Tipi-pesi'!Z$4,'Tabelle Tipi-pesi'!AA$4,"")&amp;IF(AA238='Tabelle Tipi-pesi'!Z$5,'Tabelle Tipi-pesi'!AA$5,"")&amp;IF(AA238='Tabelle Tipi-pesi'!Z$6,'Tabelle Tipi-pesi'!AA$6,"")&amp;IF(AA238='Tabelle Tipi-pesi'!Z$7,'Tabelle Tipi-pesi'!AA$7,"")&amp;IF(AA238='Tabelle Tipi-pesi'!Z$8,'Tabelle Tipi-pesi'!AA$8,"")&amp;IF(AA238='Tabelle Tipi-pesi'!Z$9,'Tabelle Tipi-pesi'!AA$9,"")&amp;IF(AA238='Tabelle Tipi-pesi'!Z$10,'Tabelle Tipi-pesi'!AA$10,"")&amp;IF(AA238='Tabelle Tipi-pesi'!Z$11,'Tabelle Tipi-pesi'!AA$11,"")&amp;IF(AA238='Tabelle Tipi-pesi'!Z$12,'Tabelle Tipi-pesi'!AA$12,"")&amp;IF(AA238='Tabelle Tipi-pesi'!Z$13,'Tabelle Tipi-pesi'!AA$13,"")&amp;IF(AA238='Tabelle Tipi-pesi'!Z$14,'Tabelle Tipi-pesi'!AA$14,"")&amp;IF(AA238='Tabelle Tipi-pesi'!Z$15,'Tabelle Tipi-pesi'!AA$15,"")&amp;IF(AA238='Tabelle Tipi-pesi'!Z$16,'Tabelle Tipi-pesi'!AA$16,"")&amp;IF(AA238='Tabelle Tipi-pesi'!Z$17,'Tabelle Tipi-pesi'!AA$17,"")&amp;IF(AA238='Tabelle Tipi-pesi'!Z$18,'Tabelle Tipi-pesi'!AA$18,"")&amp;IF(AA238='Tabelle Tipi-pesi'!Z$19,'Tabelle Tipi-pesi'!AA$19,"")&amp;IF(AA238='Tabelle Tipi-pesi'!Z$20,'Tabelle Tipi-pesi'!AA$20,"")&amp;IF(AA238='Tabelle Tipi-pesi'!Z$21,'Tabelle Tipi-pesi'!AA$21,"")&amp;IF(AA238='Tabelle Tipi-pesi'!Z$22,'Tabelle Tipi-pesi'!AA$22,"")&amp;IF(AA238='Tabelle Tipi-pesi'!Z$23,'Tabelle Tipi-pesi'!AA$23,"")))</f>
        <v>75</v>
      </c>
      <c r="AD238" s="9">
        <f>IF(AC238="",0,VALUE(IF(AC238='Tabelle Tipi-pesi'!Z$2,'Tabelle Tipi-pesi'!AA$2,"")&amp;IF(AC238='Tabelle Tipi-pesi'!Z$3,'Tabelle Tipi-pesi'!AA$3,"")&amp;IF(AC238='Tabelle Tipi-pesi'!Z$4,'Tabelle Tipi-pesi'!AA$4,"")&amp;IF(AC238='Tabelle Tipi-pesi'!Z$5,'Tabelle Tipi-pesi'!AA$5,"")&amp;IF(AC238='Tabelle Tipi-pesi'!Z$6,'Tabelle Tipi-pesi'!AA$6,"")&amp;IF(AC238='Tabelle Tipi-pesi'!Z$7,'Tabelle Tipi-pesi'!AA$7,"")&amp;IF(AC238='Tabelle Tipi-pesi'!Z$8,'Tabelle Tipi-pesi'!AA$8,"")&amp;IF(AC238='Tabelle Tipi-pesi'!Z$9,'Tabelle Tipi-pesi'!AA$9,"")&amp;IF(AC238='Tabelle Tipi-pesi'!Z$10,'Tabelle Tipi-pesi'!AA$10,"")&amp;IF(AC238='Tabelle Tipi-pesi'!Z$11,'Tabelle Tipi-pesi'!AA$11,"")&amp;IF(AC238='Tabelle Tipi-pesi'!Z$12,'Tabelle Tipi-pesi'!AA$12,"")&amp;IF(AC238='Tabelle Tipi-pesi'!Z$13,'Tabelle Tipi-pesi'!AA$13,"")&amp;IF(AC238='Tabelle Tipi-pesi'!Z$14,'Tabelle Tipi-pesi'!AA$14,"")&amp;IF(AC238='Tabelle Tipi-pesi'!Z$15,'Tabelle Tipi-pesi'!AA$15,"")&amp;IF(AC238='Tabelle Tipi-pesi'!Z$16,'Tabelle Tipi-pesi'!AA$16,"")&amp;IF(AC238='Tabelle Tipi-pesi'!Z$17,'Tabelle Tipi-pesi'!AA$17,"")&amp;IF(AC238='Tabelle Tipi-pesi'!Z$18,'Tabelle Tipi-pesi'!AA$18,"")&amp;IF(AC238='Tabelle Tipi-pesi'!Z$19,'Tabelle Tipi-pesi'!AA$19,"")&amp;IF(AC238='Tabelle Tipi-pesi'!Z$20,'Tabelle Tipi-pesi'!AA$20,"")&amp;IF(AC238='Tabelle Tipi-pesi'!Z$21,'Tabelle Tipi-pesi'!AA$21,"")&amp;IF(AC238='Tabelle Tipi-pesi'!Z$22,'Tabelle Tipi-pesi'!AA$22,"")&amp;IF(AC238='Tabelle Tipi-pesi'!Z$23,'Tabelle Tipi-pesi'!AA$23,"")))</f>
        <v>0</v>
      </c>
      <c r="AE238" s="34" t="s">
        <v>115</v>
      </c>
      <c r="AF238" s="35">
        <f>IF(AE238="",0,VALUE(IF(AE238='Tabelle Tipi-pesi'!AB$2,'Tabelle Tipi-pesi'!AC$2,"")&amp;IF(AE238='Tabelle Tipi-pesi'!AB$3,'Tabelle Tipi-pesi'!AC$3,"")&amp;IF(AE238='Tabelle Tipi-pesi'!AB$4,'Tabelle Tipi-pesi'!AC$4,"")&amp;IF(AE238='Tabelle Tipi-pesi'!AB$5,'Tabelle Tipi-pesi'!AC$5,"")&amp;IF(AE238='Tabelle Tipi-pesi'!AB$6,'Tabelle Tipi-pesi'!AC$6,"")&amp;IF(AE238='Tabelle Tipi-pesi'!AB$7,'Tabelle Tipi-pesi'!AC$7,"")&amp;IF(AE238='Tabelle Tipi-pesi'!AB$8,'Tabelle Tipi-pesi'!AC$8,"")&amp;IF(AE238='Tabelle Tipi-pesi'!AB$9,'Tabelle Tipi-pesi'!AC$9,"")&amp;IF(AE238='Tabelle Tipi-pesi'!AB$10,'Tabelle Tipi-pesi'!AC$10,"")&amp;IF(AE238='Tabelle Tipi-pesi'!AB$11,'Tabelle Tipi-pesi'!AC$11,"")&amp;IF(AE238='Tabelle Tipi-pesi'!AB$12,'Tabelle Tipi-pesi'!AC$12,"")&amp;IF(AE238='Tabelle Tipi-pesi'!AB$13,'Tabelle Tipi-pesi'!AC$13,"")&amp;IF(AE238='Tabelle Tipi-pesi'!AB$14,'Tabelle Tipi-pesi'!AC$14,"")&amp;IF(AE238='Tabelle Tipi-pesi'!AB$15,'Tabelle Tipi-pesi'!AC$15,"")&amp;IF(AD238='Tabelle Tipi-pesi'!AB$16,'Tabelle Tipi-pesi'!AC$16,"")&amp;IF(AE238='Tabelle Tipi-pesi'!AB$17,'Tabelle Tipi-pesi'!AC$17,"")&amp;IF(AE238='Tabelle Tipi-pesi'!AB$18,'Tabelle Tipi-pesi'!AC$18,"")&amp;IF(AE238='Tabelle Tipi-pesi'!AB$19,'Tabelle Tipi-pesi'!AC$19,"")&amp;IF(AE238='Tabelle Tipi-pesi'!AB$20,'Tabelle Tipi-pesi'!AC$20,"")&amp;IF(AE238='Tabelle Tipi-pesi'!AB$21,'Tabelle Tipi-pesi'!AC$21,"")&amp;IF(AE238='Tabelle Tipi-pesi'!AB$22,'Tabelle Tipi-pesi'!AC$22,"")&amp;IF(AE238='Tabelle Tipi-pesi'!AB$23,'Tabelle Tipi-pesi'!AC$23,"")))</f>
        <v>60</v>
      </c>
      <c r="AG238" s="8" t="s">
        <v>106</v>
      </c>
      <c r="AH238" s="9">
        <f>IF(AG238="",0,VALUE(IF(AG238='Tabelle Tipi-pesi'!AD$2,'Tabelle Tipi-pesi'!AE$2,"")&amp;IF(AG238='Tabelle Tipi-pesi'!AD$3,'Tabelle Tipi-pesi'!AE$3,"")&amp;IF(AG238='Tabelle Tipi-pesi'!AD$4,'Tabelle Tipi-pesi'!AE$4,"")&amp;IF(AG238='Tabelle Tipi-pesi'!AD$5,'Tabelle Tipi-pesi'!AE$5,"")&amp;IF(AG238='Tabelle Tipi-pesi'!AD$6,'Tabelle Tipi-pesi'!AE$6,"")&amp;IF(AG238='Tabelle Tipi-pesi'!AD$7,'Tabelle Tipi-pesi'!AE$7,"")&amp;IF(AG238='Tabelle Tipi-pesi'!AD$8,'Tabelle Tipi-pesi'!AE$8,"")&amp;IF(AG238='Tabelle Tipi-pesi'!AD$9,'Tabelle Tipi-pesi'!AE$9,"")&amp;IF(AG238='Tabelle Tipi-pesi'!AD$10,'Tabelle Tipi-pesi'!AE$10,"")&amp;IF(AG238='Tabelle Tipi-pesi'!AD$11,'Tabelle Tipi-pesi'!AE$11,"")&amp;IF(AG238='Tabelle Tipi-pesi'!AD$12,'Tabelle Tipi-pesi'!AE$12,"")&amp;IF(AG238='Tabelle Tipi-pesi'!AD$13,'Tabelle Tipi-pesi'!AE$13,"")&amp;IF(AG238='Tabelle Tipi-pesi'!AD$14,'Tabelle Tipi-pesi'!AE$14,"")&amp;IF(AG238='Tabelle Tipi-pesi'!AD$15,'Tabelle Tipi-pesi'!AE$15,"")&amp;IF(AF238='Tabelle Tipi-pesi'!AD$16,'Tabelle Tipi-pesi'!AE$16,"")&amp;IF(AG238='Tabelle Tipi-pesi'!AD$17,'Tabelle Tipi-pesi'!AE$17,"")&amp;IF(AG238='Tabelle Tipi-pesi'!AD$18,'Tabelle Tipi-pesi'!AE$18,"")&amp;IF(AG238='Tabelle Tipi-pesi'!AD$19,'Tabelle Tipi-pesi'!AE$19,"")&amp;IF(AG238='Tabelle Tipi-pesi'!AD$20,'Tabelle Tipi-pesi'!AE$20,"")&amp;IF(AG238='Tabelle Tipi-pesi'!AD$21,'Tabelle Tipi-pesi'!AE$21,"")&amp;IF(AG238='Tabelle Tipi-pesi'!AD$22,'Tabelle Tipi-pesi'!AE$22,"")&amp;IF(AG238='Tabelle Tipi-pesi'!AD$23,'Tabelle Tipi-pesi'!AE$23,"")))</f>
        <v>50</v>
      </c>
      <c r="AJ238" s="26">
        <f t="shared" si="21"/>
        <v>2287</v>
      </c>
      <c r="AK238" s="55">
        <v>24</v>
      </c>
      <c r="AL238" s="12">
        <v>7194</v>
      </c>
      <c r="AM238" s="18"/>
      <c r="AN238" s="11">
        <f t="shared" si="22"/>
        <v>15</v>
      </c>
      <c r="AO238" s="11" t="str">
        <f t="shared" si="23"/>
        <v>4</v>
      </c>
      <c r="AP238" s="8">
        <v>580</v>
      </c>
      <c r="AQ238" s="40">
        <f t="shared" si="24"/>
        <v>17.984999999999999</v>
      </c>
      <c r="AR238" s="15">
        <f t="shared" si="25"/>
        <v>266.178</v>
      </c>
      <c r="AS238" s="16">
        <f t="shared" si="26"/>
        <v>116.38740708351553</v>
      </c>
      <c r="AT238" s="15">
        <f t="shared" si="27"/>
        <v>8.5919948305269411</v>
      </c>
      <c r="AU238" s="39"/>
    </row>
    <row r="239" spans="1:47" s="8" customFormat="1" ht="11.25" customHeight="1" x14ac:dyDescent="0.2">
      <c r="A239" s="8">
        <v>235</v>
      </c>
      <c r="B239" s="8">
        <v>4</v>
      </c>
      <c r="C239" s="20" t="s">
        <v>18</v>
      </c>
      <c r="D239" s="21">
        <f>IF(C239="",0,VALUE(IF(C239='Tabelle Tipi-pesi'!B$2,'Tabelle Tipi-pesi'!C$2,"")&amp;IF(C239='Tabelle Tipi-pesi'!B$3,'Tabelle Tipi-pesi'!C$3,"")&amp;IF(C239='Tabelle Tipi-pesi'!B$4,'Tabelle Tipi-pesi'!C$4,"")&amp;IF(C239='Tabelle Tipi-pesi'!B$5,'Tabelle Tipi-pesi'!C$5,"")&amp;IF(C239='Tabelle Tipi-pesi'!B$6,'Tabelle Tipi-pesi'!C$6,"")&amp;IF(C239='Tabelle Tipi-pesi'!B$7,'Tabelle Tipi-pesi'!C$7,"")&amp;IF(C239='Tabelle Tipi-pesi'!B$8,'Tabelle Tipi-pesi'!C$8,"")&amp;IF(C239='Tabelle Tipi-pesi'!B$9,'Tabelle Tipi-pesi'!C$9,"")&amp;IF(C239='Tabelle Tipi-pesi'!B$10,'Tabelle Tipi-pesi'!C$10,"")&amp;IF(C239='Tabelle Tipi-pesi'!B$11,'Tabelle Tipi-pesi'!C$11,"")&amp;IF(C239='Tabelle Tipi-pesi'!B$12,'Tabelle Tipi-pesi'!C$12,"")&amp;IF(C239='Tabelle Tipi-pesi'!B$13,'Tabelle Tipi-pesi'!C$13,"")&amp;IF(C239='Tabelle Tipi-pesi'!B$14,'Tabelle Tipi-pesi'!C$14,"")&amp;IF(C239='Tabelle Tipi-pesi'!B$15,'Tabelle Tipi-pesi'!C$15,"")&amp;IF(C239='Tabelle Tipi-pesi'!B$16,'Tabelle Tipi-pesi'!C$16,"")&amp;IF(C239='Tabelle Tipi-pesi'!B$17,'Tabelle Tipi-pesi'!C$17,"")&amp;IF(C239='Tabelle Tipi-pesi'!B$18,'Tabelle Tipi-pesi'!C$18,"")&amp;IF(C239='Tabelle Tipi-pesi'!B$19,'Tabelle Tipi-pesi'!C$19,"")&amp;IF(C239='Tabelle Tipi-pesi'!B$20,'Tabelle Tipi-pesi'!C$20,"")&amp;IF(C239='Tabelle Tipi-pesi'!B$21,'Tabelle Tipi-pesi'!C$21,"")&amp;IF(C239='Tabelle Tipi-pesi'!B$22,'Tabelle Tipi-pesi'!C$22,"")&amp;IF(C239='Tabelle Tipi-pesi'!B$23,'Tabelle Tipi-pesi'!C$23,"")))</f>
        <v>180</v>
      </c>
      <c r="E239" s="8" t="s">
        <v>29</v>
      </c>
      <c r="F239" s="7">
        <f>IF(E239="",0,VALUE(IF(E239='Tabelle Tipi-pesi'!D$2,'Tabelle Tipi-pesi'!E$2,"")&amp;IF(E239='Tabelle Tipi-pesi'!D$3,'Tabelle Tipi-pesi'!E$3,"")&amp;IF(E239='Tabelle Tipi-pesi'!D$4,'Tabelle Tipi-pesi'!E$4,"")&amp;IF(E239='Tabelle Tipi-pesi'!D$5,'Tabelle Tipi-pesi'!E$5,"")&amp;IF(E239='Tabelle Tipi-pesi'!D$6,'Tabelle Tipi-pesi'!E$6,"")&amp;IF(E239='Tabelle Tipi-pesi'!D$7,'Tabelle Tipi-pesi'!E$7,"")&amp;IF(E239='Tabelle Tipi-pesi'!D$8,'Tabelle Tipi-pesi'!E$8,"")&amp;IF(E239='Tabelle Tipi-pesi'!D$9,'Tabelle Tipi-pesi'!E$9,"")&amp;IF(E239='Tabelle Tipi-pesi'!D$10,'Tabelle Tipi-pesi'!E$10,"")&amp;IF(E239='Tabelle Tipi-pesi'!D$11,'Tabelle Tipi-pesi'!E$11,"")&amp;IF(E239='Tabelle Tipi-pesi'!D$12,'Tabelle Tipi-pesi'!E$12,"")&amp;IF(E239='Tabelle Tipi-pesi'!D$13,'Tabelle Tipi-pesi'!E$13,"")&amp;IF(E239='Tabelle Tipi-pesi'!D$14,'Tabelle Tipi-pesi'!E$14,"")&amp;IF(E239='Tabelle Tipi-pesi'!D$15,'Tabelle Tipi-pesi'!E$15,"")&amp;IF(E239='Tabelle Tipi-pesi'!D$16,'Tabelle Tipi-pesi'!E$16,"")&amp;IF(E239='Tabelle Tipi-pesi'!D$17,'Tabelle Tipi-pesi'!E$17,"")&amp;IF(E239='Tabelle Tipi-pesi'!D$18,'Tabelle Tipi-pesi'!E$18,"")&amp;IF(E239='Tabelle Tipi-pesi'!D$19,'Tabelle Tipi-pesi'!E$19,"")&amp;IF(E239='Tabelle Tipi-pesi'!D$20,'Tabelle Tipi-pesi'!E$20,"")&amp;IF(E239='Tabelle Tipi-pesi'!D$21,'Tabelle Tipi-pesi'!E$21,"")&amp;IF(E239='Tabelle Tipi-pesi'!D$22,'Tabelle Tipi-pesi'!E$22,"")&amp;IF(E239='Tabelle Tipi-pesi'!D$23,'Tabelle Tipi-pesi'!E$23,"")))/4*B239</f>
        <v>80</v>
      </c>
      <c r="G239" s="22" t="s">
        <v>39</v>
      </c>
      <c r="H239" s="23">
        <f>$B239*IF(G239="",0,VALUE(IF(G239='Tabelle Tipi-pesi'!F$2,'Tabelle Tipi-pesi'!G$2,"")&amp;IF(G239='Tabelle Tipi-pesi'!F$3,'Tabelle Tipi-pesi'!G$3,"")&amp;IF(G239='Tabelle Tipi-pesi'!F$4,'Tabelle Tipi-pesi'!G$4,"")&amp;IF(G239='Tabelle Tipi-pesi'!F$5,'Tabelle Tipi-pesi'!G$5,"")&amp;IF(G239='Tabelle Tipi-pesi'!F$6,'Tabelle Tipi-pesi'!G$6,"")&amp;IF(G239='Tabelle Tipi-pesi'!F$7,'Tabelle Tipi-pesi'!G$7,"")&amp;IF(G239='Tabelle Tipi-pesi'!F$8,'Tabelle Tipi-pesi'!G$8,"")&amp;IF(G239='Tabelle Tipi-pesi'!F$9,'Tabelle Tipi-pesi'!G$9,"")&amp;IF(G239='Tabelle Tipi-pesi'!F$10,'Tabelle Tipi-pesi'!G$10,"")&amp;IF(G239='Tabelle Tipi-pesi'!F$11,'Tabelle Tipi-pesi'!G$11,"")&amp;IF(G239='Tabelle Tipi-pesi'!F$12,'Tabelle Tipi-pesi'!G$12,"")&amp;IF(G239='Tabelle Tipi-pesi'!F$13,'Tabelle Tipi-pesi'!G$13,"")&amp;IF(G239='Tabelle Tipi-pesi'!F$14,'Tabelle Tipi-pesi'!G$14,"")&amp;IF(G239='Tabelle Tipi-pesi'!F$15,'Tabelle Tipi-pesi'!G$15,"")&amp;IF(G239='Tabelle Tipi-pesi'!F$16,'Tabelle Tipi-pesi'!G$16,"")&amp;IF(G239='Tabelle Tipi-pesi'!F$17,'Tabelle Tipi-pesi'!G$17,"")&amp;IF(G239='Tabelle Tipi-pesi'!F$18,'Tabelle Tipi-pesi'!G$18,"")&amp;IF(G239='Tabelle Tipi-pesi'!F$19,'Tabelle Tipi-pesi'!G$19,"")&amp;IF(G239='Tabelle Tipi-pesi'!F$20,'Tabelle Tipi-pesi'!G$20,"")&amp;IF(G239='Tabelle Tipi-pesi'!F$21,'Tabelle Tipi-pesi'!G$21,"")&amp;IF(G239='Tabelle Tipi-pesi'!F$22,'Tabelle Tipi-pesi'!G$22,"")&amp;IF(G239='Tabelle Tipi-pesi'!F$23,'Tabelle Tipi-pesi'!G$23,"")))</f>
        <v>120</v>
      </c>
      <c r="I239" s="8" t="s">
        <v>47</v>
      </c>
      <c r="J239" s="9">
        <f>IF(I239="",0,VALUE(IF(I239='Tabelle Tipi-pesi'!H$2,'Tabelle Tipi-pesi'!I$2,"")&amp;IF(I239='Tabelle Tipi-pesi'!H$3,'Tabelle Tipi-pesi'!I$3,"")&amp;IF(I239='Tabelle Tipi-pesi'!H$4,'Tabelle Tipi-pesi'!I$4,"")&amp;IF(I239='Tabelle Tipi-pesi'!H$5,'Tabelle Tipi-pesi'!I$5,"")&amp;IF(I239='Tabelle Tipi-pesi'!H$6,'Tabelle Tipi-pesi'!I$6,"")&amp;IF(I239='Tabelle Tipi-pesi'!H$7,'Tabelle Tipi-pesi'!I$7,"")&amp;IF(I239='Tabelle Tipi-pesi'!H$8,'Tabelle Tipi-pesi'!I$8,"")&amp;IF(I239='Tabelle Tipi-pesi'!H$9,'Tabelle Tipi-pesi'!I$9,"")&amp;IF(I239='Tabelle Tipi-pesi'!H$10,'Tabelle Tipi-pesi'!I$10,"")&amp;IF(I239='Tabelle Tipi-pesi'!H$11,'Tabelle Tipi-pesi'!I$11,"")&amp;IF(I239='Tabelle Tipi-pesi'!H$12,'Tabelle Tipi-pesi'!I$12,"")&amp;IF(I239='Tabelle Tipi-pesi'!H$13,'Tabelle Tipi-pesi'!I$13,"")&amp;IF(I239='Tabelle Tipi-pesi'!H$14,'Tabelle Tipi-pesi'!I$14,"")&amp;IF(I239='Tabelle Tipi-pesi'!H$15,'Tabelle Tipi-pesi'!I$15,"")&amp;IF(I239='Tabelle Tipi-pesi'!H$16,'Tabelle Tipi-pesi'!I$16,"")&amp;IF(I239='Tabelle Tipi-pesi'!H$17,'Tabelle Tipi-pesi'!I$17,"")&amp;IF(I239='Tabelle Tipi-pesi'!H$18,'Tabelle Tipi-pesi'!I$18,"")&amp;IF(I239='Tabelle Tipi-pesi'!H$19,'Tabelle Tipi-pesi'!I$19,"")&amp;IF(I239='Tabelle Tipi-pesi'!H$20,'Tabelle Tipi-pesi'!I$20,"")&amp;IF(I239='Tabelle Tipi-pesi'!H$21,'Tabelle Tipi-pesi'!I$21,"")&amp;IF(I239='Tabelle Tipi-pesi'!H$22,'Tabelle Tipi-pesi'!I$22,"")&amp;IF(I239='Tabelle Tipi-pesi'!H$23,'Tabelle Tipi-pesi'!I$23,"")))</f>
        <v>145</v>
      </c>
      <c r="K239" s="24" t="s">
        <v>50</v>
      </c>
      <c r="L239" s="25">
        <f>IF(K239="",0,VALUE(IF(K239='Tabelle Tipi-pesi'!J$2,'Tabelle Tipi-pesi'!K$2,"")&amp;IF(K239='Tabelle Tipi-pesi'!J$3,'Tabelle Tipi-pesi'!K$3,"")&amp;IF(K239='Tabelle Tipi-pesi'!J$4,'Tabelle Tipi-pesi'!K$4,"")&amp;IF(K239='Tabelle Tipi-pesi'!J$5,'Tabelle Tipi-pesi'!K$5,"")&amp;IF(K239='Tabelle Tipi-pesi'!J$6,'Tabelle Tipi-pesi'!K$6,"")&amp;IF(K239='Tabelle Tipi-pesi'!J$7,'Tabelle Tipi-pesi'!K$7,"")&amp;IF(K239='Tabelle Tipi-pesi'!J$8,'Tabelle Tipi-pesi'!K$8,"")&amp;IF(K239='Tabelle Tipi-pesi'!J$9,'Tabelle Tipi-pesi'!K$9,"")&amp;IF(K239='Tabelle Tipi-pesi'!J$10,'Tabelle Tipi-pesi'!K$10,"")&amp;IF(K239='Tabelle Tipi-pesi'!J$11,'Tabelle Tipi-pesi'!K$11,"")&amp;IF(K239='Tabelle Tipi-pesi'!J$12,'Tabelle Tipi-pesi'!K$12,"")&amp;IF(K239='Tabelle Tipi-pesi'!J$13,'Tabelle Tipi-pesi'!K$13,"")&amp;IF(K239='Tabelle Tipi-pesi'!J$14,'Tabelle Tipi-pesi'!K$14,"")&amp;IF(K239='Tabelle Tipi-pesi'!J$15,'Tabelle Tipi-pesi'!K$15,"")&amp;IF(K239='Tabelle Tipi-pesi'!J$16,'Tabelle Tipi-pesi'!K$16,"")&amp;IF(K239='Tabelle Tipi-pesi'!J$17,'Tabelle Tipi-pesi'!K$17,"")&amp;IF(K239='Tabelle Tipi-pesi'!J$18,'Tabelle Tipi-pesi'!K$18,"")&amp;IF(K239='Tabelle Tipi-pesi'!J$19,'Tabelle Tipi-pesi'!K$19,"")&amp;IF(K239='Tabelle Tipi-pesi'!J$20,'Tabelle Tipi-pesi'!K$20,"")&amp;IF(K239='Tabelle Tipi-pesi'!J$21,'Tabelle Tipi-pesi'!K$21,"")&amp;IF(K239='Tabelle Tipi-pesi'!J$22,'Tabelle Tipi-pesi'!K$22,"")&amp;IF(K239='Tabelle Tipi-pesi'!J$23,'Tabelle Tipi-pesi'!K$23,"")))</f>
        <v>7</v>
      </c>
      <c r="M239" s="8" t="s">
        <v>63</v>
      </c>
      <c r="N239" s="9">
        <f>$B239*IF(M239="",0,VALUE(IF(M239='Tabelle Tipi-pesi'!L$2,'Tabelle Tipi-pesi'!M$2,"")&amp;IF(M239='Tabelle Tipi-pesi'!L$3,'Tabelle Tipi-pesi'!M$3,"")&amp;IF(M239='Tabelle Tipi-pesi'!L$4,'Tabelle Tipi-pesi'!M$4,"")&amp;IF(M239='Tabelle Tipi-pesi'!L$5,'Tabelle Tipi-pesi'!M$5,"")&amp;IF(M239='Tabelle Tipi-pesi'!L$6,'Tabelle Tipi-pesi'!M$6,"")&amp;IF(M239='Tabelle Tipi-pesi'!L$7,'Tabelle Tipi-pesi'!M$7,"")&amp;IF(M239='Tabelle Tipi-pesi'!L$8,'Tabelle Tipi-pesi'!M$8,"")&amp;IF(M239='Tabelle Tipi-pesi'!L$9,'Tabelle Tipi-pesi'!M$9,"")&amp;IF(M239='Tabelle Tipi-pesi'!L$10,'Tabelle Tipi-pesi'!M$10,"")&amp;IF(M239='Tabelle Tipi-pesi'!L$11,'Tabelle Tipi-pesi'!M$11,"")&amp;IF(M239='Tabelle Tipi-pesi'!L$12,'Tabelle Tipi-pesi'!M$12,"")&amp;IF(M239='Tabelle Tipi-pesi'!L$13,'Tabelle Tipi-pesi'!M$13,"")&amp;IF(M239='Tabelle Tipi-pesi'!L$14,'Tabelle Tipi-pesi'!M$14,"")&amp;IF(M239='Tabelle Tipi-pesi'!L$15,'Tabelle Tipi-pesi'!M$15,"")&amp;IF(M239='Tabelle Tipi-pesi'!L$16,'Tabelle Tipi-pesi'!M$16,"")&amp;IF(M239='Tabelle Tipi-pesi'!L$17,'Tabelle Tipi-pesi'!M$17,"")&amp;IF(M239='Tabelle Tipi-pesi'!L$18,'Tabelle Tipi-pesi'!M$18,"")&amp;IF(M239='Tabelle Tipi-pesi'!L$19,'Tabelle Tipi-pesi'!M$19,"")&amp;IF(M239='Tabelle Tipi-pesi'!L$20,'Tabelle Tipi-pesi'!M$20,"")&amp;IF(M239='Tabelle Tipi-pesi'!L$21,'Tabelle Tipi-pesi'!M$21,"")&amp;IF(M239='Tabelle Tipi-pesi'!L$22,'Tabelle Tipi-pesi'!M$22,"")&amp;IF(M239='Tabelle Tipi-pesi'!L$23,'Tabelle Tipi-pesi'!M$23,"")))</f>
        <v>416</v>
      </c>
      <c r="O239" s="27" t="s">
        <v>89</v>
      </c>
      <c r="P239" s="28">
        <f>IF(O239="",0,VALUE(IF(O239='Tabelle Tipi-pesi'!N$2,'Tabelle Tipi-pesi'!O$2,"")&amp;IF(O239='Tabelle Tipi-pesi'!N$3,'Tabelle Tipi-pesi'!O$3,"")&amp;IF(O239='Tabelle Tipi-pesi'!N$4,'Tabelle Tipi-pesi'!O$4,"")&amp;IF(O239='Tabelle Tipi-pesi'!N$5,'Tabelle Tipi-pesi'!O$5,"")&amp;IF(O239='Tabelle Tipi-pesi'!N$6,'Tabelle Tipi-pesi'!O$6,"")&amp;IF(O239='Tabelle Tipi-pesi'!N$7,'Tabelle Tipi-pesi'!O$7,"")&amp;IF(O239='Tabelle Tipi-pesi'!N$8,'Tabelle Tipi-pesi'!O$8,"")&amp;IF(O239='Tabelle Tipi-pesi'!N$9,'Tabelle Tipi-pesi'!O$9,"")&amp;IF(O239='Tabelle Tipi-pesi'!N$10,'Tabelle Tipi-pesi'!O$10,"")&amp;IF(O239='Tabelle Tipi-pesi'!N$11,'Tabelle Tipi-pesi'!O$11,"")&amp;IF(O239='Tabelle Tipi-pesi'!N$12,'Tabelle Tipi-pesi'!O$12,"")&amp;IF(O239='Tabelle Tipi-pesi'!N$13,'Tabelle Tipi-pesi'!O$13,"")&amp;IF(O239='Tabelle Tipi-pesi'!N$14,'Tabelle Tipi-pesi'!O$14,"")&amp;IF(O239='Tabelle Tipi-pesi'!N$15,'Tabelle Tipi-pesi'!O$15,"")&amp;IF(O239='Tabelle Tipi-pesi'!N$16,'Tabelle Tipi-pesi'!O$16,"")&amp;IF(O239='Tabelle Tipi-pesi'!N$17,'Tabelle Tipi-pesi'!O$17,"")&amp;IF(O239='Tabelle Tipi-pesi'!N$18,'Tabelle Tipi-pesi'!O$18,"")&amp;IF(O239='Tabelle Tipi-pesi'!N$19,'Tabelle Tipi-pesi'!O$19,"")&amp;IF(O239='Tabelle Tipi-pesi'!N$20,'Tabelle Tipi-pesi'!O$20,"")&amp;IF(O239='Tabelle Tipi-pesi'!N$21,'Tabelle Tipi-pesi'!O$21,"")&amp;IF(O239='Tabelle Tipi-pesi'!N$22,'Tabelle Tipi-pesi'!O$22,"")&amp;IF(O239='Tabelle Tipi-pesi'!N$23,'Tabelle Tipi-pesi'!O$23,"")))</f>
        <v>520</v>
      </c>
      <c r="Q239" s="8" t="s">
        <v>109</v>
      </c>
      <c r="R239" s="9">
        <f>IF(Q239="",0,VALUE(IF(Q239='Tabelle Tipi-pesi'!P$2,'Tabelle Tipi-pesi'!Q$2,"")&amp;IF(Q239='Tabelle Tipi-pesi'!P$3,'Tabelle Tipi-pesi'!Q$3,"")&amp;IF(Q239='Tabelle Tipi-pesi'!P$4,'Tabelle Tipi-pesi'!Q$4,"")&amp;IF(Q239='Tabelle Tipi-pesi'!P$5,'Tabelle Tipi-pesi'!Q$5,"")&amp;IF(Q239='Tabelle Tipi-pesi'!P$6,'Tabelle Tipi-pesi'!Q$6,"")&amp;IF(Q239='Tabelle Tipi-pesi'!P$7,'Tabelle Tipi-pesi'!Q$7,"")&amp;IF(Q239='Tabelle Tipi-pesi'!P$8,'Tabelle Tipi-pesi'!Q$8,"")&amp;IF(Q239='Tabelle Tipi-pesi'!P$9,'Tabelle Tipi-pesi'!Q$9,"")&amp;IF(Q239='Tabelle Tipi-pesi'!P$10,'Tabelle Tipi-pesi'!Q$10,"")&amp;IF(Q239='Tabelle Tipi-pesi'!P$11,'Tabelle Tipi-pesi'!Q$11,"")&amp;IF(Q239='Tabelle Tipi-pesi'!P$12,'Tabelle Tipi-pesi'!Q$12,"")&amp;IF(Q239='Tabelle Tipi-pesi'!P$13,'Tabelle Tipi-pesi'!Q$13,"")&amp;IF(Q239='Tabelle Tipi-pesi'!P$14,'Tabelle Tipi-pesi'!Q$14,"")&amp;IF(Q239='Tabelle Tipi-pesi'!P$15,'Tabelle Tipi-pesi'!Q$15,"")&amp;IF(Q239='Tabelle Tipi-pesi'!P$16,'Tabelle Tipi-pesi'!Q$16,"")&amp;IF(Q239='Tabelle Tipi-pesi'!P$17,'Tabelle Tipi-pesi'!Q$17,"")&amp;IF(Q239='Tabelle Tipi-pesi'!P$18,'Tabelle Tipi-pesi'!Q$18,"")&amp;IF(Q239='Tabelle Tipi-pesi'!P$19,'Tabelle Tipi-pesi'!Q$19,"")&amp;IF(Q239='Tabelle Tipi-pesi'!P$20,'Tabelle Tipi-pesi'!Q$20,"")&amp;IF(Q239='Tabelle Tipi-pesi'!P$21,'Tabelle Tipi-pesi'!Q$21,"")&amp;IF(Q239='Tabelle Tipi-pesi'!P$22,'Tabelle Tipi-pesi'!Q$22,"")&amp;IF(Q239='Tabelle Tipi-pesi'!P$23,'Tabelle Tipi-pesi'!Q$23,"")))</f>
        <v>60</v>
      </c>
      <c r="S239" s="29" t="s">
        <v>113</v>
      </c>
      <c r="T239" s="30">
        <f>IF(S239="",0,VALUE(IF(S239='Tabelle Tipi-pesi'!R$2,'Tabelle Tipi-pesi'!S$2,"")&amp;IF(S239='Tabelle Tipi-pesi'!R$3,'Tabelle Tipi-pesi'!S$3,"")&amp;IF(S239='Tabelle Tipi-pesi'!R$4,'Tabelle Tipi-pesi'!S$4,"")&amp;IF(S239='Tabelle Tipi-pesi'!R$5,'Tabelle Tipi-pesi'!S$5,"")&amp;IF(S239='Tabelle Tipi-pesi'!R$6,'Tabelle Tipi-pesi'!S$6,"")&amp;IF(S239='Tabelle Tipi-pesi'!R$7,'Tabelle Tipi-pesi'!S$7,"")&amp;IF(S239='Tabelle Tipi-pesi'!R$8,'Tabelle Tipi-pesi'!S$8,"")&amp;IF(S239='Tabelle Tipi-pesi'!R$9,'Tabelle Tipi-pesi'!S$9,"")&amp;IF(S239='Tabelle Tipi-pesi'!R$10,'Tabelle Tipi-pesi'!S$10,"")&amp;IF(S239='Tabelle Tipi-pesi'!R$11,'Tabelle Tipi-pesi'!S$11,"")&amp;IF(S239='Tabelle Tipi-pesi'!R$12,'Tabelle Tipi-pesi'!S$12,"")&amp;IF(S239='Tabelle Tipi-pesi'!R$13,'Tabelle Tipi-pesi'!S$13,"")&amp;IF(S239='Tabelle Tipi-pesi'!R$14,'Tabelle Tipi-pesi'!S$14,"")&amp;IF(S239='Tabelle Tipi-pesi'!R$15,'Tabelle Tipi-pesi'!S$15,"")&amp;IF(S239='Tabelle Tipi-pesi'!R$16,'Tabelle Tipi-pesi'!S$16,"")&amp;IF(S239='Tabelle Tipi-pesi'!R$17,'Tabelle Tipi-pesi'!S$17,"")&amp;IF(S239='Tabelle Tipi-pesi'!R$18,'Tabelle Tipi-pesi'!S$18,"")&amp;IF(S239='Tabelle Tipi-pesi'!R$19,'Tabelle Tipi-pesi'!S$19,"")&amp;IF(S239='Tabelle Tipi-pesi'!R$20,'Tabelle Tipi-pesi'!S$20,"")&amp;IF(S239='Tabelle Tipi-pesi'!R$21,'Tabelle Tipi-pesi'!S$21,"")&amp;IF(S239='Tabelle Tipi-pesi'!R$22,'Tabelle Tipi-pesi'!S$22,"")&amp;IF(S239='Tabelle Tipi-pesi'!R$23,'Tabelle Tipi-pesi'!S$23,"")))</f>
        <v>30</v>
      </c>
      <c r="U239" s="8" t="s">
        <v>93</v>
      </c>
      <c r="V239" s="9">
        <f>IF(U239="",0,VALUE(IF(U239='Tabelle Tipi-pesi'!T$2,'Tabelle Tipi-pesi'!U$2,"")&amp;IF(U239='Tabelle Tipi-pesi'!T$3,'Tabelle Tipi-pesi'!U$3,"")&amp;IF(U239='Tabelle Tipi-pesi'!T$4,'Tabelle Tipi-pesi'!U$4,"")&amp;IF(U239='Tabelle Tipi-pesi'!T$5,'Tabelle Tipi-pesi'!U$5,"")&amp;IF(U239='Tabelle Tipi-pesi'!T$6,'Tabelle Tipi-pesi'!U$6,"")&amp;IF(U239='Tabelle Tipi-pesi'!T$7,'Tabelle Tipi-pesi'!U$7,"")&amp;IF(U239='Tabelle Tipi-pesi'!T$8,'Tabelle Tipi-pesi'!U$8,"")&amp;IF(U239='Tabelle Tipi-pesi'!T$9,'Tabelle Tipi-pesi'!U$9,"")&amp;IF(U239='Tabelle Tipi-pesi'!T$10,'Tabelle Tipi-pesi'!U$10,"")&amp;IF(U239='Tabelle Tipi-pesi'!T$11,'Tabelle Tipi-pesi'!U$11,"")&amp;IF(U239='Tabelle Tipi-pesi'!T$12,'Tabelle Tipi-pesi'!U$12,"")&amp;IF(U239='Tabelle Tipi-pesi'!T$13,'Tabelle Tipi-pesi'!U$13,"")&amp;IF(U239='Tabelle Tipi-pesi'!T$14,'Tabelle Tipi-pesi'!U$14,"")&amp;IF(U239='Tabelle Tipi-pesi'!T$15,'Tabelle Tipi-pesi'!U$15,"")&amp;IF(U239='Tabelle Tipi-pesi'!T$16,'Tabelle Tipi-pesi'!U$16,"")&amp;IF(U239='Tabelle Tipi-pesi'!T$17,'Tabelle Tipi-pesi'!U$17,"")&amp;IF(U239='Tabelle Tipi-pesi'!T$18,'Tabelle Tipi-pesi'!U$18,"")&amp;IF(U239='Tabelle Tipi-pesi'!T$19,'Tabelle Tipi-pesi'!U$19,"")&amp;IF(U239='Tabelle Tipi-pesi'!T$20,'Tabelle Tipi-pesi'!U$20,"")&amp;IF(U239='Tabelle Tipi-pesi'!T$21,'Tabelle Tipi-pesi'!U$21,"")&amp;IF(U239='Tabelle Tipi-pesi'!T$22,'Tabelle Tipi-pesi'!U$22,"")&amp;IF(U239='Tabelle Tipi-pesi'!T$23,'Tabelle Tipi-pesi'!U$23,"")))</f>
        <v>80</v>
      </c>
      <c r="W239" s="31" t="s">
        <v>99</v>
      </c>
      <c r="X239" s="32">
        <f>IF(W239="",0,VALUE(IF(W239='Tabelle Tipi-pesi'!V$2,'Tabelle Tipi-pesi'!W$2,"")&amp;IF(W239='Tabelle Tipi-pesi'!V$3,'Tabelle Tipi-pesi'!W$3,"")&amp;IF(W239='Tabelle Tipi-pesi'!V$4,'Tabelle Tipi-pesi'!W$4,"")&amp;IF(W239='Tabelle Tipi-pesi'!V$5,'Tabelle Tipi-pesi'!W$5,"")&amp;IF(W239='Tabelle Tipi-pesi'!V$6,'Tabelle Tipi-pesi'!W$6,"")&amp;IF(W239='Tabelle Tipi-pesi'!V$7,'Tabelle Tipi-pesi'!W$7,"")&amp;IF(W239='Tabelle Tipi-pesi'!V$8,'Tabelle Tipi-pesi'!W$8,"")&amp;IF(W239='Tabelle Tipi-pesi'!V$9,'Tabelle Tipi-pesi'!W$9,"")&amp;IF(W239='Tabelle Tipi-pesi'!V$10,'Tabelle Tipi-pesi'!W$10,"")&amp;IF(W239='Tabelle Tipi-pesi'!V$11,'Tabelle Tipi-pesi'!W$11,"")&amp;IF(W239='Tabelle Tipi-pesi'!V$12,'Tabelle Tipi-pesi'!W$12,"")&amp;IF(W239='Tabelle Tipi-pesi'!V$13,'Tabelle Tipi-pesi'!W$13,"")&amp;IF(W239='Tabelle Tipi-pesi'!V$14,'Tabelle Tipi-pesi'!W$14,"")&amp;IF(W239='Tabelle Tipi-pesi'!V$15,'Tabelle Tipi-pesi'!W$15,"")&amp;IF(W239='Tabelle Tipi-pesi'!V$16,'Tabelle Tipi-pesi'!W$16,"")&amp;IF(W239='Tabelle Tipi-pesi'!V$17,'Tabelle Tipi-pesi'!W$17,"")&amp;IF(W239='Tabelle Tipi-pesi'!V$18,'Tabelle Tipi-pesi'!W$18,"")&amp;IF(W239='Tabelle Tipi-pesi'!V$19,'Tabelle Tipi-pesi'!W$19,"")&amp;IF(W239='Tabelle Tipi-pesi'!V$20,'Tabelle Tipi-pesi'!W$20,"")&amp;IF(W239='Tabelle Tipi-pesi'!V$21,'Tabelle Tipi-pesi'!W$21,"")&amp;IF(W239='Tabelle Tipi-pesi'!V$22,'Tabelle Tipi-pesi'!W$22,"")&amp;IF(W239='Tabelle Tipi-pesi'!V$23,'Tabelle Tipi-pesi'!W$23,"")))</f>
        <v>14</v>
      </c>
      <c r="Y239" s="8" t="s">
        <v>100</v>
      </c>
      <c r="Z239" s="9">
        <f>IF(Y239="",0,VALUE(IF(Y239='Tabelle Tipi-pesi'!X$2,'Tabelle Tipi-pesi'!Y$2,"")&amp;IF(Y239='Tabelle Tipi-pesi'!X$3,'Tabelle Tipi-pesi'!Y$3,"")&amp;IF(Y239='Tabelle Tipi-pesi'!X$4,'Tabelle Tipi-pesi'!Y$4,"")&amp;IF(Y239='Tabelle Tipi-pesi'!X$5,'Tabelle Tipi-pesi'!Y$5,"")&amp;IF(Y239='Tabelle Tipi-pesi'!X$6,'Tabelle Tipi-pesi'!Y$6,"")&amp;IF(Y239='Tabelle Tipi-pesi'!X$7,'Tabelle Tipi-pesi'!Y$7,"")&amp;IF(Y239='Tabelle Tipi-pesi'!X$8,'Tabelle Tipi-pesi'!Y$8,"")&amp;IF(Y239='Tabelle Tipi-pesi'!X$9,'Tabelle Tipi-pesi'!Y$9,"")&amp;IF(Y239='Tabelle Tipi-pesi'!X$10,'Tabelle Tipi-pesi'!Y$10,"")&amp;IF(Y239='Tabelle Tipi-pesi'!X$11,'Tabelle Tipi-pesi'!Y$11,"")&amp;IF(Y239='Tabelle Tipi-pesi'!X$12,'Tabelle Tipi-pesi'!Y$12,"")&amp;IF(Y239='Tabelle Tipi-pesi'!X$13,'Tabelle Tipi-pesi'!Y$13,"")&amp;IF(Y239='Tabelle Tipi-pesi'!X$14,'Tabelle Tipi-pesi'!Y$14,"")&amp;IF(Y239='Tabelle Tipi-pesi'!X$15,'Tabelle Tipi-pesi'!Y$15,"")&amp;IF(Y239='Tabelle Tipi-pesi'!X$16,'Tabelle Tipi-pesi'!Y$16,"")&amp;IF(Y239='Tabelle Tipi-pesi'!X$17,'Tabelle Tipi-pesi'!Y$17,"")&amp;IF(Y239='Tabelle Tipi-pesi'!X$18,'Tabelle Tipi-pesi'!Y$18,"")&amp;IF(Y239='Tabelle Tipi-pesi'!X$19,'Tabelle Tipi-pesi'!Y$19,"")&amp;IF(Y239='Tabelle Tipi-pesi'!X$20,'Tabelle Tipi-pesi'!Y$20,"")&amp;IF(Y239='Tabelle Tipi-pesi'!X$21,'Tabelle Tipi-pesi'!Y$21,"")&amp;IF(Y239='Tabelle Tipi-pesi'!X$22,'Tabelle Tipi-pesi'!Y$22,"")&amp;IF(Y239='Tabelle Tipi-pesi'!X$23,'Tabelle Tipi-pesi'!Y$23,"")))</f>
        <v>190</v>
      </c>
      <c r="AA239" s="36" t="s">
        <v>105</v>
      </c>
      <c r="AB239" s="37">
        <f>IF(AA239="",0,VALUE(IF(AA239='Tabelle Tipi-pesi'!Z$2,'Tabelle Tipi-pesi'!AA$2,"")&amp;IF(AA239='Tabelle Tipi-pesi'!Z$3,'Tabelle Tipi-pesi'!AA$3,"")&amp;IF(AA239='Tabelle Tipi-pesi'!Z$4,'Tabelle Tipi-pesi'!AA$4,"")&amp;IF(AA239='Tabelle Tipi-pesi'!Z$5,'Tabelle Tipi-pesi'!AA$5,"")&amp;IF(AA239='Tabelle Tipi-pesi'!Z$6,'Tabelle Tipi-pesi'!AA$6,"")&amp;IF(AA239='Tabelle Tipi-pesi'!Z$7,'Tabelle Tipi-pesi'!AA$7,"")&amp;IF(AA239='Tabelle Tipi-pesi'!Z$8,'Tabelle Tipi-pesi'!AA$8,"")&amp;IF(AA239='Tabelle Tipi-pesi'!Z$9,'Tabelle Tipi-pesi'!AA$9,"")&amp;IF(AA239='Tabelle Tipi-pesi'!Z$10,'Tabelle Tipi-pesi'!AA$10,"")&amp;IF(AA239='Tabelle Tipi-pesi'!Z$11,'Tabelle Tipi-pesi'!AA$11,"")&amp;IF(AA239='Tabelle Tipi-pesi'!Z$12,'Tabelle Tipi-pesi'!AA$12,"")&amp;IF(AA239='Tabelle Tipi-pesi'!Z$13,'Tabelle Tipi-pesi'!AA$13,"")&amp;IF(AA239='Tabelle Tipi-pesi'!Z$14,'Tabelle Tipi-pesi'!AA$14,"")&amp;IF(AA239='Tabelle Tipi-pesi'!Z$15,'Tabelle Tipi-pesi'!AA$15,"")&amp;IF(AA239='Tabelle Tipi-pesi'!Z$16,'Tabelle Tipi-pesi'!AA$16,"")&amp;IF(AA239='Tabelle Tipi-pesi'!Z$17,'Tabelle Tipi-pesi'!AA$17,"")&amp;IF(AA239='Tabelle Tipi-pesi'!Z$18,'Tabelle Tipi-pesi'!AA$18,"")&amp;IF(AA239='Tabelle Tipi-pesi'!Z$19,'Tabelle Tipi-pesi'!AA$19,"")&amp;IF(AA239='Tabelle Tipi-pesi'!Z$20,'Tabelle Tipi-pesi'!AA$20,"")&amp;IF(AA239='Tabelle Tipi-pesi'!Z$21,'Tabelle Tipi-pesi'!AA$21,"")&amp;IF(AA239='Tabelle Tipi-pesi'!Z$22,'Tabelle Tipi-pesi'!AA$22,"")&amp;IF(AA239='Tabelle Tipi-pesi'!Z$23,'Tabelle Tipi-pesi'!AA$23,"")))</f>
        <v>75</v>
      </c>
      <c r="AD239" s="9">
        <f>IF(AC239="",0,VALUE(IF(AC239='Tabelle Tipi-pesi'!Z$2,'Tabelle Tipi-pesi'!AA$2,"")&amp;IF(AC239='Tabelle Tipi-pesi'!Z$3,'Tabelle Tipi-pesi'!AA$3,"")&amp;IF(AC239='Tabelle Tipi-pesi'!Z$4,'Tabelle Tipi-pesi'!AA$4,"")&amp;IF(AC239='Tabelle Tipi-pesi'!Z$5,'Tabelle Tipi-pesi'!AA$5,"")&amp;IF(AC239='Tabelle Tipi-pesi'!Z$6,'Tabelle Tipi-pesi'!AA$6,"")&amp;IF(AC239='Tabelle Tipi-pesi'!Z$7,'Tabelle Tipi-pesi'!AA$7,"")&amp;IF(AC239='Tabelle Tipi-pesi'!Z$8,'Tabelle Tipi-pesi'!AA$8,"")&amp;IF(AC239='Tabelle Tipi-pesi'!Z$9,'Tabelle Tipi-pesi'!AA$9,"")&amp;IF(AC239='Tabelle Tipi-pesi'!Z$10,'Tabelle Tipi-pesi'!AA$10,"")&amp;IF(AC239='Tabelle Tipi-pesi'!Z$11,'Tabelle Tipi-pesi'!AA$11,"")&amp;IF(AC239='Tabelle Tipi-pesi'!Z$12,'Tabelle Tipi-pesi'!AA$12,"")&amp;IF(AC239='Tabelle Tipi-pesi'!Z$13,'Tabelle Tipi-pesi'!AA$13,"")&amp;IF(AC239='Tabelle Tipi-pesi'!Z$14,'Tabelle Tipi-pesi'!AA$14,"")&amp;IF(AC239='Tabelle Tipi-pesi'!Z$15,'Tabelle Tipi-pesi'!AA$15,"")&amp;IF(AC239='Tabelle Tipi-pesi'!Z$16,'Tabelle Tipi-pesi'!AA$16,"")&amp;IF(AC239='Tabelle Tipi-pesi'!Z$17,'Tabelle Tipi-pesi'!AA$17,"")&amp;IF(AC239='Tabelle Tipi-pesi'!Z$18,'Tabelle Tipi-pesi'!AA$18,"")&amp;IF(AC239='Tabelle Tipi-pesi'!Z$19,'Tabelle Tipi-pesi'!AA$19,"")&amp;IF(AC239='Tabelle Tipi-pesi'!Z$20,'Tabelle Tipi-pesi'!AA$20,"")&amp;IF(AC239='Tabelle Tipi-pesi'!Z$21,'Tabelle Tipi-pesi'!AA$21,"")&amp;IF(AC239='Tabelle Tipi-pesi'!Z$22,'Tabelle Tipi-pesi'!AA$22,"")&amp;IF(AC239='Tabelle Tipi-pesi'!Z$23,'Tabelle Tipi-pesi'!AA$23,"")))</f>
        <v>0</v>
      </c>
      <c r="AE239" s="34" t="s">
        <v>115</v>
      </c>
      <c r="AF239" s="35">
        <f>IF(AE239="",0,VALUE(IF(AE239='Tabelle Tipi-pesi'!AB$2,'Tabelle Tipi-pesi'!AC$2,"")&amp;IF(AE239='Tabelle Tipi-pesi'!AB$3,'Tabelle Tipi-pesi'!AC$3,"")&amp;IF(AE239='Tabelle Tipi-pesi'!AB$4,'Tabelle Tipi-pesi'!AC$4,"")&amp;IF(AE239='Tabelle Tipi-pesi'!AB$5,'Tabelle Tipi-pesi'!AC$5,"")&amp;IF(AE239='Tabelle Tipi-pesi'!AB$6,'Tabelle Tipi-pesi'!AC$6,"")&amp;IF(AE239='Tabelle Tipi-pesi'!AB$7,'Tabelle Tipi-pesi'!AC$7,"")&amp;IF(AE239='Tabelle Tipi-pesi'!AB$8,'Tabelle Tipi-pesi'!AC$8,"")&amp;IF(AE239='Tabelle Tipi-pesi'!AB$9,'Tabelle Tipi-pesi'!AC$9,"")&amp;IF(AE239='Tabelle Tipi-pesi'!AB$10,'Tabelle Tipi-pesi'!AC$10,"")&amp;IF(AE239='Tabelle Tipi-pesi'!AB$11,'Tabelle Tipi-pesi'!AC$11,"")&amp;IF(AE239='Tabelle Tipi-pesi'!AB$12,'Tabelle Tipi-pesi'!AC$12,"")&amp;IF(AE239='Tabelle Tipi-pesi'!AB$13,'Tabelle Tipi-pesi'!AC$13,"")&amp;IF(AE239='Tabelle Tipi-pesi'!AB$14,'Tabelle Tipi-pesi'!AC$14,"")&amp;IF(AE239='Tabelle Tipi-pesi'!AB$15,'Tabelle Tipi-pesi'!AC$15,"")&amp;IF(AD239='Tabelle Tipi-pesi'!AB$16,'Tabelle Tipi-pesi'!AC$16,"")&amp;IF(AE239='Tabelle Tipi-pesi'!AB$17,'Tabelle Tipi-pesi'!AC$17,"")&amp;IF(AE239='Tabelle Tipi-pesi'!AB$18,'Tabelle Tipi-pesi'!AC$18,"")&amp;IF(AE239='Tabelle Tipi-pesi'!AB$19,'Tabelle Tipi-pesi'!AC$19,"")&amp;IF(AE239='Tabelle Tipi-pesi'!AB$20,'Tabelle Tipi-pesi'!AC$20,"")&amp;IF(AE239='Tabelle Tipi-pesi'!AB$21,'Tabelle Tipi-pesi'!AC$21,"")&amp;IF(AE239='Tabelle Tipi-pesi'!AB$22,'Tabelle Tipi-pesi'!AC$22,"")&amp;IF(AE239='Tabelle Tipi-pesi'!AB$23,'Tabelle Tipi-pesi'!AC$23,"")))</f>
        <v>60</v>
      </c>
      <c r="AG239" s="8" t="s">
        <v>106</v>
      </c>
      <c r="AH239" s="9">
        <f>IF(AG239="",0,VALUE(IF(AG239='Tabelle Tipi-pesi'!AD$2,'Tabelle Tipi-pesi'!AE$2,"")&amp;IF(AG239='Tabelle Tipi-pesi'!AD$3,'Tabelle Tipi-pesi'!AE$3,"")&amp;IF(AG239='Tabelle Tipi-pesi'!AD$4,'Tabelle Tipi-pesi'!AE$4,"")&amp;IF(AG239='Tabelle Tipi-pesi'!AD$5,'Tabelle Tipi-pesi'!AE$5,"")&amp;IF(AG239='Tabelle Tipi-pesi'!AD$6,'Tabelle Tipi-pesi'!AE$6,"")&amp;IF(AG239='Tabelle Tipi-pesi'!AD$7,'Tabelle Tipi-pesi'!AE$7,"")&amp;IF(AG239='Tabelle Tipi-pesi'!AD$8,'Tabelle Tipi-pesi'!AE$8,"")&amp;IF(AG239='Tabelle Tipi-pesi'!AD$9,'Tabelle Tipi-pesi'!AE$9,"")&amp;IF(AG239='Tabelle Tipi-pesi'!AD$10,'Tabelle Tipi-pesi'!AE$10,"")&amp;IF(AG239='Tabelle Tipi-pesi'!AD$11,'Tabelle Tipi-pesi'!AE$11,"")&amp;IF(AG239='Tabelle Tipi-pesi'!AD$12,'Tabelle Tipi-pesi'!AE$12,"")&amp;IF(AG239='Tabelle Tipi-pesi'!AD$13,'Tabelle Tipi-pesi'!AE$13,"")&amp;IF(AG239='Tabelle Tipi-pesi'!AD$14,'Tabelle Tipi-pesi'!AE$14,"")&amp;IF(AG239='Tabelle Tipi-pesi'!AD$15,'Tabelle Tipi-pesi'!AE$15,"")&amp;IF(AF239='Tabelle Tipi-pesi'!AD$16,'Tabelle Tipi-pesi'!AE$16,"")&amp;IF(AG239='Tabelle Tipi-pesi'!AD$17,'Tabelle Tipi-pesi'!AE$17,"")&amp;IF(AG239='Tabelle Tipi-pesi'!AD$18,'Tabelle Tipi-pesi'!AE$18,"")&amp;IF(AG239='Tabelle Tipi-pesi'!AD$19,'Tabelle Tipi-pesi'!AE$19,"")&amp;IF(AG239='Tabelle Tipi-pesi'!AD$20,'Tabelle Tipi-pesi'!AE$20,"")&amp;IF(AG239='Tabelle Tipi-pesi'!AD$21,'Tabelle Tipi-pesi'!AE$21,"")&amp;IF(AG239='Tabelle Tipi-pesi'!AD$22,'Tabelle Tipi-pesi'!AE$22,"")&amp;IF(AG239='Tabelle Tipi-pesi'!AD$23,'Tabelle Tipi-pesi'!AE$23,"")))</f>
        <v>50</v>
      </c>
      <c r="AJ239" s="26">
        <f t="shared" si="21"/>
        <v>2027</v>
      </c>
      <c r="AK239" s="55">
        <v>14</v>
      </c>
      <c r="AL239" s="12">
        <v>5363</v>
      </c>
      <c r="AM239" s="18"/>
      <c r="AN239" s="11">
        <f t="shared" si="22"/>
        <v>15</v>
      </c>
      <c r="AO239" s="11" t="str">
        <f t="shared" si="23"/>
        <v>3</v>
      </c>
      <c r="AP239" s="8">
        <v>580</v>
      </c>
      <c r="AQ239" s="40">
        <f t="shared" si="24"/>
        <v>22.984285714285715</v>
      </c>
      <c r="AR239" s="15">
        <f t="shared" si="25"/>
        <v>255.12557142857145</v>
      </c>
      <c r="AS239" s="16">
        <f t="shared" si="26"/>
        <v>125.86362675311862</v>
      </c>
      <c r="AT239" s="15">
        <f t="shared" si="27"/>
        <v>7.9451071433170997</v>
      </c>
      <c r="AU239" s="39"/>
    </row>
    <row r="240" spans="1:47" s="8" customFormat="1" ht="11.25" customHeight="1" x14ac:dyDescent="0.2">
      <c r="A240" s="8">
        <v>236</v>
      </c>
      <c r="B240" s="8">
        <v>4</v>
      </c>
      <c r="C240" s="20" t="s">
        <v>18</v>
      </c>
      <c r="D240" s="21">
        <f>IF(C240="",0,VALUE(IF(C240='Tabelle Tipi-pesi'!B$2,'Tabelle Tipi-pesi'!C$2,"")&amp;IF(C240='Tabelle Tipi-pesi'!B$3,'Tabelle Tipi-pesi'!C$3,"")&amp;IF(C240='Tabelle Tipi-pesi'!B$4,'Tabelle Tipi-pesi'!C$4,"")&amp;IF(C240='Tabelle Tipi-pesi'!B$5,'Tabelle Tipi-pesi'!C$5,"")&amp;IF(C240='Tabelle Tipi-pesi'!B$6,'Tabelle Tipi-pesi'!C$6,"")&amp;IF(C240='Tabelle Tipi-pesi'!B$7,'Tabelle Tipi-pesi'!C$7,"")&amp;IF(C240='Tabelle Tipi-pesi'!B$8,'Tabelle Tipi-pesi'!C$8,"")&amp;IF(C240='Tabelle Tipi-pesi'!B$9,'Tabelle Tipi-pesi'!C$9,"")&amp;IF(C240='Tabelle Tipi-pesi'!B$10,'Tabelle Tipi-pesi'!C$10,"")&amp;IF(C240='Tabelle Tipi-pesi'!B$11,'Tabelle Tipi-pesi'!C$11,"")&amp;IF(C240='Tabelle Tipi-pesi'!B$12,'Tabelle Tipi-pesi'!C$12,"")&amp;IF(C240='Tabelle Tipi-pesi'!B$13,'Tabelle Tipi-pesi'!C$13,"")&amp;IF(C240='Tabelle Tipi-pesi'!B$14,'Tabelle Tipi-pesi'!C$14,"")&amp;IF(C240='Tabelle Tipi-pesi'!B$15,'Tabelle Tipi-pesi'!C$15,"")&amp;IF(C240='Tabelle Tipi-pesi'!B$16,'Tabelle Tipi-pesi'!C$16,"")&amp;IF(C240='Tabelle Tipi-pesi'!B$17,'Tabelle Tipi-pesi'!C$17,"")&amp;IF(C240='Tabelle Tipi-pesi'!B$18,'Tabelle Tipi-pesi'!C$18,"")&amp;IF(C240='Tabelle Tipi-pesi'!B$19,'Tabelle Tipi-pesi'!C$19,"")&amp;IF(C240='Tabelle Tipi-pesi'!B$20,'Tabelle Tipi-pesi'!C$20,"")&amp;IF(C240='Tabelle Tipi-pesi'!B$21,'Tabelle Tipi-pesi'!C$21,"")&amp;IF(C240='Tabelle Tipi-pesi'!B$22,'Tabelle Tipi-pesi'!C$22,"")&amp;IF(C240='Tabelle Tipi-pesi'!B$23,'Tabelle Tipi-pesi'!C$23,"")))</f>
        <v>180</v>
      </c>
      <c r="E240" s="8" t="s">
        <v>29</v>
      </c>
      <c r="F240" s="7">
        <f>IF(E240="",0,VALUE(IF(E240='Tabelle Tipi-pesi'!D$2,'Tabelle Tipi-pesi'!E$2,"")&amp;IF(E240='Tabelle Tipi-pesi'!D$3,'Tabelle Tipi-pesi'!E$3,"")&amp;IF(E240='Tabelle Tipi-pesi'!D$4,'Tabelle Tipi-pesi'!E$4,"")&amp;IF(E240='Tabelle Tipi-pesi'!D$5,'Tabelle Tipi-pesi'!E$5,"")&amp;IF(E240='Tabelle Tipi-pesi'!D$6,'Tabelle Tipi-pesi'!E$6,"")&amp;IF(E240='Tabelle Tipi-pesi'!D$7,'Tabelle Tipi-pesi'!E$7,"")&amp;IF(E240='Tabelle Tipi-pesi'!D$8,'Tabelle Tipi-pesi'!E$8,"")&amp;IF(E240='Tabelle Tipi-pesi'!D$9,'Tabelle Tipi-pesi'!E$9,"")&amp;IF(E240='Tabelle Tipi-pesi'!D$10,'Tabelle Tipi-pesi'!E$10,"")&amp;IF(E240='Tabelle Tipi-pesi'!D$11,'Tabelle Tipi-pesi'!E$11,"")&amp;IF(E240='Tabelle Tipi-pesi'!D$12,'Tabelle Tipi-pesi'!E$12,"")&amp;IF(E240='Tabelle Tipi-pesi'!D$13,'Tabelle Tipi-pesi'!E$13,"")&amp;IF(E240='Tabelle Tipi-pesi'!D$14,'Tabelle Tipi-pesi'!E$14,"")&amp;IF(E240='Tabelle Tipi-pesi'!D$15,'Tabelle Tipi-pesi'!E$15,"")&amp;IF(E240='Tabelle Tipi-pesi'!D$16,'Tabelle Tipi-pesi'!E$16,"")&amp;IF(E240='Tabelle Tipi-pesi'!D$17,'Tabelle Tipi-pesi'!E$17,"")&amp;IF(E240='Tabelle Tipi-pesi'!D$18,'Tabelle Tipi-pesi'!E$18,"")&amp;IF(E240='Tabelle Tipi-pesi'!D$19,'Tabelle Tipi-pesi'!E$19,"")&amp;IF(E240='Tabelle Tipi-pesi'!D$20,'Tabelle Tipi-pesi'!E$20,"")&amp;IF(E240='Tabelle Tipi-pesi'!D$21,'Tabelle Tipi-pesi'!E$21,"")&amp;IF(E240='Tabelle Tipi-pesi'!D$22,'Tabelle Tipi-pesi'!E$22,"")&amp;IF(E240='Tabelle Tipi-pesi'!D$23,'Tabelle Tipi-pesi'!E$23,"")))/4*B240</f>
        <v>80</v>
      </c>
      <c r="G240" s="22" t="s">
        <v>39</v>
      </c>
      <c r="H240" s="23">
        <f>$B240*IF(G240="",0,VALUE(IF(G240='Tabelle Tipi-pesi'!F$2,'Tabelle Tipi-pesi'!G$2,"")&amp;IF(G240='Tabelle Tipi-pesi'!F$3,'Tabelle Tipi-pesi'!G$3,"")&amp;IF(G240='Tabelle Tipi-pesi'!F$4,'Tabelle Tipi-pesi'!G$4,"")&amp;IF(G240='Tabelle Tipi-pesi'!F$5,'Tabelle Tipi-pesi'!G$5,"")&amp;IF(G240='Tabelle Tipi-pesi'!F$6,'Tabelle Tipi-pesi'!G$6,"")&amp;IF(G240='Tabelle Tipi-pesi'!F$7,'Tabelle Tipi-pesi'!G$7,"")&amp;IF(G240='Tabelle Tipi-pesi'!F$8,'Tabelle Tipi-pesi'!G$8,"")&amp;IF(G240='Tabelle Tipi-pesi'!F$9,'Tabelle Tipi-pesi'!G$9,"")&amp;IF(G240='Tabelle Tipi-pesi'!F$10,'Tabelle Tipi-pesi'!G$10,"")&amp;IF(G240='Tabelle Tipi-pesi'!F$11,'Tabelle Tipi-pesi'!G$11,"")&amp;IF(G240='Tabelle Tipi-pesi'!F$12,'Tabelle Tipi-pesi'!G$12,"")&amp;IF(G240='Tabelle Tipi-pesi'!F$13,'Tabelle Tipi-pesi'!G$13,"")&amp;IF(G240='Tabelle Tipi-pesi'!F$14,'Tabelle Tipi-pesi'!G$14,"")&amp;IF(G240='Tabelle Tipi-pesi'!F$15,'Tabelle Tipi-pesi'!G$15,"")&amp;IF(G240='Tabelle Tipi-pesi'!F$16,'Tabelle Tipi-pesi'!G$16,"")&amp;IF(G240='Tabelle Tipi-pesi'!F$17,'Tabelle Tipi-pesi'!G$17,"")&amp;IF(G240='Tabelle Tipi-pesi'!F$18,'Tabelle Tipi-pesi'!G$18,"")&amp;IF(G240='Tabelle Tipi-pesi'!F$19,'Tabelle Tipi-pesi'!G$19,"")&amp;IF(G240='Tabelle Tipi-pesi'!F$20,'Tabelle Tipi-pesi'!G$20,"")&amp;IF(G240='Tabelle Tipi-pesi'!F$21,'Tabelle Tipi-pesi'!G$21,"")&amp;IF(G240='Tabelle Tipi-pesi'!F$22,'Tabelle Tipi-pesi'!G$22,"")&amp;IF(G240='Tabelle Tipi-pesi'!F$23,'Tabelle Tipi-pesi'!G$23,"")))</f>
        <v>120</v>
      </c>
      <c r="I240" s="8" t="s">
        <v>47</v>
      </c>
      <c r="J240" s="9">
        <f>IF(I240="",0,VALUE(IF(I240='Tabelle Tipi-pesi'!H$2,'Tabelle Tipi-pesi'!I$2,"")&amp;IF(I240='Tabelle Tipi-pesi'!H$3,'Tabelle Tipi-pesi'!I$3,"")&amp;IF(I240='Tabelle Tipi-pesi'!H$4,'Tabelle Tipi-pesi'!I$4,"")&amp;IF(I240='Tabelle Tipi-pesi'!H$5,'Tabelle Tipi-pesi'!I$5,"")&amp;IF(I240='Tabelle Tipi-pesi'!H$6,'Tabelle Tipi-pesi'!I$6,"")&amp;IF(I240='Tabelle Tipi-pesi'!H$7,'Tabelle Tipi-pesi'!I$7,"")&amp;IF(I240='Tabelle Tipi-pesi'!H$8,'Tabelle Tipi-pesi'!I$8,"")&amp;IF(I240='Tabelle Tipi-pesi'!H$9,'Tabelle Tipi-pesi'!I$9,"")&amp;IF(I240='Tabelle Tipi-pesi'!H$10,'Tabelle Tipi-pesi'!I$10,"")&amp;IF(I240='Tabelle Tipi-pesi'!H$11,'Tabelle Tipi-pesi'!I$11,"")&amp;IF(I240='Tabelle Tipi-pesi'!H$12,'Tabelle Tipi-pesi'!I$12,"")&amp;IF(I240='Tabelle Tipi-pesi'!H$13,'Tabelle Tipi-pesi'!I$13,"")&amp;IF(I240='Tabelle Tipi-pesi'!H$14,'Tabelle Tipi-pesi'!I$14,"")&amp;IF(I240='Tabelle Tipi-pesi'!H$15,'Tabelle Tipi-pesi'!I$15,"")&amp;IF(I240='Tabelle Tipi-pesi'!H$16,'Tabelle Tipi-pesi'!I$16,"")&amp;IF(I240='Tabelle Tipi-pesi'!H$17,'Tabelle Tipi-pesi'!I$17,"")&amp;IF(I240='Tabelle Tipi-pesi'!H$18,'Tabelle Tipi-pesi'!I$18,"")&amp;IF(I240='Tabelle Tipi-pesi'!H$19,'Tabelle Tipi-pesi'!I$19,"")&amp;IF(I240='Tabelle Tipi-pesi'!H$20,'Tabelle Tipi-pesi'!I$20,"")&amp;IF(I240='Tabelle Tipi-pesi'!H$21,'Tabelle Tipi-pesi'!I$21,"")&amp;IF(I240='Tabelle Tipi-pesi'!H$22,'Tabelle Tipi-pesi'!I$22,"")&amp;IF(I240='Tabelle Tipi-pesi'!H$23,'Tabelle Tipi-pesi'!I$23,"")))</f>
        <v>145</v>
      </c>
      <c r="K240" s="24" t="s">
        <v>50</v>
      </c>
      <c r="L240" s="25">
        <f>IF(K240="",0,VALUE(IF(K240='Tabelle Tipi-pesi'!J$2,'Tabelle Tipi-pesi'!K$2,"")&amp;IF(K240='Tabelle Tipi-pesi'!J$3,'Tabelle Tipi-pesi'!K$3,"")&amp;IF(K240='Tabelle Tipi-pesi'!J$4,'Tabelle Tipi-pesi'!K$4,"")&amp;IF(K240='Tabelle Tipi-pesi'!J$5,'Tabelle Tipi-pesi'!K$5,"")&amp;IF(K240='Tabelle Tipi-pesi'!J$6,'Tabelle Tipi-pesi'!K$6,"")&amp;IF(K240='Tabelle Tipi-pesi'!J$7,'Tabelle Tipi-pesi'!K$7,"")&amp;IF(K240='Tabelle Tipi-pesi'!J$8,'Tabelle Tipi-pesi'!K$8,"")&amp;IF(K240='Tabelle Tipi-pesi'!J$9,'Tabelle Tipi-pesi'!K$9,"")&amp;IF(K240='Tabelle Tipi-pesi'!J$10,'Tabelle Tipi-pesi'!K$10,"")&amp;IF(K240='Tabelle Tipi-pesi'!J$11,'Tabelle Tipi-pesi'!K$11,"")&amp;IF(K240='Tabelle Tipi-pesi'!J$12,'Tabelle Tipi-pesi'!K$12,"")&amp;IF(K240='Tabelle Tipi-pesi'!J$13,'Tabelle Tipi-pesi'!K$13,"")&amp;IF(K240='Tabelle Tipi-pesi'!J$14,'Tabelle Tipi-pesi'!K$14,"")&amp;IF(K240='Tabelle Tipi-pesi'!J$15,'Tabelle Tipi-pesi'!K$15,"")&amp;IF(K240='Tabelle Tipi-pesi'!J$16,'Tabelle Tipi-pesi'!K$16,"")&amp;IF(K240='Tabelle Tipi-pesi'!J$17,'Tabelle Tipi-pesi'!K$17,"")&amp;IF(K240='Tabelle Tipi-pesi'!J$18,'Tabelle Tipi-pesi'!K$18,"")&amp;IF(K240='Tabelle Tipi-pesi'!J$19,'Tabelle Tipi-pesi'!K$19,"")&amp;IF(K240='Tabelle Tipi-pesi'!J$20,'Tabelle Tipi-pesi'!K$20,"")&amp;IF(K240='Tabelle Tipi-pesi'!J$21,'Tabelle Tipi-pesi'!K$21,"")&amp;IF(K240='Tabelle Tipi-pesi'!J$22,'Tabelle Tipi-pesi'!K$22,"")&amp;IF(K240='Tabelle Tipi-pesi'!J$23,'Tabelle Tipi-pesi'!K$23,"")))</f>
        <v>7</v>
      </c>
      <c r="M240" s="8" t="s">
        <v>63</v>
      </c>
      <c r="N240" s="9">
        <f>$B240*IF(M240="",0,VALUE(IF(M240='Tabelle Tipi-pesi'!L$2,'Tabelle Tipi-pesi'!M$2,"")&amp;IF(M240='Tabelle Tipi-pesi'!L$3,'Tabelle Tipi-pesi'!M$3,"")&amp;IF(M240='Tabelle Tipi-pesi'!L$4,'Tabelle Tipi-pesi'!M$4,"")&amp;IF(M240='Tabelle Tipi-pesi'!L$5,'Tabelle Tipi-pesi'!M$5,"")&amp;IF(M240='Tabelle Tipi-pesi'!L$6,'Tabelle Tipi-pesi'!M$6,"")&amp;IF(M240='Tabelle Tipi-pesi'!L$7,'Tabelle Tipi-pesi'!M$7,"")&amp;IF(M240='Tabelle Tipi-pesi'!L$8,'Tabelle Tipi-pesi'!M$8,"")&amp;IF(M240='Tabelle Tipi-pesi'!L$9,'Tabelle Tipi-pesi'!M$9,"")&amp;IF(M240='Tabelle Tipi-pesi'!L$10,'Tabelle Tipi-pesi'!M$10,"")&amp;IF(M240='Tabelle Tipi-pesi'!L$11,'Tabelle Tipi-pesi'!M$11,"")&amp;IF(M240='Tabelle Tipi-pesi'!L$12,'Tabelle Tipi-pesi'!M$12,"")&amp;IF(M240='Tabelle Tipi-pesi'!L$13,'Tabelle Tipi-pesi'!M$13,"")&amp;IF(M240='Tabelle Tipi-pesi'!L$14,'Tabelle Tipi-pesi'!M$14,"")&amp;IF(M240='Tabelle Tipi-pesi'!L$15,'Tabelle Tipi-pesi'!M$15,"")&amp;IF(M240='Tabelle Tipi-pesi'!L$16,'Tabelle Tipi-pesi'!M$16,"")&amp;IF(M240='Tabelle Tipi-pesi'!L$17,'Tabelle Tipi-pesi'!M$17,"")&amp;IF(M240='Tabelle Tipi-pesi'!L$18,'Tabelle Tipi-pesi'!M$18,"")&amp;IF(M240='Tabelle Tipi-pesi'!L$19,'Tabelle Tipi-pesi'!M$19,"")&amp;IF(M240='Tabelle Tipi-pesi'!L$20,'Tabelle Tipi-pesi'!M$20,"")&amp;IF(M240='Tabelle Tipi-pesi'!L$21,'Tabelle Tipi-pesi'!M$21,"")&amp;IF(M240='Tabelle Tipi-pesi'!L$22,'Tabelle Tipi-pesi'!M$22,"")&amp;IF(M240='Tabelle Tipi-pesi'!L$23,'Tabelle Tipi-pesi'!M$23,"")))</f>
        <v>416</v>
      </c>
      <c r="O240" s="27" t="s">
        <v>82</v>
      </c>
      <c r="P240" s="28">
        <f>IF(O240="",0,VALUE(IF(O240='Tabelle Tipi-pesi'!N$2,'Tabelle Tipi-pesi'!O$2,"")&amp;IF(O240='Tabelle Tipi-pesi'!N$3,'Tabelle Tipi-pesi'!O$3,"")&amp;IF(O240='Tabelle Tipi-pesi'!N$4,'Tabelle Tipi-pesi'!O$4,"")&amp;IF(O240='Tabelle Tipi-pesi'!N$5,'Tabelle Tipi-pesi'!O$5,"")&amp;IF(O240='Tabelle Tipi-pesi'!N$6,'Tabelle Tipi-pesi'!O$6,"")&amp;IF(O240='Tabelle Tipi-pesi'!N$7,'Tabelle Tipi-pesi'!O$7,"")&amp;IF(O240='Tabelle Tipi-pesi'!N$8,'Tabelle Tipi-pesi'!O$8,"")&amp;IF(O240='Tabelle Tipi-pesi'!N$9,'Tabelle Tipi-pesi'!O$9,"")&amp;IF(O240='Tabelle Tipi-pesi'!N$10,'Tabelle Tipi-pesi'!O$10,"")&amp;IF(O240='Tabelle Tipi-pesi'!N$11,'Tabelle Tipi-pesi'!O$11,"")&amp;IF(O240='Tabelle Tipi-pesi'!N$12,'Tabelle Tipi-pesi'!O$12,"")&amp;IF(O240='Tabelle Tipi-pesi'!N$13,'Tabelle Tipi-pesi'!O$13,"")&amp;IF(O240='Tabelle Tipi-pesi'!N$14,'Tabelle Tipi-pesi'!O$14,"")&amp;IF(O240='Tabelle Tipi-pesi'!N$15,'Tabelle Tipi-pesi'!O$15,"")&amp;IF(O240='Tabelle Tipi-pesi'!N$16,'Tabelle Tipi-pesi'!O$16,"")&amp;IF(O240='Tabelle Tipi-pesi'!N$17,'Tabelle Tipi-pesi'!O$17,"")&amp;IF(O240='Tabelle Tipi-pesi'!N$18,'Tabelle Tipi-pesi'!O$18,"")&amp;IF(O240='Tabelle Tipi-pesi'!N$19,'Tabelle Tipi-pesi'!O$19,"")&amp;IF(O240='Tabelle Tipi-pesi'!N$20,'Tabelle Tipi-pesi'!O$20,"")&amp;IF(O240='Tabelle Tipi-pesi'!N$21,'Tabelle Tipi-pesi'!O$21,"")&amp;IF(O240='Tabelle Tipi-pesi'!N$22,'Tabelle Tipi-pesi'!O$22,"")&amp;IF(O240='Tabelle Tipi-pesi'!N$23,'Tabelle Tipi-pesi'!O$23,"")))</f>
        <v>580</v>
      </c>
      <c r="Q240" s="8" t="s">
        <v>109</v>
      </c>
      <c r="R240" s="9">
        <f>IF(Q240="",0,VALUE(IF(Q240='Tabelle Tipi-pesi'!P$2,'Tabelle Tipi-pesi'!Q$2,"")&amp;IF(Q240='Tabelle Tipi-pesi'!P$3,'Tabelle Tipi-pesi'!Q$3,"")&amp;IF(Q240='Tabelle Tipi-pesi'!P$4,'Tabelle Tipi-pesi'!Q$4,"")&amp;IF(Q240='Tabelle Tipi-pesi'!P$5,'Tabelle Tipi-pesi'!Q$5,"")&amp;IF(Q240='Tabelle Tipi-pesi'!P$6,'Tabelle Tipi-pesi'!Q$6,"")&amp;IF(Q240='Tabelle Tipi-pesi'!P$7,'Tabelle Tipi-pesi'!Q$7,"")&amp;IF(Q240='Tabelle Tipi-pesi'!P$8,'Tabelle Tipi-pesi'!Q$8,"")&amp;IF(Q240='Tabelle Tipi-pesi'!P$9,'Tabelle Tipi-pesi'!Q$9,"")&amp;IF(Q240='Tabelle Tipi-pesi'!P$10,'Tabelle Tipi-pesi'!Q$10,"")&amp;IF(Q240='Tabelle Tipi-pesi'!P$11,'Tabelle Tipi-pesi'!Q$11,"")&amp;IF(Q240='Tabelle Tipi-pesi'!P$12,'Tabelle Tipi-pesi'!Q$12,"")&amp;IF(Q240='Tabelle Tipi-pesi'!P$13,'Tabelle Tipi-pesi'!Q$13,"")&amp;IF(Q240='Tabelle Tipi-pesi'!P$14,'Tabelle Tipi-pesi'!Q$14,"")&amp;IF(Q240='Tabelle Tipi-pesi'!P$15,'Tabelle Tipi-pesi'!Q$15,"")&amp;IF(Q240='Tabelle Tipi-pesi'!P$16,'Tabelle Tipi-pesi'!Q$16,"")&amp;IF(Q240='Tabelle Tipi-pesi'!P$17,'Tabelle Tipi-pesi'!Q$17,"")&amp;IF(Q240='Tabelle Tipi-pesi'!P$18,'Tabelle Tipi-pesi'!Q$18,"")&amp;IF(Q240='Tabelle Tipi-pesi'!P$19,'Tabelle Tipi-pesi'!Q$19,"")&amp;IF(Q240='Tabelle Tipi-pesi'!P$20,'Tabelle Tipi-pesi'!Q$20,"")&amp;IF(Q240='Tabelle Tipi-pesi'!P$21,'Tabelle Tipi-pesi'!Q$21,"")&amp;IF(Q240='Tabelle Tipi-pesi'!P$22,'Tabelle Tipi-pesi'!Q$22,"")&amp;IF(Q240='Tabelle Tipi-pesi'!P$23,'Tabelle Tipi-pesi'!Q$23,"")))</f>
        <v>60</v>
      </c>
      <c r="S240" s="29" t="s">
        <v>113</v>
      </c>
      <c r="T240" s="30">
        <f>IF(S240="",0,VALUE(IF(S240='Tabelle Tipi-pesi'!R$2,'Tabelle Tipi-pesi'!S$2,"")&amp;IF(S240='Tabelle Tipi-pesi'!R$3,'Tabelle Tipi-pesi'!S$3,"")&amp;IF(S240='Tabelle Tipi-pesi'!R$4,'Tabelle Tipi-pesi'!S$4,"")&amp;IF(S240='Tabelle Tipi-pesi'!R$5,'Tabelle Tipi-pesi'!S$5,"")&amp;IF(S240='Tabelle Tipi-pesi'!R$6,'Tabelle Tipi-pesi'!S$6,"")&amp;IF(S240='Tabelle Tipi-pesi'!R$7,'Tabelle Tipi-pesi'!S$7,"")&amp;IF(S240='Tabelle Tipi-pesi'!R$8,'Tabelle Tipi-pesi'!S$8,"")&amp;IF(S240='Tabelle Tipi-pesi'!R$9,'Tabelle Tipi-pesi'!S$9,"")&amp;IF(S240='Tabelle Tipi-pesi'!R$10,'Tabelle Tipi-pesi'!S$10,"")&amp;IF(S240='Tabelle Tipi-pesi'!R$11,'Tabelle Tipi-pesi'!S$11,"")&amp;IF(S240='Tabelle Tipi-pesi'!R$12,'Tabelle Tipi-pesi'!S$12,"")&amp;IF(S240='Tabelle Tipi-pesi'!R$13,'Tabelle Tipi-pesi'!S$13,"")&amp;IF(S240='Tabelle Tipi-pesi'!R$14,'Tabelle Tipi-pesi'!S$14,"")&amp;IF(S240='Tabelle Tipi-pesi'!R$15,'Tabelle Tipi-pesi'!S$15,"")&amp;IF(S240='Tabelle Tipi-pesi'!R$16,'Tabelle Tipi-pesi'!S$16,"")&amp;IF(S240='Tabelle Tipi-pesi'!R$17,'Tabelle Tipi-pesi'!S$17,"")&amp;IF(S240='Tabelle Tipi-pesi'!R$18,'Tabelle Tipi-pesi'!S$18,"")&amp;IF(S240='Tabelle Tipi-pesi'!R$19,'Tabelle Tipi-pesi'!S$19,"")&amp;IF(S240='Tabelle Tipi-pesi'!R$20,'Tabelle Tipi-pesi'!S$20,"")&amp;IF(S240='Tabelle Tipi-pesi'!R$21,'Tabelle Tipi-pesi'!S$21,"")&amp;IF(S240='Tabelle Tipi-pesi'!R$22,'Tabelle Tipi-pesi'!S$22,"")&amp;IF(S240='Tabelle Tipi-pesi'!R$23,'Tabelle Tipi-pesi'!S$23,"")))</f>
        <v>30</v>
      </c>
      <c r="U240" s="8" t="s">
        <v>93</v>
      </c>
      <c r="V240" s="9">
        <f>IF(U240="",0,VALUE(IF(U240='Tabelle Tipi-pesi'!T$2,'Tabelle Tipi-pesi'!U$2,"")&amp;IF(U240='Tabelle Tipi-pesi'!T$3,'Tabelle Tipi-pesi'!U$3,"")&amp;IF(U240='Tabelle Tipi-pesi'!T$4,'Tabelle Tipi-pesi'!U$4,"")&amp;IF(U240='Tabelle Tipi-pesi'!T$5,'Tabelle Tipi-pesi'!U$5,"")&amp;IF(U240='Tabelle Tipi-pesi'!T$6,'Tabelle Tipi-pesi'!U$6,"")&amp;IF(U240='Tabelle Tipi-pesi'!T$7,'Tabelle Tipi-pesi'!U$7,"")&amp;IF(U240='Tabelle Tipi-pesi'!T$8,'Tabelle Tipi-pesi'!U$8,"")&amp;IF(U240='Tabelle Tipi-pesi'!T$9,'Tabelle Tipi-pesi'!U$9,"")&amp;IF(U240='Tabelle Tipi-pesi'!T$10,'Tabelle Tipi-pesi'!U$10,"")&amp;IF(U240='Tabelle Tipi-pesi'!T$11,'Tabelle Tipi-pesi'!U$11,"")&amp;IF(U240='Tabelle Tipi-pesi'!T$12,'Tabelle Tipi-pesi'!U$12,"")&amp;IF(U240='Tabelle Tipi-pesi'!T$13,'Tabelle Tipi-pesi'!U$13,"")&amp;IF(U240='Tabelle Tipi-pesi'!T$14,'Tabelle Tipi-pesi'!U$14,"")&amp;IF(U240='Tabelle Tipi-pesi'!T$15,'Tabelle Tipi-pesi'!U$15,"")&amp;IF(U240='Tabelle Tipi-pesi'!T$16,'Tabelle Tipi-pesi'!U$16,"")&amp;IF(U240='Tabelle Tipi-pesi'!T$17,'Tabelle Tipi-pesi'!U$17,"")&amp;IF(U240='Tabelle Tipi-pesi'!T$18,'Tabelle Tipi-pesi'!U$18,"")&amp;IF(U240='Tabelle Tipi-pesi'!T$19,'Tabelle Tipi-pesi'!U$19,"")&amp;IF(U240='Tabelle Tipi-pesi'!T$20,'Tabelle Tipi-pesi'!U$20,"")&amp;IF(U240='Tabelle Tipi-pesi'!T$21,'Tabelle Tipi-pesi'!U$21,"")&amp;IF(U240='Tabelle Tipi-pesi'!T$22,'Tabelle Tipi-pesi'!U$22,"")&amp;IF(U240='Tabelle Tipi-pesi'!T$23,'Tabelle Tipi-pesi'!U$23,"")))</f>
        <v>80</v>
      </c>
      <c r="W240" s="31" t="s">
        <v>99</v>
      </c>
      <c r="X240" s="32">
        <f>IF(W240="",0,VALUE(IF(W240='Tabelle Tipi-pesi'!V$2,'Tabelle Tipi-pesi'!W$2,"")&amp;IF(W240='Tabelle Tipi-pesi'!V$3,'Tabelle Tipi-pesi'!W$3,"")&amp;IF(W240='Tabelle Tipi-pesi'!V$4,'Tabelle Tipi-pesi'!W$4,"")&amp;IF(W240='Tabelle Tipi-pesi'!V$5,'Tabelle Tipi-pesi'!W$5,"")&amp;IF(W240='Tabelle Tipi-pesi'!V$6,'Tabelle Tipi-pesi'!W$6,"")&amp;IF(W240='Tabelle Tipi-pesi'!V$7,'Tabelle Tipi-pesi'!W$7,"")&amp;IF(W240='Tabelle Tipi-pesi'!V$8,'Tabelle Tipi-pesi'!W$8,"")&amp;IF(W240='Tabelle Tipi-pesi'!V$9,'Tabelle Tipi-pesi'!W$9,"")&amp;IF(W240='Tabelle Tipi-pesi'!V$10,'Tabelle Tipi-pesi'!W$10,"")&amp;IF(W240='Tabelle Tipi-pesi'!V$11,'Tabelle Tipi-pesi'!W$11,"")&amp;IF(W240='Tabelle Tipi-pesi'!V$12,'Tabelle Tipi-pesi'!W$12,"")&amp;IF(W240='Tabelle Tipi-pesi'!V$13,'Tabelle Tipi-pesi'!W$13,"")&amp;IF(W240='Tabelle Tipi-pesi'!V$14,'Tabelle Tipi-pesi'!W$14,"")&amp;IF(W240='Tabelle Tipi-pesi'!V$15,'Tabelle Tipi-pesi'!W$15,"")&amp;IF(W240='Tabelle Tipi-pesi'!V$16,'Tabelle Tipi-pesi'!W$16,"")&amp;IF(W240='Tabelle Tipi-pesi'!V$17,'Tabelle Tipi-pesi'!W$17,"")&amp;IF(W240='Tabelle Tipi-pesi'!V$18,'Tabelle Tipi-pesi'!W$18,"")&amp;IF(W240='Tabelle Tipi-pesi'!V$19,'Tabelle Tipi-pesi'!W$19,"")&amp;IF(W240='Tabelle Tipi-pesi'!V$20,'Tabelle Tipi-pesi'!W$20,"")&amp;IF(W240='Tabelle Tipi-pesi'!V$21,'Tabelle Tipi-pesi'!W$21,"")&amp;IF(W240='Tabelle Tipi-pesi'!V$22,'Tabelle Tipi-pesi'!W$22,"")&amp;IF(W240='Tabelle Tipi-pesi'!V$23,'Tabelle Tipi-pesi'!W$23,"")))</f>
        <v>14</v>
      </c>
      <c r="Y240" s="8" t="s">
        <v>100</v>
      </c>
      <c r="Z240" s="9">
        <f>IF(Y240="",0,VALUE(IF(Y240='Tabelle Tipi-pesi'!X$2,'Tabelle Tipi-pesi'!Y$2,"")&amp;IF(Y240='Tabelle Tipi-pesi'!X$3,'Tabelle Tipi-pesi'!Y$3,"")&amp;IF(Y240='Tabelle Tipi-pesi'!X$4,'Tabelle Tipi-pesi'!Y$4,"")&amp;IF(Y240='Tabelle Tipi-pesi'!X$5,'Tabelle Tipi-pesi'!Y$5,"")&amp;IF(Y240='Tabelle Tipi-pesi'!X$6,'Tabelle Tipi-pesi'!Y$6,"")&amp;IF(Y240='Tabelle Tipi-pesi'!X$7,'Tabelle Tipi-pesi'!Y$7,"")&amp;IF(Y240='Tabelle Tipi-pesi'!X$8,'Tabelle Tipi-pesi'!Y$8,"")&amp;IF(Y240='Tabelle Tipi-pesi'!X$9,'Tabelle Tipi-pesi'!Y$9,"")&amp;IF(Y240='Tabelle Tipi-pesi'!X$10,'Tabelle Tipi-pesi'!Y$10,"")&amp;IF(Y240='Tabelle Tipi-pesi'!X$11,'Tabelle Tipi-pesi'!Y$11,"")&amp;IF(Y240='Tabelle Tipi-pesi'!X$12,'Tabelle Tipi-pesi'!Y$12,"")&amp;IF(Y240='Tabelle Tipi-pesi'!X$13,'Tabelle Tipi-pesi'!Y$13,"")&amp;IF(Y240='Tabelle Tipi-pesi'!X$14,'Tabelle Tipi-pesi'!Y$14,"")&amp;IF(Y240='Tabelle Tipi-pesi'!X$15,'Tabelle Tipi-pesi'!Y$15,"")&amp;IF(Y240='Tabelle Tipi-pesi'!X$16,'Tabelle Tipi-pesi'!Y$16,"")&amp;IF(Y240='Tabelle Tipi-pesi'!X$17,'Tabelle Tipi-pesi'!Y$17,"")&amp;IF(Y240='Tabelle Tipi-pesi'!X$18,'Tabelle Tipi-pesi'!Y$18,"")&amp;IF(Y240='Tabelle Tipi-pesi'!X$19,'Tabelle Tipi-pesi'!Y$19,"")&amp;IF(Y240='Tabelle Tipi-pesi'!X$20,'Tabelle Tipi-pesi'!Y$20,"")&amp;IF(Y240='Tabelle Tipi-pesi'!X$21,'Tabelle Tipi-pesi'!Y$21,"")&amp;IF(Y240='Tabelle Tipi-pesi'!X$22,'Tabelle Tipi-pesi'!Y$22,"")&amp;IF(Y240='Tabelle Tipi-pesi'!X$23,'Tabelle Tipi-pesi'!Y$23,"")))</f>
        <v>190</v>
      </c>
      <c r="AA240" s="36" t="s">
        <v>105</v>
      </c>
      <c r="AB240" s="37">
        <f>IF(AA240="",0,VALUE(IF(AA240='Tabelle Tipi-pesi'!Z$2,'Tabelle Tipi-pesi'!AA$2,"")&amp;IF(AA240='Tabelle Tipi-pesi'!Z$3,'Tabelle Tipi-pesi'!AA$3,"")&amp;IF(AA240='Tabelle Tipi-pesi'!Z$4,'Tabelle Tipi-pesi'!AA$4,"")&amp;IF(AA240='Tabelle Tipi-pesi'!Z$5,'Tabelle Tipi-pesi'!AA$5,"")&amp;IF(AA240='Tabelle Tipi-pesi'!Z$6,'Tabelle Tipi-pesi'!AA$6,"")&amp;IF(AA240='Tabelle Tipi-pesi'!Z$7,'Tabelle Tipi-pesi'!AA$7,"")&amp;IF(AA240='Tabelle Tipi-pesi'!Z$8,'Tabelle Tipi-pesi'!AA$8,"")&amp;IF(AA240='Tabelle Tipi-pesi'!Z$9,'Tabelle Tipi-pesi'!AA$9,"")&amp;IF(AA240='Tabelle Tipi-pesi'!Z$10,'Tabelle Tipi-pesi'!AA$10,"")&amp;IF(AA240='Tabelle Tipi-pesi'!Z$11,'Tabelle Tipi-pesi'!AA$11,"")&amp;IF(AA240='Tabelle Tipi-pesi'!Z$12,'Tabelle Tipi-pesi'!AA$12,"")&amp;IF(AA240='Tabelle Tipi-pesi'!Z$13,'Tabelle Tipi-pesi'!AA$13,"")&amp;IF(AA240='Tabelle Tipi-pesi'!Z$14,'Tabelle Tipi-pesi'!AA$14,"")&amp;IF(AA240='Tabelle Tipi-pesi'!Z$15,'Tabelle Tipi-pesi'!AA$15,"")&amp;IF(AA240='Tabelle Tipi-pesi'!Z$16,'Tabelle Tipi-pesi'!AA$16,"")&amp;IF(AA240='Tabelle Tipi-pesi'!Z$17,'Tabelle Tipi-pesi'!AA$17,"")&amp;IF(AA240='Tabelle Tipi-pesi'!Z$18,'Tabelle Tipi-pesi'!AA$18,"")&amp;IF(AA240='Tabelle Tipi-pesi'!Z$19,'Tabelle Tipi-pesi'!AA$19,"")&amp;IF(AA240='Tabelle Tipi-pesi'!Z$20,'Tabelle Tipi-pesi'!AA$20,"")&amp;IF(AA240='Tabelle Tipi-pesi'!Z$21,'Tabelle Tipi-pesi'!AA$21,"")&amp;IF(AA240='Tabelle Tipi-pesi'!Z$22,'Tabelle Tipi-pesi'!AA$22,"")&amp;IF(AA240='Tabelle Tipi-pesi'!Z$23,'Tabelle Tipi-pesi'!AA$23,"")))</f>
        <v>75</v>
      </c>
      <c r="AD240" s="9">
        <f>IF(AC240="",0,VALUE(IF(AC240='Tabelle Tipi-pesi'!Z$2,'Tabelle Tipi-pesi'!AA$2,"")&amp;IF(AC240='Tabelle Tipi-pesi'!Z$3,'Tabelle Tipi-pesi'!AA$3,"")&amp;IF(AC240='Tabelle Tipi-pesi'!Z$4,'Tabelle Tipi-pesi'!AA$4,"")&amp;IF(AC240='Tabelle Tipi-pesi'!Z$5,'Tabelle Tipi-pesi'!AA$5,"")&amp;IF(AC240='Tabelle Tipi-pesi'!Z$6,'Tabelle Tipi-pesi'!AA$6,"")&amp;IF(AC240='Tabelle Tipi-pesi'!Z$7,'Tabelle Tipi-pesi'!AA$7,"")&amp;IF(AC240='Tabelle Tipi-pesi'!Z$8,'Tabelle Tipi-pesi'!AA$8,"")&amp;IF(AC240='Tabelle Tipi-pesi'!Z$9,'Tabelle Tipi-pesi'!AA$9,"")&amp;IF(AC240='Tabelle Tipi-pesi'!Z$10,'Tabelle Tipi-pesi'!AA$10,"")&amp;IF(AC240='Tabelle Tipi-pesi'!Z$11,'Tabelle Tipi-pesi'!AA$11,"")&amp;IF(AC240='Tabelle Tipi-pesi'!Z$12,'Tabelle Tipi-pesi'!AA$12,"")&amp;IF(AC240='Tabelle Tipi-pesi'!Z$13,'Tabelle Tipi-pesi'!AA$13,"")&amp;IF(AC240='Tabelle Tipi-pesi'!Z$14,'Tabelle Tipi-pesi'!AA$14,"")&amp;IF(AC240='Tabelle Tipi-pesi'!Z$15,'Tabelle Tipi-pesi'!AA$15,"")&amp;IF(AC240='Tabelle Tipi-pesi'!Z$16,'Tabelle Tipi-pesi'!AA$16,"")&amp;IF(AC240='Tabelle Tipi-pesi'!Z$17,'Tabelle Tipi-pesi'!AA$17,"")&amp;IF(AC240='Tabelle Tipi-pesi'!Z$18,'Tabelle Tipi-pesi'!AA$18,"")&amp;IF(AC240='Tabelle Tipi-pesi'!Z$19,'Tabelle Tipi-pesi'!AA$19,"")&amp;IF(AC240='Tabelle Tipi-pesi'!Z$20,'Tabelle Tipi-pesi'!AA$20,"")&amp;IF(AC240='Tabelle Tipi-pesi'!Z$21,'Tabelle Tipi-pesi'!AA$21,"")&amp;IF(AC240='Tabelle Tipi-pesi'!Z$22,'Tabelle Tipi-pesi'!AA$22,"")&amp;IF(AC240='Tabelle Tipi-pesi'!Z$23,'Tabelle Tipi-pesi'!AA$23,"")))</f>
        <v>0</v>
      </c>
      <c r="AE240" s="34" t="s">
        <v>115</v>
      </c>
      <c r="AF240" s="35">
        <f>IF(AE240="",0,VALUE(IF(AE240='Tabelle Tipi-pesi'!AB$2,'Tabelle Tipi-pesi'!AC$2,"")&amp;IF(AE240='Tabelle Tipi-pesi'!AB$3,'Tabelle Tipi-pesi'!AC$3,"")&amp;IF(AE240='Tabelle Tipi-pesi'!AB$4,'Tabelle Tipi-pesi'!AC$4,"")&amp;IF(AE240='Tabelle Tipi-pesi'!AB$5,'Tabelle Tipi-pesi'!AC$5,"")&amp;IF(AE240='Tabelle Tipi-pesi'!AB$6,'Tabelle Tipi-pesi'!AC$6,"")&amp;IF(AE240='Tabelle Tipi-pesi'!AB$7,'Tabelle Tipi-pesi'!AC$7,"")&amp;IF(AE240='Tabelle Tipi-pesi'!AB$8,'Tabelle Tipi-pesi'!AC$8,"")&amp;IF(AE240='Tabelle Tipi-pesi'!AB$9,'Tabelle Tipi-pesi'!AC$9,"")&amp;IF(AE240='Tabelle Tipi-pesi'!AB$10,'Tabelle Tipi-pesi'!AC$10,"")&amp;IF(AE240='Tabelle Tipi-pesi'!AB$11,'Tabelle Tipi-pesi'!AC$11,"")&amp;IF(AE240='Tabelle Tipi-pesi'!AB$12,'Tabelle Tipi-pesi'!AC$12,"")&amp;IF(AE240='Tabelle Tipi-pesi'!AB$13,'Tabelle Tipi-pesi'!AC$13,"")&amp;IF(AE240='Tabelle Tipi-pesi'!AB$14,'Tabelle Tipi-pesi'!AC$14,"")&amp;IF(AE240='Tabelle Tipi-pesi'!AB$15,'Tabelle Tipi-pesi'!AC$15,"")&amp;IF(AD240='Tabelle Tipi-pesi'!AB$16,'Tabelle Tipi-pesi'!AC$16,"")&amp;IF(AE240='Tabelle Tipi-pesi'!AB$17,'Tabelle Tipi-pesi'!AC$17,"")&amp;IF(AE240='Tabelle Tipi-pesi'!AB$18,'Tabelle Tipi-pesi'!AC$18,"")&amp;IF(AE240='Tabelle Tipi-pesi'!AB$19,'Tabelle Tipi-pesi'!AC$19,"")&amp;IF(AE240='Tabelle Tipi-pesi'!AB$20,'Tabelle Tipi-pesi'!AC$20,"")&amp;IF(AE240='Tabelle Tipi-pesi'!AB$21,'Tabelle Tipi-pesi'!AC$21,"")&amp;IF(AE240='Tabelle Tipi-pesi'!AB$22,'Tabelle Tipi-pesi'!AC$22,"")&amp;IF(AE240='Tabelle Tipi-pesi'!AB$23,'Tabelle Tipi-pesi'!AC$23,"")))</f>
        <v>60</v>
      </c>
      <c r="AG240" s="8" t="s">
        <v>106</v>
      </c>
      <c r="AH240" s="9">
        <f>IF(AG240="",0,VALUE(IF(AG240='Tabelle Tipi-pesi'!AD$2,'Tabelle Tipi-pesi'!AE$2,"")&amp;IF(AG240='Tabelle Tipi-pesi'!AD$3,'Tabelle Tipi-pesi'!AE$3,"")&amp;IF(AG240='Tabelle Tipi-pesi'!AD$4,'Tabelle Tipi-pesi'!AE$4,"")&amp;IF(AG240='Tabelle Tipi-pesi'!AD$5,'Tabelle Tipi-pesi'!AE$5,"")&amp;IF(AG240='Tabelle Tipi-pesi'!AD$6,'Tabelle Tipi-pesi'!AE$6,"")&amp;IF(AG240='Tabelle Tipi-pesi'!AD$7,'Tabelle Tipi-pesi'!AE$7,"")&amp;IF(AG240='Tabelle Tipi-pesi'!AD$8,'Tabelle Tipi-pesi'!AE$8,"")&amp;IF(AG240='Tabelle Tipi-pesi'!AD$9,'Tabelle Tipi-pesi'!AE$9,"")&amp;IF(AG240='Tabelle Tipi-pesi'!AD$10,'Tabelle Tipi-pesi'!AE$10,"")&amp;IF(AG240='Tabelle Tipi-pesi'!AD$11,'Tabelle Tipi-pesi'!AE$11,"")&amp;IF(AG240='Tabelle Tipi-pesi'!AD$12,'Tabelle Tipi-pesi'!AE$12,"")&amp;IF(AG240='Tabelle Tipi-pesi'!AD$13,'Tabelle Tipi-pesi'!AE$13,"")&amp;IF(AG240='Tabelle Tipi-pesi'!AD$14,'Tabelle Tipi-pesi'!AE$14,"")&amp;IF(AG240='Tabelle Tipi-pesi'!AD$15,'Tabelle Tipi-pesi'!AE$15,"")&amp;IF(AF240='Tabelle Tipi-pesi'!AD$16,'Tabelle Tipi-pesi'!AE$16,"")&amp;IF(AG240='Tabelle Tipi-pesi'!AD$17,'Tabelle Tipi-pesi'!AE$17,"")&amp;IF(AG240='Tabelle Tipi-pesi'!AD$18,'Tabelle Tipi-pesi'!AE$18,"")&amp;IF(AG240='Tabelle Tipi-pesi'!AD$19,'Tabelle Tipi-pesi'!AE$19,"")&amp;IF(AG240='Tabelle Tipi-pesi'!AD$20,'Tabelle Tipi-pesi'!AE$20,"")&amp;IF(AG240='Tabelle Tipi-pesi'!AD$21,'Tabelle Tipi-pesi'!AE$21,"")&amp;IF(AG240='Tabelle Tipi-pesi'!AD$22,'Tabelle Tipi-pesi'!AE$22,"")&amp;IF(AG240='Tabelle Tipi-pesi'!AD$23,'Tabelle Tipi-pesi'!AE$23,"")))</f>
        <v>50</v>
      </c>
      <c r="AJ240" s="26">
        <f t="shared" si="21"/>
        <v>2087</v>
      </c>
      <c r="AK240" s="55">
        <v>22</v>
      </c>
      <c r="AL240" s="12">
        <v>6027</v>
      </c>
      <c r="AM240" s="18"/>
      <c r="AN240" s="11">
        <f t="shared" si="22"/>
        <v>15</v>
      </c>
      <c r="AO240" s="11" t="str">
        <f t="shared" si="23"/>
        <v>3</v>
      </c>
      <c r="AP240" s="8">
        <v>580</v>
      </c>
      <c r="AQ240" s="40">
        <f t="shared" si="24"/>
        <v>16.437272727272727</v>
      </c>
      <c r="AR240" s="15">
        <f t="shared" si="25"/>
        <v>182.45372727272729</v>
      </c>
      <c r="AS240" s="16">
        <f t="shared" si="26"/>
        <v>87.423922986452951</v>
      </c>
      <c r="AT240" s="15">
        <f t="shared" si="27"/>
        <v>11.438516664997501</v>
      </c>
      <c r="AU240" s="39"/>
    </row>
    <row r="241" spans="1:47" s="8" customFormat="1" ht="11.25" customHeight="1" x14ac:dyDescent="0.2">
      <c r="A241" s="8">
        <v>237</v>
      </c>
      <c r="B241" s="8">
        <v>4</v>
      </c>
      <c r="C241" s="20" t="s">
        <v>18</v>
      </c>
      <c r="D241" s="21">
        <f>IF(C241="",0,VALUE(IF(C241='Tabelle Tipi-pesi'!B$2,'Tabelle Tipi-pesi'!C$2,"")&amp;IF(C241='Tabelle Tipi-pesi'!B$3,'Tabelle Tipi-pesi'!C$3,"")&amp;IF(C241='Tabelle Tipi-pesi'!B$4,'Tabelle Tipi-pesi'!C$4,"")&amp;IF(C241='Tabelle Tipi-pesi'!B$5,'Tabelle Tipi-pesi'!C$5,"")&amp;IF(C241='Tabelle Tipi-pesi'!B$6,'Tabelle Tipi-pesi'!C$6,"")&amp;IF(C241='Tabelle Tipi-pesi'!B$7,'Tabelle Tipi-pesi'!C$7,"")&amp;IF(C241='Tabelle Tipi-pesi'!B$8,'Tabelle Tipi-pesi'!C$8,"")&amp;IF(C241='Tabelle Tipi-pesi'!B$9,'Tabelle Tipi-pesi'!C$9,"")&amp;IF(C241='Tabelle Tipi-pesi'!B$10,'Tabelle Tipi-pesi'!C$10,"")&amp;IF(C241='Tabelle Tipi-pesi'!B$11,'Tabelle Tipi-pesi'!C$11,"")&amp;IF(C241='Tabelle Tipi-pesi'!B$12,'Tabelle Tipi-pesi'!C$12,"")&amp;IF(C241='Tabelle Tipi-pesi'!B$13,'Tabelle Tipi-pesi'!C$13,"")&amp;IF(C241='Tabelle Tipi-pesi'!B$14,'Tabelle Tipi-pesi'!C$14,"")&amp;IF(C241='Tabelle Tipi-pesi'!B$15,'Tabelle Tipi-pesi'!C$15,"")&amp;IF(C241='Tabelle Tipi-pesi'!B$16,'Tabelle Tipi-pesi'!C$16,"")&amp;IF(C241='Tabelle Tipi-pesi'!B$17,'Tabelle Tipi-pesi'!C$17,"")&amp;IF(C241='Tabelle Tipi-pesi'!B$18,'Tabelle Tipi-pesi'!C$18,"")&amp;IF(C241='Tabelle Tipi-pesi'!B$19,'Tabelle Tipi-pesi'!C$19,"")&amp;IF(C241='Tabelle Tipi-pesi'!B$20,'Tabelle Tipi-pesi'!C$20,"")&amp;IF(C241='Tabelle Tipi-pesi'!B$21,'Tabelle Tipi-pesi'!C$21,"")&amp;IF(C241='Tabelle Tipi-pesi'!B$22,'Tabelle Tipi-pesi'!C$22,"")&amp;IF(C241='Tabelle Tipi-pesi'!B$23,'Tabelle Tipi-pesi'!C$23,"")))</f>
        <v>180</v>
      </c>
      <c r="E241" s="8" t="s">
        <v>29</v>
      </c>
      <c r="F241" s="7">
        <f>IF(E241="",0,VALUE(IF(E241='Tabelle Tipi-pesi'!D$2,'Tabelle Tipi-pesi'!E$2,"")&amp;IF(E241='Tabelle Tipi-pesi'!D$3,'Tabelle Tipi-pesi'!E$3,"")&amp;IF(E241='Tabelle Tipi-pesi'!D$4,'Tabelle Tipi-pesi'!E$4,"")&amp;IF(E241='Tabelle Tipi-pesi'!D$5,'Tabelle Tipi-pesi'!E$5,"")&amp;IF(E241='Tabelle Tipi-pesi'!D$6,'Tabelle Tipi-pesi'!E$6,"")&amp;IF(E241='Tabelle Tipi-pesi'!D$7,'Tabelle Tipi-pesi'!E$7,"")&amp;IF(E241='Tabelle Tipi-pesi'!D$8,'Tabelle Tipi-pesi'!E$8,"")&amp;IF(E241='Tabelle Tipi-pesi'!D$9,'Tabelle Tipi-pesi'!E$9,"")&amp;IF(E241='Tabelle Tipi-pesi'!D$10,'Tabelle Tipi-pesi'!E$10,"")&amp;IF(E241='Tabelle Tipi-pesi'!D$11,'Tabelle Tipi-pesi'!E$11,"")&amp;IF(E241='Tabelle Tipi-pesi'!D$12,'Tabelle Tipi-pesi'!E$12,"")&amp;IF(E241='Tabelle Tipi-pesi'!D$13,'Tabelle Tipi-pesi'!E$13,"")&amp;IF(E241='Tabelle Tipi-pesi'!D$14,'Tabelle Tipi-pesi'!E$14,"")&amp;IF(E241='Tabelle Tipi-pesi'!D$15,'Tabelle Tipi-pesi'!E$15,"")&amp;IF(E241='Tabelle Tipi-pesi'!D$16,'Tabelle Tipi-pesi'!E$16,"")&amp;IF(E241='Tabelle Tipi-pesi'!D$17,'Tabelle Tipi-pesi'!E$17,"")&amp;IF(E241='Tabelle Tipi-pesi'!D$18,'Tabelle Tipi-pesi'!E$18,"")&amp;IF(E241='Tabelle Tipi-pesi'!D$19,'Tabelle Tipi-pesi'!E$19,"")&amp;IF(E241='Tabelle Tipi-pesi'!D$20,'Tabelle Tipi-pesi'!E$20,"")&amp;IF(E241='Tabelle Tipi-pesi'!D$21,'Tabelle Tipi-pesi'!E$21,"")&amp;IF(E241='Tabelle Tipi-pesi'!D$22,'Tabelle Tipi-pesi'!E$22,"")&amp;IF(E241='Tabelle Tipi-pesi'!D$23,'Tabelle Tipi-pesi'!E$23,"")))/4*B241</f>
        <v>80</v>
      </c>
      <c r="G241" s="22" t="s">
        <v>39</v>
      </c>
      <c r="H241" s="23">
        <f>$B241*IF(G241="",0,VALUE(IF(G241='Tabelle Tipi-pesi'!F$2,'Tabelle Tipi-pesi'!G$2,"")&amp;IF(G241='Tabelle Tipi-pesi'!F$3,'Tabelle Tipi-pesi'!G$3,"")&amp;IF(G241='Tabelle Tipi-pesi'!F$4,'Tabelle Tipi-pesi'!G$4,"")&amp;IF(G241='Tabelle Tipi-pesi'!F$5,'Tabelle Tipi-pesi'!G$5,"")&amp;IF(G241='Tabelle Tipi-pesi'!F$6,'Tabelle Tipi-pesi'!G$6,"")&amp;IF(G241='Tabelle Tipi-pesi'!F$7,'Tabelle Tipi-pesi'!G$7,"")&amp;IF(G241='Tabelle Tipi-pesi'!F$8,'Tabelle Tipi-pesi'!G$8,"")&amp;IF(G241='Tabelle Tipi-pesi'!F$9,'Tabelle Tipi-pesi'!G$9,"")&amp;IF(G241='Tabelle Tipi-pesi'!F$10,'Tabelle Tipi-pesi'!G$10,"")&amp;IF(G241='Tabelle Tipi-pesi'!F$11,'Tabelle Tipi-pesi'!G$11,"")&amp;IF(G241='Tabelle Tipi-pesi'!F$12,'Tabelle Tipi-pesi'!G$12,"")&amp;IF(G241='Tabelle Tipi-pesi'!F$13,'Tabelle Tipi-pesi'!G$13,"")&amp;IF(G241='Tabelle Tipi-pesi'!F$14,'Tabelle Tipi-pesi'!G$14,"")&amp;IF(G241='Tabelle Tipi-pesi'!F$15,'Tabelle Tipi-pesi'!G$15,"")&amp;IF(G241='Tabelle Tipi-pesi'!F$16,'Tabelle Tipi-pesi'!G$16,"")&amp;IF(G241='Tabelle Tipi-pesi'!F$17,'Tabelle Tipi-pesi'!G$17,"")&amp;IF(G241='Tabelle Tipi-pesi'!F$18,'Tabelle Tipi-pesi'!G$18,"")&amp;IF(G241='Tabelle Tipi-pesi'!F$19,'Tabelle Tipi-pesi'!G$19,"")&amp;IF(G241='Tabelle Tipi-pesi'!F$20,'Tabelle Tipi-pesi'!G$20,"")&amp;IF(G241='Tabelle Tipi-pesi'!F$21,'Tabelle Tipi-pesi'!G$21,"")&amp;IF(G241='Tabelle Tipi-pesi'!F$22,'Tabelle Tipi-pesi'!G$22,"")&amp;IF(G241='Tabelle Tipi-pesi'!F$23,'Tabelle Tipi-pesi'!G$23,"")))</f>
        <v>120</v>
      </c>
      <c r="I241" s="8" t="s">
        <v>47</v>
      </c>
      <c r="J241" s="9">
        <f>IF(I241="",0,VALUE(IF(I241='Tabelle Tipi-pesi'!H$2,'Tabelle Tipi-pesi'!I$2,"")&amp;IF(I241='Tabelle Tipi-pesi'!H$3,'Tabelle Tipi-pesi'!I$3,"")&amp;IF(I241='Tabelle Tipi-pesi'!H$4,'Tabelle Tipi-pesi'!I$4,"")&amp;IF(I241='Tabelle Tipi-pesi'!H$5,'Tabelle Tipi-pesi'!I$5,"")&amp;IF(I241='Tabelle Tipi-pesi'!H$6,'Tabelle Tipi-pesi'!I$6,"")&amp;IF(I241='Tabelle Tipi-pesi'!H$7,'Tabelle Tipi-pesi'!I$7,"")&amp;IF(I241='Tabelle Tipi-pesi'!H$8,'Tabelle Tipi-pesi'!I$8,"")&amp;IF(I241='Tabelle Tipi-pesi'!H$9,'Tabelle Tipi-pesi'!I$9,"")&amp;IF(I241='Tabelle Tipi-pesi'!H$10,'Tabelle Tipi-pesi'!I$10,"")&amp;IF(I241='Tabelle Tipi-pesi'!H$11,'Tabelle Tipi-pesi'!I$11,"")&amp;IF(I241='Tabelle Tipi-pesi'!H$12,'Tabelle Tipi-pesi'!I$12,"")&amp;IF(I241='Tabelle Tipi-pesi'!H$13,'Tabelle Tipi-pesi'!I$13,"")&amp;IF(I241='Tabelle Tipi-pesi'!H$14,'Tabelle Tipi-pesi'!I$14,"")&amp;IF(I241='Tabelle Tipi-pesi'!H$15,'Tabelle Tipi-pesi'!I$15,"")&amp;IF(I241='Tabelle Tipi-pesi'!H$16,'Tabelle Tipi-pesi'!I$16,"")&amp;IF(I241='Tabelle Tipi-pesi'!H$17,'Tabelle Tipi-pesi'!I$17,"")&amp;IF(I241='Tabelle Tipi-pesi'!H$18,'Tabelle Tipi-pesi'!I$18,"")&amp;IF(I241='Tabelle Tipi-pesi'!H$19,'Tabelle Tipi-pesi'!I$19,"")&amp;IF(I241='Tabelle Tipi-pesi'!H$20,'Tabelle Tipi-pesi'!I$20,"")&amp;IF(I241='Tabelle Tipi-pesi'!H$21,'Tabelle Tipi-pesi'!I$21,"")&amp;IF(I241='Tabelle Tipi-pesi'!H$22,'Tabelle Tipi-pesi'!I$22,"")&amp;IF(I241='Tabelle Tipi-pesi'!H$23,'Tabelle Tipi-pesi'!I$23,"")))</f>
        <v>145</v>
      </c>
      <c r="K241" s="24" t="s">
        <v>50</v>
      </c>
      <c r="L241" s="25">
        <f>IF(K241="",0,VALUE(IF(K241='Tabelle Tipi-pesi'!J$2,'Tabelle Tipi-pesi'!K$2,"")&amp;IF(K241='Tabelle Tipi-pesi'!J$3,'Tabelle Tipi-pesi'!K$3,"")&amp;IF(K241='Tabelle Tipi-pesi'!J$4,'Tabelle Tipi-pesi'!K$4,"")&amp;IF(K241='Tabelle Tipi-pesi'!J$5,'Tabelle Tipi-pesi'!K$5,"")&amp;IF(K241='Tabelle Tipi-pesi'!J$6,'Tabelle Tipi-pesi'!K$6,"")&amp;IF(K241='Tabelle Tipi-pesi'!J$7,'Tabelle Tipi-pesi'!K$7,"")&amp;IF(K241='Tabelle Tipi-pesi'!J$8,'Tabelle Tipi-pesi'!K$8,"")&amp;IF(K241='Tabelle Tipi-pesi'!J$9,'Tabelle Tipi-pesi'!K$9,"")&amp;IF(K241='Tabelle Tipi-pesi'!J$10,'Tabelle Tipi-pesi'!K$10,"")&amp;IF(K241='Tabelle Tipi-pesi'!J$11,'Tabelle Tipi-pesi'!K$11,"")&amp;IF(K241='Tabelle Tipi-pesi'!J$12,'Tabelle Tipi-pesi'!K$12,"")&amp;IF(K241='Tabelle Tipi-pesi'!J$13,'Tabelle Tipi-pesi'!K$13,"")&amp;IF(K241='Tabelle Tipi-pesi'!J$14,'Tabelle Tipi-pesi'!K$14,"")&amp;IF(K241='Tabelle Tipi-pesi'!J$15,'Tabelle Tipi-pesi'!K$15,"")&amp;IF(K241='Tabelle Tipi-pesi'!J$16,'Tabelle Tipi-pesi'!K$16,"")&amp;IF(K241='Tabelle Tipi-pesi'!J$17,'Tabelle Tipi-pesi'!K$17,"")&amp;IF(K241='Tabelle Tipi-pesi'!J$18,'Tabelle Tipi-pesi'!K$18,"")&amp;IF(K241='Tabelle Tipi-pesi'!J$19,'Tabelle Tipi-pesi'!K$19,"")&amp;IF(K241='Tabelle Tipi-pesi'!J$20,'Tabelle Tipi-pesi'!K$20,"")&amp;IF(K241='Tabelle Tipi-pesi'!J$21,'Tabelle Tipi-pesi'!K$21,"")&amp;IF(K241='Tabelle Tipi-pesi'!J$22,'Tabelle Tipi-pesi'!K$22,"")&amp;IF(K241='Tabelle Tipi-pesi'!J$23,'Tabelle Tipi-pesi'!K$23,"")))</f>
        <v>7</v>
      </c>
      <c r="M241" s="8" t="s">
        <v>63</v>
      </c>
      <c r="N241" s="9">
        <f>$B241*IF(M241="",0,VALUE(IF(M241='Tabelle Tipi-pesi'!L$2,'Tabelle Tipi-pesi'!M$2,"")&amp;IF(M241='Tabelle Tipi-pesi'!L$3,'Tabelle Tipi-pesi'!M$3,"")&amp;IF(M241='Tabelle Tipi-pesi'!L$4,'Tabelle Tipi-pesi'!M$4,"")&amp;IF(M241='Tabelle Tipi-pesi'!L$5,'Tabelle Tipi-pesi'!M$5,"")&amp;IF(M241='Tabelle Tipi-pesi'!L$6,'Tabelle Tipi-pesi'!M$6,"")&amp;IF(M241='Tabelle Tipi-pesi'!L$7,'Tabelle Tipi-pesi'!M$7,"")&amp;IF(M241='Tabelle Tipi-pesi'!L$8,'Tabelle Tipi-pesi'!M$8,"")&amp;IF(M241='Tabelle Tipi-pesi'!L$9,'Tabelle Tipi-pesi'!M$9,"")&amp;IF(M241='Tabelle Tipi-pesi'!L$10,'Tabelle Tipi-pesi'!M$10,"")&amp;IF(M241='Tabelle Tipi-pesi'!L$11,'Tabelle Tipi-pesi'!M$11,"")&amp;IF(M241='Tabelle Tipi-pesi'!L$12,'Tabelle Tipi-pesi'!M$12,"")&amp;IF(M241='Tabelle Tipi-pesi'!L$13,'Tabelle Tipi-pesi'!M$13,"")&amp;IF(M241='Tabelle Tipi-pesi'!L$14,'Tabelle Tipi-pesi'!M$14,"")&amp;IF(M241='Tabelle Tipi-pesi'!L$15,'Tabelle Tipi-pesi'!M$15,"")&amp;IF(M241='Tabelle Tipi-pesi'!L$16,'Tabelle Tipi-pesi'!M$16,"")&amp;IF(M241='Tabelle Tipi-pesi'!L$17,'Tabelle Tipi-pesi'!M$17,"")&amp;IF(M241='Tabelle Tipi-pesi'!L$18,'Tabelle Tipi-pesi'!M$18,"")&amp;IF(M241='Tabelle Tipi-pesi'!L$19,'Tabelle Tipi-pesi'!M$19,"")&amp;IF(M241='Tabelle Tipi-pesi'!L$20,'Tabelle Tipi-pesi'!M$20,"")&amp;IF(M241='Tabelle Tipi-pesi'!L$21,'Tabelle Tipi-pesi'!M$21,"")&amp;IF(M241='Tabelle Tipi-pesi'!L$22,'Tabelle Tipi-pesi'!M$22,"")&amp;IF(M241='Tabelle Tipi-pesi'!L$23,'Tabelle Tipi-pesi'!M$23,"")))</f>
        <v>416</v>
      </c>
      <c r="O241" s="27" t="s">
        <v>82</v>
      </c>
      <c r="P241" s="28">
        <f>IF(O241="",0,VALUE(IF(O241='Tabelle Tipi-pesi'!N$2,'Tabelle Tipi-pesi'!O$2,"")&amp;IF(O241='Tabelle Tipi-pesi'!N$3,'Tabelle Tipi-pesi'!O$3,"")&amp;IF(O241='Tabelle Tipi-pesi'!N$4,'Tabelle Tipi-pesi'!O$4,"")&amp;IF(O241='Tabelle Tipi-pesi'!N$5,'Tabelle Tipi-pesi'!O$5,"")&amp;IF(O241='Tabelle Tipi-pesi'!N$6,'Tabelle Tipi-pesi'!O$6,"")&amp;IF(O241='Tabelle Tipi-pesi'!N$7,'Tabelle Tipi-pesi'!O$7,"")&amp;IF(O241='Tabelle Tipi-pesi'!N$8,'Tabelle Tipi-pesi'!O$8,"")&amp;IF(O241='Tabelle Tipi-pesi'!N$9,'Tabelle Tipi-pesi'!O$9,"")&amp;IF(O241='Tabelle Tipi-pesi'!N$10,'Tabelle Tipi-pesi'!O$10,"")&amp;IF(O241='Tabelle Tipi-pesi'!N$11,'Tabelle Tipi-pesi'!O$11,"")&amp;IF(O241='Tabelle Tipi-pesi'!N$12,'Tabelle Tipi-pesi'!O$12,"")&amp;IF(O241='Tabelle Tipi-pesi'!N$13,'Tabelle Tipi-pesi'!O$13,"")&amp;IF(O241='Tabelle Tipi-pesi'!N$14,'Tabelle Tipi-pesi'!O$14,"")&amp;IF(O241='Tabelle Tipi-pesi'!N$15,'Tabelle Tipi-pesi'!O$15,"")&amp;IF(O241='Tabelle Tipi-pesi'!N$16,'Tabelle Tipi-pesi'!O$16,"")&amp;IF(O241='Tabelle Tipi-pesi'!N$17,'Tabelle Tipi-pesi'!O$17,"")&amp;IF(O241='Tabelle Tipi-pesi'!N$18,'Tabelle Tipi-pesi'!O$18,"")&amp;IF(O241='Tabelle Tipi-pesi'!N$19,'Tabelle Tipi-pesi'!O$19,"")&amp;IF(O241='Tabelle Tipi-pesi'!N$20,'Tabelle Tipi-pesi'!O$20,"")&amp;IF(O241='Tabelle Tipi-pesi'!N$21,'Tabelle Tipi-pesi'!O$21,"")&amp;IF(O241='Tabelle Tipi-pesi'!N$22,'Tabelle Tipi-pesi'!O$22,"")&amp;IF(O241='Tabelle Tipi-pesi'!N$23,'Tabelle Tipi-pesi'!O$23,"")))</f>
        <v>580</v>
      </c>
      <c r="Q241" s="8" t="s">
        <v>109</v>
      </c>
      <c r="R241" s="9">
        <f>IF(Q241="",0,VALUE(IF(Q241='Tabelle Tipi-pesi'!P$2,'Tabelle Tipi-pesi'!Q$2,"")&amp;IF(Q241='Tabelle Tipi-pesi'!P$3,'Tabelle Tipi-pesi'!Q$3,"")&amp;IF(Q241='Tabelle Tipi-pesi'!P$4,'Tabelle Tipi-pesi'!Q$4,"")&amp;IF(Q241='Tabelle Tipi-pesi'!P$5,'Tabelle Tipi-pesi'!Q$5,"")&amp;IF(Q241='Tabelle Tipi-pesi'!P$6,'Tabelle Tipi-pesi'!Q$6,"")&amp;IF(Q241='Tabelle Tipi-pesi'!P$7,'Tabelle Tipi-pesi'!Q$7,"")&amp;IF(Q241='Tabelle Tipi-pesi'!P$8,'Tabelle Tipi-pesi'!Q$8,"")&amp;IF(Q241='Tabelle Tipi-pesi'!P$9,'Tabelle Tipi-pesi'!Q$9,"")&amp;IF(Q241='Tabelle Tipi-pesi'!P$10,'Tabelle Tipi-pesi'!Q$10,"")&amp;IF(Q241='Tabelle Tipi-pesi'!P$11,'Tabelle Tipi-pesi'!Q$11,"")&amp;IF(Q241='Tabelle Tipi-pesi'!P$12,'Tabelle Tipi-pesi'!Q$12,"")&amp;IF(Q241='Tabelle Tipi-pesi'!P$13,'Tabelle Tipi-pesi'!Q$13,"")&amp;IF(Q241='Tabelle Tipi-pesi'!P$14,'Tabelle Tipi-pesi'!Q$14,"")&amp;IF(Q241='Tabelle Tipi-pesi'!P$15,'Tabelle Tipi-pesi'!Q$15,"")&amp;IF(Q241='Tabelle Tipi-pesi'!P$16,'Tabelle Tipi-pesi'!Q$16,"")&amp;IF(Q241='Tabelle Tipi-pesi'!P$17,'Tabelle Tipi-pesi'!Q$17,"")&amp;IF(Q241='Tabelle Tipi-pesi'!P$18,'Tabelle Tipi-pesi'!Q$18,"")&amp;IF(Q241='Tabelle Tipi-pesi'!P$19,'Tabelle Tipi-pesi'!Q$19,"")&amp;IF(Q241='Tabelle Tipi-pesi'!P$20,'Tabelle Tipi-pesi'!Q$20,"")&amp;IF(Q241='Tabelle Tipi-pesi'!P$21,'Tabelle Tipi-pesi'!Q$21,"")&amp;IF(Q241='Tabelle Tipi-pesi'!P$22,'Tabelle Tipi-pesi'!Q$22,"")&amp;IF(Q241='Tabelle Tipi-pesi'!P$23,'Tabelle Tipi-pesi'!Q$23,"")))</f>
        <v>60</v>
      </c>
      <c r="S241" s="29" t="s">
        <v>113</v>
      </c>
      <c r="T241" s="30">
        <f>IF(S241="",0,VALUE(IF(S241='Tabelle Tipi-pesi'!R$2,'Tabelle Tipi-pesi'!S$2,"")&amp;IF(S241='Tabelle Tipi-pesi'!R$3,'Tabelle Tipi-pesi'!S$3,"")&amp;IF(S241='Tabelle Tipi-pesi'!R$4,'Tabelle Tipi-pesi'!S$4,"")&amp;IF(S241='Tabelle Tipi-pesi'!R$5,'Tabelle Tipi-pesi'!S$5,"")&amp;IF(S241='Tabelle Tipi-pesi'!R$6,'Tabelle Tipi-pesi'!S$6,"")&amp;IF(S241='Tabelle Tipi-pesi'!R$7,'Tabelle Tipi-pesi'!S$7,"")&amp;IF(S241='Tabelle Tipi-pesi'!R$8,'Tabelle Tipi-pesi'!S$8,"")&amp;IF(S241='Tabelle Tipi-pesi'!R$9,'Tabelle Tipi-pesi'!S$9,"")&amp;IF(S241='Tabelle Tipi-pesi'!R$10,'Tabelle Tipi-pesi'!S$10,"")&amp;IF(S241='Tabelle Tipi-pesi'!R$11,'Tabelle Tipi-pesi'!S$11,"")&amp;IF(S241='Tabelle Tipi-pesi'!R$12,'Tabelle Tipi-pesi'!S$12,"")&amp;IF(S241='Tabelle Tipi-pesi'!R$13,'Tabelle Tipi-pesi'!S$13,"")&amp;IF(S241='Tabelle Tipi-pesi'!R$14,'Tabelle Tipi-pesi'!S$14,"")&amp;IF(S241='Tabelle Tipi-pesi'!R$15,'Tabelle Tipi-pesi'!S$15,"")&amp;IF(S241='Tabelle Tipi-pesi'!R$16,'Tabelle Tipi-pesi'!S$16,"")&amp;IF(S241='Tabelle Tipi-pesi'!R$17,'Tabelle Tipi-pesi'!S$17,"")&amp;IF(S241='Tabelle Tipi-pesi'!R$18,'Tabelle Tipi-pesi'!S$18,"")&amp;IF(S241='Tabelle Tipi-pesi'!R$19,'Tabelle Tipi-pesi'!S$19,"")&amp;IF(S241='Tabelle Tipi-pesi'!R$20,'Tabelle Tipi-pesi'!S$20,"")&amp;IF(S241='Tabelle Tipi-pesi'!R$21,'Tabelle Tipi-pesi'!S$21,"")&amp;IF(S241='Tabelle Tipi-pesi'!R$22,'Tabelle Tipi-pesi'!S$22,"")&amp;IF(S241='Tabelle Tipi-pesi'!R$23,'Tabelle Tipi-pesi'!S$23,"")))</f>
        <v>30</v>
      </c>
      <c r="U241" s="8" t="s">
        <v>93</v>
      </c>
      <c r="V241" s="9">
        <f>IF(U241="",0,VALUE(IF(U241='Tabelle Tipi-pesi'!T$2,'Tabelle Tipi-pesi'!U$2,"")&amp;IF(U241='Tabelle Tipi-pesi'!T$3,'Tabelle Tipi-pesi'!U$3,"")&amp;IF(U241='Tabelle Tipi-pesi'!T$4,'Tabelle Tipi-pesi'!U$4,"")&amp;IF(U241='Tabelle Tipi-pesi'!T$5,'Tabelle Tipi-pesi'!U$5,"")&amp;IF(U241='Tabelle Tipi-pesi'!T$6,'Tabelle Tipi-pesi'!U$6,"")&amp;IF(U241='Tabelle Tipi-pesi'!T$7,'Tabelle Tipi-pesi'!U$7,"")&amp;IF(U241='Tabelle Tipi-pesi'!T$8,'Tabelle Tipi-pesi'!U$8,"")&amp;IF(U241='Tabelle Tipi-pesi'!T$9,'Tabelle Tipi-pesi'!U$9,"")&amp;IF(U241='Tabelle Tipi-pesi'!T$10,'Tabelle Tipi-pesi'!U$10,"")&amp;IF(U241='Tabelle Tipi-pesi'!T$11,'Tabelle Tipi-pesi'!U$11,"")&amp;IF(U241='Tabelle Tipi-pesi'!T$12,'Tabelle Tipi-pesi'!U$12,"")&amp;IF(U241='Tabelle Tipi-pesi'!T$13,'Tabelle Tipi-pesi'!U$13,"")&amp;IF(U241='Tabelle Tipi-pesi'!T$14,'Tabelle Tipi-pesi'!U$14,"")&amp;IF(U241='Tabelle Tipi-pesi'!T$15,'Tabelle Tipi-pesi'!U$15,"")&amp;IF(U241='Tabelle Tipi-pesi'!T$16,'Tabelle Tipi-pesi'!U$16,"")&amp;IF(U241='Tabelle Tipi-pesi'!T$17,'Tabelle Tipi-pesi'!U$17,"")&amp;IF(U241='Tabelle Tipi-pesi'!T$18,'Tabelle Tipi-pesi'!U$18,"")&amp;IF(U241='Tabelle Tipi-pesi'!T$19,'Tabelle Tipi-pesi'!U$19,"")&amp;IF(U241='Tabelle Tipi-pesi'!T$20,'Tabelle Tipi-pesi'!U$20,"")&amp;IF(U241='Tabelle Tipi-pesi'!T$21,'Tabelle Tipi-pesi'!U$21,"")&amp;IF(U241='Tabelle Tipi-pesi'!T$22,'Tabelle Tipi-pesi'!U$22,"")&amp;IF(U241='Tabelle Tipi-pesi'!T$23,'Tabelle Tipi-pesi'!U$23,"")))</f>
        <v>80</v>
      </c>
      <c r="W241" s="31" t="s">
        <v>99</v>
      </c>
      <c r="X241" s="32">
        <f>IF(W241="",0,VALUE(IF(W241='Tabelle Tipi-pesi'!V$2,'Tabelle Tipi-pesi'!W$2,"")&amp;IF(W241='Tabelle Tipi-pesi'!V$3,'Tabelle Tipi-pesi'!W$3,"")&amp;IF(W241='Tabelle Tipi-pesi'!V$4,'Tabelle Tipi-pesi'!W$4,"")&amp;IF(W241='Tabelle Tipi-pesi'!V$5,'Tabelle Tipi-pesi'!W$5,"")&amp;IF(W241='Tabelle Tipi-pesi'!V$6,'Tabelle Tipi-pesi'!W$6,"")&amp;IF(W241='Tabelle Tipi-pesi'!V$7,'Tabelle Tipi-pesi'!W$7,"")&amp;IF(W241='Tabelle Tipi-pesi'!V$8,'Tabelle Tipi-pesi'!W$8,"")&amp;IF(W241='Tabelle Tipi-pesi'!V$9,'Tabelle Tipi-pesi'!W$9,"")&amp;IF(W241='Tabelle Tipi-pesi'!V$10,'Tabelle Tipi-pesi'!W$10,"")&amp;IF(W241='Tabelle Tipi-pesi'!V$11,'Tabelle Tipi-pesi'!W$11,"")&amp;IF(W241='Tabelle Tipi-pesi'!V$12,'Tabelle Tipi-pesi'!W$12,"")&amp;IF(W241='Tabelle Tipi-pesi'!V$13,'Tabelle Tipi-pesi'!W$13,"")&amp;IF(W241='Tabelle Tipi-pesi'!V$14,'Tabelle Tipi-pesi'!W$14,"")&amp;IF(W241='Tabelle Tipi-pesi'!V$15,'Tabelle Tipi-pesi'!W$15,"")&amp;IF(W241='Tabelle Tipi-pesi'!V$16,'Tabelle Tipi-pesi'!W$16,"")&amp;IF(W241='Tabelle Tipi-pesi'!V$17,'Tabelle Tipi-pesi'!W$17,"")&amp;IF(W241='Tabelle Tipi-pesi'!V$18,'Tabelle Tipi-pesi'!W$18,"")&amp;IF(W241='Tabelle Tipi-pesi'!V$19,'Tabelle Tipi-pesi'!W$19,"")&amp;IF(W241='Tabelle Tipi-pesi'!V$20,'Tabelle Tipi-pesi'!W$20,"")&amp;IF(W241='Tabelle Tipi-pesi'!V$21,'Tabelle Tipi-pesi'!W$21,"")&amp;IF(W241='Tabelle Tipi-pesi'!V$22,'Tabelle Tipi-pesi'!W$22,"")&amp;IF(W241='Tabelle Tipi-pesi'!V$23,'Tabelle Tipi-pesi'!W$23,"")))</f>
        <v>14</v>
      </c>
      <c r="Y241" s="8" t="s">
        <v>100</v>
      </c>
      <c r="Z241" s="9">
        <f>IF(Y241="",0,VALUE(IF(Y241='Tabelle Tipi-pesi'!X$2,'Tabelle Tipi-pesi'!Y$2,"")&amp;IF(Y241='Tabelle Tipi-pesi'!X$3,'Tabelle Tipi-pesi'!Y$3,"")&amp;IF(Y241='Tabelle Tipi-pesi'!X$4,'Tabelle Tipi-pesi'!Y$4,"")&amp;IF(Y241='Tabelle Tipi-pesi'!X$5,'Tabelle Tipi-pesi'!Y$5,"")&amp;IF(Y241='Tabelle Tipi-pesi'!X$6,'Tabelle Tipi-pesi'!Y$6,"")&amp;IF(Y241='Tabelle Tipi-pesi'!X$7,'Tabelle Tipi-pesi'!Y$7,"")&amp;IF(Y241='Tabelle Tipi-pesi'!X$8,'Tabelle Tipi-pesi'!Y$8,"")&amp;IF(Y241='Tabelle Tipi-pesi'!X$9,'Tabelle Tipi-pesi'!Y$9,"")&amp;IF(Y241='Tabelle Tipi-pesi'!X$10,'Tabelle Tipi-pesi'!Y$10,"")&amp;IF(Y241='Tabelle Tipi-pesi'!X$11,'Tabelle Tipi-pesi'!Y$11,"")&amp;IF(Y241='Tabelle Tipi-pesi'!X$12,'Tabelle Tipi-pesi'!Y$12,"")&amp;IF(Y241='Tabelle Tipi-pesi'!X$13,'Tabelle Tipi-pesi'!Y$13,"")&amp;IF(Y241='Tabelle Tipi-pesi'!X$14,'Tabelle Tipi-pesi'!Y$14,"")&amp;IF(Y241='Tabelle Tipi-pesi'!X$15,'Tabelle Tipi-pesi'!Y$15,"")&amp;IF(Y241='Tabelle Tipi-pesi'!X$16,'Tabelle Tipi-pesi'!Y$16,"")&amp;IF(Y241='Tabelle Tipi-pesi'!X$17,'Tabelle Tipi-pesi'!Y$17,"")&amp;IF(Y241='Tabelle Tipi-pesi'!X$18,'Tabelle Tipi-pesi'!Y$18,"")&amp;IF(Y241='Tabelle Tipi-pesi'!X$19,'Tabelle Tipi-pesi'!Y$19,"")&amp;IF(Y241='Tabelle Tipi-pesi'!X$20,'Tabelle Tipi-pesi'!Y$20,"")&amp;IF(Y241='Tabelle Tipi-pesi'!X$21,'Tabelle Tipi-pesi'!Y$21,"")&amp;IF(Y241='Tabelle Tipi-pesi'!X$22,'Tabelle Tipi-pesi'!Y$22,"")&amp;IF(Y241='Tabelle Tipi-pesi'!X$23,'Tabelle Tipi-pesi'!Y$23,"")))</f>
        <v>190</v>
      </c>
      <c r="AA241" s="36" t="s">
        <v>105</v>
      </c>
      <c r="AB241" s="37">
        <f>IF(AA241="",0,VALUE(IF(AA241='Tabelle Tipi-pesi'!Z$2,'Tabelle Tipi-pesi'!AA$2,"")&amp;IF(AA241='Tabelle Tipi-pesi'!Z$3,'Tabelle Tipi-pesi'!AA$3,"")&amp;IF(AA241='Tabelle Tipi-pesi'!Z$4,'Tabelle Tipi-pesi'!AA$4,"")&amp;IF(AA241='Tabelle Tipi-pesi'!Z$5,'Tabelle Tipi-pesi'!AA$5,"")&amp;IF(AA241='Tabelle Tipi-pesi'!Z$6,'Tabelle Tipi-pesi'!AA$6,"")&amp;IF(AA241='Tabelle Tipi-pesi'!Z$7,'Tabelle Tipi-pesi'!AA$7,"")&amp;IF(AA241='Tabelle Tipi-pesi'!Z$8,'Tabelle Tipi-pesi'!AA$8,"")&amp;IF(AA241='Tabelle Tipi-pesi'!Z$9,'Tabelle Tipi-pesi'!AA$9,"")&amp;IF(AA241='Tabelle Tipi-pesi'!Z$10,'Tabelle Tipi-pesi'!AA$10,"")&amp;IF(AA241='Tabelle Tipi-pesi'!Z$11,'Tabelle Tipi-pesi'!AA$11,"")&amp;IF(AA241='Tabelle Tipi-pesi'!Z$12,'Tabelle Tipi-pesi'!AA$12,"")&amp;IF(AA241='Tabelle Tipi-pesi'!Z$13,'Tabelle Tipi-pesi'!AA$13,"")&amp;IF(AA241='Tabelle Tipi-pesi'!Z$14,'Tabelle Tipi-pesi'!AA$14,"")&amp;IF(AA241='Tabelle Tipi-pesi'!Z$15,'Tabelle Tipi-pesi'!AA$15,"")&amp;IF(AA241='Tabelle Tipi-pesi'!Z$16,'Tabelle Tipi-pesi'!AA$16,"")&amp;IF(AA241='Tabelle Tipi-pesi'!Z$17,'Tabelle Tipi-pesi'!AA$17,"")&amp;IF(AA241='Tabelle Tipi-pesi'!Z$18,'Tabelle Tipi-pesi'!AA$18,"")&amp;IF(AA241='Tabelle Tipi-pesi'!Z$19,'Tabelle Tipi-pesi'!AA$19,"")&amp;IF(AA241='Tabelle Tipi-pesi'!Z$20,'Tabelle Tipi-pesi'!AA$20,"")&amp;IF(AA241='Tabelle Tipi-pesi'!Z$21,'Tabelle Tipi-pesi'!AA$21,"")&amp;IF(AA241='Tabelle Tipi-pesi'!Z$22,'Tabelle Tipi-pesi'!AA$22,"")&amp;IF(AA241='Tabelle Tipi-pesi'!Z$23,'Tabelle Tipi-pesi'!AA$23,"")))</f>
        <v>75</v>
      </c>
      <c r="AD241" s="9">
        <f>IF(AC241="",0,VALUE(IF(AC241='Tabelle Tipi-pesi'!Z$2,'Tabelle Tipi-pesi'!AA$2,"")&amp;IF(AC241='Tabelle Tipi-pesi'!Z$3,'Tabelle Tipi-pesi'!AA$3,"")&amp;IF(AC241='Tabelle Tipi-pesi'!Z$4,'Tabelle Tipi-pesi'!AA$4,"")&amp;IF(AC241='Tabelle Tipi-pesi'!Z$5,'Tabelle Tipi-pesi'!AA$5,"")&amp;IF(AC241='Tabelle Tipi-pesi'!Z$6,'Tabelle Tipi-pesi'!AA$6,"")&amp;IF(AC241='Tabelle Tipi-pesi'!Z$7,'Tabelle Tipi-pesi'!AA$7,"")&amp;IF(AC241='Tabelle Tipi-pesi'!Z$8,'Tabelle Tipi-pesi'!AA$8,"")&amp;IF(AC241='Tabelle Tipi-pesi'!Z$9,'Tabelle Tipi-pesi'!AA$9,"")&amp;IF(AC241='Tabelle Tipi-pesi'!Z$10,'Tabelle Tipi-pesi'!AA$10,"")&amp;IF(AC241='Tabelle Tipi-pesi'!Z$11,'Tabelle Tipi-pesi'!AA$11,"")&amp;IF(AC241='Tabelle Tipi-pesi'!Z$12,'Tabelle Tipi-pesi'!AA$12,"")&amp;IF(AC241='Tabelle Tipi-pesi'!Z$13,'Tabelle Tipi-pesi'!AA$13,"")&amp;IF(AC241='Tabelle Tipi-pesi'!Z$14,'Tabelle Tipi-pesi'!AA$14,"")&amp;IF(AC241='Tabelle Tipi-pesi'!Z$15,'Tabelle Tipi-pesi'!AA$15,"")&amp;IF(AC241='Tabelle Tipi-pesi'!Z$16,'Tabelle Tipi-pesi'!AA$16,"")&amp;IF(AC241='Tabelle Tipi-pesi'!Z$17,'Tabelle Tipi-pesi'!AA$17,"")&amp;IF(AC241='Tabelle Tipi-pesi'!Z$18,'Tabelle Tipi-pesi'!AA$18,"")&amp;IF(AC241='Tabelle Tipi-pesi'!Z$19,'Tabelle Tipi-pesi'!AA$19,"")&amp;IF(AC241='Tabelle Tipi-pesi'!Z$20,'Tabelle Tipi-pesi'!AA$20,"")&amp;IF(AC241='Tabelle Tipi-pesi'!Z$21,'Tabelle Tipi-pesi'!AA$21,"")&amp;IF(AC241='Tabelle Tipi-pesi'!Z$22,'Tabelle Tipi-pesi'!AA$22,"")&amp;IF(AC241='Tabelle Tipi-pesi'!Z$23,'Tabelle Tipi-pesi'!AA$23,"")))</f>
        <v>0</v>
      </c>
      <c r="AE241" s="34" t="s">
        <v>115</v>
      </c>
      <c r="AF241" s="35">
        <f>IF(AE241="",0,VALUE(IF(AE241='Tabelle Tipi-pesi'!AB$2,'Tabelle Tipi-pesi'!AC$2,"")&amp;IF(AE241='Tabelle Tipi-pesi'!AB$3,'Tabelle Tipi-pesi'!AC$3,"")&amp;IF(AE241='Tabelle Tipi-pesi'!AB$4,'Tabelle Tipi-pesi'!AC$4,"")&amp;IF(AE241='Tabelle Tipi-pesi'!AB$5,'Tabelle Tipi-pesi'!AC$5,"")&amp;IF(AE241='Tabelle Tipi-pesi'!AB$6,'Tabelle Tipi-pesi'!AC$6,"")&amp;IF(AE241='Tabelle Tipi-pesi'!AB$7,'Tabelle Tipi-pesi'!AC$7,"")&amp;IF(AE241='Tabelle Tipi-pesi'!AB$8,'Tabelle Tipi-pesi'!AC$8,"")&amp;IF(AE241='Tabelle Tipi-pesi'!AB$9,'Tabelle Tipi-pesi'!AC$9,"")&amp;IF(AE241='Tabelle Tipi-pesi'!AB$10,'Tabelle Tipi-pesi'!AC$10,"")&amp;IF(AE241='Tabelle Tipi-pesi'!AB$11,'Tabelle Tipi-pesi'!AC$11,"")&amp;IF(AE241='Tabelle Tipi-pesi'!AB$12,'Tabelle Tipi-pesi'!AC$12,"")&amp;IF(AE241='Tabelle Tipi-pesi'!AB$13,'Tabelle Tipi-pesi'!AC$13,"")&amp;IF(AE241='Tabelle Tipi-pesi'!AB$14,'Tabelle Tipi-pesi'!AC$14,"")&amp;IF(AE241='Tabelle Tipi-pesi'!AB$15,'Tabelle Tipi-pesi'!AC$15,"")&amp;IF(AD241='Tabelle Tipi-pesi'!AB$16,'Tabelle Tipi-pesi'!AC$16,"")&amp;IF(AE241='Tabelle Tipi-pesi'!AB$17,'Tabelle Tipi-pesi'!AC$17,"")&amp;IF(AE241='Tabelle Tipi-pesi'!AB$18,'Tabelle Tipi-pesi'!AC$18,"")&amp;IF(AE241='Tabelle Tipi-pesi'!AB$19,'Tabelle Tipi-pesi'!AC$19,"")&amp;IF(AE241='Tabelle Tipi-pesi'!AB$20,'Tabelle Tipi-pesi'!AC$20,"")&amp;IF(AE241='Tabelle Tipi-pesi'!AB$21,'Tabelle Tipi-pesi'!AC$21,"")&amp;IF(AE241='Tabelle Tipi-pesi'!AB$22,'Tabelle Tipi-pesi'!AC$22,"")&amp;IF(AE241='Tabelle Tipi-pesi'!AB$23,'Tabelle Tipi-pesi'!AC$23,"")))</f>
        <v>60</v>
      </c>
      <c r="AG241" s="8" t="s">
        <v>106</v>
      </c>
      <c r="AH241" s="9">
        <f>IF(AG241="",0,VALUE(IF(AG241='Tabelle Tipi-pesi'!AD$2,'Tabelle Tipi-pesi'!AE$2,"")&amp;IF(AG241='Tabelle Tipi-pesi'!AD$3,'Tabelle Tipi-pesi'!AE$3,"")&amp;IF(AG241='Tabelle Tipi-pesi'!AD$4,'Tabelle Tipi-pesi'!AE$4,"")&amp;IF(AG241='Tabelle Tipi-pesi'!AD$5,'Tabelle Tipi-pesi'!AE$5,"")&amp;IF(AG241='Tabelle Tipi-pesi'!AD$6,'Tabelle Tipi-pesi'!AE$6,"")&amp;IF(AG241='Tabelle Tipi-pesi'!AD$7,'Tabelle Tipi-pesi'!AE$7,"")&amp;IF(AG241='Tabelle Tipi-pesi'!AD$8,'Tabelle Tipi-pesi'!AE$8,"")&amp;IF(AG241='Tabelle Tipi-pesi'!AD$9,'Tabelle Tipi-pesi'!AE$9,"")&amp;IF(AG241='Tabelle Tipi-pesi'!AD$10,'Tabelle Tipi-pesi'!AE$10,"")&amp;IF(AG241='Tabelle Tipi-pesi'!AD$11,'Tabelle Tipi-pesi'!AE$11,"")&amp;IF(AG241='Tabelle Tipi-pesi'!AD$12,'Tabelle Tipi-pesi'!AE$12,"")&amp;IF(AG241='Tabelle Tipi-pesi'!AD$13,'Tabelle Tipi-pesi'!AE$13,"")&amp;IF(AG241='Tabelle Tipi-pesi'!AD$14,'Tabelle Tipi-pesi'!AE$14,"")&amp;IF(AG241='Tabelle Tipi-pesi'!AD$15,'Tabelle Tipi-pesi'!AE$15,"")&amp;IF(AF241='Tabelle Tipi-pesi'!AD$16,'Tabelle Tipi-pesi'!AE$16,"")&amp;IF(AG241='Tabelle Tipi-pesi'!AD$17,'Tabelle Tipi-pesi'!AE$17,"")&amp;IF(AG241='Tabelle Tipi-pesi'!AD$18,'Tabelle Tipi-pesi'!AE$18,"")&amp;IF(AG241='Tabelle Tipi-pesi'!AD$19,'Tabelle Tipi-pesi'!AE$19,"")&amp;IF(AG241='Tabelle Tipi-pesi'!AD$20,'Tabelle Tipi-pesi'!AE$20,"")&amp;IF(AG241='Tabelle Tipi-pesi'!AD$21,'Tabelle Tipi-pesi'!AE$21,"")&amp;IF(AG241='Tabelle Tipi-pesi'!AD$22,'Tabelle Tipi-pesi'!AE$22,"")&amp;IF(AG241='Tabelle Tipi-pesi'!AD$23,'Tabelle Tipi-pesi'!AE$23,"")))</f>
        <v>50</v>
      </c>
      <c r="AJ241" s="26">
        <f t="shared" si="21"/>
        <v>2087</v>
      </c>
      <c r="AK241" s="55">
        <v>23</v>
      </c>
      <c r="AL241" s="12">
        <v>6344</v>
      </c>
      <c r="AM241" s="18"/>
      <c r="AN241" s="11">
        <f t="shared" si="22"/>
        <v>15</v>
      </c>
      <c r="AO241" s="11" t="str">
        <f t="shared" si="23"/>
        <v>3</v>
      </c>
      <c r="AP241" s="8">
        <v>580</v>
      </c>
      <c r="AQ241" s="40">
        <f t="shared" si="24"/>
        <v>16.549565217391304</v>
      </c>
      <c r="AR241" s="15">
        <f t="shared" si="25"/>
        <v>183.7001739130435</v>
      </c>
      <c r="AS241" s="16">
        <f t="shared" si="26"/>
        <v>88.021166225703652</v>
      </c>
      <c r="AT241" s="15">
        <f t="shared" si="27"/>
        <v>11.360903778936564</v>
      </c>
      <c r="AU241" s="39"/>
    </row>
    <row r="242" spans="1:47" s="8" customFormat="1" ht="11.25" customHeight="1" x14ac:dyDescent="0.2">
      <c r="A242" s="8">
        <v>238</v>
      </c>
      <c r="B242" s="8">
        <v>4</v>
      </c>
      <c r="C242" s="20" t="s">
        <v>18</v>
      </c>
      <c r="D242" s="21">
        <f>IF(C242="",0,VALUE(IF(C242='Tabelle Tipi-pesi'!B$2,'Tabelle Tipi-pesi'!C$2,"")&amp;IF(C242='Tabelle Tipi-pesi'!B$3,'Tabelle Tipi-pesi'!C$3,"")&amp;IF(C242='Tabelle Tipi-pesi'!B$4,'Tabelle Tipi-pesi'!C$4,"")&amp;IF(C242='Tabelle Tipi-pesi'!B$5,'Tabelle Tipi-pesi'!C$5,"")&amp;IF(C242='Tabelle Tipi-pesi'!B$6,'Tabelle Tipi-pesi'!C$6,"")&amp;IF(C242='Tabelle Tipi-pesi'!B$7,'Tabelle Tipi-pesi'!C$7,"")&amp;IF(C242='Tabelle Tipi-pesi'!B$8,'Tabelle Tipi-pesi'!C$8,"")&amp;IF(C242='Tabelle Tipi-pesi'!B$9,'Tabelle Tipi-pesi'!C$9,"")&amp;IF(C242='Tabelle Tipi-pesi'!B$10,'Tabelle Tipi-pesi'!C$10,"")&amp;IF(C242='Tabelle Tipi-pesi'!B$11,'Tabelle Tipi-pesi'!C$11,"")&amp;IF(C242='Tabelle Tipi-pesi'!B$12,'Tabelle Tipi-pesi'!C$12,"")&amp;IF(C242='Tabelle Tipi-pesi'!B$13,'Tabelle Tipi-pesi'!C$13,"")&amp;IF(C242='Tabelle Tipi-pesi'!B$14,'Tabelle Tipi-pesi'!C$14,"")&amp;IF(C242='Tabelle Tipi-pesi'!B$15,'Tabelle Tipi-pesi'!C$15,"")&amp;IF(C242='Tabelle Tipi-pesi'!B$16,'Tabelle Tipi-pesi'!C$16,"")&amp;IF(C242='Tabelle Tipi-pesi'!B$17,'Tabelle Tipi-pesi'!C$17,"")&amp;IF(C242='Tabelle Tipi-pesi'!B$18,'Tabelle Tipi-pesi'!C$18,"")&amp;IF(C242='Tabelle Tipi-pesi'!B$19,'Tabelle Tipi-pesi'!C$19,"")&amp;IF(C242='Tabelle Tipi-pesi'!B$20,'Tabelle Tipi-pesi'!C$20,"")&amp;IF(C242='Tabelle Tipi-pesi'!B$21,'Tabelle Tipi-pesi'!C$21,"")&amp;IF(C242='Tabelle Tipi-pesi'!B$22,'Tabelle Tipi-pesi'!C$22,"")&amp;IF(C242='Tabelle Tipi-pesi'!B$23,'Tabelle Tipi-pesi'!C$23,"")))</f>
        <v>180</v>
      </c>
      <c r="E242" s="8" t="s">
        <v>29</v>
      </c>
      <c r="F242" s="7">
        <f>IF(E242="",0,VALUE(IF(E242='Tabelle Tipi-pesi'!D$2,'Tabelle Tipi-pesi'!E$2,"")&amp;IF(E242='Tabelle Tipi-pesi'!D$3,'Tabelle Tipi-pesi'!E$3,"")&amp;IF(E242='Tabelle Tipi-pesi'!D$4,'Tabelle Tipi-pesi'!E$4,"")&amp;IF(E242='Tabelle Tipi-pesi'!D$5,'Tabelle Tipi-pesi'!E$5,"")&amp;IF(E242='Tabelle Tipi-pesi'!D$6,'Tabelle Tipi-pesi'!E$6,"")&amp;IF(E242='Tabelle Tipi-pesi'!D$7,'Tabelle Tipi-pesi'!E$7,"")&amp;IF(E242='Tabelle Tipi-pesi'!D$8,'Tabelle Tipi-pesi'!E$8,"")&amp;IF(E242='Tabelle Tipi-pesi'!D$9,'Tabelle Tipi-pesi'!E$9,"")&amp;IF(E242='Tabelle Tipi-pesi'!D$10,'Tabelle Tipi-pesi'!E$10,"")&amp;IF(E242='Tabelle Tipi-pesi'!D$11,'Tabelle Tipi-pesi'!E$11,"")&amp;IF(E242='Tabelle Tipi-pesi'!D$12,'Tabelle Tipi-pesi'!E$12,"")&amp;IF(E242='Tabelle Tipi-pesi'!D$13,'Tabelle Tipi-pesi'!E$13,"")&amp;IF(E242='Tabelle Tipi-pesi'!D$14,'Tabelle Tipi-pesi'!E$14,"")&amp;IF(E242='Tabelle Tipi-pesi'!D$15,'Tabelle Tipi-pesi'!E$15,"")&amp;IF(E242='Tabelle Tipi-pesi'!D$16,'Tabelle Tipi-pesi'!E$16,"")&amp;IF(E242='Tabelle Tipi-pesi'!D$17,'Tabelle Tipi-pesi'!E$17,"")&amp;IF(E242='Tabelle Tipi-pesi'!D$18,'Tabelle Tipi-pesi'!E$18,"")&amp;IF(E242='Tabelle Tipi-pesi'!D$19,'Tabelle Tipi-pesi'!E$19,"")&amp;IF(E242='Tabelle Tipi-pesi'!D$20,'Tabelle Tipi-pesi'!E$20,"")&amp;IF(E242='Tabelle Tipi-pesi'!D$21,'Tabelle Tipi-pesi'!E$21,"")&amp;IF(E242='Tabelle Tipi-pesi'!D$22,'Tabelle Tipi-pesi'!E$22,"")&amp;IF(E242='Tabelle Tipi-pesi'!D$23,'Tabelle Tipi-pesi'!E$23,"")))/4*B242</f>
        <v>80</v>
      </c>
      <c r="G242" s="22" t="s">
        <v>39</v>
      </c>
      <c r="H242" s="23">
        <f>$B242*IF(G242="",0,VALUE(IF(G242='Tabelle Tipi-pesi'!F$2,'Tabelle Tipi-pesi'!G$2,"")&amp;IF(G242='Tabelle Tipi-pesi'!F$3,'Tabelle Tipi-pesi'!G$3,"")&amp;IF(G242='Tabelle Tipi-pesi'!F$4,'Tabelle Tipi-pesi'!G$4,"")&amp;IF(G242='Tabelle Tipi-pesi'!F$5,'Tabelle Tipi-pesi'!G$5,"")&amp;IF(G242='Tabelle Tipi-pesi'!F$6,'Tabelle Tipi-pesi'!G$6,"")&amp;IF(G242='Tabelle Tipi-pesi'!F$7,'Tabelle Tipi-pesi'!G$7,"")&amp;IF(G242='Tabelle Tipi-pesi'!F$8,'Tabelle Tipi-pesi'!G$8,"")&amp;IF(G242='Tabelle Tipi-pesi'!F$9,'Tabelle Tipi-pesi'!G$9,"")&amp;IF(G242='Tabelle Tipi-pesi'!F$10,'Tabelle Tipi-pesi'!G$10,"")&amp;IF(G242='Tabelle Tipi-pesi'!F$11,'Tabelle Tipi-pesi'!G$11,"")&amp;IF(G242='Tabelle Tipi-pesi'!F$12,'Tabelle Tipi-pesi'!G$12,"")&amp;IF(G242='Tabelle Tipi-pesi'!F$13,'Tabelle Tipi-pesi'!G$13,"")&amp;IF(G242='Tabelle Tipi-pesi'!F$14,'Tabelle Tipi-pesi'!G$14,"")&amp;IF(G242='Tabelle Tipi-pesi'!F$15,'Tabelle Tipi-pesi'!G$15,"")&amp;IF(G242='Tabelle Tipi-pesi'!F$16,'Tabelle Tipi-pesi'!G$16,"")&amp;IF(G242='Tabelle Tipi-pesi'!F$17,'Tabelle Tipi-pesi'!G$17,"")&amp;IF(G242='Tabelle Tipi-pesi'!F$18,'Tabelle Tipi-pesi'!G$18,"")&amp;IF(G242='Tabelle Tipi-pesi'!F$19,'Tabelle Tipi-pesi'!G$19,"")&amp;IF(G242='Tabelle Tipi-pesi'!F$20,'Tabelle Tipi-pesi'!G$20,"")&amp;IF(G242='Tabelle Tipi-pesi'!F$21,'Tabelle Tipi-pesi'!G$21,"")&amp;IF(G242='Tabelle Tipi-pesi'!F$22,'Tabelle Tipi-pesi'!G$22,"")&amp;IF(G242='Tabelle Tipi-pesi'!F$23,'Tabelle Tipi-pesi'!G$23,"")))</f>
        <v>120</v>
      </c>
      <c r="I242" s="8" t="s">
        <v>47</v>
      </c>
      <c r="J242" s="9">
        <f>IF(I242="",0,VALUE(IF(I242='Tabelle Tipi-pesi'!H$2,'Tabelle Tipi-pesi'!I$2,"")&amp;IF(I242='Tabelle Tipi-pesi'!H$3,'Tabelle Tipi-pesi'!I$3,"")&amp;IF(I242='Tabelle Tipi-pesi'!H$4,'Tabelle Tipi-pesi'!I$4,"")&amp;IF(I242='Tabelle Tipi-pesi'!H$5,'Tabelle Tipi-pesi'!I$5,"")&amp;IF(I242='Tabelle Tipi-pesi'!H$6,'Tabelle Tipi-pesi'!I$6,"")&amp;IF(I242='Tabelle Tipi-pesi'!H$7,'Tabelle Tipi-pesi'!I$7,"")&amp;IF(I242='Tabelle Tipi-pesi'!H$8,'Tabelle Tipi-pesi'!I$8,"")&amp;IF(I242='Tabelle Tipi-pesi'!H$9,'Tabelle Tipi-pesi'!I$9,"")&amp;IF(I242='Tabelle Tipi-pesi'!H$10,'Tabelle Tipi-pesi'!I$10,"")&amp;IF(I242='Tabelle Tipi-pesi'!H$11,'Tabelle Tipi-pesi'!I$11,"")&amp;IF(I242='Tabelle Tipi-pesi'!H$12,'Tabelle Tipi-pesi'!I$12,"")&amp;IF(I242='Tabelle Tipi-pesi'!H$13,'Tabelle Tipi-pesi'!I$13,"")&amp;IF(I242='Tabelle Tipi-pesi'!H$14,'Tabelle Tipi-pesi'!I$14,"")&amp;IF(I242='Tabelle Tipi-pesi'!H$15,'Tabelle Tipi-pesi'!I$15,"")&amp;IF(I242='Tabelle Tipi-pesi'!H$16,'Tabelle Tipi-pesi'!I$16,"")&amp;IF(I242='Tabelle Tipi-pesi'!H$17,'Tabelle Tipi-pesi'!I$17,"")&amp;IF(I242='Tabelle Tipi-pesi'!H$18,'Tabelle Tipi-pesi'!I$18,"")&amp;IF(I242='Tabelle Tipi-pesi'!H$19,'Tabelle Tipi-pesi'!I$19,"")&amp;IF(I242='Tabelle Tipi-pesi'!H$20,'Tabelle Tipi-pesi'!I$20,"")&amp;IF(I242='Tabelle Tipi-pesi'!H$21,'Tabelle Tipi-pesi'!I$21,"")&amp;IF(I242='Tabelle Tipi-pesi'!H$22,'Tabelle Tipi-pesi'!I$22,"")&amp;IF(I242='Tabelle Tipi-pesi'!H$23,'Tabelle Tipi-pesi'!I$23,"")))</f>
        <v>145</v>
      </c>
      <c r="K242" s="24" t="s">
        <v>50</v>
      </c>
      <c r="L242" s="25">
        <f>IF(K242="",0,VALUE(IF(K242='Tabelle Tipi-pesi'!J$2,'Tabelle Tipi-pesi'!K$2,"")&amp;IF(K242='Tabelle Tipi-pesi'!J$3,'Tabelle Tipi-pesi'!K$3,"")&amp;IF(K242='Tabelle Tipi-pesi'!J$4,'Tabelle Tipi-pesi'!K$4,"")&amp;IF(K242='Tabelle Tipi-pesi'!J$5,'Tabelle Tipi-pesi'!K$5,"")&amp;IF(K242='Tabelle Tipi-pesi'!J$6,'Tabelle Tipi-pesi'!K$6,"")&amp;IF(K242='Tabelle Tipi-pesi'!J$7,'Tabelle Tipi-pesi'!K$7,"")&amp;IF(K242='Tabelle Tipi-pesi'!J$8,'Tabelle Tipi-pesi'!K$8,"")&amp;IF(K242='Tabelle Tipi-pesi'!J$9,'Tabelle Tipi-pesi'!K$9,"")&amp;IF(K242='Tabelle Tipi-pesi'!J$10,'Tabelle Tipi-pesi'!K$10,"")&amp;IF(K242='Tabelle Tipi-pesi'!J$11,'Tabelle Tipi-pesi'!K$11,"")&amp;IF(K242='Tabelle Tipi-pesi'!J$12,'Tabelle Tipi-pesi'!K$12,"")&amp;IF(K242='Tabelle Tipi-pesi'!J$13,'Tabelle Tipi-pesi'!K$13,"")&amp;IF(K242='Tabelle Tipi-pesi'!J$14,'Tabelle Tipi-pesi'!K$14,"")&amp;IF(K242='Tabelle Tipi-pesi'!J$15,'Tabelle Tipi-pesi'!K$15,"")&amp;IF(K242='Tabelle Tipi-pesi'!J$16,'Tabelle Tipi-pesi'!K$16,"")&amp;IF(K242='Tabelle Tipi-pesi'!J$17,'Tabelle Tipi-pesi'!K$17,"")&amp;IF(K242='Tabelle Tipi-pesi'!J$18,'Tabelle Tipi-pesi'!K$18,"")&amp;IF(K242='Tabelle Tipi-pesi'!J$19,'Tabelle Tipi-pesi'!K$19,"")&amp;IF(K242='Tabelle Tipi-pesi'!J$20,'Tabelle Tipi-pesi'!K$20,"")&amp;IF(K242='Tabelle Tipi-pesi'!J$21,'Tabelle Tipi-pesi'!K$21,"")&amp;IF(K242='Tabelle Tipi-pesi'!J$22,'Tabelle Tipi-pesi'!K$22,"")&amp;IF(K242='Tabelle Tipi-pesi'!J$23,'Tabelle Tipi-pesi'!K$23,"")))</f>
        <v>7</v>
      </c>
      <c r="M242" s="8" t="s">
        <v>63</v>
      </c>
      <c r="N242" s="9">
        <f>$B242*IF(M242="",0,VALUE(IF(M242='Tabelle Tipi-pesi'!L$2,'Tabelle Tipi-pesi'!M$2,"")&amp;IF(M242='Tabelle Tipi-pesi'!L$3,'Tabelle Tipi-pesi'!M$3,"")&amp;IF(M242='Tabelle Tipi-pesi'!L$4,'Tabelle Tipi-pesi'!M$4,"")&amp;IF(M242='Tabelle Tipi-pesi'!L$5,'Tabelle Tipi-pesi'!M$5,"")&amp;IF(M242='Tabelle Tipi-pesi'!L$6,'Tabelle Tipi-pesi'!M$6,"")&amp;IF(M242='Tabelle Tipi-pesi'!L$7,'Tabelle Tipi-pesi'!M$7,"")&amp;IF(M242='Tabelle Tipi-pesi'!L$8,'Tabelle Tipi-pesi'!M$8,"")&amp;IF(M242='Tabelle Tipi-pesi'!L$9,'Tabelle Tipi-pesi'!M$9,"")&amp;IF(M242='Tabelle Tipi-pesi'!L$10,'Tabelle Tipi-pesi'!M$10,"")&amp;IF(M242='Tabelle Tipi-pesi'!L$11,'Tabelle Tipi-pesi'!M$11,"")&amp;IF(M242='Tabelle Tipi-pesi'!L$12,'Tabelle Tipi-pesi'!M$12,"")&amp;IF(M242='Tabelle Tipi-pesi'!L$13,'Tabelle Tipi-pesi'!M$13,"")&amp;IF(M242='Tabelle Tipi-pesi'!L$14,'Tabelle Tipi-pesi'!M$14,"")&amp;IF(M242='Tabelle Tipi-pesi'!L$15,'Tabelle Tipi-pesi'!M$15,"")&amp;IF(M242='Tabelle Tipi-pesi'!L$16,'Tabelle Tipi-pesi'!M$16,"")&amp;IF(M242='Tabelle Tipi-pesi'!L$17,'Tabelle Tipi-pesi'!M$17,"")&amp;IF(M242='Tabelle Tipi-pesi'!L$18,'Tabelle Tipi-pesi'!M$18,"")&amp;IF(M242='Tabelle Tipi-pesi'!L$19,'Tabelle Tipi-pesi'!M$19,"")&amp;IF(M242='Tabelle Tipi-pesi'!L$20,'Tabelle Tipi-pesi'!M$20,"")&amp;IF(M242='Tabelle Tipi-pesi'!L$21,'Tabelle Tipi-pesi'!M$21,"")&amp;IF(M242='Tabelle Tipi-pesi'!L$22,'Tabelle Tipi-pesi'!M$22,"")&amp;IF(M242='Tabelle Tipi-pesi'!L$23,'Tabelle Tipi-pesi'!M$23,"")))</f>
        <v>416</v>
      </c>
      <c r="O242" s="27" t="s">
        <v>79</v>
      </c>
      <c r="P242" s="28">
        <f>IF(O242="",0,VALUE(IF(O242='Tabelle Tipi-pesi'!N$2,'Tabelle Tipi-pesi'!O$2,"")&amp;IF(O242='Tabelle Tipi-pesi'!N$3,'Tabelle Tipi-pesi'!O$3,"")&amp;IF(O242='Tabelle Tipi-pesi'!N$4,'Tabelle Tipi-pesi'!O$4,"")&amp;IF(O242='Tabelle Tipi-pesi'!N$5,'Tabelle Tipi-pesi'!O$5,"")&amp;IF(O242='Tabelle Tipi-pesi'!N$6,'Tabelle Tipi-pesi'!O$6,"")&amp;IF(O242='Tabelle Tipi-pesi'!N$7,'Tabelle Tipi-pesi'!O$7,"")&amp;IF(O242='Tabelle Tipi-pesi'!N$8,'Tabelle Tipi-pesi'!O$8,"")&amp;IF(O242='Tabelle Tipi-pesi'!N$9,'Tabelle Tipi-pesi'!O$9,"")&amp;IF(O242='Tabelle Tipi-pesi'!N$10,'Tabelle Tipi-pesi'!O$10,"")&amp;IF(O242='Tabelle Tipi-pesi'!N$11,'Tabelle Tipi-pesi'!O$11,"")&amp;IF(O242='Tabelle Tipi-pesi'!N$12,'Tabelle Tipi-pesi'!O$12,"")&amp;IF(O242='Tabelle Tipi-pesi'!N$13,'Tabelle Tipi-pesi'!O$13,"")&amp;IF(O242='Tabelle Tipi-pesi'!N$14,'Tabelle Tipi-pesi'!O$14,"")&amp;IF(O242='Tabelle Tipi-pesi'!N$15,'Tabelle Tipi-pesi'!O$15,"")&amp;IF(O242='Tabelle Tipi-pesi'!N$16,'Tabelle Tipi-pesi'!O$16,"")&amp;IF(O242='Tabelle Tipi-pesi'!N$17,'Tabelle Tipi-pesi'!O$17,"")&amp;IF(O242='Tabelle Tipi-pesi'!N$18,'Tabelle Tipi-pesi'!O$18,"")&amp;IF(O242='Tabelle Tipi-pesi'!N$19,'Tabelle Tipi-pesi'!O$19,"")&amp;IF(O242='Tabelle Tipi-pesi'!N$20,'Tabelle Tipi-pesi'!O$20,"")&amp;IF(O242='Tabelle Tipi-pesi'!N$21,'Tabelle Tipi-pesi'!O$21,"")&amp;IF(O242='Tabelle Tipi-pesi'!N$22,'Tabelle Tipi-pesi'!O$22,"")&amp;IF(O242='Tabelle Tipi-pesi'!N$23,'Tabelle Tipi-pesi'!O$23,"")))</f>
        <v>780</v>
      </c>
      <c r="Q242" s="8" t="s">
        <v>109</v>
      </c>
      <c r="R242" s="9">
        <f>IF(Q242="",0,VALUE(IF(Q242='Tabelle Tipi-pesi'!P$2,'Tabelle Tipi-pesi'!Q$2,"")&amp;IF(Q242='Tabelle Tipi-pesi'!P$3,'Tabelle Tipi-pesi'!Q$3,"")&amp;IF(Q242='Tabelle Tipi-pesi'!P$4,'Tabelle Tipi-pesi'!Q$4,"")&amp;IF(Q242='Tabelle Tipi-pesi'!P$5,'Tabelle Tipi-pesi'!Q$5,"")&amp;IF(Q242='Tabelle Tipi-pesi'!P$6,'Tabelle Tipi-pesi'!Q$6,"")&amp;IF(Q242='Tabelle Tipi-pesi'!P$7,'Tabelle Tipi-pesi'!Q$7,"")&amp;IF(Q242='Tabelle Tipi-pesi'!P$8,'Tabelle Tipi-pesi'!Q$8,"")&amp;IF(Q242='Tabelle Tipi-pesi'!P$9,'Tabelle Tipi-pesi'!Q$9,"")&amp;IF(Q242='Tabelle Tipi-pesi'!P$10,'Tabelle Tipi-pesi'!Q$10,"")&amp;IF(Q242='Tabelle Tipi-pesi'!P$11,'Tabelle Tipi-pesi'!Q$11,"")&amp;IF(Q242='Tabelle Tipi-pesi'!P$12,'Tabelle Tipi-pesi'!Q$12,"")&amp;IF(Q242='Tabelle Tipi-pesi'!P$13,'Tabelle Tipi-pesi'!Q$13,"")&amp;IF(Q242='Tabelle Tipi-pesi'!P$14,'Tabelle Tipi-pesi'!Q$14,"")&amp;IF(Q242='Tabelle Tipi-pesi'!P$15,'Tabelle Tipi-pesi'!Q$15,"")&amp;IF(Q242='Tabelle Tipi-pesi'!P$16,'Tabelle Tipi-pesi'!Q$16,"")&amp;IF(Q242='Tabelle Tipi-pesi'!P$17,'Tabelle Tipi-pesi'!Q$17,"")&amp;IF(Q242='Tabelle Tipi-pesi'!P$18,'Tabelle Tipi-pesi'!Q$18,"")&amp;IF(Q242='Tabelle Tipi-pesi'!P$19,'Tabelle Tipi-pesi'!Q$19,"")&amp;IF(Q242='Tabelle Tipi-pesi'!P$20,'Tabelle Tipi-pesi'!Q$20,"")&amp;IF(Q242='Tabelle Tipi-pesi'!P$21,'Tabelle Tipi-pesi'!Q$21,"")&amp;IF(Q242='Tabelle Tipi-pesi'!P$22,'Tabelle Tipi-pesi'!Q$22,"")&amp;IF(Q242='Tabelle Tipi-pesi'!P$23,'Tabelle Tipi-pesi'!Q$23,"")))</f>
        <v>60</v>
      </c>
      <c r="S242" s="29" t="s">
        <v>113</v>
      </c>
      <c r="T242" s="30">
        <f>IF(S242="",0,VALUE(IF(S242='Tabelle Tipi-pesi'!R$2,'Tabelle Tipi-pesi'!S$2,"")&amp;IF(S242='Tabelle Tipi-pesi'!R$3,'Tabelle Tipi-pesi'!S$3,"")&amp;IF(S242='Tabelle Tipi-pesi'!R$4,'Tabelle Tipi-pesi'!S$4,"")&amp;IF(S242='Tabelle Tipi-pesi'!R$5,'Tabelle Tipi-pesi'!S$5,"")&amp;IF(S242='Tabelle Tipi-pesi'!R$6,'Tabelle Tipi-pesi'!S$6,"")&amp;IF(S242='Tabelle Tipi-pesi'!R$7,'Tabelle Tipi-pesi'!S$7,"")&amp;IF(S242='Tabelle Tipi-pesi'!R$8,'Tabelle Tipi-pesi'!S$8,"")&amp;IF(S242='Tabelle Tipi-pesi'!R$9,'Tabelle Tipi-pesi'!S$9,"")&amp;IF(S242='Tabelle Tipi-pesi'!R$10,'Tabelle Tipi-pesi'!S$10,"")&amp;IF(S242='Tabelle Tipi-pesi'!R$11,'Tabelle Tipi-pesi'!S$11,"")&amp;IF(S242='Tabelle Tipi-pesi'!R$12,'Tabelle Tipi-pesi'!S$12,"")&amp;IF(S242='Tabelle Tipi-pesi'!R$13,'Tabelle Tipi-pesi'!S$13,"")&amp;IF(S242='Tabelle Tipi-pesi'!R$14,'Tabelle Tipi-pesi'!S$14,"")&amp;IF(S242='Tabelle Tipi-pesi'!R$15,'Tabelle Tipi-pesi'!S$15,"")&amp;IF(S242='Tabelle Tipi-pesi'!R$16,'Tabelle Tipi-pesi'!S$16,"")&amp;IF(S242='Tabelle Tipi-pesi'!R$17,'Tabelle Tipi-pesi'!S$17,"")&amp;IF(S242='Tabelle Tipi-pesi'!R$18,'Tabelle Tipi-pesi'!S$18,"")&amp;IF(S242='Tabelle Tipi-pesi'!R$19,'Tabelle Tipi-pesi'!S$19,"")&amp;IF(S242='Tabelle Tipi-pesi'!R$20,'Tabelle Tipi-pesi'!S$20,"")&amp;IF(S242='Tabelle Tipi-pesi'!R$21,'Tabelle Tipi-pesi'!S$21,"")&amp;IF(S242='Tabelle Tipi-pesi'!R$22,'Tabelle Tipi-pesi'!S$22,"")&amp;IF(S242='Tabelle Tipi-pesi'!R$23,'Tabelle Tipi-pesi'!S$23,"")))</f>
        <v>30</v>
      </c>
      <c r="U242" s="8" t="s">
        <v>93</v>
      </c>
      <c r="V242" s="9">
        <f>IF(U242="",0,VALUE(IF(U242='Tabelle Tipi-pesi'!T$2,'Tabelle Tipi-pesi'!U$2,"")&amp;IF(U242='Tabelle Tipi-pesi'!T$3,'Tabelle Tipi-pesi'!U$3,"")&amp;IF(U242='Tabelle Tipi-pesi'!T$4,'Tabelle Tipi-pesi'!U$4,"")&amp;IF(U242='Tabelle Tipi-pesi'!T$5,'Tabelle Tipi-pesi'!U$5,"")&amp;IF(U242='Tabelle Tipi-pesi'!T$6,'Tabelle Tipi-pesi'!U$6,"")&amp;IF(U242='Tabelle Tipi-pesi'!T$7,'Tabelle Tipi-pesi'!U$7,"")&amp;IF(U242='Tabelle Tipi-pesi'!T$8,'Tabelle Tipi-pesi'!U$8,"")&amp;IF(U242='Tabelle Tipi-pesi'!T$9,'Tabelle Tipi-pesi'!U$9,"")&amp;IF(U242='Tabelle Tipi-pesi'!T$10,'Tabelle Tipi-pesi'!U$10,"")&amp;IF(U242='Tabelle Tipi-pesi'!T$11,'Tabelle Tipi-pesi'!U$11,"")&amp;IF(U242='Tabelle Tipi-pesi'!T$12,'Tabelle Tipi-pesi'!U$12,"")&amp;IF(U242='Tabelle Tipi-pesi'!T$13,'Tabelle Tipi-pesi'!U$13,"")&amp;IF(U242='Tabelle Tipi-pesi'!T$14,'Tabelle Tipi-pesi'!U$14,"")&amp;IF(U242='Tabelle Tipi-pesi'!T$15,'Tabelle Tipi-pesi'!U$15,"")&amp;IF(U242='Tabelle Tipi-pesi'!T$16,'Tabelle Tipi-pesi'!U$16,"")&amp;IF(U242='Tabelle Tipi-pesi'!T$17,'Tabelle Tipi-pesi'!U$17,"")&amp;IF(U242='Tabelle Tipi-pesi'!T$18,'Tabelle Tipi-pesi'!U$18,"")&amp;IF(U242='Tabelle Tipi-pesi'!T$19,'Tabelle Tipi-pesi'!U$19,"")&amp;IF(U242='Tabelle Tipi-pesi'!T$20,'Tabelle Tipi-pesi'!U$20,"")&amp;IF(U242='Tabelle Tipi-pesi'!T$21,'Tabelle Tipi-pesi'!U$21,"")&amp;IF(U242='Tabelle Tipi-pesi'!T$22,'Tabelle Tipi-pesi'!U$22,"")&amp;IF(U242='Tabelle Tipi-pesi'!T$23,'Tabelle Tipi-pesi'!U$23,"")))</f>
        <v>80</v>
      </c>
      <c r="W242" s="31" t="s">
        <v>99</v>
      </c>
      <c r="X242" s="32">
        <f>IF(W242="",0,VALUE(IF(W242='Tabelle Tipi-pesi'!V$2,'Tabelle Tipi-pesi'!W$2,"")&amp;IF(W242='Tabelle Tipi-pesi'!V$3,'Tabelle Tipi-pesi'!W$3,"")&amp;IF(W242='Tabelle Tipi-pesi'!V$4,'Tabelle Tipi-pesi'!W$4,"")&amp;IF(W242='Tabelle Tipi-pesi'!V$5,'Tabelle Tipi-pesi'!W$5,"")&amp;IF(W242='Tabelle Tipi-pesi'!V$6,'Tabelle Tipi-pesi'!W$6,"")&amp;IF(W242='Tabelle Tipi-pesi'!V$7,'Tabelle Tipi-pesi'!W$7,"")&amp;IF(W242='Tabelle Tipi-pesi'!V$8,'Tabelle Tipi-pesi'!W$8,"")&amp;IF(W242='Tabelle Tipi-pesi'!V$9,'Tabelle Tipi-pesi'!W$9,"")&amp;IF(W242='Tabelle Tipi-pesi'!V$10,'Tabelle Tipi-pesi'!W$10,"")&amp;IF(W242='Tabelle Tipi-pesi'!V$11,'Tabelle Tipi-pesi'!W$11,"")&amp;IF(W242='Tabelle Tipi-pesi'!V$12,'Tabelle Tipi-pesi'!W$12,"")&amp;IF(W242='Tabelle Tipi-pesi'!V$13,'Tabelle Tipi-pesi'!W$13,"")&amp;IF(W242='Tabelle Tipi-pesi'!V$14,'Tabelle Tipi-pesi'!W$14,"")&amp;IF(W242='Tabelle Tipi-pesi'!V$15,'Tabelle Tipi-pesi'!W$15,"")&amp;IF(W242='Tabelle Tipi-pesi'!V$16,'Tabelle Tipi-pesi'!W$16,"")&amp;IF(W242='Tabelle Tipi-pesi'!V$17,'Tabelle Tipi-pesi'!W$17,"")&amp;IF(W242='Tabelle Tipi-pesi'!V$18,'Tabelle Tipi-pesi'!W$18,"")&amp;IF(W242='Tabelle Tipi-pesi'!V$19,'Tabelle Tipi-pesi'!W$19,"")&amp;IF(W242='Tabelle Tipi-pesi'!V$20,'Tabelle Tipi-pesi'!W$20,"")&amp;IF(W242='Tabelle Tipi-pesi'!V$21,'Tabelle Tipi-pesi'!W$21,"")&amp;IF(W242='Tabelle Tipi-pesi'!V$22,'Tabelle Tipi-pesi'!W$22,"")&amp;IF(W242='Tabelle Tipi-pesi'!V$23,'Tabelle Tipi-pesi'!W$23,"")))</f>
        <v>14</v>
      </c>
      <c r="Y242" s="8" t="s">
        <v>100</v>
      </c>
      <c r="Z242" s="9">
        <f>IF(Y242="",0,VALUE(IF(Y242='Tabelle Tipi-pesi'!X$2,'Tabelle Tipi-pesi'!Y$2,"")&amp;IF(Y242='Tabelle Tipi-pesi'!X$3,'Tabelle Tipi-pesi'!Y$3,"")&amp;IF(Y242='Tabelle Tipi-pesi'!X$4,'Tabelle Tipi-pesi'!Y$4,"")&amp;IF(Y242='Tabelle Tipi-pesi'!X$5,'Tabelle Tipi-pesi'!Y$5,"")&amp;IF(Y242='Tabelle Tipi-pesi'!X$6,'Tabelle Tipi-pesi'!Y$6,"")&amp;IF(Y242='Tabelle Tipi-pesi'!X$7,'Tabelle Tipi-pesi'!Y$7,"")&amp;IF(Y242='Tabelle Tipi-pesi'!X$8,'Tabelle Tipi-pesi'!Y$8,"")&amp;IF(Y242='Tabelle Tipi-pesi'!X$9,'Tabelle Tipi-pesi'!Y$9,"")&amp;IF(Y242='Tabelle Tipi-pesi'!X$10,'Tabelle Tipi-pesi'!Y$10,"")&amp;IF(Y242='Tabelle Tipi-pesi'!X$11,'Tabelle Tipi-pesi'!Y$11,"")&amp;IF(Y242='Tabelle Tipi-pesi'!X$12,'Tabelle Tipi-pesi'!Y$12,"")&amp;IF(Y242='Tabelle Tipi-pesi'!X$13,'Tabelle Tipi-pesi'!Y$13,"")&amp;IF(Y242='Tabelle Tipi-pesi'!X$14,'Tabelle Tipi-pesi'!Y$14,"")&amp;IF(Y242='Tabelle Tipi-pesi'!X$15,'Tabelle Tipi-pesi'!Y$15,"")&amp;IF(Y242='Tabelle Tipi-pesi'!X$16,'Tabelle Tipi-pesi'!Y$16,"")&amp;IF(Y242='Tabelle Tipi-pesi'!X$17,'Tabelle Tipi-pesi'!Y$17,"")&amp;IF(Y242='Tabelle Tipi-pesi'!X$18,'Tabelle Tipi-pesi'!Y$18,"")&amp;IF(Y242='Tabelle Tipi-pesi'!X$19,'Tabelle Tipi-pesi'!Y$19,"")&amp;IF(Y242='Tabelle Tipi-pesi'!X$20,'Tabelle Tipi-pesi'!Y$20,"")&amp;IF(Y242='Tabelle Tipi-pesi'!X$21,'Tabelle Tipi-pesi'!Y$21,"")&amp;IF(Y242='Tabelle Tipi-pesi'!X$22,'Tabelle Tipi-pesi'!Y$22,"")&amp;IF(Y242='Tabelle Tipi-pesi'!X$23,'Tabelle Tipi-pesi'!Y$23,"")))</f>
        <v>190</v>
      </c>
      <c r="AA242" s="36" t="s">
        <v>105</v>
      </c>
      <c r="AB242" s="37">
        <f>IF(AA242="",0,VALUE(IF(AA242='Tabelle Tipi-pesi'!Z$2,'Tabelle Tipi-pesi'!AA$2,"")&amp;IF(AA242='Tabelle Tipi-pesi'!Z$3,'Tabelle Tipi-pesi'!AA$3,"")&amp;IF(AA242='Tabelle Tipi-pesi'!Z$4,'Tabelle Tipi-pesi'!AA$4,"")&amp;IF(AA242='Tabelle Tipi-pesi'!Z$5,'Tabelle Tipi-pesi'!AA$5,"")&amp;IF(AA242='Tabelle Tipi-pesi'!Z$6,'Tabelle Tipi-pesi'!AA$6,"")&amp;IF(AA242='Tabelle Tipi-pesi'!Z$7,'Tabelle Tipi-pesi'!AA$7,"")&amp;IF(AA242='Tabelle Tipi-pesi'!Z$8,'Tabelle Tipi-pesi'!AA$8,"")&amp;IF(AA242='Tabelle Tipi-pesi'!Z$9,'Tabelle Tipi-pesi'!AA$9,"")&amp;IF(AA242='Tabelle Tipi-pesi'!Z$10,'Tabelle Tipi-pesi'!AA$10,"")&amp;IF(AA242='Tabelle Tipi-pesi'!Z$11,'Tabelle Tipi-pesi'!AA$11,"")&amp;IF(AA242='Tabelle Tipi-pesi'!Z$12,'Tabelle Tipi-pesi'!AA$12,"")&amp;IF(AA242='Tabelle Tipi-pesi'!Z$13,'Tabelle Tipi-pesi'!AA$13,"")&amp;IF(AA242='Tabelle Tipi-pesi'!Z$14,'Tabelle Tipi-pesi'!AA$14,"")&amp;IF(AA242='Tabelle Tipi-pesi'!Z$15,'Tabelle Tipi-pesi'!AA$15,"")&amp;IF(AA242='Tabelle Tipi-pesi'!Z$16,'Tabelle Tipi-pesi'!AA$16,"")&amp;IF(AA242='Tabelle Tipi-pesi'!Z$17,'Tabelle Tipi-pesi'!AA$17,"")&amp;IF(AA242='Tabelle Tipi-pesi'!Z$18,'Tabelle Tipi-pesi'!AA$18,"")&amp;IF(AA242='Tabelle Tipi-pesi'!Z$19,'Tabelle Tipi-pesi'!AA$19,"")&amp;IF(AA242='Tabelle Tipi-pesi'!Z$20,'Tabelle Tipi-pesi'!AA$20,"")&amp;IF(AA242='Tabelle Tipi-pesi'!Z$21,'Tabelle Tipi-pesi'!AA$21,"")&amp;IF(AA242='Tabelle Tipi-pesi'!Z$22,'Tabelle Tipi-pesi'!AA$22,"")&amp;IF(AA242='Tabelle Tipi-pesi'!Z$23,'Tabelle Tipi-pesi'!AA$23,"")))</f>
        <v>75</v>
      </c>
      <c r="AD242" s="9">
        <f>IF(AC242="",0,VALUE(IF(AC242='Tabelle Tipi-pesi'!Z$2,'Tabelle Tipi-pesi'!AA$2,"")&amp;IF(AC242='Tabelle Tipi-pesi'!Z$3,'Tabelle Tipi-pesi'!AA$3,"")&amp;IF(AC242='Tabelle Tipi-pesi'!Z$4,'Tabelle Tipi-pesi'!AA$4,"")&amp;IF(AC242='Tabelle Tipi-pesi'!Z$5,'Tabelle Tipi-pesi'!AA$5,"")&amp;IF(AC242='Tabelle Tipi-pesi'!Z$6,'Tabelle Tipi-pesi'!AA$6,"")&amp;IF(AC242='Tabelle Tipi-pesi'!Z$7,'Tabelle Tipi-pesi'!AA$7,"")&amp;IF(AC242='Tabelle Tipi-pesi'!Z$8,'Tabelle Tipi-pesi'!AA$8,"")&amp;IF(AC242='Tabelle Tipi-pesi'!Z$9,'Tabelle Tipi-pesi'!AA$9,"")&amp;IF(AC242='Tabelle Tipi-pesi'!Z$10,'Tabelle Tipi-pesi'!AA$10,"")&amp;IF(AC242='Tabelle Tipi-pesi'!Z$11,'Tabelle Tipi-pesi'!AA$11,"")&amp;IF(AC242='Tabelle Tipi-pesi'!Z$12,'Tabelle Tipi-pesi'!AA$12,"")&amp;IF(AC242='Tabelle Tipi-pesi'!Z$13,'Tabelle Tipi-pesi'!AA$13,"")&amp;IF(AC242='Tabelle Tipi-pesi'!Z$14,'Tabelle Tipi-pesi'!AA$14,"")&amp;IF(AC242='Tabelle Tipi-pesi'!Z$15,'Tabelle Tipi-pesi'!AA$15,"")&amp;IF(AC242='Tabelle Tipi-pesi'!Z$16,'Tabelle Tipi-pesi'!AA$16,"")&amp;IF(AC242='Tabelle Tipi-pesi'!Z$17,'Tabelle Tipi-pesi'!AA$17,"")&amp;IF(AC242='Tabelle Tipi-pesi'!Z$18,'Tabelle Tipi-pesi'!AA$18,"")&amp;IF(AC242='Tabelle Tipi-pesi'!Z$19,'Tabelle Tipi-pesi'!AA$19,"")&amp;IF(AC242='Tabelle Tipi-pesi'!Z$20,'Tabelle Tipi-pesi'!AA$20,"")&amp;IF(AC242='Tabelle Tipi-pesi'!Z$21,'Tabelle Tipi-pesi'!AA$21,"")&amp;IF(AC242='Tabelle Tipi-pesi'!Z$22,'Tabelle Tipi-pesi'!AA$22,"")&amp;IF(AC242='Tabelle Tipi-pesi'!Z$23,'Tabelle Tipi-pesi'!AA$23,"")))</f>
        <v>0</v>
      </c>
      <c r="AE242" s="34" t="s">
        <v>115</v>
      </c>
      <c r="AF242" s="35">
        <f>IF(AE242="",0,VALUE(IF(AE242='Tabelle Tipi-pesi'!AB$2,'Tabelle Tipi-pesi'!AC$2,"")&amp;IF(AE242='Tabelle Tipi-pesi'!AB$3,'Tabelle Tipi-pesi'!AC$3,"")&amp;IF(AE242='Tabelle Tipi-pesi'!AB$4,'Tabelle Tipi-pesi'!AC$4,"")&amp;IF(AE242='Tabelle Tipi-pesi'!AB$5,'Tabelle Tipi-pesi'!AC$5,"")&amp;IF(AE242='Tabelle Tipi-pesi'!AB$6,'Tabelle Tipi-pesi'!AC$6,"")&amp;IF(AE242='Tabelle Tipi-pesi'!AB$7,'Tabelle Tipi-pesi'!AC$7,"")&amp;IF(AE242='Tabelle Tipi-pesi'!AB$8,'Tabelle Tipi-pesi'!AC$8,"")&amp;IF(AE242='Tabelle Tipi-pesi'!AB$9,'Tabelle Tipi-pesi'!AC$9,"")&amp;IF(AE242='Tabelle Tipi-pesi'!AB$10,'Tabelle Tipi-pesi'!AC$10,"")&amp;IF(AE242='Tabelle Tipi-pesi'!AB$11,'Tabelle Tipi-pesi'!AC$11,"")&amp;IF(AE242='Tabelle Tipi-pesi'!AB$12,'Tabelle Tipi-pesi'!AC$12,"")&amp;IF(AE242='Tabelle Tipi-pesi'!AB$13,'Tabelle Tipi-pesi'!AC$13,"")&amp;IF(AE242='Tabelle Tipi-pesi'!AB$14,'Tabelle Tipi-pesi'!AC$14,"")&amp;IF(AE242='Tabelle Tipi-pesi'!AB$15,'Tabelle Tipi-pesi'!AC$15,"")&amp;IF(AD242='Tabelle Tipi-pesi'!AB$16,'Tabelle Tipi-pesi'!AC$16,"")&amp;IF(AE242='Tabelle Tipi-pesi'!AB$17,'Tabelle Tipi-pesi'!AC$17,"")&amp;IF(AE242='Tabelle Tipi-pesi'!AB$18,'Tabelle Tipi-pesi'!AC$18,"")&amp;IF(AE242='Tabelle Tipi-pesi'!AB$19,'Tabelle Tipi-pesi'!AC$19,"")&amp;IF(AE242='Tabelle Tipi-pesi'!AB$20,'Tabelle Tipi-pesi'!AC$20,"")&amp;IF(AE242='Tabelle Tipi-pesi'!AB$21,'Tabelle Tipi-pesi'!AC$21,"")&amp;IF(AE242='Tabelle Tipi-pesi'!AB$22,'Tabelle Tipi-pesi'!AC$22,"")&amp;IF(AE242='Tabelle Tipi-pesi'!AB$23,'Tabelle Tipi-pesi'!AC$23,"")))</f>
        <v>60</v>
      </c>
      <c r="AG242" s="8" t="s">
        <v>106</v>
      </c>
      <c r="AH242" s="9">
        <f>IF(AG242="",0,VALUE(IF(AG242='Tabelle Tipi-pesi'!AD$2,'Tabelle Tipi-pesi'!AE$2,"")&amp;IF(AG242='Tabelle Tipi-pesi'!AD$3,'Tabelle Tipi-pesi'!AE$3,"")&amp;IF(AG242='Tabelle Tipi-pesi'!AD$4,'Tabelle Tipi-pesi'!AE$4,"")&amp;IF(AG242='Tabelle Tipi-pesi'!AD$5,'Tabelle Tipi-pesi'!AE$5,"")&amp;IF(AG242='Tabelle Tipi-pesi'!AD$6,'Tabelle Tipi-pesi'!AE$6,"")&amp;IF(AG242='Tabelle Tipi-pesi'!AD$7,'Tabelle Tipi-pesi'!AE$7,"")&amp;IF(AG242='Tabelle Tipi-pesi'!AD$8,'Tabelle Tipi-pesi'!AE$8,"")&amp;IF(AG242='Tabelle Tipi-pesi'!AD$9,'Tabelle Tipi-pesi'!AE$9,"")&amp;IF(AG242='Tabelle Tipi-pesi'!AD$10,'Tabelle Tipi-pesi'!AE$10,"")&amp;IF(AG242='Tabelle Tipi-pesi'!AD$11,'Tabelle Tipi-pesi'!AE$11,"")&amp;IF(AG242='Tabelle Tipi-pesi'!AD$12,'Tabelle Tipi-pesi'!AE$12,"")&amp;IF(AG242='Tabelle Tipi-pesi'!AD$13,'Tabelle Tipi-pesi'!AE$13,"")&amp;IF(AG242='Tabelle Tipi-pesi'!AD$14,'Tabelle Tipi-pesi'!AE$14,"")&amp;IF(AG242='Tabelle Tipi-pesi'!AD$15,'Tabelle Tipi-pesi'!AE$15,"")&amp;IF(AF242='Tabelle Tipi-pesi'!AD$16,'Tabelle Tipi-pesi'!AE$16,"")&amp;IF(AG242='Tabelle Tipi-pesi'!AD$17,'Tabelle Tipi-pesi'!AE$17,"")&amp;IF(AG242='Tabelle Tipi-pesi'!AD$18,'Tabelle Tipi-pesi'!AE$18,"")&amp;IF(AG242='Tabelle Tipi-pesi'!AD$19,'Tabelle Tipi-pesi'!AE$19,"")&amp;IF(AG242='Tabelle Tipi-pesi'!AD$20,'Tabelle Tipi-pesi'!AE$20,"")&amp;IF(AG242='Tabelle Tipi-pesi'!AD$21,'Tabelle Tipi-pesi'!AE$21,"")&amp;IF(AG242='Tabelle Tipi-pesi'!AD$22,'Tabelle Tipi-pesi'!AE$22,"")&amp;IF(AG242='Tabelle Tipi-pesi'!AD$23,'Tabelle Tipi-pesi'!AE$23,"")))</f>
        <v>50</v>
      </c>
      <c r="AJ242" s="26">
        <f t="shared" si="21"/>
        <v>2287</v>
      </c>
      <c r="AK242" s="55">
        <v>30</v>
      </c>
      <c r="AL242" s="12">
        <v>7194</v>
      </c>
      <c r="AM242" s="18"/>
      <c r="AN242" s="11">
        <f t="shared" si="22"/>
        <v>15</v>
      </c>
      <c r="AO242" s="11" t="str">
        <f t="shared" si="23"/>
        <v>4</v>
      </c>
      <c r="AP242" s="8">
        <v>580</v>
      </c>
      <c r="AQ242" s="40">
        <f t="shared" si="24"/>
        <v>14.388</v>
      </c>
      <c r="AR242" s="15">
        <f t="shared" si="25"/>
        <v>212.94240000000002</v>
      </c>
      <c r="AS242" s="16">
        <f t="shared" si="26"/>
        <v>93.109925666812416</v>
      </c>
      <c r="AT242" s="15">
        <f t="shared" si="27"/>
        <v>10.739993538158675</v>
      </c>
      <c r="AU242" s="39"/>
    </row>
    <row r="243" spans="1:47" s="8" customFormat="1" ht="11.25" customHeight="1" x14ac:dyDescent="0.2">
      <c r="A243" s="8">
        <v>239</v>
      </c>
      <c r="B243" s="8">
        <v>4</v>
      </c>
      <c r="C243" s="20" t="s">
        <v>16</v>
      </c>
      <c r="D243" s="21">
        <f>IF(C243="",0,VALUE(IF(C243='Tabelle Tipi-pesi'!B$2,'Tabelle Tipi-pesi'!C$2,"")&amp;IF(C243='Tabelle Tipi-pesi'!B$3,'Tabelle Tipi-pesi'!C$3,"")&amp;IF(C243='Tabelle Tipi-pesi'!B$4,'Tabelle Tipi-pesi'!C$4,"")&amp;IF(C243='Tabelle Tipi-pesi'!B$5,'Tabelle Tipi-pesi'!C$5,"")&amp;IF(C243='Tabelle Tipi-pesi'!B$6,'Tabelle Tipi-pesi'!C$6,"")&amp;IF(C243='Tabelle Tipi-pesi'!B$7,'Tabelle Tipi-pesi'!C$7,"")&amp;IF(C243='Tabelle Tipi-pesi'!B$8,'Tabelle Tipi-pesi'!C$8,"")&amp;IF(C243='Tabelle Tipi-pesi'!B$9,'Tabelle Tipi-pesi'!C$9,"")&amp;IF(C243='Tabelle Tipi-pesi'!B$10,'Tabelle Tipi-pesi'!C$10,"")&amp;IF(C243='Tabelle Tipi-pesi'!B$11,'Tabelle Tipi-pesi'!C$11,"")&amp;IF(C243='Tabelle Tipi-pesi'!B$12,'Tabelle Tipi-pesi'!C$12,"")&amp;IF(C243='Tabelle Tipi-pesi'!B$13,'Tabelle Tipi-pesi'!C$13,"")&amp;IF(C243='Tabelle Tipi-pesi'!B$14,'Tabelle Tipi-pesi'!C$14,"")&amp;IF(C243='Tabelle Tipi-pesi'!B$15,'Tabelle Tipi-pesi'!C$15,"")&amp;IF(C243='Tabelle Tipi-pesi'!B$16,'Tabelle Tipi-pesi'!C$16,"")&amp;IF(C243='Tabelle Tipi-pesi'!B$17,'Tabelle Tipi-pesi'!C$17,"")&amp;IF(C243='Tabelle Tipi-pesi'!B$18,'Tabelle Tipi-pesi'!C$18,"")&amp;IF(C243='Tabelle Tipi-pesi'!B$19,'Tabelle Tipi-pesi'!C$19,"")&amp;IF(C243='Tabelle Tipi-pesi'!B$20,'Tabelle Tipi-pesi'!C$20,"")&amp;IF(C243='Tabelle Tipi-pesi'!B$21,'Tabelle Tipi-pesi'!C$21,"")&amp;IF(C243='Tabelle Tipi-pesi'!B$22,'Tabelle Tipi-pesi'!C$22,"")&amp;IF(C243='Tabelle Tipi-pesi'!B$23,'Tabelle Tipi-pesi'!C$23,"")&amp;IF(C243='Tabelle Tipi-pesi'!B$24,'Tabelle Tipi-pesi'!C$24,"")&amp;IF(C243='Tabelle Tipi-pesi'!B$25,'Tabelle Tipi-pesi'!C$25,"")&amp;IF(C243='Tabelle Tipi-pesi'!B$26,'Tabelle Tipi-pesi'!C$26,"")&amp;IF(C243='Tabelle Tipi-pesi'!B$27,'Tabelle Tipi-pesi'!C$27,"")&amp;IF(C243='Tabelle Tipi-pesi'!B$28,'Tabelle Tipi-pesi'!C$28,"")&amp;IF(C243='Tabelle Tipi-pesi'!B$29,'Tabelle Tipi-pesi'!C$29,"")&amp;IF(C243='Tabelle Tipi-pesi'!B$30,'Tabelle Tipi-pesi'!C$30,"")))</f>
        <v>50</v>
      </c>
      <c r="E243" s="8" t="s">
        <v>139</v>
      </c>
      <c r="F243" s="7">
        <f>IF(E243="",0,VALUE(IF(E243='Tabelle Tipi-pesi'!D$2,'Tabelle Tipi-pesi'!E$2,"")&amp;IF(E243='Tabelle Tipi-pesi'!D$3,'Tabelle Tipi-pesi'!E$3,"")&amp;IF(E243='Tabelle Tipi-pesi'!D$4,'Tabelle Tipi-pesi'!E$4,"")&amp;IF(E243='Tabelle Tipi-pesi'!D$5,'Tabelle Tipi-pesi'!E$5,"")&amp;IF(E243='Tabelle Tipi-pesi'!D$6,'Tabelle Tipi-pesi'!E$6,"")&amp;IF(E243='Tabelle Tipi-pesi'!D$7,'Tabelle Tipi-pesi'!E$7,"")&amp;IF(E243='Tabelle Tipi-pesi'!D$8,'Tabelle Tipi-pesi'!E$8,"")&amp;IF(E243='Tabelle Tipi-pesi'!D$9,'Tabelle Tipi-pesi'!E$9,"")&amp;IF(E243='Tabelle Tipi-pesi'!D$10,'Tabelle Tipi-pesi'!E$10,"")&amp;IF(E243='Tabelle Tipi-pesi'!D$11,'Tabelle Tipi-pesi'!E$11,"")&amp;IF(E243='Tabelle Tipi-pesi'!D$12,'Tabelle Tipi-pesi'!E$12,"")&amp;IF(E243='Tabelle Tipi-pesi'!D$13,'Tabelle Tipi-pesi'!E$13,"")&amp;IF(E243='Tabelle Tipi-pesi'!D$14,'Tabelle Tipi-pesi'!E$14,"")&amp;IF(E243='Tabelle Tipi-pesi'!D$15,'Tabelle Tipi-pesi'!E$15,"")&amp;IF(E243='Tabelle Tipi-pesi'!D$16,'Tabelle Tipi-pesi'!E$16,"")&amp;IF(E243='Tabelle Tipi-pesi'!D$17,'Tabelle Tipi-pesi'!E$17,"")&amp;IF(E243='Tabelle Tipi-pesi'!D$18,'Tabelle Tipi-pesi'!E$18,"")&amp;IF(E243='Tabelle Tipi-pesi'!D$19,'Tabelle Tipi-pesi'!E$19,"")&amp;IF(E243='Tabelle Tipi-pesi'!D$20,'Tabelle Tipi-pesi'!E$20,"")&amp;IF(E243='Tabelle Tipi-pesi'!D$21,'Tabelle Tipi-pesi'!E$21,"")&amp;IF(E243='Tabelle Tipi-pesi'!D$22,'Tabelle Tipi-pesi'!E$22,"")&amp;IF(E243='Tabelle Tipi-pesi'!D$23,'Tabelle Tipi-pesi'!E$23,"")&amp;IF(E243='Tabelle Tipi-pesi'!D$24,'Tabelle Tipi-pesi'!E$24,"")&amp;IF(E243='Tabelle Tipi-pesi'!D$25,'Tabelle Tipi-pesi'!E$25,"")&amp;IF(E243='Tabelle Tipi-pesi'!D$26,'Tabelle Tipi-pesi'!E$26,"")&amp;IF(E243='Tabelle Tipi-pesi'!D$27,'Tabelle Tipi-pesi'!E$27,"")&amp;IF(E243='Tabelle Tipi-pesi'!D$28,'Tabelle Tipi-pesi'!E$28,"")&amp;IF(E243='Tabelle Tipi-pesi'!D$29,'Tabelle Tipi-pesi'!E$29,"")&amp;IF(E243='Tabelle Tipi-pesi'!D$30,'Tabelle Tipi-pesi'!E$30,"")))</f>
        <v>20</v>
      </c>
      <c r="G243" s="22" t="s">
        <v>133</v>
      </c>
      <c r="H243" s="23">
        <f>$B243*IF(G243="",0,VALUE(IF(G243='Tabelle Tipi-pesi'!F$2,'Tabelle Tipi-pesi'!G$2,"")&amp;IF(G243='Tabelle Tipi-pesi'!F$3,'Tabelle Tipi-pesi'!G$3,"")&amp;IF(G243='Tabelle Tipi-pesi'!F$4,'Tabelle Tipi-pesi'!G$4,"")&amp;IF(G243='Tabelle Tipi-pesi'!F$5,'Tabelle Tipi-pesi'!G$5,"")&amp;IF(G243='Tabelle Tipi-pesi'!F$6,'Tabelle Tipi-pesi'!G$6,"")&amp;IF(G243='Tabelle Tipi-pesi'!F$7,'Tabelle Tipi-pesi'!G$7,"")&amp;IF(G243='Tabelle Tipi-pesi'!F$8,'Tabelle Tipi-pesi'!G$8,"")&amp;IF(G243='Tabelle Tipi-pesi'!F$9,'Tabelle Tipi-pesi'!G$9,"")&amp;IF(G243='Tabelle Tipi-pesi'!F$10,'Tabelle Tipi-pesi'!G$10,"")&amp;IF(G243='Tabelle Tipi-pesi'!F$11,'Tabelle Tipi-pesi'!G$11,"")&amp;IF(G243='Tabelle Tipi-pesi'!F$12,'Tabelle Tipi-pesi'!G$12,"")&amp;IF(G243='Tabelle Tipi-pesi'!F$13,'Tabelle Tipi-pesi'!G$13,"")&amp;IF(G243='Tabelle Tipi-pesi'!F$14,'Tabelle Tipi-pesi'!G$14,"")&amp;IF(G243='Tabelle Tipi-pesi'!F$15,'Tabelle Tipi-pesi'!G$15,"")&amp;IF(G243='Tabelle Tipi-pesi'!F$16,'Tabelle Tipi-pesi'!G$16,"")&amp;IF(G243='Tabelle Tipi-pesi'!F$17,'Tabelle Tipi-pesi'!G$17,"")&amp;IF(G243='Tabelle Tipi-pesi'!F$18,'Tabelle Tipi-pesi'!G$18,"")&amp;IF(G243='Tabelle Tipi-pesi'!F$19,'Tabelle Tipi-pesi'!G$19,"")&amp;IF(G243='Tabelle Tipi-pesi'!F$20,'Tabelle Tipi-pesi'!G$20,"")&amp;IF(G243='Tabelle Tipi-pesi'!F$21,'Tabelle Tipi-pesi'!G$21,"")&amp;IF(G243='Tabelle Tipi-pesi'!F$22,'Tabelle Tipi-pesi'!G$22,"")&amp;IF(G243='Tabelle Tipi-pesi'!F$23,'Tabelle Tipi-pesi'!G$23,"")&amp;IF(G243='Tabelle Tipi-pesi'!F$24,'Tabelle Tipi-pesi'!G$24,"")&amp;IF(G243='Tabelle Tipi-pesi'!F$25,'Tabelle Tipi-pesi'!G$25,"")&amp;IF(G243='Tabelle Tipi-pesi'!F$26,'Tabelle Tipi-pesi'!G$26,"")&amp;IF(G243='Tabelle Tipi-pesi'!F$27,'Tabelle Tipi-pesi'!G$27,"")&amp;IF(G243='Tabelle Tipi-pesi'!F$28,'Tabelle Tipi-pesi'!G$28,"")&amp;IF(G243='Tabelle Tipi-pesi'!F$29,'Tabelle Tipi-pesi'!G$29,"")&amp;IF(G243='Tabelle Tipi-pesi'!F$30,'Tabelle Tipi-pesi'!G$30,"")))</f>
        <v>40</v>
      </c>
      <c r="I243" s="8" t="s">
        <v>46</v>
      </c>
      <c r="J243" s="9">
        <f>IF(I243="",0,VALUE(IF(I243='Tabelle Tipi-pesi'!H$2,'Tabelle Tipi-pesi'!I$2,"")&amp;IF(I243='Tabelle Tipi-pesi'!H$3,'Tabelle Tipi-pesi'!I$3,"")&amp;IF(I243='Tabelle Tipi-pesi'!H$4,'Tabelle Tipi-pesi'!I$4,"")&amp;IF(I243='Tabelle Tipi-pesi'!H$5,'Tabelle Tipi-pesi'!I$5,"")&amp;IF(I243='Tabelle Tipi-pesi'!H$6,'Tabelle Tipi-pesi'!I$6,"")&amp;IF(I243='Tabelle Tipi-pesi'!H$7,'Tabelle Tipi-pesi'!I$7,"")&amp;IF(I243='Tabelle Tipi-pesi'!H$8,'Tabelle Tipi-pesi'!I$8,"")&amp;IF(I243='Tabelle Tipi-pesi'!H$9,'Tabelle Tipi-pesi'!I$9,"")&amp;IF(I243='Tabelle Tipi-pesi'!H$10,'Tabelle Tipi-pesi'!I$10,"")&amp;IF(I243='Tabelle Tipi-pesi'!H$11,'Tabelle Tipi-pesi'!I$11,"")&amp;IF(I243='Tabelle Tipi-pesi'!H$12,'Tabelle Tipi-pesi'!I$12,"")&amp;IF(I243='Tabelle Tipi-pesi'!H$13,'Tabelle Tipi-pesi'!I$13,"")&amp;IF(I243='Tabelle Tipi-pesi'!H$14,'Tabelle Tipi-pesi'!I$14,"")&amp;IF(I243='Tabelle Tipi-pesi'!H$15,'Tabelle Tipi-pesi'!I$15,"")&amp;IF(I243='Tabelle Tipi-pesi'!H$16,'Tabelle Tipi-pesi'!I$16,"")&amp;IF(I243='Tabelle Tipi-pesi'!H$17,'Tabelle Tipi-pesi'!I$17,"")&amp;IF(I243='Tabelle Tipi-pesi'!H$18,'Tabelle Tipi-pesi'!I$18,"")&amp;IF(I243='Tabelle Tipi-pesi'!H$19,'Tabelle Tipi-pesi'!I$19,"")&amp;IF(I243='Tabelle Tipi-pesi'!H$20,'Tabelle Tipi-pesi'!I$20,"")&amp;IF(I243='Tabelle Tipi-pesi'!H$21,'Tabelle Tipi-pesi'!I$21,"")&amp;IF(I243='Tabelle Tipi-pesi'!H$22,'Tabelle Tipi-pesi'!I$22,"")&amp;IF(I243='Tabelle Tipi-pesi'!H$23,'Tabelle Tipi-pesi'!I$23,"")&amp;IF(I243='Tabelle Tipi-pesi'!H$24,'Tabelle Tipi-pesi'!I$24,"")&amp;IF(I243='Tabelle Tipi-pesi'!H$25,'Tabelle Tipi-pesi'!I$25,"")&amp;IF(I243='Tabelle Tipi-pesi'!H$26,'Tabelle Tipi-pesi'!I$26,"")&amp;IF(I243='Tabelle Tipi-pesi'!H$27,'Tabelle Tipi-pesi'!I$27,"")&amp;IF(I243='Tabelle Tipi-pesi'!H$28,'Tabelle Tipi-pesi'!I$28,"")&amp;IF(I243='Tabelle Tipi-pesi'!H$29,'Tabelle Tipi-pesi'!I$29,"")&amp;IF(I243='Tabelle Tipi-pesi'!H$30,'Tabelle Tipi-pesi'!I$30,"")))</f>
        <v>40</v>
      </c>
      <c r="K243" s="24" t="s">
        <v>50</v>
      </c>
      <c r="L243" s="25">
        <f>IF(K243="",0,VALUE(IF(K243='Tabelle Tipi-pesi'!J$2,'Tabelle Tipi-pesi'!K$2,"")&amp;IF(K243='Tabelle Tipi-pesi'!J$3,'Tabelle Tipi-pesi'!K$3,"")&amp;IF(K243='Tabelle Tipi-pesi'!J$4,'Tabelle Tipi-pesi'!K$4,"")&amp;IF(K243='Tabelle Tipi-pesi'!J$5,'Tabelle Tipi-pesi'!K$5,"")&amp;IF(K243='Tabelle Tipi-pesi'!J$6,'Tabelle Tipi-pesi'!K$6,"")&amp;IF(K243='Tabelle Tipi-pesi'!J$7,'Tabelle Tipi-pesi'!K$7,"")&amp;IF(K243='Tabelle Tipi-pesi'!J$8,'Tabelle Tipi-pesi'!K$8,"")&amp;IF(K243='Tabelle Tipi-pesi'!J$9,'Tabelle Tipi-pesi'!K$9,"")&amp;IF(K243='Tabelle Tipi-pesi'!J$10,'Tabelle Tipi-pesi'!K$10,"")&amp;IF(K243='Tabelle Tipi-pesi'!J$11,'Tabelle Tipi-pesi'!K$11,"")&amp;IF(K243='Tabelle Tipi-pesi'!J$12,'Tabelle Tipi-pesi'!K$12,"")&amp;IF(K243='Tabelle Tipi-pesi'!J$13,'Tabelle Tipi-pesi'!K$13,"")&amp;IF(K243='Tabelle Tipi-pesi'!J$14,'Tabelle Tipi-pesi'!K$14,"")&amp;IF(K243='Tabelle Tipi-pesi'!J$15,'Tabelle Tipi-pesi'!K$15,"")&amp;IF(K243='Tabelle Tipi-pesi'!J$16,'Tabelle Tipi-pesi'!K$16,"")&amp;IF(K243='Tabelle Tipi-pesi'!J$17,'Tabelle Tipi-pesi'!K$17,"")&amp;IF(K243='Tabelle Tipi-pesi'!J$18,'Tabelle Tipi-pesi'!K$18,"")&amp;IF(K243='Tabelle Tipi-pesi'!J$19,'Tabelle Tipi-pesi'!K$19,"")&amp;IF(K243='Tabelle Tipi-pesi'!J$20,'Tabelle Tipi-pesi'!K$20,"")&amp;IF(K243='Tabelle Tipi-pesi'!J$21,'Tabelle Tipi-pesi'!K$21,"")&amp;IF(K243='Tabelle Tipi-pesi'!J$22,'Tabelle Tipi-pesi'!K$22,"")&amp;IF(K243='Tabelle Tipi-pesi'!J$23,'Tabelle Tipi-pesi'!K$23,"")&amp;IF(K243='Tabelle Tipi-pesi'!J$24,'Tabelle Tipi-pesi'!K$24,"")&amp;IF(K243='Tabelle Tipi-pesi'!J$25,'Tabelle Tipi-pesi'!K$25,"")&amp;IF(K243='Tabelle Tipi-pesi'!J$26,'Tabelle Tipi-pesi'!K$26,"")&amp;IF(K243='Tabelle Tipi-pesi'!J$27,'Tabelle Tipi-pesi'!K$27,"")&amp;IF(K243='Tabelle Tipi-pesi'!J$28,'Tabelle Tipi-pesi'!K$28,"")&amp;IF(K243='Tabelle Tipi-pesi'!J$29,'Tabelle Tipi-pesi'!K$29,"")&amp;IF(K243='Tabelle Tipi-pesi'!J$30,'Tabelle Tipi-pesi'!K$30,"")))</f>
        <v>7</v>
      </c>
      <c r="M243" s="8" t="s">
        <v>55</v>
      </c>
      <c r="N243" s="9">
        <f>$B243*IF(M243="",0,VALUE(IF(M243='Tabelle Tipi-pesi'!L$2,'Tabelle Tipi-pesi'!M$2,"")&amp;IF(M243='Tabelle Tipi-pesi'!L$3,'Tabelle Tipi-pesi'!M$3,"")&amp;IF(M243='Tabelle Tipi-pesi'!L$4,'Tabelle Tipi-pesi'!M$4,"")&amp;IF(M243='Tabelle Tipi-pesi'!L$5,'Tabelle Tipi-pesi'!M$5,"")&amp;IF(M243='Tabelle Tipi-pesi'!L$6,'Tabelle Tipi-pesi'!M$6,"")&amp;IF(M243='Tabelle Tipi-pesi'!L$7,'Tabelle Tipi-pesi'!M$7,"")&amp;IF(M243='Tabelle Tipi-pesi'!L$8,'Tabelle Tipi-pesi'!M$8,"")&amp;IF(M243='Tabelle Tipi-pesi'!L$9,'Tabelle Tipi-pesi'!M$9,"")&amp;IF(M243='Tabelle Tipi-pesi'!L$10,'Tabelle Tipi-pesi'!M$10,"")&amp;IF(M243='Tabelle Tipi-pesi'!L$11,'Tabelle Tipi-pesi'!M$11,"")&amp;IF(M243='Tabelle Tipi-pesi'!L$12,'Tabelle Tipi-pesi'!M$12,"")&amp;IF(M243='Tabelle Tipi-pesi'!L$13,'Tabelle Tipi-pesi'!M$13,"")&amp;IF(M243='Tabelle Tipi-pesi'!L$14,'Tabelle Tipi-pesi'!M$14,"")&amp;IF(M243='Tabelle Tipi-pesi'!L$15,'Tabelle Tipi-pesi'!M$15,"")&amp;IF(M243='Tabelle Tipi-pesi'!L$16,'Tabelle Tipi-pesi'!M$16,"")&amp;IF(M243='Tabelle Tipi-pesi'!L$17,'Tabelle Tipi-pesi'!M$17,"")&amp;IF(M243='Tabelle Tipi-pesi'!L$18,'Tabelle Tipi-pesi'!M$18,"")&amp;IF(M243='Tabelle Tipi-pesi'!L$19,'Tabelle Tipi-pesi'!M$19,"")&amp;IF(M243='Tabelle Tipi-pesi'!L$20,'Tabelle Tipi-pesi'!M$20,"")&amp;IF(M243='Tabelle Tipi-pesi'!L$21,'Tabelle Tipi-pesi'!M$21,"")&amp;IF(M243='Tabelle Tipi-pesi'!L$22,'Tabelle Tipi-pesi'!M$22,"")&amp;IF(M243='Tabelle Tipi-pesi'!L$23,'Tabelle Tipi-pesi'!M$23,"")&amp;IF(M243='Tabelle Tipi-pesi'!L$24,'Tabelle Tipi-pesi'!M$24,"")&amp;IF(M243='Tabelle Tipi-pesi'!L$25,'Tabelle Tipi-pesi'!M$25,"")&amp;IF(M243='Tabelle Tipi-pesi'!L$26,'Tabelle Tipi-pesi'!M$26,"")&amp;IF(M243='Tabelle Tipi-pesi'!L$27,'Tabelle Tipi-pesi'!M$27,"")&amp;IF(M243='Tabelle Tipi-pesi'!L$28,'Tabelle Tipi-pesi'!M$28,"")&amp;IF(M243='Tabelle Tipi-pesi'!L$29,'Tabelle Tipi-pesi'!M$29,"")&amp;IF(M243='Tabelle Tipi-pesi'!L$30,'Tabelle Tipi-pesi'!M$30,"")))</f>
        <v>100</v>
      </c>
      <c r="O243" s="27" t="s">
        <v>169</v>
      </c>
      <c r="P243" s="28">
        <f>IF(O243="",0,VALUE(IF(O243='Tabelle Tipi-pesi'!N$2,'Tabelle Tipi-pesi'!O$2,"")&amp;IF(O243='Tabelle Tipi-pesi'!N$3,'Tabelle Tipi-pesi'!O$3,"")&amp;IF(O243='Tabelle Tipi-pesi'!N$4,'Tabelle Tipi-pesi'!O$4,"")&amp;IF(O243='Tabelle Tipi-pesi'!N$5,'Tabelle Tipi-pesi'!O$5,"")&amp;IF(O243='Tabelle Tipi-pesi'!N$6,'Tabelle Tipi-pesi'!O$6,"")&amp;IF(O243='Tabelle Tipi-pesi'!N$7,'Tabelle Tipi-pesi'!O$7,"")&amp;IF(O243='Tabelle Tipi-pesi'!N$8,'Tabelle Tipi-pesi'!O$8,"")&amp;IF(O243='Tabelle Tipi-pesi'!N$9,'Tabelle Tipi-pesi'!O$9,"")&amp;IF(O243='Tabelle Tipi-pesi'!N$10,'Tabelle Tipi-pesi'!O$10,"")&amp;IF(O243='Tabelle Tipi-pesi'!N$11,'Tabelle Tipi-pesi'!O$11,"")&amp;IF(O243='Tabelle Tipi-pesi'!N$12,'Tabelle Tipi-pesi'!O$12,"")&amp;IF(O243='Tabelle Tipi-pesi'!N$13,'Tabelle Tipi-pesi'!O$13,"")&amp;IF(O243='Tabelle Tipi-pesi'!N$14,'Tabelle Tipi-pesi'!O$14,"")&amp;IF(O243='Tabelle Tipi-pesi'!N$15,'Tabelle Tipi-pesi'!O$15,"")&amp;IF(O243='Tabelle Tipi-pesi'!N$16,'Tabelle Tipi-pesi'!O$16,"")&amp;IF(O243='Tabelle Tipi-pesi'!N$17,'Tabelle Tipi-pesi'!O$17,"")&amp;IF(O243='Tabelle Tipi-pesi'!N$18,'Tabelle Tipi-pesi'!O$18,"")&amp;IF(O243='Tabelle Tipi-pesi'!N$19,'Tabelle Tipi-pesi'!O$19,"")&amp;IF(O243='Tabelle Tipi-pesi'!N$20,'Tabelle Tipi-pesi'!O$20,"")&amp;IF(O243='Tabelle Tipi-pesi'!N$21,'Tabelle Tipi-pesi'!O$21,"")&amp;IF(O243='Tabelle Tipi-pesi'!N$22,'Tabelle Tipi-pesi'!O$22,"")&amp;IF(O243='Tabelle Tipi-pesi'!N$23,'Tabelle Tipi-pesi'!O$23,"")&amp;IF(O243='Tabelle Tipi-pesi'!N$24,'Tabelle Tipi-pesi'!O$24,"")&amp;IF(O243='Tabelle Tipi-pesi'!N$25,'Tabelle Tipi-pesi'!O$25,"")&amp;IF(O243='Tabelle Tipi-pesi'!N$26,'Tabelle Tipi-pesi'!O$26,"")&amp;IF(O243='Tabelle Tipi-pesi'!N$27,'Tabelle Tipi-pesi'!O$27,"")&amp;IF(O243='Tabelle Tipi-pesi'!N$28,'Tabelle Tipi-pesi'!O$28,"")&amp;IF(O243='Tabelle Tipi-pesi'!N$29,'Tabelle Tipi-pesi'!O$29,"")&amp;IF(O243='Tabelle Tipi-pesi'!N$30,'Tabelle Tipi-pesi'!O$30,"")))</f>
        <v>295</v>
      </c>
      <c r="R243" s="9">
        <f>IF(Q243="",0,VALUE(IF(Q243='Tabelle Tipi-pesi'!P$2,'Tabelle Tipi-pesi'!Q$2,"")&amp;IF(Q243='Tabelle Tipi-pesi'!P$3,'Tabelle Tipi-pesi'!Q$3,"")&amp;IF(Q243='Tabelle Tipi-pesi'!P$4,'Tabelle Tipi-pesi'!Q$4,"")&amp;IF(Q243='Tabelle Tipi-pesi'!P$5,'Tabelle Tipi-pesi'!Q$5,"")&amp;IF(Q243='Tabelle Tipi-pesi'!P$6,'Tabelle Tipi-pesi'!Q$6,"")&amp;IF(Q243='Tabelle Tipi-pesi'!P$7,'Tabelle Tipi-pesi'!Q$7,"")&amp;IF(Q243='Tabelle Tipi-pesi'!P$8,'Tabelle Tipi-pesi'!Q$8,"")&amp;IF(Q243='Tabelle Tipi-pesi'!P$9,'Tabelle Tipi-pesi'!Q$9,"")&amp;IF(Q243='Tabelle Tipi-pesi'!P$10,'Tabelle Tipi-pesi'!Q$10,"")&amp;IF(Q243='Tabelle Tipi-pesi'!P$11,'Tabelle Tipi-pesi'!Q$11,"")&amp;IF(Q243='Tabelle Tipi-pesi'!P$12,'Tabelle Tipi-pesi'!Q$12,"")&amp;IF(Q243='Tabelle Tipi-pesi'!P$13,'Tabelle Tipi-pesi'!Q$13,"")&amp;IF(Q243='Tabelle Tipi-pesi'!P$14,'Tabelle Tipi-pesi'!Q$14,"")&amp;IF(Q243='Tabelle Tipi-pesi'!P$15,'Tabelle Tipi-pesi'!Q$15,"")&amp;IF(Q243='Tabelle Tipi-pesi'!P$16,'Tabelle Tipi-pesi'!Q$16,"")&amp;IF(Q243='Tabelle Tipi-pesi'!P$17,'Tabelle Tipi-pesi'!Q$17,"")&amp;IF(Q243='Tabelle Tipi-pesi'!P$18,'Tabelle Tipi-pesi'!Q$18,"")&amp;IF(Q243='Tabelle Tipi-pesi'!P$19,'Tabelle Tipi-pesi'!Q$19,"")&amp;IF(Q243='Tabelle Tipi-pesi'!P$20,'Tabelle Tipi-pesi'!Q$20,"")&amp;IF(Q243='Tabelle Tipi-pesi'!P$21,'Tabelle Tipi-pesi'!Q$21,"")&amp;IF(Q243='Tabelle Tipi-pesi'!P$22,'Tabelle Tipi-pesi'!Q$22,"")&amp;IF(Q243='Tabelle Tipi-pesi'!P$23,'Tabelle Tipi-pesi'!Q$23,"")&amp;IF(Q243='Tabelle Tipi-pesi'!P$24,'Tabelle Tipi-pesi'!Q$24,"")&amp;IF(Q243='Tabelle Tipi-pesi'!P$25,'Tabelle Tipi-pesi'!Q$25,"")&amp;IF(Q243='Tabelle Tipi-pesi'!P$26,'Tabelle Tipi-pesi'!Q$26,"")&amp;IF(Q243='Tabelle Tipi-pesi'!P$27,'Tabelle Tipi-pesi'!Q$27,"")&amp;IF(Q243='Tabelle Tipi-pesi'!P$28,'Tabelle Tipi-pesi'!Q$28,"")&amp;IF(Q243='Tabelle Tipi-pesi'!P$29,'Tabelle Tipi-pesi'!Q$29,"")&amp;IF(Q243='Tabelle Tipi-pesi'!P$30,'Tabelle Tipi-pesi'!Q$30,"")))</f>
        <v>0</v>
      </c>
      <c r="S243" s="29"/>
      <c r="T243" s="30">
        <f>IF(S243="",0,VALUE(IF(S243='Tabelle Tipi-pesi'!R$2,'Tabelle Tipi-pesi'!S$2,"")&amp;IF(S243='Tabelle Tipi-pesi'!R$3,'Tabelle Tipi-pesi'!S$3,"")&amp;IF(S243='Tabelle Tipi-pesi'!R$4,'Tabelle Tipi-pesi'!S$4,"")&amp;IF(S243='Tabelle Tipi-pesi'!R$5,'Tabelle Tipi-pesi'!S$5,"")&amp;IF(S243='Tabelle Tipi-pesi'!R$6,'Tabelle Tipi-pesi'!S$6,"")&amp;IF(S243='Tabelle Tipi-pesi'!R$7,'Tabelle Tipi-pesi'!S$7,"")&amp;IF(S243='Tabelle Tipi-pesi'!R$8,'Tabelle Tipi-pesi'!S$8,"")&amp;IF(S243='Tabelle Tipi-pesi'!R$9,'Tabelle Tipi-pesi'!S$9,"")&amp;IF(S243='Tabelle Tipi-pesi'!R$10,'Tabelle Tipi-pesi'!S$10,"")&amp;IF(S243='Tabelle Tipi-pesi'!R$11,'Tabelle Tipi-pesi'!S$11,"")&amp;IF(S243='Tabelle Tipi-pesi'!R$12,'Tabelle Tipi-pesi'!S$12,"")&amp;IF(S243='Tabelle Tipi-pesi'!R$13,'Tabelle Tipi-pesi'!S$13,"")&amp;IF(S243='Tabelle Tipi-pesi'!R$14,'Tabelle Tipi-pesi'!S$14,"")&amp;IF(S243='Tabelle Tipi-pesi'!R$15,'Tabelle Tipi-pesi'!S$15,"")&amp;IF(S243='Tabelle Tipi-pesi'!R$16,'Tabelle Tipi-pesi'!S$16,"")&amp;IF(S243='Tabelle Tipi-pesi'!R$17,'Tabelle Tipi-pesi'!S$17,"")&amp;IF(S243='Tabelle Tipi-pesi'!R$18,'Tabelle Tipi-pesi'!S$18,"")&amp;IF(S243='Tabelle Tipi-pesi'!R$19,'Tabelle Tipi-pesi'!S$19,"")&amp;IF(S243='Tabelle Tipi-pesi'!R$20,'Tabelle Tipi-pesi'!S$20,"")&amp;IF(S243='Tabelle Tipi-pesi'!R$21,'Tabelle Tipi-pesi'!S$21,"")&amp;IF(S243='Tabelle Tipi-pesi'!R$22,'Tabelle Tipi-pesi'!S$22,"")&amp;IF(S243='Tabelle Tipi-pesi'!R$23,'Tabelle Tipi-pesi'!S$23,"")&amp;IF(S243='Tabelle Tipi-pesi'!R$24,'Tabelle Tipi-pesi'!S$24,"")&amp;IF(S243='Tabelle Tipi-pesi'!R$25,'Tabelle Tipi-pesi'!S$25,"")&amp;IF(S243='Tabelle Tipi-pesi'!R$26,'Tabelle Tipi-pesi'!S$26,"")&amp;IF(S243='Tabelle Tipi-pesi'!R$27,'Tabelle Tipi-pesi'!S$27,"")&amp;IF(S243='Tabelle Tipi-pesi'!R$28,'Tabelle Tipi-pesi'!S$28,"")&amp;IF(S243='Tabelle Tipi-pesi'!R$29,'Tabelle Tipi-pesi'!S$29,"")&amp;IF(S243='Tabelle Tipi-pesi'!R$30,'Tabelle Tipi-pesi'!S$30,"")))</f>
        <v>0</v>
      </c>
      <c r="U243" s="8" t="s">
        <v>97</v>
      </c>
      <c r="V243" s="9">
        <f>IF(U243="",0,VALUE(IF(U243='Tabelle Tipi-pesi'!T$2,'Tabelle Tipi-pesi'!U$2,"")&amp;IF(U243='Tabelle Tipi-pesi'!T$3,'Tabelle Tipi-pesi'!U$3,"")&amp;IF(U243='Tabelle Tipi-pesi'!T$4,'Tabelle Tipi-pesi'!U$4,"")&amp;IF(U243='Tabelle Tipi-pesi'!T$5,'Tabelle Tipi-pesi'!U$5,"")&amp;IF(U243='Tabelle Tipi-pesi'!T$6,'Tabelle Tipi-pesi'!U$6,"")&amp;IF(U243='Tabelle Tipi-pesi'!T$7,'Tabelle Tipi-pesi'!U$7,"")&amp;IF(U243='Tabelle Tipi-pesi'!T$8,'Tabelle Tipi-pesi'!U$8,"")&amp;IF(U243='Tabelle Tipi-pesi'!T$9,'Tabelle Tipi-pesi'!U$9,"")&amp;IF(U243='Tabelle Tipi-pesi'!T$10,'Tabelle Tipi-pesi'!U$10,"")&amp;IF(U243='Tabelle Tipi-pesi'!T$11,'Tabelle Tipi-pesi'!U$11,"")&amp;IF(U243='Tabelle Tipi-pesi'!T$12,'Tabelle Tipi-pesi'!U$12,"")&amp;IF(U243='Tabelle Tipi-pesi'!T$13,'Tabelle Tipi-pesi'!U$13,"")&amp;IF(U243='Tabelle Tipi-pesi'!T$14,'Tabelle Tipi-pesi'!U$14,"")&amp;IF(U243='Tabelle Tipi-pesi'!T$15,'Tabelle Tipi-pesi'!U$15,"")&amp;IF(U243='Tabelle Tipi-pesi'!T$16,'Tabelle Tipi-pesi'!U$16,"")&amp;IF(U243='Tabelle Tipi-pesi'!T$17,'Tabelle Tipi-pesi'!U$17,"")&amp;IF(U243='Tabelle Tipi-pesi'!T$18,'Tabelle Tipi-pesi'!U$18,"")&amp;IF(U243='Tabelle Tipi-pesi'!T$19,'Tabelle Tipi-pesi'!U$19,"")&amp;IF(U243='Tabelle Tipi-pesi'!T$20,'Tabelle Tipi-pesi'!U$20,"")&amp;IF(U243='Tabelle Tipi-pesi'!T$21,'Tabelle Tipi-pesi'!U$21,"")&amp;IF(U243='Tabelle Tipi-pesi'!T$22,'Tabelle Tipi-pesi'!U$22,"")&amp;IF(U243='Tabelle Tipi-pesi'!T$23,'Tabelle Tipi-pesi'!U$23,"")&amp;IF(U243='Tabelle Tipi-pesi'!T$24,'Tabelle Tipi-pesi'!U$24,"")&amp;IF(U243='Tabelle Tipi-pesi'!T$25,'Tabelle Tipi-pesi'!U$25,"")&amp;IF(U243='Tabelle Tipi-pesi'!T$26,'Tabelle Tipi-pesi'!U$26,"")&amp;IF(U243='Tabelle Tipi-pesi'!T$27,'Tabelle Tipi-pesi'!U$27,"")&amp;IF(U243='Tabelle Tipi-pesi'!T$28,'Tabelle Tipi-pesi'!U$28,"")&amp;IF(U243='Tabelle Tipi-pesi'!T$29,'Tabelle Tipi-pesi'!U$29,"")&amp;IF(U243='Tabelle Tipi-pesi'!T$30,'Tabelle Tipi-pesi'!U$30,"")))</f>
        <v>20</v>
      </c>
      <c r="W243" s="31"/>
      <c r="X243" s="32">
        <f>IF(W243="",0,VALUE(IF(W243='Tabelle Tipi-pesi'!V$2,'Tabelle Tipi-pesi'!W$2,"")&amp;IF(W243='Tabelle Tipi-pesi'!V$3,'Tabelle Tipi-pesi'!W$3,"")&amp;IF(W243='Tabelle Tipi-pesi'!V$4,'Tabelle Tipi-pesi'!W$4,"")&amp;IF(W243='Tabelle Tipi-pesi'!V$5,'Tabelle Tipi-pesi'!W$5,"")&amp;IF(W243='Tabelle Tipi-pesi'!V$6,'Tabelle Tipi-pesi'!W$6,"")&amp;IF(W243='Tabelle Tipi-pesi'!V$7,'Tabelle Tipi-pesi'!W$7,"")&amp;IF(W243='Tabelle Tipi-pesi'!V$8,'Tabelle Tipi-pesi'!W$8,"")&amp;IF(W243='Tabelle Tipi-pesi'!V$9,'Tabelle Tipi-pesi'!W$9,"")&amp;IF(W243='Tabelle Tipi-pesi'!V$10,'Tabelle Tipi-pesi'!W$10,"")&amp;IF(W243='Tabelle Tipi-pesi'!V$11,'Tabelle Tipi-pesi'!W$11,"")&amp;IF(W243='Tabelle Tipi-pesi'!V$12,'Tabelle Tipi-pesi'!W$12,"")&amp;IF(W243='Tabelle Tipi-pesi'!V$13,'Tabelle Tipi-pesi'!W$13,"")&amp;IF(W243='Tabelle Tipi-pesi'!V$14,'Tabelle Tipi-pesi'!W$14,"")&amp;IF(W243='Tabelle Tipi-pesi'!V$15,'Tabelle Tipi-pesi'!W$15,"")&amp;IF(W243='Tabelle Tipi-pesi'!V$16,'Tabelle Tipi-pesi'!W$16,"")&amp;IF(W243='Tabelle Tipi-pesi'!V$17,'Tabelle Tipi-pesi'!W$17,"")&amp;IF(W243='Tabelle Tipi-pesi'!V$18,'Tabelle Tipi-pesi'!W$18,"")&amp;IF(W243='Tabelle Tipi-pesi'!V$19,'Tabelle Tipi-pesi'!W$19,"")&amp;IF(W243='Tabelle Tipi-pesi'!V$20,'Tabelle Tipi-pesi'!W$20,"")&amp;IF(W243='Tabelle Tipi-pesi'!V$21,'Tabelle Tipi-pesi'!W$21,"")&amp;IF(W243='Tabelle Tipi-pesi'!V$22,'Tabelle Tipi-pesi'!W$22,"")&amp;IF(W243='Tabelle Tipi-pesi'!V$23,'Tabelle Tipi-pesi'!W$23,"")&amp;IF(W243='Tabelle Tipi-pesi'!V$24,'Tabelle Tipi-pesi'!W$24,"")&amp;IF(W243='Tabelle Tipi-pesi'!V$25,'Tabelle Tipi-pesi'!W$25,"")&amp;IF(W243='Tabelle Tipi-pesi'!V$26,'Tabelle Tipi-pesi'!W$26,"")&amp;IF(W243='Tabelle Tipi-pesi'!V$27,'Tabelle Tipi-pesi'!W$27,"")&amp;IF(W243='Tabelle Tipi-pesi'!V$28,'Tabelle Tipi-pesi'!W$28,"")&amp;IF(W243='Tabelle Tipi-pesi'!V$29,'Tabelle Tipi-pesi'!W$29,"")&amp;IF(W243='Tabelle Tipi-pesi'!V$30,'Tabelle Tipi-pesi'!W$30,"")))</f>
        <v>0</v>
      </c>
      <c r="Z243" s="9">
        <f>IF(Y243="",0,VALUE(IF(Y243='Tabelle Tipi-pesi'!X$2,'Tabelle Tipi-pesi'!Y$2,"")&amp;IF(Y243='Tabelle Tipi-pesi'!X$3,'Tabelle Tipi-pesi'!Y$3,"")&amp;IF(Y243='Tabelle Tipi-pesi'!X$4,'Tabelle Tipi-pesi'!Y$4,"")&amp;IF(Y243='Tabelle Tipi-pesi'!X$5,'Tabelle Tipi-pesi'!Y$5,"")&amp;IF(Y243='Tabelle Tipi-pesi'!X$6,'Tabelle Tipi-pesi'!Y$6,"")&amp;IF(Y243='Tabelle Tipi-pesi'!X$7,'Tabelle Tipi-pesi'!Y$7,"")&amp;IF(Y243='Tabelle Tipi-pesi'!X$8,'Tabelle Tipi-pesi'!Y$8,"")&amp;IF(Y243='Tabelle Tipi-pesi'!X$9,'Tabelle Tipi-pesi'!Y$9,"")&amp;IF(Y243='Tabelle Tipi-pesi'!X$10,'Tabelle Tipi-pesi'!Y$10,"")&amp;IF(Y243='Tabelle Tipi-pesi'!X$11,'Tabelle Tipi-pesi'!Y$11,"")&amp;IF(Y243='Tabelle Tipi-pesi'!X$12,'Tabelle Tipi-pesi'!Y$12,"")&amp;IF(Y243='Tabelle Tipi-pesi'!X$13,'Tabelle Tipi-pesi'!Y$13,"")&amp;IF(Y243='Tabelle Tipi-pesi'!X$14,'Tabelle Tipi-pesi'!Y$14,"")&amp;IF(Y243='Tabelle Tipi-pesi'!X$15,'Tabelle Tipi-pesi'!Y$15,"")&amp;IF(Y243='Tabelle Tipi-pesi'!X$16,'Tabelle Tipi-pesi'!Y$16,"")&amp;IF(Y243='Tabelle Tipi-pesi'!X$17,'Tabelle Tipi-pesi'!Y$17,"")&amp;IF(Y243='Tabelle Tipi-pesi'!X$18,'Tabelle Tipi-pesi'!Y$18,"")&amp;IF(Y243='Tabelle Tipi-pesi'!X$19,'Tabelle Tipi-pesi'!Y$19,"")&amp;IF(Y243='Tabelle Tipi-pesi'!X$20,'Tabelle Tipi-pesi'!Y$20,"")&amp;IF(Y243='Tabelle Tipi-pesi'!X$21,'Tabelle Tipi-pesi'!Y$21,"")&amp;IF(Y243='Tabelle Tipi-pesi'!X$22,'Tabelle Tipi-pesi'!Y$22,"")&amp;IF(Y243='Tabelle Tipi-pesi'!X$23,'Tabelle Tipi-pesi'!Y$23,"")&amp;IF(Y243='Tabelle Tipi-pesi'!X$24,'Tabelle Tipi-pesi'!Y$24,"")&amp;IF(Y243='Tabelle Tipi-pesi'!X$25,'Tabelle Tipi-pesi'!Y$25,"")&amp;IF(Y243='Tabelle Tipi-pesi'!X$26,'Tabelle Tipi-pesi'!Y$26,"")&amp;IF(Y243='Tabelle Tipi-pesi'!X$27,'Tabelle Tipi-pesi'!Y$27,"")&amp;IF(Y243='Tabelle Tipi-pesi'!X$28,'Tabelle Tipi-pesi'!Y$28,"")&amp;IF(Y243='Tabelle Tipi-pesi'!X$29,'Tabelle Tipi-pesi'!Y$29,"")&amp;IF(Y243='Tabelle Tipi-pesi'!X$30,'Tabelle Tipi-pesi'!Y$30,"")))</f>
        <v>0</v>
      </c>
      <c r="AA243" s="36" t="s">
        <v>103</v>
      </c>
      <c r="AB243" s="37">
        <f>IF(AA243="",0,VALUE(IF(AA243='Tabelle Tipi-pesi'!Z$2,'Tabelle Tipi-pesi'!AA$2,"")&amp;IF(AA243='Tabelle Tipi-pesi'!Z$3,'Tabelle Tipi-pesi'!AA$3,"")&amp;IF(AA243='Tabelle Tipi-pesi'!Z$4,'Tabelle Tipi-pesi'!AA$4,"")&amp;IF(AA243='Tabelle Tipi-pesi'!Z$5,'Tabelle Tipi-pesi'!AA$5,"")&amp;IF(AA243='Tabelle Tipi-pesi'!Z$6,'Tabelle Tipi-pesi'!AA$6,"")&amp;IF(AA243='Tabelle Tipi-pesi'!Z$7,'Tabelle Tipi-pesi'!AA$7,"")&amp;IF(AA243='Tabelle Tipi-pesi'!Z$8,'Tabelle Tipi-pesi'!AA$8,"")&amp;IF(AA243='Tabelle Tipi-pesi'!Z$9,'Tabelle Tipi-pesi'!AA$9,"")&amp;IF(AA243='Tabelle Tipi-pesi'!Z$10,'Tabelle Tipi-pesi'!AA$10,"")&amp;IF(AA243='Tabelle Tipi-pesi'!Z$11,'Tabelle Tipi-pesi'!AA$11,"")&amp;IF(AA243='Tabelle Tipi-pesi'!Z$12,'Tabelle Tipi-pesi'!AA$12,"")&amp;IF(AA243='Tabelle Tipi-pesi'!Z$13,'Tabelle Tipi-pesi'!AA$13,"")&amp;IF(AA243='Tabelle Tipi-pesi'!Z$14,'Tabelle Tipi-pesi'!AA$14,"")&amp;IF(AA243='Tabelle Tipi-pesi'!Z$15,'Tabelle Tipi-pesi'!AA$15,"")&amp;IF(AA243='Tabelle Tipi-pesi'!Z$16,'Tabelle Tipi-pesi'!AA$16,"")&amp;IF(AA243='Tabelle Tipi-pesi'!Z$17,'Tabelle Tipi-pesi'!AA$17,"")&amp;IF(AA243='Tabelle Tipi-pesi'!Z$18,'Tabelle Tipi-pesi'!AA$18,"")&amp;IF(AA243='Tabelle Tipi-pesi'!Z$19,'Tabelle Tipi-pesi'!AA$19,"")&amp;IF(AA243='Tabelle Tipi-pesi'!Z$20,'Tabelle Tipi-pesi'!AA$20,"")&amp;IF(AA243='Tabelle Tipi-pesi'!Z$21,'Tabelle Tipi-pesi'!AA$21,"")&amp;IF(AA243='Tabelle Tipi-pesi'!Z$22,'Tabelle Tipi-pesi'!AA$22,"")&amp;IF(AA243='Tabelle Tipi-pesi'!Z$23,'Tabelle Tipi-pesi'!AA$23,"")&amp;IF(AA243='Tabelle Tipi-pesi'!Z$24,'Tabelle Tipi-pesi'!AA$24,"")&amp;IF(AA243='Tabelle Tipi-pesi'!Z$25,'Tabelle Tipi-pesi'!AA$25,"")&amp;IF(AA243='Tabelle Tipi-pesi'!Z$26,'Tabelle Tipi-pesi'!AA$26,"")&amp;IF(AA243='Tabelle Tipi-pesi'!Z$27,'Tabelle Tipi-pesi'!AA$27,"")&amp;IF(AA243='Tabelle Tipi-pesi'!Z$28,'Tabelle Tipi-pesi'!AA$28,"")&amp;IF(AA243='Tabelle Tipi-pesi'!Z$29,'Tabelle Tipi-pesi'!AA$29,"")&amp;IF(AA243='Tabelle Tipi-pesi'!Z$30,'Tabelle Tipi-pesi'!AA$30,"")))</f>
        <v>10</v>
      </c>
      <c r="AD243" s="9">
        <f>IF(AC243="",0,VALUE(IF(AC243='Tabelle Tipi-pesi'!Z$2,'Tabelle Tipi-pesi'!AA$2,"")&amp;IF(AC243='Tabelle Tipi-pesi'!Z$3,'Tabelle Tipi-pesi'!AA$3,"")&amp;IF(AC243='Tabelle Tipi-pesi'!Z$4,'Tabelle Tipi-pesi'!AA$4,"")&amp;IF(AC243='Tabelle Tipi-pesi'!Z$5,'Tabelle Tipi-pesi'!AA$5,"")&amp;IF(AC243='Tabelle Tipi-pesi'!Z$6,'Tabelle Tipi-pesi'!AA$6,"")&amp;IF(AC243='Tabelle Tipi-pesi'!Z$7,'Tabelle Tipi-pesi'!AA$7,"")&amp;IF(AC243='Tabelle Tipi-pesi'!Z$8,'Tabelle Tipi-pesi'!AA$8,"")&amp;IF(AC243='Tabelle Tipi-pesi'!Z$9,'Tabelle Tipi-pesi'!AA$9,"")&amp;IF(AC243='Tabelle Tipi-pesi'!Z$10,'Tabelle Tipi-pesi'!AA$10,"")&amp;IF(AC243='Tabelle Tipi-pesi'!Z$11,'Tabelle Tipi-pesi'!AA$11,"")&amp;IF(AC243='Tabelle Tipi-pesi'!Z$12,'Tabelle Tipi-pesi'!AA$12,"")&amp;IF(AC243='Tabelle Tipi-pesi'!Z$13,'Tabelle Tipi-pesi'!AA$13,"")&amp;IF(AC243='Tabelle Tipi-pesi'!Z$14,'Tabelle Tipi-pesi'!AA$14,"")&amp;IF(AC243='Tabelle Tipi-pesi'!Z$15,'Tabelle Tipi-pesi'!AA$15,"")&amp;IF(AC243='Tabelle Tipi-pesi'!Z$16,'Tabelle Tipi-pesi'!AA$16,"")&amp;IF(AC243='Tabelle Tipi-pesi'!Z$17,'Tabelle Tipi-pesi'!AA$17,"")&amp;IF(AC243='Tabelle Tipi-pesi'!Z$18,'Tabelle Tipi-pesi'!AA$18,"")&amp;IF(AC243='Tabelle Tipi-pesi'!Z$19,'Tabelle Tipi-pesi'!AA$19,"")&amp;IF(AC243='Tabelle Tipi-pesi'!Z$20,'Tabelle Tipi-pesi'!AA$20,"")&amp;IF(AC243='Tabelle Tipi-pesi'!Z$21,'Tabelle Tipi-pesi'!AA$21,"")&amp;IF(AC243='Tabelle Tipi-pesi'!Z$22,'Tabelle Tipi-pesi'!AA$22,"")&amp;IF(AC243='Tabelle Tipi-pesi'!Z$23,'Tabelle Tipi-pesi'!AA$23,"")&amp;IF(AC243='Tabelle Tipi-pesi'!Z$24,'Tabelle Tipi-pesi'!AA$24,"")&amp;IF(AC243='Tabelle Tipi-pesi'!Z$25,'Tabelle Tipi-pesi'!AA$25,"")&amp;IF(AC243='Tabelle Tipi-pesi'!Z$26,'Tabelle Tipi-pesi'!AA$26,"")&amp;IF(AC243='Tabelle Tipi-pesi'!Z$25,'Tabelle Tipi-pesi'!AA$25,"")&amp;IF(AC243='Tabelle Tipi-pesi'!Z$27,'Tabelle Tipi-pesi'!AA$27,"")&amp;IF(AC243='Tabelle Tipi-pesi'!Z$28,'Tabelle Tipi-pesi'!AA$28,"")&amp;IF(AC243='Tabelle Tipi-pesi'!Z$29,'Tabelle Tipi-pesi'!AA$29,"")&amp;IF(AC243='Tabelle Tipi-pesi'!Z$30,'Tabelle Tipi-pesi'!AA$30,"")))</f>
        <v>0</v>
      </c>
      <c r="AE243" s="34" t="s">
        <v>118</v>
      </c>
      <c r="AF243" s="35">
        <f>IF(AE243="",0,VALUE(IF(AE243='Tabelle Tipi-pesi'!AB$2,'Tabelle Tipi-pesi'!AC$2,"")&amp;IF(AE243='Tabelle Tipi-pesi'!AB$3,'Tabelle Tipi-pesi'!AC$3,"")&amp;IF(AE243='Tabelle Tipi-pesi'!AB$4,'Tabelle Tipi-pesi'!AC$4,"")&amp;IF(AE243='Tabelle Tipi-pesi'!AB$5,'Tabelle Tipi-pesi'!AC$5,"")&amp;IF(AE243='Tabelle Tipi-pesi'!AB$6,'Tabelle Tipi-pesi'!AC$6,"")&amp;IF(AE243='Tabelle Tipi-pesi'!AB$7,'Tabelle Tipi-pesi'!AC$7,"")&amp;IF(AE243='Tabelle Tipi-pesi'!AB$8,'Tabelle Tipi-pesi'!AC$8,"")&amp;IF(AE243='Tabelle Tipi-pesi'!AB$9,'Tabelle Tipi-pesi'!AC$9,"")&amp;IF(AE243='Tabelle Tipi-pesi'!AB$10,'Tabelle Tipi-pesi'!AC$10,"")&amp;IF(AE243='Tabelle Tipi-pesi'!AB$11,'Tabelle Tipi-pesi'!AC$11,"")&amp;IF(AE243='Tabelle Tipi-pesi'!AB$12,'Tabelle Tipi-pesi'!AC$12,"")&amp;IF(AE243='Tabelle Tipi-pesi'!AB$13,'Tabelle Tipi-pesi'!AC$13,"")&amp;IF(AE243='Tabelle Tipi-pesi'!AB$14,'Tabelle Tipi-pesi'!AC$14,"")&amp;IF(AE243='Tabelle Tipi-pesi'!AB$15,'Tabelle Tipi-pesi'!AC$15,"")&amp;IF(AE243='Tabelle Tipi-pesi'!AB$16,'Tabelle Tipi-pesi'!AC$16,"")&amp;IF(AE243='Tabelle Tipi-pesi'!AB$17,'Tabelle Tipi-pesi'!AC$17,"")&amp;IF(AE243='Tabelle Tipi-pesi'!AB$18,'Tabelle Tipi-pesi'!AC$18,"")&amp;IF(AE243='Tabelle Tipi-pesi'!AB$19,'Tabelle Tipi-pesi'!AC$19,"")&amp;IF(AE243='Tabelle Tipi-pesi'!AB$20,'Tabelle Tipi-pesi'!AC$20,"")&amp;IF(AE243='Tabelle Tipi-pesi'!AB$21,'Tabelle Tipi-pesi'!AC$21,"")&amp;IF(AE243='Tabelle Tipi-pesi'!AB$22,'Tabelle Tipi-pesi'!AC$22,"")&amp;IF(AE243='Tabelle Tipi-pesi'!AB$23,'Tabelle Tipi-pesi'!AC$23,"")&amp;IF(AE243='Tabelle Tipi-pesi'!AB$24,'Tabelle Tipi-pesi'!AC$24,"")&amp;IF(AE243='Tabelle Tipi-pesi'!AB$25,'Tabelle Tipi-pesi'!AC$25,"")&amp;IF(AE243='Tabelle Tipi-pesi'!AB$26,'Tabelle Tipi-pesi'!AC$26,"")&amp;IF(AE243='Tabelle Tipi-pesi'!AB$25,'Tabelle Tipi-pesi'!AC$25,"")&amp;IF(AE243='Tabelle Tipi-pesi'!AB$27,'Tabelle Tipi-pesi'!AC$27,"")&amp;IF(AE243='Tabelle Tipi-pesi'!AB$28,'Tabelle Tipi-pesi'!AC$28,"")&amp;IF(AE243='Tabelle Tipi-pesi'!AB$29,'Tabelle Tipi-pesi'!AC$29,"")&amp;IF(AE243='Tabelle Tipi-pesi'!AB$30,'Tabelle Tipi-pesi'!AC$30,"")))</f>
        <v>10</v>
      </c>
      <c r="AH243" s="9">
        <f>IF(AG243="",0,VALUE(IF(AG243='Tabelle Tipi-pesi'!AD$2,'Tabelle Tipi-pesi'!AE$2,"")&amp;IF(AG243='Tabelle Tipi-pesi'!AD$3,'Tabelle Tipi-pesi'!AE$3,"")&amp;IF(AG243='Tabelle Tipi-pesi'!AD$4,'Tabelle Tipi-pesi'!AE$4,"")&amp;IF(AG243='Tabelle Tipi-pesi'!AD$5,'Tabelle Tipi-pesi'!AE$5,"")&amp;IF(AG243='Tabelle Tipi-pesi'!AD$6,'Tabelle Tipi-pesi'!AE$6,"")&amp;IF(AG243='Tabelle Tipi-pesi'!AD$7,'Tabelle Tipi-pesi'!AE$7,"")&amp;IF(AG243='Tabelle Tipi-pesi'!AD$8,'Tabelle Tipi-pesi'!AE$8,"")&amp;IF(AG243='Tabelle Tipi-pesi'!AD$9,'Tabelle Tipi-pesi'!AE$9,"")&amp;IF(AG243='Tabelle Tipi-pesi'!AD$10,'Tabelle Tipi-pesi'!AE$10,"")&amp;IF(AG243='Tabelle Tipi-pesi'!AD$11,'Tabelle Tipi-pesi'!AE$11,"")&amp;IF(AG243='Tabelle Tipi-pesi'!AD$12,'Tabelle Tipi-pesi'!AE$12,"")&amp;IF(AG243='Tabelle Tipi-pesi'!AD$13,'Tabelle Tipi-pesi'!AE$13,"")&amp;IF(AG243='Tabelle Tipi-pesi'!AD$14,'Tabelle Tipi-pesi'!AE$14,"")&amp;IF(AG243='Tabelle Tipi-pesi'!AD$15,'Tabelle Tipi-pesi'!AE$15,"")&amp;IF(AG243='Tabelle Tipi-pesi'!AD$16,'Tabelle Tipi-pesi'!AE$16,"")&amp;IF(AG243='Tabelle Tipi-pesi'!AD$17,'Tabelle Tipi-pesi'!AE$17,"")&amp;IF(AG243='Tabelle Tipi-pesi'!AD$18,'Tabelle Tipi-pesi'!AE$18,"")&amp;IF(AG243='Tabelle Tipi-pesi'!AD$19,'Tabelle Tipi-pesi'!AE$19,"")&amp;IF(AG243='Tabelle Tipi-pesi'!AD$20,'Tabelle Tipi-pesi'!AE$20,"")&amp;IF(AG243='Tabelle Tipi-pesi'!AD$21,'Tabelle Tipi-pesi'!AE$21,"")&amp;IF(AG243='Tabelle Tipi-pesi'!AD$22,'Tabelle Tipi-pesi'!AE$22,"")&amp;IF(AG243='Tabelle Tipi-pesi'!AD$23,'Tabelle Tipi-pesi'!AE$23,"")&amp;IF(AG243='Tabelle Tipi-pesi'!AD$24,'Tabelle Tipi-pesi'!AE$24,"")&amp;IF(AG243='Tabelle Tipi-pesi'!AD$25,'Tabelle Tipi-pesi'!AE$25,"")&amp;IF(AG243='Tabelle Tipi-pesi'!AD$26,'Tabelle Tipi-pesi'!AE$26,"")&amp;IF(AG243='Tabelle Tipi-pesi'!AD$25,'Tabelle Tipi-pesi'!AE$25,"")&amp;IF(AG243='Tabelle Tipi-pesi'!AD$27,'Tabelle Tipi-pesi'!AE$27,"")&amp;IF(AG243='Tabelle Tipi-pesi'!AD$28,'Tabelle Tipi-pesi'!AE$28,"")&amp;IF(AG243='Tabelle Tipi-pesi'!AD$29,'Tabelle Tipi-pesi'!AE$29,"")&amp;IF(AG243='Tabelle Tipi-pesi'!AD$30,'Tabelle Tipi-pesi'!AE$30,"")))</f>
        <v>0</v>
      </c>
      <c r="AJ243" s="26">
        <f t="shared" si="21"/>
        <v>592</v>
      </c>
      <c r="AK243" s="55">
        <v>42.5</v>
      </c>
      <c r="AL243" s="12">
        <v>4962</v>
      </c>
      <c r="AM243" s="18"/>
      <c r="AN243" s="11">
        <f t="shared" si="22"/>
        <v>9</v>
      </c>
      <c r="AO243" s="11" t="str">
        <f t="shared" si="23"/>
        <v>3</v>
      </c>
      <c r="AP243" s="8">
        <v>1080</v>
      </c>
      <c r="AQ243" s="40">
        <f t="shared" si="24"/>
        <v>7.0051764705882356</v>
      </c>
      <c r="AR243" s="15">
        <f t="shared" si="25"/>
        <v>75.65590588235294</v>
      </c>
      <c r="AS243" s="16">
        <f t="shared" si="26"/>
        <v>127.79713831478537</v>
      </c>
      <c r="AT243" s="15">
        <f t="shared" si="27"/>
        <v>7.8249013490179689</v>
      </c>
      <c r="AU243" s="39"/>
    </row>
    <row r="244" spans="1:47" s="8" customFormat="1" ht="11.25" customHeight="1" x14ac:dyDescent="0.2">
      <c r="A244" s="8">
        <v>240</v>
      </c>
      <c r="B244" s="8">
        <v>4</v>
      </c>
      <c r="C244" s="20" t="s">
        <v>16</v>
      </c>
      <c r="D244" s="21">
        <f>IF(C244="",0,VALUE(IF(C244='Tabelle Tipi-pesi'!B$2,'Tabelle Tipi-pesi'!C$2,"")&amp;IF(C244='Tabelle Tipi-pesi'!B$3,'Tabelle Tipi-pesi'!C$3,"")&amp;IF(C244='Tabelle Tipi-pesi'!B$4,'Tabelle Tipi-pesi'!C$4,"")&amp;IF(C244='Tabelle Tipi-pesi'!B$5,'Tabelle Tipi-pesi'!C$5,"")&amp;IF(C244='Tabelle Tipi-pesi'!B$6,'Tabelle Tipi-pesi'!C$6,"")&amp;IF(C244='Tabelle Tipi-pesi'!B$7,'Tabelle Tipi-pesi'!C$7,"")&amp;IF(C244='Tabelle Tipi-pesi'!B$8,'Tabelle Tipi-pesi'!C$8,"")&amp;IF(C244='Tabelle Tipi-pesi'!B$9,'Tabelle Tipi-pesi'!C$9,"")&amp;IF(C244='Tabelle Tipi-pesi'!B$10,'Tabelle Tipi-pesi'!C$10,"")&amp;IF(C244='Tabelle Tipi-pesi'!B$11,'Tabelle Tipi-pesi'!C$11,"")&amp;IF(C244='Tabelle Tipi-pesi'!B$12,'Tabelle Tipi-pesi'!C$12,"")&amp;IF(C244='Tabelle Tipi-pesi'!B$13,'Tabelle Tipi-pesi'!C$13,"")&amp;IF(C244='Tabelle Tipi-pesi'!B$14,'Tabelle Tipi-pesi'!C$14,"")&amp;IF(C244='Tabelle Tipi-pesi'!B$15,'Tabelle Tipi-pesi'!C$15,"")&amp;IF(C244='Tabelle Tipi-pesi'!B$16,'Tabelle Tipi-pesi'!C$16,"")&amp;IF(C244='Tabelle Tipi-pesi'!B$17,'Tabelle Tipi-pesi'!C$17,"")&amp;IF(C244='Tabelle Tipi-pesi'!B$18,'Tabelle Tipi-pesi'!C$18,"")&amp;IF(C244='Tabelle Tipi-pesi'!B$19,'Tabelle Tipi-pesi'!C$19,"")&amp;IF(C244='Tabelle Tipi-pesi'!B$20,'Tabelle Tipi-pesi'!C$20,"")&amp;IF(C244='Tabelle Tipi-pesi'!B$21,'Tabelle Tipi-pesi'!C$21,"")&amp;IF(C244='Tabelle Tipi-pesi'!B$22,'Tabelle Tipi-pesi'!C$22,"")&amp;IF(C244='Tabelle Tipi-pesi'!B$23,'Tabelle Tipi-pesi'!C$23,"")&amp;IF(C244='Tabelle Tipi-pesi'!B$24,'Tabelle Tipi-pesi'!C$24,"")&amp;IF(C244='Tabelle Tipi-pesi'!B$25,'Tabelle Tipi-pesi'!C$25,"")&amp;IF(C244='Tabelle Tipi-pesi'!B$26,'Tabelle Tipi-pesi'!C$26,"")&amp;IF(C244='Tabelle Tipi-pesi'!B$27,'Tabelle Tipi-pesi'!C$27,"")&amp;IF(C244='Tabelle Tipi-pesi'!B$28,'Tabelle Tipi-pesi'!C$28,"")&amp;IF(C244='Tabelle Tipi-pesi'!B$29,'Tabelle Tipi-pesi'!C$29,"")&amp;IF(C244='Tabelle Tipi-pesi'!B$30,'Tabelle Tipi-pesi'!C$30,"")))</f>
        <v>50</v>
      </c>
      <c r="E244" s="8" t="s">
        <v>139</v>
      </c>
      <c r="F244" s="7">
        <f>IF(E244="",0,VALUE(IF(E244='Tabelle Tipi-pesi'!D$2,'Tabelle Tipi-pesi'!E$2,"")&amp;IF(E244='Tabelle Tipi-pesi'!D$3,'Tabelle Tipi-pesi'!E$3,"")&amp;IF(E244='Tabelle Tipi-pesi'!D$4,'Tabelle Tipi-pesi'!E$4,"")&amp;IF(E244='Tabelle Tipi-pesi'!D$5,'Tabelle Tipi-pesi'!E$5,"")&amp;IF(E244='Tabelle Tipi-pesi'!D$6,'Tabelle Tipi-pesi'!E$6,"")&amp;IF(E244='Tabelle Tipi-pesi'!D$7,'Tabelle Tipi-pesi'!E$7,"")&amp;IF(E244='Tabelle Tipi-pesi'!D$8,'Tabelle Tipi-pesi'!E$8,"")&amp;IF(E244='Tabelle Tipi-pesi'!D$9,'Tabelle Tipi-pesi'!E$9,"")&amp;IF(E244='Tabelle Tipi-pesi'!D$10,'Tabelle Tipi-pesi'!E$10,"")&amp;IF(E244='Tabelle Tipi-pesi'!D$11,'Tabelle Tipi-pesi'!E$11,"")&amp;IF(E244='Tabelle Tipi-pesi'!D$12,'Tabelle Tipi-pesi'!E$12,"")&amp;IF(E244='Tabelle Tipi-pesi'!D$13,'Tabelle Tipi-pesi'!E$13,"")&amp;IF(E244='Tabelle Tipi-pesi'!D$14,'Tabelle Tipi-pesi'!E$14,"")&amp;IF(E244='Tabelle Tipi-pesi'!D$15,'Tabelle Tipi-pesi'!E$15,"")&amp;IF(E244='Tabelle Tipi-pesi'!D$16,'Tabelle Tipi-pesi'!E$16,"")&amp;IF(E244='Tabelle Tipi-pesi'!D$17,'Tabelle Tipi-pesi'!E$17,"")&amp;IF(E244='Tabelle Tipi-pesi'!D$18,'Tabelle Tipi-pesi'!E$18,"")&amp;IF(E244='Tabelle Tipi-pesi'!D$19,'Tabelle Tipi-pesi'!E$19,"")&amp;IF(E244='Tabelle Tipi-pesi'!D$20,'Tabelle Tipi-pesi'!E$20,"")&amp;IF(E244='Tabelle Tipi-pesi'!D$21,'Tabelle Tipi-pesi'!E$21,"")&amp;IF(E244='Tabelle Tipi-pesi'!D$22,'Tabelle Tipi-pesi'!E$22,"")&amp;IF(E244='Tabelle Tipi-pesi'!D$23,'Tabelle Tipi-pesi'!E$23,"")&amp;IF(E244='Tabelle Tipi-pesi'!D$24,'Tabelle Tipi-pesi'!E$24,"")&amp;IF(E244='Tabelle Tipi-pesi'!D$25,'Tabelle Tipi-pesi'!E$25,"")&amp;IF(E244='Tabelle Tipi-pesi'!D$26,'Tabelle Tipi-pesi'!E$26,"")&amp;IF(E244='Tabelle Tipi-pesi'!D$27,'Tabelle Tipi-pesi'!E$27,"")&amp;IF(E244='Tabelle Tipi-pesi'!D$28,'Tabelle Tipi-pesi'!E$28,"")&amp;IF(E244='Tabelle Tipi-pesi'!D$29,'Tabelle Tipi-pesi'!E$29,"")&amp;IF(E244='Tabelle Tipi-pesi'!D$30,'Tabelle Tipi-pesi'!E$30,"")))</f>
        <v>20</v>
      </c>
      <c r="G244" s="22" t="s">
        <v>133</v>
      </c>
      <c r="H244" s="23">
        <f>$B244*IF(G244="",0,VALUE(IF(G244='Tabelle Tipi-pesi'!F$2,'Tabelle Tipi-pesi'!G$2,"")&amp;IF(G244='Tabelle Tipi-pesi'!F$3,'Tabelle Tipi-pesi'!G$3,"")&amp;IF(G244='Tabelle Tipi-pesi'!F$4,'Tabelle Tipi-pesi'!G$4,"")&amp;IF(G244='Tabelle Tipi-pesi'!F$5,'Tabelle Tipi-pesi'!G$5,"")&amp;IF(G244='Tabelle Tipi-pesi'!F$6,'Tabelle Tipi-pesi'!G$6,"")&amp;IF(G244='Tabelle Tipi-pesi'!F$7,'Tabelle Tipi-pesi'!G$7,"")&amp;IF(G244='Tabelle Tipi-pesi'!F$8,'Tabelle Tipi-pesi'!G$8,"")&amp;IF(G244='Tabelle Tipi-pesi'!F$9,'Tabelle Tipi-pesi'!G$9,"")&amp;IF(G244='Tabelle Tipi-pesi'!F$10,'Tabelle Tipi-pesi'!G$10,"")&amp;IF(G244='Tabelle Tipi-pesi'!F$11,'Tabelle Tipi-pesi'!G$11,"")&amp;IF(G244='Tabelle Tipi-pesi'!F$12,'Tabelle Tipi-pesi'!G$12,"")&amp;IF(G244='Tabelle Tipi-pesi'!F$13,'Tabelle Tipi-pesi'!G$13,"")&amp;IF(G244='Tabelle Tipi-pesi'!F$14,'Tabelle Tipi-pesi'!G$14,"")&amp;IF(G244='Tabelle Tipi-pesi'!F$15,'Tabelle Tipi-pesi'!G$15,"")&amp;IF(G244='Tabelle Tipi-pesi'!F$16,'Tabelle Tipi-pesi'!G$16,"")&amp;IF(G244='Tabelle Tipi-pesi'!F$17,'Tabelle Tipi-pesi'!G$17,"")&amp;IF(G244='Tabelle Tipi-pesi'!F$18,'Tabelle Tipi-pesi'!G$18,"")&amp;IF(G244='Tabelle Tipi-pesi'!F$19,'Tabelle Tipi-pesi'!G$19,"")&amp;IF(G244='Tabelle Tipi-pesi'!F$20,'Tabelle Tipi-pesi'!G$20,"")&amp;IF(G244='Tabelle Tipi-pesi'!F$21,'Tabelle Tipi-pesi'!G$21,"")&amp;IF(G244='Tabelle Tipi-pesi'!F$22,'Tabelle Tipi-pesi'!G$22,"")&amp;IF(G244='Tabelle Tipi-pesi'!F$23,'Tabelle Tipi-pesi'!G$23,"")&amp;IF(G244='Tabelle Tipi-pesi'!F$24,'Tabelle Tipi-pesi'!G$24,"")&amp;IF(G244='Tabelle Tipi-pesi'!F$25,'Tabelle Tipi-pesi'!G$25,"")&amp;IF(G244='Tabelle Tipi-pesi'!F$26,'Tabelle Tipi-pesi'!G$26,"")&amp;IF(G244='Tabelle Tipi-pesi'!F$27,'Tabelle Tipi-pesi'!G$27,"")&amp;IF(G244='Tabelle Tipi-pesi'!F$28,'Tabelle Tipi-pesi'!G$28,"")&amp;IF(G244='Tabelle Tipi-pesi'!F$29,'Tabelle Tipi-pesi'!G$29,"")&amp;IF(G244='Tabelle Tipi-pesi'!F$30,'Tabelle Tipi-pesi'!G$30,"")))</f>
        <v>40</v>
      </c>
      <c r="I244" s="8" t="s">
        <v>44</v>
      </c>
      <c r="J244" s="9">
        <f>IF(I244="",0,VALUE(IF(I244='Tabelle Tipi-pesi'!H$2,'Tabelle Tipi-pesi'!I$2,"")&amp;IF(I244='Tabelle Tipi-pesi'!H$3,'Tabelle Tipi-pesi'!I$3,"")&amp;IF(I244='Tabelle Tipi-pesi'!H$4,'Tabelle Tipi-pesi'!I$4,"")&amp;IF(I244='Tabelle Tipi-pesi'!H$5,'Tabelle Tipi-pesi'!I$5,"")&amp;IF(I244='Tabelle Tipi-pesi'!H$6,'Tabelle Tipi-pesi'!I$6,"")&amp;IF(I244='Tabelle Tipi-pesi'!H$7,'Tabelle Tipi-pesi'!I$7,"")&amp;IF(I244='Tabelle Tipi-pesi'!H$8,'Tabelle Tipi-pesi'!I$8,"")&amp;IF(I244='Tabelle Tipi-pesi'!H$9,'Tabelle Tipi-pesi'!I$9,"")&amp;IF(I244='Tabelle Tipi-pesi'!H$10,'Tabelle Tipi-pesi'!I$10,"")&amp;IF(I244='Tabelle Tipi-pesi'!H$11,'Tabelle Tipi-pesi'!I$11,"")&amp;IF(I244='Tabelle Tipi-pesi'!H$12,'Tabelle Tipi-pesi'!I$12,"")&amp;IF(I244='Tabelle Tipi-pesi'!H$13,'Tabelle Tipi-pesi'!I$13,"")&amp;IF(I244='Tabelle Tipi-pesi'!H$14,'Tabelle Tipi-pesi'!I$14,"")&amp;IF(I244='Tabelle Tipi-pesi'!H$15,'Tabelle Tipi-pesi'!I$15,"")&amp;IF(I244='Tabelle Tipi-pesi'!H$16,'Tabelle Tipi-pesi'!I$16,"")&amp;IF(I244='Tabelle Tipi-pesi'!H$17,'Tabelle Tipi-pesi'!I$17,"")&amp;IF(I244='Tabelle Tipi-pesi'!H$18,'Tabelle Tipi-pesi'!I$18,"")&amp;IF(I244='Tabelle Tipi-pesi'!H$19,'Tabelle Tipi-pesi'!I$19,"")&amp;IF(I244='Tabelle Tipi-pesi'!H$20,'Tabelle Tipi-pesi'!I$20,"")&amp;IF(I244='Tabelle Tipi-pesi'!H$21,'Tabelle Tipi-pesi'!I$21,"")&amp;IF(I244='Tabelle Tipi-pesi'!H$22,'Tabelle Tipi-pesi'!I$22,"")&amp;IF(I244='Tabelle Tipi-pesi'!H$23,'Tabelle Tipi-pesi'!I$23,"")&amp;IF(I244='Tabelle Tipi-pesi'!H$24,'Tabelle Tipi-pesi'!I$24,"")&amp;IF(I244='Tabelle Tipi-pesi'!H$25,'Tabelle Tipi-pesi'!I$25,"")&amp;IF(I244='Tabelle Tipi-pesi'!H$26,'Tabelle Tipi-pesi'!I$26,"")&amp;IF(I244='Tabelle Tipi-pesi'!H$27,'Tabelle Tipi-pesi'!I$27,"")&amp;IF(I244='Tabelle Tipi-pesi'!H$28,'Tabelle Tipi-pesi'!I$28,"")&amp;IF(I244='Tabelle Tipi-pesi'!H$29,'Tabelle Tipi-pesi'!I$29,"")&amp;IF(I244='Tabelle Tipi-pesi'!H$30,'Tabelle Tipi-pesi'!I$30,"")))</f>
        <v>80</v>
      </c>
      <c r="K244" s="24" t="s">
        <v>50</v>
      </c>
      <c r="L244" s="25">
        <f>IF(K244="",0,VALUE(IF(K244='Tabelle Tipi-pesi'!J$2,'Tabelle Tipi-pesi'!K$2,"")&amp;IF(K244='Tabelle Tipi-pesi'!J$3,'Tabelle Tipi-pesi'!K$3,"")&amp;IF(K244='Tabelle Tipi-pesi'!J$4,'Tabelle Tipi-pesi'!K$4,"")&amp;IF(K244='Tabelle Tipi-pesi'!J$5,'Tabelle Tipi-pesi'!K$5,"")&amp;IF(K244='Tabelle Tipi-pesi'!J$6,'Tabelle Tipi-pesi'!K$6,"")&amp;IF(K244='Tabelle Tipi-pesi'!J$7,'Tabelle Tipi-pesi'!K$7,"")&amp;IF(K244='Tabelle Tipi-pesi'!J$8,'Tabelle Tipi-pesi'!K$8,"")&amp;IF(K244='Tabelle Tipi-pesi'!J$9,'Tabelle Tipi-pesi'!K$9,"")&amp;IF(K244='Tabelle Tipi-pesi'!J$10,'Tabelle Tipi-pesi'!K$10,"")&amp;IF(K244='Tabelle Tipi-pesi'!J$11,'Tabelle Tipi-pesi'!K$11,"")&amp;IF(K244='Tabelle Tipi-pesi'!J$12,'Tabelle Tipi-pesi'!K$12,"")&amp;IF(K244='Tabelle Tipi-pesi'!J$13,'Tabelle Tipi-pesi'!K$13,"")&amp;IF(K244='Tabelle Tipi-pesi'!J$14,'Tabelle Tipi-pesi'!K$14,"")&amp;IF(K244='Tabelle Tipi-pesi'!J$15,'Tabelle Tipi-pesi'!K$15,"")&amp;IF(K244='Tabelle Tipi-pesi'!J$16,'Tabelle Tipi-pesi'!K$16,"")&amp;IF(K244='Tabelle Tipi-pesi'!J$17,'Tabelle Tipi-pesi'!K$17,"")&amp;IF(K244='Tabelle Tipi-pesi'!J$18,'Tabelle Tipi-pesi'!K$18,"")&amp;IF(K244='Tabelle Tipi-pesi'!J$19,'Tabelle Tipi-pesi'!K$19,"")&amp;IF(K244='Tabelle Tipi-pesi'!J$20,'Tabelle Tipi-pesi'!K$20,"")&amp;IF(K244='Tabelle Tipi-pesi'!J$21,'Tabelle Tipi-pesi'!K$21,"")&amp;IF(K244='Tabelle Tipi-pesi'!J$22,'Tabelle Tipi-pesi'!K$22,"")&amp;IF(K244='Tabelle Tipi-pesi'!J$23,'Tabelle Tipi-pesi'!K$23,"")&amp;IF(K244='Tabelle Tipi-pesi'!J$24,'Tabelle Tipi-pesi'!K$24,"")&amp;IF(K244='Tabelle Tipi-pesi'!J$25,'Tabelle Tipi-pesi'!K$25,"")&amp;IF(K244='Tabelle Tipi-pesi'!J$26,'Tabelle Tipi-pesi'!K$26,"")&amp;IF(K244='Tabelle Tipi-pesi'!J$27,'Tabelle Tipi-pesi'!K$27,"")&amp;IF(K244='Tabelle Tipi-pesi'!J$28,'Tabelle Tipi-pesi'!K$28,"")&amp;IF(K244='Tabelle Tipi-pesi'!J$29,'Tabelle Tipi-pesi'!K$29,"")&amp;IF(K244='Tabelle Tipi-pesi'!J$30,'Tabelle Tipi-pesi'!K$30,"")))</f>
        <v>7</v>
      </c>
      <c r="M244" s="8" t="s">
        <v>55</v>
      </c>
      <c r="N244" s="9">
        <f>$B244*IF(M244="",0,VALUE(IF(M244='Tabelle Tipi-pesi'!L$2,'Tabelle Tipi-pesi'!M$2,"")&amp;IF(M244='Tabelle Tipi-pesi'!L$3,'Tabelle Tipi-pesi'!M$3,"")&amp;IF(M244='Tabelle Tipi-pesi'!L$4,'Tabelle Tipi-pesi'!M$4,"")&amp;IF(M244='Tabelle Tipi-pesi'!L$5,'Tabelle Tipi-pesi'!M$5,"")&amp;IF(M244='Tabelle Tipi-pesi'!L$6,'Tabelle Tipi-pesi'!M$6,"")&amp;IF(M244='Tabelle Tipi-pesi'!L$7,'Tabelle Tipi-pesi'!M$7,"")&amp;IF(M244='Tabelle Tipi-pesi'!L$8,'Tabelle Tipi-pesi'!M$8,"")&amp;IF(M244='Tabelle Tipi-pesi'!L$9,'Tabelle Tipi-pesi'!M$9,"")&amp;IF(M244='Tabelle Tipi-pesi'!L$10,'Tabelle Tipi-pesi'!M$10,"")&amp;IF(M244='Tabelle Tipi-pesi'!L$11,'Tabelle Tipi-pesi'!M$11,"")&amp;IF(M244='Tabelle Tipi-pesi'!L$12,'Tabelle Tipi-pesi'!M$12,"")&amp;IF(M244='Tabelle Tipi-pesi'!L$13,'Tabelle Tipi-pesi'!M$13,"")&amp;IF(M244='Tabelle Tipi-pesi'!L$14,'Tabelle Tipi-pesi'!M$14,"")&amp;IF(M244='Tabelle Tipi-pesi'!L$15,'Tabelle Tipi-pesi'!M$15,"")&amp;IF(M244='Tabelle Tipi-pesi'!L$16,'Tabelle Tipi-pesi'!M$16,"")&amp;IF(M244='Tabelle Tipi-pesi'!L$17,'Tabelle Tipi-pesi'!M$17,"")&amp;IF(M244='Tabelle Tipi-pesi'!L$18,'Tabelle Tipi-pesi'!M$18,"")&amp;IF(M244='Tabelle Tipi-pesi'!L$19,'Tabelle Tipi-pesi'!M$19,"")&amp;IF(M244='Tabelle Tipi-pesi'!L$20,'Tabelle Tipi-pesi'!M$20,"")&amp;IF(M244='Tabelle Tipi-pesi'!L$21,'Tabelle Tipi-pesi'!M$21,"")&amp;IF(M244='Tabelle Tipi-pesi'!L$22,'Tabelle Tipi-pesi'!M$22,"")&amp;IF(M244='Tabelle Tipi-pesi'!L$23,'Tabelle Tipi-pesi'!M$23,"")&amp;IF(M244='Tabelle Tipi-pesi'!L$24,'Tabelle Tipi-pesi'!M$24,"")&amp;IF(M244='Tabelle Tipi-pesi'!L$25,'Tabelle Tipi-pesi'!M$25,"")&amp;IF(M244='Tabelle Tipi-pesi'!L$26,'Tabelle Tipi-pesi'!M$26,"")&amp;IF(M244='Tabelle Tipi-pesi'!L$27,'Tabelle Tipi-pesi'!M$27,"")&amp;IF(M244='Tabelle Tipi-pesi'!L$28,'Tabelle Tipi-pesi'!M$28,"")&amp;IF(M244='Tabelle Tipi-pesi'!L$29,'Tabelle Tipi-pesi'!M$29,"")&amp;IF(M244='Tabelle Tipi-pesi'!L$30,'Tabelle Tipi-pesi'!M$30,"")))</f>
        <v>100</v>
      </c>
      <c r="O244" s="27" t="s">
        <v>169</v>
      </c>
      <c r="P244" s="28">
        <f>IF(O244="",0,VALUE(IF(O244='Tabelle Tipi-pesi'!N$2,'Tabelle Tipi-pesi'!O$2,"")&amp;IF(O244='Tabelle Tipi-pesi'!N$3,'Tabelle Tipi-pesi'!O$3,"")&amp;IF(O244='Tabelle Tipi-pesi'!N$4,'Tabelle Tipi-pesi'!O$4,"")&amp;IF(O244='Tabelle Tipi-pesi'!N$5,'Tabelle Tipi-pesi'!O$5,"")&amp;IF(O244='Tabelle Tipi-pesi'!N$6,'Tabelle Tipi-pesi'!O$6,"")&amp;IF(O244='Tabelle Tipi-pesi'!N$7,'Tabelle Tipi-pesi'!O$7,"")&amp;IF(O244='Tabelle Tipi-pesi'!N$8,'Tabelle Tipi-pesi'!O$8,"")&amp;IF(O244='Tabelle Tipi-pesi'!N$9,'Tabelle Tipi-pesi'!O$9,"")&amp;IF(O244='Tabelle Tipi-pesi'!N$10,'Tabelle Tipi-pesi'!O$10,"")&amp;IF(O244='Tabelle Tipi-pesi'!N$11,'Tabelle Tipi-pesi'!O$11,"")&amp;IF(O244='Tabelle Tipi-pesi'!N$12,'Tabelle Tipi-pesi'!O$12,"")&amp;IF(O244='Tabelle Tipi-pesi'!N$13,'Tabelle Tipi-pesi'!O$13,"")&amp;IF(O244='Tabelle Tipi-pesi'!N$14,'Tabelle Tipi-pesi'!O$14,"")&amp;IF(O244='Tabelle Tipi-pesi'!N$15,'Tabelle Tipi-pesi'!O$15,"")&amp;IF(O244='Tabelle Tipi-pesi'!N$16,'Tabelle Tipi-pesi'!O$16,"")&amp;IF(O244='Tabelle Tipi-pesi'!N$17,'Tabelle Tipi-pesi'!O$17,"")&amp;IF(O244='Tabelle Tipi-pesi'!N$18,'Tabelle Tipi-pesi'!O$18,"")&amp;IF(O244='Tabelle Tipi-pesi'!N$19,'Tabelle Tipi-pesi'!O$19,"")&amp;IF(O244='Tabelle Tipi-pesi'!N$20,'Tabelle Tipi-pesi'!O$20,"")&amp;IF(O244='Tabelle Tipi-pesi'!N$21,'Tabelle Tipi-pesi'!O$21,"")&amp;IF(O244='Tabelle Tipi-pesi'!N$22,'Tabelle Tipi-pesi'!O$22,"")&amp;IF(O244='Tabelle Tipi-pesi'!N$23,'Tabelle Tipi-pesi'!O$23,"")&amp;IF(O244='Tabelle Tipi-pesi'!N$24,'Tabelle Tipi-pesi'!O$24,"")&amp;IF(O244='Tabelle Tipi-pesi'!N$25,'Tabelle Tipi-pesi'!O$25,"")&amp;IF(O244='Tabelle Tipi-pesi'!N$26,'Tabelle Tipi-pesi'!O$26,"")&amp;IF(O244='Tabelle Tipi-pesi'!N$27,'Tabelle Tipi-pesi'!O$27,"")&amp;IF(O244='Tabelle Tipi-pesi'!N$28,'Tabelle Tipi-pesi'!O$28,"")&amp;IF(O244='Tabelle Tipi-pesi'!N$29,'Tabelle Tipi-pesi'!O$29,"")&amp;IF(O244='Tabelle Tipi-pesi'!N$30,'Tabelle Tipi-pesi'!O$30,"")))</f>
        <v>295</v>
      </c>
      <c r="R244" s="9">
        <f>IF(Q244="",0,VALUE(IF(Q244='Tabelle Tipi-pesi'!P$2,'Tabelle Tipi-pesi'!Q$2,"")&amp;IF(Q244='Tabelle Tipi-pesi'!P$3,'Tabelle Tipi-pesi'!Q$3,"")&amp;IF(Q244='Tabelle Tipi-pesi'!P$4,'Tabelle Tipi-pesi'!Q$4,"")&amp;IF(Q244='Tabelle Tipi-pesi'!P$5,'Tabelle Tipi-pesi'!Q$5,"")&amp;IF(Q244='Tabelle Tipi-pesi'!P$6,'Tabelle Tipi-pesi'!Q$6,"")&amp;IF(Q244='Tabelle Tipi-pesi'!P$7,'Tabelle Tipi-pesi'!Q$7,"")&amp;IF(Q244='Tabelle Tipi-pesi'!P$8,'Tabelle Tipi-pesi'!Q$8,"")&amp;IF(Q244='Tabelle Tipi-pesi'!P$9,'Tabelle Tipi-pesi'!Q$9,"")&amp;IF(Q244='Tabelle Tipi-pesi'!P$10,'Tabelle Tipi-pesi'!Q$10,"")&amp;IF(Q244='Tabelle Tipi-pesi'!P$11,'Tabelle Tipi-pesi'!Q$11,"")&amp;IF(Q244='Tabelle Tipi-pesi'!P$12,'Tabelle Tipi-pesi'!Q$12,"")&amp;IF(Q244='Tabelle Tipi-pesi'!P$13,'Tabelle Tipi-pesi'!Q$13,"")&amp;IF(Q244='Tabelle Tipi-pesi'!P$14,'Tabelle Tipi-pesi'!Q$14,"")&amp;IF(Q244='Tabelle Tipi-pesi'!P$15,'Tabelle Tipi-pesi'!Q$15,"")&amp;IF(Q244='Tabelle Tipi-pesi'!P$16,'Tabelle Tipi-pesi'!Q$16,"")&amp;IF(Q244='Tabelle Tipi-pesi'!P$17,'Tabelle Tipi-pesi'!Q$17,"")&amp;IF(Q244='Tabelle Tipi-pesi'!P$18,'Tabelle Tipi-pesi'!Q$18,"")&amp;IF(Q244='Tabelle Tipi-pesi'!P$19,'Tabelle Tipi-pesi'!Q$19,"")&amp;IF(Q244='Tabelle Tipi-pesi'!P$20,'Tabelle Tipi-pesi'!Q$20,"")&amp;IF(Q244='Tabelle Tipi-pesi'!P$21,'Tabelle Tipi-pesi'!Q$21,"")&amp;IF(Q244='Tabelle Tipi-pesi'!P$22,'Tabelle Tipi-pesi'!Q$22,"")&amp;IF(Q244='Tabelle Tipi-pesi'!P$23,'Tabelle Tipi-pesi'!Q$23,"")&amp;IF(Q244='Tabelle Tipi-pesi'!P$24,'Tabelle Tipi-pesi'!Q$24,"")&amp;IF(Q244='Tabelle Tipi-pesi'!P$25,'Tabelle Tipi-pesi'!Q$25,"")&amp;IF(Q244='Tabelle Tipi-pesi'!P$26,'Tabelle Tipi-pesi'!Q$26,"")&amp;IF(Q244='Tabelle Tipi-pesi'!P$27,'Tabelle Tipi-pesi'!Q$27,"")&amp;IF(Q244='Tabelle Tipi-pesi'!P$28,'Tabelle Tipi-pesi'!Q$28,"")&amp;IF(Q244='Tabelle Tipi-pesi'!P$29,'Tabelle Tipi-pesi'!Q$29,"")&amp;IF(Q244='Tabelle Tipi-pesi'!P$30,'Tabelle Tipi-pesi'!Q$30,"")))</f>
        <v>0</v>
      </c>
      <c r="S244" s="29"/>
      <c r="T244" s="30">
        <f>IF(S244="",0,VALUE(IF(S244='Tabelle Tipi-pesi'!R$2,'Tabelle Tipi-pesi'!S$2,"")&amp;IF(S244='Tabelle Tipi-pesi'!R$3,'Tabelle Tipi-pesi'!S$3,"")&amp;IF(S244='Tabelle Tipi-pesi'!R$4,'Tabelle Tipi-pesi'!S$4,"")&amp;IF(S244='Tabelle Tipi-pesi'!R$5,'Tabelle Tipi-pesi'!S$5,"")&amp;IF(S244='Tabelle Tipi-pesi'!R$6,'Tabelle Tipi-pesi'!S$6,"")&amp;IF(S244='Tabelle Tipi-pesi'!R$7,'Tabelle Tipi-pesi'!S$7,"")&amp;IF(S244='Tabelle Tipi-pesi'!R$8,'Tabelle Tipi-pesi'!S$8,"")&amp;IF(S244='Tabelle Tipi-pesi'!R$9,'Tabelle Tipi-pesi'!S$9,"")&amp;IF(S244='Tabelle Tipi-pesi'!R$10,'Tabelle Tipi-pesi'!S$10,"")&amp;IF(S244='Tabelle Tipi-pesi'!R$11,'Tabelle Tipi-pesi'!S$11,"")&amp;IF(S244='Tabelle Tipi-pesi'!R$12,'Tabelle Tipi-pesi'!S$12,"")&amp;IF(S244='Tabelle Tipi-pesi'!R$13,'Tabelle Tipi-pesi'!S$13,"")&amp;IF(S244='Tabelle Tipi-pesi'!R$14,'Tabelle Tipi-pesi'!S$14,"")&amp;IF(S244='Tabelle Tipi-pesi'!R$15,'Tabelle Tipi-pesi'!S$15,"")&amp;IF(S244='Tabelle Tipi-pesi'!R$16,'Tabelle Tipi-pesi'!S$16,"")&amp;IF(S244='Tabelle Tipi-pesi'!R$17,'Tabelle Tipi-pesi'!S$17,"")&amp;IF(S244='Tabelle Tipi-pesi'!R$18,'Tabelle Tipi-pesi'!S$18,"")&amp;IF(S244='Tabelle Tipi-pesi'!R$19,'Tabelle Tipi-pesi'!S$19,"")&amp;IF(S244='Tabelle Tipi-pesi'!R$20,'Tabelle Tipi-pesi'!S$20,"")&amp;IF(S244='Tabelle Tipi-pesi'!R$21,'Tabelle Tipi-pesi'!S$21,"")&amp;IF(S244='Tabelle Tipi-pesi'!R$22,'Tabelle Tipi-pesi'!S$22,"")&amp;IF(S244='Tabelle Tipi-pesi'!R$23,'Tabelle Tipi-pesi'!S$23,"")&amp;IF(S244='Tabelle Tipi-pesi'!R$24,'Tabelle Tipi-pesi'!S$24,"")&amp;IF(S244='Tabelle Tipi-pesi'!R$25,'Tabelle Tipi-pesi'!S$25,"")&amp;IF(S244='Tabelle Tipi-pesi'!R$26,'Tabelle Tipi-pesi'!S$26,"")&amp;IF(S244='Tabelle Tipi-pesi'!R$27,'Tabelle Tipi-pesi'!S$27,"")&amp;IF(S244='Tabelle Tipi-pesi'!R$28,'Tabelle Tipi-pesi'!S$28,"")&amp;IF(S244='Tabelle Tipi-pesi'!R$29,'Tabelle Tipi-pesi'!S$29,"")&amp;IF(S244='Tabelle Tipi-pesi'!R$30,'Tabelle Tipi-pesi'!S$30,"")))</f>
        <v>0</v>
      </c>
      <c r="U244" s="8" t="s">
        <v>97</v>
      </c>
      <c r="V244" s="9">
        <f>IF(U244="",0,VALUE(IF(U244='Tabelle Tipi-pesi'!T$2,'Tabelle Tipi-pesi'!U$2,"")&amp;IF(U244='Tabelle Tipi-pesi'!T$3,'Tabelle Tipi-pesi'!U$3,"")&amp;IF(U244='Tabelle Tipi-pesi'!T$4,'Tabelle Tipi-pesi'!U$4,"")&amp;IF(U244='Tabelle Tipi-pesi'!T$5,'Tabelle Tipi-pesi'!U$5,"")&amp;IF(U244='Tabelle Tipi-pesi'!T$6,'Tabelle Tipi-pesi'!U$6,"")&amp;IF(U244='Tabelle Tipi-pesi'!T$7,'Tabelle Tipi-pesi'!U$7,"")&amp;IF(U244='Tabelle Tipi-pesi'!T$8,'Tabelle Tipi-pesi'!U$8,"")&amp;IF(U244='Tabelle Tipi-pesi'!T$9,'Tabelle Tipi-pesi'!U$9,"")&amp;IF(U244='Tabelle Tipi-pesi'!T$10,'Tabelle Tipi-pesi'!U$10,"")&amp;IF(U244='Tabelle Tipi-pesi'!T$11,'Tabelle Tipi-pesi'!U$11,"")&amp;IF(U244='Tabelle Tipi-pesi'!T$12,'Tabelle Tipi-pesi'!U$12,"")&amp;IF(U244='Tabelle Tipi-pesi'!T$13,'Tabelle Tipi-pesi'!U$13,"")&amp;IF(U244='Tabelle Tipi-pesi'!T$14,'Tabelle Tipi-pesi'!U$14,"")&amp;IF(U244='Tabelle Tipi-pesi'!T$15,'Tabelle Tipi-pesi'!U$15,"")&amp;IF(U244='Tabelle Tipi-pesi'!T$16,'Tabelle Tipi-pesi'!U$16,"")&amp;IF(U244='Tabelle Tipi-pesi'!T$17,'Tabelle Tipi-pesi'!U$17,"")&amp;IF(U244='Tabelle Tipi-pesi'!T$18,'Tabelle Tipi-pesi'!U$18,"")&amp;IF(U244='Tabelle Tipi-pesi'!T$19,'Tabelle Tipi-pesi'!U$19,"")&amp;IF(U244='Tabelle Tipi-pesi'!T$20,'Tabelle Tipi-pesi'!U$20,"")&amp;IF(U244='Tabelle Tipi-pesi'!T$21,'Tabelle Tipi-pesi'!U$21,"")&amp;IF(U244='Tabelle Tipi-pesi'!T$22,'Tabelle Tipi-pesi'!U$22,"")&amp;IF(U244='Tabelle Tipi-pesi'!T$23,'Tabelle Tipi-pesi'!U$23,"")&amp;IF(U244='Tabelle Tipi-pesi'!T$24,'Tabelle Tipi-pesi'!U$24,"")&amp;IF(U244='Tabelle Tipi-pesi'!T$25,'Tabelle Tipi-pesi'!U$25,"")&amp;IF(U244='Tabelle Tipi-pesi'!T$26,'Tabelle Tipi-pesi'!U$26,"")&amp;IF(U244='Tabelle Tipi-pesi'!T$27,'Tabelle Tipi-pesi'!U$27,"")&amp;IF(U244='Tabelle Tipi-pesi'!T$28,'Tabelle Tipi-pesi'!U$28,"")&amp;IF(U244='Tabelle Tipi-pesi'!T$29,'Tabelle Tipi-pesi'!U$29,"")&amp;IF(U244='Tabelle Tipi-pesi'!T$30,'Tabelle Tipi-pesi'!U$30,"")))</f>
        <v>20</v>
      </c>
      <c r="W244" s="31"/>
      <c r="X244" s="32">
        <f>IF(W244="",0,VALUE(IF(W244='Tabelle Tipi-pesi'!V$2,'Tabelle Tipi-pesi'!W$2,"")&amp;IF(W244='Tabelle Tipi-pesi'!V$3,'Tabelle Tipi-pesi'!W$3,"")&amp;IF(W244='Tabelle Tipi-pesi'!V$4,'Tabelle Tipi-pesi'!W$4,"")&amp;IF(W244='Tabelle Tipi-pesi'!V$5,'Tabelle Tipi-pesi'!W$5,"")&amp;IF(W244='Tabelle Tipi-pesi'!V$6,'Tabelle Tipi-pesi'!W$6,"")&amp;IF(W244='Tabelle Tipi-pesi'!V$7,'Tabelle Tipi-pesi'!W$7,"")&amp;IF(W244='Tabelle Tipi-pesi'!V$8,'Tabelle Tipi-pesi'!W$8,"")&amp;IF(W244='Tabelle Tipi-pesi'!V$9,'Tabelle Tipi-pesi'!W$9,"")&amp;IF(W244='Tabelle Tipi-pesi'!V$10,'Tabelle Tipi-pesi'!W$10,"")&amp;IF(W244='Tabelle Tipi-pesi'!V$11,'Tabelle Tipi-pesi'!W$11,"")&amp;IF(W244='Tabelle Tipi-pesi'!V$12,'Tabelle Tipi-pesi'!W$12,"")&amp;IF(W244='Tabelle Tipi-pesi'!V$13,'Tabelle Tipi-pesi'!W$13,"")&amp;IF(W244='Tabelle Tipi-pesi'!V$14,'Tabelle Tipi-pesi'!W$14,"")&amp;IF(W244='Tabelle Tipi-pesi'!V$15,'Tabelle Tipi-pesi'!W$15,"")&amp;IF(W244='Tabelle Tipi-pesi'!V$16,'Tabelle Tipi-pesi'!W$16,"")&amp;IF(W244='Tabelle Tipi-pesi'!V$17,'Tabelle Tipi-pesi'!W$17,"")&amp;IF(W244='Tabelle Tipi-pesi'!V$18,'Tabelle Tipi-pesi'!W$18,"")&amp;IF(W244='Tabelle Tipi-pesi'!V$19,'Tabelle Tipi-pesi'!W$19,"")&amp;IF(W244='Tabelle Tipi-pesi'!V$20,'Tabelle Tipi-pesi'!W$20,"")&amp;IF(W244='Tabelle Tipi-pesi'!V$21,'Tabelle Tipi-pesi'!W$21,"")&amp;IF(W244='Tabelle Tipi-pesi'!V$22,'Tabelle Tipi-pesi'!W$22,"")&amp;IF(W244='Tabelle Tipi-pesi'!V$23,'Tabelle Tipi-pesi'!W$23,"")&amp;IF(W244='Tabelle Tipi-pesi'!V$24,'Tabelle Tipi-pesi'!W$24,"")&amp;IF(W244='Tabelle Tipi-pesi'!V$25,'Tabelle Tipi-pesi'!W$25,"")&amp;IF(W244='Tabelle Tipi-pesi'!V$26,'Tabelle Tipi-pesi'!W$26,"")&amp;IF(W244='Tabelle Tipi-pesi'!V$27,'Tabelle Tipi-pesi'!W$27,"")&amp;IF(W244='Tabelle Tipi-pesi'!V$28,'Tabelle Tipi-pesi'!W$28,"")&amp;IF(W244='Tabelle Tipi-pesi'!V$29,'Tabelle Tipi-pesi'!W$29,"")&amp;IF(W244='Tabelle Tipi-pesi'!V$30,'Tabelle Tipi-pesi'!W$30,"")))</f>
        <v>0</v>
      </c>
      <c r="Z244" s="9">
        <f>IF(Y244="",0,VALUE(IF(Y244='Tabelle Tipi-pesi'!X$2,'Tabelle Tipi-pesi'!Y$2,"")&amp;IF(Y244='Tabelle Tipi-pesi'!X$3,'Tabelle Tipi-pesi'!Y$3,"")&amp;IF(Y244='Tabelle Tipi-pesi'!X$4,'Tabelle Tipi-pesi'!Y$4,"")&amp;IF(Y244='Tabelle Tipi-pesi'!X$5,'Tabelle Tipi-pesi'!Y$5,"")&amp;IF(Y244='Tabelle Tipi-pesi'!X$6,'Tabelle Tipi-pesi'!Y$6,"")&amp;IF(Y244='Tabelle Tipi-pesi'!X$7,'Tabelle Tipi-pesi'!Y$7,"")&amp;IF(Y244='Tabelle Tipi-pesi'!X$8,'Tabelle Tipi-pesi'!Y$8,"")&amp;IF(Y244='Tabelle Tipi-pesi'!X$9,'Tabelle Tipi-pesi'!Y$9,"")&amp;IF(Y244='Tabelle Tipi-pesi'!X$10,'Tabelle Tipi-pesi'!Y$10,"")&amp;IF(Y244='Tabelle Tipi-pesi'!X$11,'Tabelle Tipi-pesi'!Y$11,"")&amp;IF(Y244='Tabelle Tipi-pesi'!X$12,'Tabelle Tipi-pesi'!Y$12,"")&amp;IF(Y244='Tabelle Tipi-pesi'!X$13,'Tabelle Tipi-pesi'!Y$13,"")&amp;IF(Y244='Tabelle Tipi-pesi'!X$14,'Tabelle Tipi-pesi'!Y$14,"")&amp;IF(Y244='Tabelle Tipi-pesi'!X$15,'Tabelle Tipi-pesi'!Y$15,"")&amp;IF(Y244='Tabelle Tipi-pesi'!X$16,'Tabelle Tipi-pesi'!Y$16,"")&amp;IF(Y244='Tabelle Tipi-pesi'!X$17,'Tabelle Tipi-pesi'!Y$17,"")&amp;IF(Y244='Tabelle Tipi-pesi'!X$18,'Tabelle Tipi-pesi'!Y$18,"")&amp;IF(Y244='Tabelle Tipi-pesi'!X$19,'Tabelle Tipi-pesi'!Y$19,"")&amp;IF(Y244='Tabelle Tipi-pesi'!X$20,'Tabelle Tipi-pesi'!Y$20,"")&amp;IF(Y244='Tabelle Tipi-pesi'!X$21,'Tabelle Tipi-pesi'!Y$21,"")&amp;IF(Y244='Tabelle Tipi-pesi'!X$22,'Tabelle Tipi-pesi'!Y$22,"")&amp;IF(Y244='Tabelle Tipi-pesi'!X$23,'Tabelle Tipi-pesi'!Y$23,"")&amp;IF(Y244='Tabelle Tipi-pesi'!X$24,'Tabelle Tipi-pesi'!Y$24,"")&amp;IF(Y244='Tabelle Tipi-pesi'!X$25,'Tabelle Tipi-pesi'!Y$25,"")&amp;IF(Y244='Tabelle Tipi-pesi'!X$26,'Tabelle Tipi-pesi'!Y$26,"")&amp;IF(Y244='Tabelle Tipi-pesi'!X$27,'Tabelle Tipi-pesi'!Y$27,"")&amp;IF(Y244='Tabelle Tipi-pesi'!X$28,'Tabelle Tipi-pesi'!Y$28,"")&amp;IF(Y244='Tabelle Tipi-pesi'!X$29,'Tabelle Tipi-pesi'!Y$29,"")&amp;IF(Y244='Tabelle Tipi-pesi'!X$30,'Tabelle Tipi-pesi'!Y$30,"")))</f>
        <v>0</v>
      </c>
      <c r="AA244" s="36" t="s">
        <v>103</v>
      </c>
      <c r="AB244" s="37">
        <f>IF(AA244="",0,VALUE(IF(AA244='Tabelle Tipi-pesi'!Z$2,'Tabelle Tipi-pesi'!AA$2,"")&amp;IF(AA244='Tabelle Tipi-pesi'!Z$3,'Tabelle Tipi-pesi'!AA$3,"")&amp;IF(AA244='Tabelle Tipi-pesi'!Z$4,'Tabelle Tipi-pesi'!AA$4,"")&amp;IF(AA244='Tabelle Tipi-pesi'!Z$5,'Tabelle Tipi-pesi'!AA$5,"")&amp;IF(AA244='Tabelle Tipi-pesi'!Z$6,'Tabelle Tipi-pesi'!AA$6,"")&amp;IF(AA244='Tabelle Tipi-pesi'!Z$7,'Tabelle Tipi-pesi'!AA$7,"")&amp;IF(AA244='Tabelle Tipi-pesi'!Z$8,'Tabelle Tipi-pesi'!AA$8,"")&amp;IF(AA244='Tabelle Tipi-pesi'!Z$9,'Tabelle Tipi-pesi'!AA$9,"")&amp;IF(AA244='Tabelle Tipi-pesi'!Z$10,'Tabelle Tipi-pesi'!AA$10,"")&amp;IF(AA244='Tabelle Tipi-pesi'!Z$11,'Tabelle Tipi-pesi'!AA$11,"")&amp;IF(AA244='Tabelle Tipi-pesi'!Z$12,'Tabelle Tipi-pesi'!AA$12,"")&amp;IF(AA244='Tabelle Tipi-pesi'!Z$13,'Tabelle Tipi-pesi'!AA$13,"")&amp;IF(AA244='Tabelle Tipi-pesi'!Z$14,'Tabelle Tipi-pesi'!AA$14,"")&amp;IF(AA244='Tabelle Tipi-pesi'!Z$15,'Tabelle Tipi-pesi'!AA$15,"")&amp;IF(AA244='Tabelle Tipi-pesi'!Z$16,'Tabelle Tipi-pesi'!AA$16,"")&amp;IF(AA244='Tabelle Tipi-pesi'!Z$17,'Tabelle Tipi-pesi'!AA$17,"")&amp;IF(AA244='Tabelle Tipi-pesi'!Z$18,'Tabelle Tipi-pesi'!AA$18,"")&amp;IF(AA244='Tabelle Tipi-pesi'!Z$19,'Tabelle Tipi-pesi'!AA$19,"")&amp;IF(AA244='Tabelle Tipi-pesi'!Z$20,'Tabelle Tipi-pesi'!AA$20,"")&amp;IF(AA244='Tabelle Tipi-pesi'!Z$21,'Tabelle Tipi-pesi'!AA$21,"")&amp;IF(AA244='Tabelle Tipi-pesi'!Z$22,'Tabelle Tipi-pesi'!AA$22,"")&amp;IF(AA244='Tabelle Tipi-pesi'!Z$23,'Tabelle Tipi-pesi'!AA$23,"")&amp;IF(AA244='Tabelle Tipi-pesi'!Z$24,'Tabelle Tipi-pesi'!AA$24,"")&amp;IF(AA244='Tabelle Tipi-pesi'!Z$25,'Tabelle Tipi-pesi'!AA$25,"")&amp;IF(AA244='Tabelle Tipi-pesi'!Z$26,'Tabelle Tipi-pesi'!AA$26,"")&amp;IF(AA244='Tabelle Tipi-pesi'!Z$27,'Tabelle Tipi-pesi'!AA$27,"")&amp;IF(AA244='Tabelle Tipi-pesi'!Z$28,'Tabelle Tipi-pesi'!AA$28,"")&amp;IF(AA244='Tabelle Tipi-pesi'!Z$29,'Tabelle Tipi-pesi'!AA$29,"")&amp;IF(AA244='Tabelle Tipi-pesi'!Z$30,'Tabelle Tipi-pesi'!AA$30,"")))</f>
        <v>10</v>
      </c>
      <c r="AD244" s="9">
        <f>IF(AC244="",0,VALUE(IF(AC244='Tabelle Tipi-pesi'!Z$2,'Tabelle Tipi-pesi'!AA$2,"")&amp;IF(AC244='Tabelle Tipi-pesi'!Z$3,'Tabelle Tipi-pesi'!AA$3,"")&amp;IF(AC244='Tabelle Tipi-pesi'!Z$4,'Tabelle Tipi-pesi'!AA$4,"")&amp;IF(AC244='Tabelle Tipi-pesi'!Z$5,'Tabelle Tipi-pesi'!AA$5,"")&amp;IF(AC244='Tabelle Tipi-pesi'!Z$6,'Tabelle Tipi-pesi'!AA$6,"")&amp;IF(AC244='Tabelle Tipi-pesi'!Z$7,'Tabelle Tipi-pesi'!AA$7,"")&amp;IF(AC244='Tabelle Tipi-pesi'!Z$8,'Tabelle Tipi-pesi'!AA$8,"")&amp;IF(AC244='Tabelle Tipi-pesi'!Z$9,'Tabelle Tipi-pesi'!AA$9,"")&amp;IF(AC244='Tabelle Tipi-pesi'!Z$10,'Tabelle Tipi-pesi'!AA$10,"")&amp;IF(AC244='Tabelle Tipi-pesi'!Z$11,'Tabelle Tipi-pesi'!AA$11,"")&amp;IF(AC244='Tabelle Tipi-pesi'!Z$12,'Tabelle Tipi-pesi'!AA$12,"")&amp;IF(AC244='Tabelle Tipi-pesi'!Z$13,'Tabelle Tipi-pesi'!AA$13,"")&amp;IF(AC244='Tabelle Tipi-pesi'!Z$14,'Tabelle Tipi-pesi'!AA$14,"")&amp;IF(AC244='Tabelle Tipi-pesi'!Z$15,'Tabelle Tipi-pesi'!AA$15,"")&amp;IF(AC244='Tabelle Tipi-pesi'!Z$16,'Tabelle Tipi-pesi'!AA$16,"")&amp;IF(AC244='Tabelle Tipi-pesi'!Z$17,'Tabelle Tipi-pesi'!AA$17,"")&amp;IF(AC244='Tabelle Tipi-pesi'!Z$18,'Tabelle Tipi-pesi'!AA$18,"")&amp;IF(AC244='Tabelle Tipi-pesi'!Z$19,'Tabelle Tipi-pesi'!AA$19,"")&amp;IF(AC244='Tabelle Tipi-pesi'!Z$20,'Tabelle Tipi-pesi'!AA$20,"")&amp;IF(AC244='Tabelle Tipi-pesi'!Z$21,'Tabelle Tipi-pesi'!AA$21,"")&amp;IF(AC244='Tabelle Tipi-pesi'!Z$22,'Tabelle Tipi-pesi'!AA$22,"")&amp;IF(AC244='Tabelle Tipi-pesi'!Z$23,'Tabelle Tipi-pesi'!AA$23,"")&amp;IF(AC244='Tabelle Tipi-pesi'!Z$24,'Tabelle Tipi-pesi'!AA$24,"")&amp;IF(AC244='Tabelle Tipi-pesi'!Z$25,'Tabelle Tipi-pesi'!AA$25,"")&amp;IF(AC244='Tabelle Tipi-pesi'!Z$26,'Tabelle Tipi-pesi'!AA$26,"")&amp;IF(AC244='Tabelle Tipi-pesi'!Z$25,'Tabelle Tipi-pesi'!AA$25,"")&amp;IF(AC244='Tabelle Tipi-pesi'!Z$27,'Tabelle Tipi-pesi'!AA$27,"")&amp;IF(AC244='Tabelle Tipi-pesi'!Z$28,'Tabelle Tipi-pesi'!AA$28,"")&amp;IF(AC244='Tabelle Tipi-pesi'!Z$29,'Tabelle Tipi-pesi'!AA$29,"")&amp;IF(AC244='Tabelle Tipi-pesi'!Z$30,'Tabelle Tipi-pesi'!AA$30,"")))</f>
        <v>0</v>
      </c>
      <c r="AE244" s="34" t="s">
        <v>118</v>
      </c>
      <c r="AF244" s="35">
        <f>IF(AE244="",0,VALUE(IF(AE244='Tabelle Tipi-pesi'!AB$2,'Tabelle Tipi-pesi'!AC$2,"")&amp;IF(AE244='Tabelle Tipi-pesi'!AB$3,'Tabelle Tipi-pesi'!AC$3,"")&amp;IF(AE244='Tabelle Tipi-pesi'!AB$4,'Tabelle Tipi-pesi'!AC$4,"")&amp;IF(AE244='Tabelle Tipi-pesi'!AB$5,'Tabelle Tipi-pesi'!AC$5,"")&amp;IF(AE244='Tabelle Tipi-pesi'!AB$6,'Tabelle Tipi-pesi'!AC$6,"")&amp;IF(AE244='Tabelle Tipi-pesi'!AB$7,'Tabelle Tipi-pesi'!AC$7,"")&amp;IF(AE244='Tabelle Tipi-pesi'!AB$8,'Tabelle Tipi-pesi'!AC$8,"")&amp;IF(AE244='Tabelle Tipi-pesi'!AB$9,'Tabelle Tipi-pesi'!AC$9,"")&amp;IF(AE244='Tabelle Tipi-pesi'!AB$10,'Tabelle Tipi-pesi'!AC$10,"")&amp;IF(AE244='Tabelle Tipi-pesi'!AB$11,'Tabelle Tipi-pesi'!AC$11,"")&amp;IF(AE244='Tabelle Tipi-pesi'!AB$12,'Tabelle Tipi-pesi'!AC$12,"")&amp;IF(AE244='Tabelle Tipi-pesi'!AB$13,'Tabelle Tipi-pesi'!AC$13,"")&amp;IF(AE244='Tabelle Tipi-pesi'!AB$14,'Tabelle Tipi-pesi'!AC$14,"")&amp;IF(AE244='Tabelle Tipi-pesi'!AB$15,'Tabelle Tipi-pesi'!AC$15,"")&amp;IF(AE244='Tabelle Tipi-pesi'!AB$16,'Tabelle Tipi-pesi'!AC$16,"")&amp;IF(AE244='Tabelle Tipi-pesi'!AB$17,'Tabelle Tipi-pesi'!AC$17,"")&amp;IF(AE244='Tabelle Tipi-pesi'!AB$18,'Tabelle Tipi-pesi'!AC$18,"")&amp;IF(AE244='Tabelle Tipi-pesi'!AB$19,'Tabelle Tipi-pesi'!AC$19,"")&amp;IF(AE244='Tabelle Tipi-pesi'!AB$20,'Tabelle Tipi-pesi'!AC$20,"")&amp;IF(AE244='Tabelle Tipi-pesi'!AB$21,'Tabelle Tipi-pesi'!AC$21,"")&amp;IF(AE244='Tabelle Tipi-pesi'!AB$22,'Tabelle Tipi-pesi'!AC$22,"")&amp;IF(AE244='Tabelle Tipi-pesi'!AB$23,'Tabelle Tipi-pesi'!AC$23,"")&amp;IF(AE244='Tabelle Tipi-pesi'!AB$24,'Tabelle Tipi-pesi'!AC$24,"")&amp;IF(AE244='Tabelle Tipi-pesi'!AB$25,'Tabelle Tipi-pesi'!AC$25,"")&amp;IF(AE244='Tabelle Tipi-pesi'!AB$26,'Tabelle Tipi-pesi'!AC$26,"")&amp;IF(AE244='Tabelle Tipi-pesi'!AB$25,'Tabelle Tipi-pesi'!AC$25,"")&amp;IF(AE244='Tabelle Tipi-pesi'!AB$27,'Tabelle Tipi-pesi'!AC$27,"")&amp;IF(AE244='Tabelle Tipi-pesi'!AB$28,'Tabelle Tipi-pesi'!AC$28,"")&amp;IF(AE244='Tabelle Tipi-pesi'!AB$29,'Tabelle Tipi-pesi'!AC$29,"")&amp;IF(AE244='Tabelle Tipi-pesi'!AB$30,'Tabelle Tipi-pesi'!AC$30,"")))</f>
        <v>10</v>
      </c>
      <c r="AH244" s="9">
        <f>IF(AG244="",0,VALUE(IF(AG244='Tabelle Tipi-pesi'!AD$2,'Tabelle Tipi-pesi'!AE$2,"")&amp;IF(AG244='Tabelle Tipi-pesi'!AD$3,'Tabelle Tipi-pesi'!AE$3,"")&amp;IF(AG244='Tabelle Tipi-pesi'!AD$4,'Tabelle Tipi-pesi'!AE$4,"")&amp;IF(AG244='Tabelle Tipi-pesi'!AD$5,'Tabelle Tipi-pesi'!AE$5,"")&amp;IF(AG244='Tabelle Tipi-pesi'!AD$6,'Tabelle Tipi-pesi'!AE$6,"")&amp;IF(AG244='Tabelle Tipi-pesi'!AD$7,'Tabelle Tipi-pesi'!AE$7,"")&amp;IF(AG244='Tabelle Tipi-pesi'!AD$8,'Tabelle Tipi-pesi'!AE$8,"")&amp;IF(AG244='Tabelle Tipi-pesi'!AD$9,'Tabelle Tipi-pesi'!AE$9,"")&amp;IF(AG244='Tabelle Tipi-pesi'!AD$10,'Tabelle Tipi-pesi'!AE$10,"")&amp;IF(AG244='Tabelle Tipi-pesi'!AD$11,'Tabelle Tipi-pesi'!AE$11,"")&amp;IF(AG244='Tabelle Tipi-pesi'!AD$12,'Tabelle Tipi-pesi'!AE$12,"")&amp;IF(AG244='Tabelle Tipi-pesi'!AD$13,'Tabelle Tipi-pesi'!AE$13,"")&amp;IF(AG244='Tabelle Tipi-pesi'!AD$14,'Tabelle Tipi-pesi'!AE$14,"")&amp;IF(AG244='Tabelle Tipi-pesi'!AD$15,'Tabelle Tipi-pesi'!AE$15,"")&amp;IF(AG244='Tabelle Tipi-pesi'!AD$16,'Tabelle Tipi-pesi'!AE$16,"")&amp;IF(AG244='Tabelle Tipi-pesi'!AD$17,'Tabelle Tipi-pesi'!AE$17,"")&amp;IF(AG244='Tabelle Tipi-pesi'!AD$18,'Tabelle Tipi-pesi'!AE$18,"")&amp;IF(AG244='Tabelle Tipi-pesi'!AD$19,'Tabelle Tipi-pesi'!AE$19,"")&amp;IF(AG244='Tabelle Tipi-pesi'!AD$20,'Tabelle Tipi-pesi'!AE$20,"")&amp;IF(AG244='Tabelle Tipi-pesi'!AD$21,'Tabelle Tipi-pesi'!AE$21,"")&amp;IF(AG244='Tabelle Tipi-pesi'!AD$22,'Tabelle Tipi-pesi'!AE$22,"")&amp;IF(AG244='Tabelle Tipi-pesi'!AD$23,'Tabelle Tipi-pesi'!AE$23,"")&amp;IF(AG244='Tabelle Tipi-pesi'!AD$24,'Tabelle Tipi-pesi'!AE$24,"")&amp;IF(AG244='Tabelle Tipi-pesi'!AD$25,'Tabelle Tipi-pesi'!AE$25,"")&amp;IF(AG244='Tabelle Tipi-pesi'!AD$26,'Tabelle Tipi-pesi'!AE$26,"")&amp;IF(AG244='Tabelle Tipi-pesi'!AD$25,'Tabelle Tipi-pesi'!AE$25,"")&amp;IF(AG244='Tabelle Tipi-pesi'!AD$27,'Tabelle Tipi-pesi'!AE$27,"")&amp;IF(AG244='Tabelle Tipi-pesi'!AD$28,'Tabelle Tipi-pesi'!AE$28,"")&amp;IF(AG244='Tabelle Tipi-pesi'!AD$29,'Tabelle Tipi-pesi'!AE$29,"")&amp;IF(AG244='Tabelle Tipi-pesi'!AD$30,'Tabelle Tipi-pesi'!AE$30,"")))</f>
        <v>0</v>
      </c>
      <c r="AJ244" s="26">
        <f t="shared" si="21"/>
        <v>632</v>
      </c>
      <c r="AK244" s="55">
        <v>39</v>
      </c>
      <c r="AL244" s="12">
        <v>4962</v>
      </c>
      <c r="AM244" s="18"/>
      <c r="AN244" s="11">
        <f t="shared" si="22"/>
        <v>9</v>
      </c>
      <c r="AO244" s="11" t="str">
        <f t="shared" si="23"/>
        <v>3</v>
      </c>
      <c r="AP244" s="8">
        <v>1080</v>
      </c>
      <c r="AQ244" s="40">
        <f t="shared" si="24"/>
        <v>7.6338461538461546</v>
      </c>
      <c r="AR244" s="15">
        <f t="shared" si="25"/>
        <v>82.445538461538476</v>
      </c>
      <c r="AS244" s="16">
        <f t="shared" si="26"/>
        <v>130.45180136319379</v>
      </c>
      <c r="AT244" s="15">
        <f t="shared" si="27"/>
        <v>7.6656664725991597</v>
      </c>
      <c r="AU244" s="39"/>
    </row>
    <row r="245" spans="1:47" s="8" customFormat="1" ht="11.25" customHeight="1" x14ac:dyDescent="0.2">
      <c r="A245" s="8">
        <v>241</v>
      </c>
      <c r="B245" s="8">
        <v>4</v>
      </c>
      <c r="C245" s="20" t="s">
        <v>156</v>
      </c>
      <c r="D245" s="21">
        <f>IF(C245="",0,VALUE(IF(C245='Tabelle Tipi-pesi'!B$2,'Tabelle Tipi-pesi'!C$2,"")&amp;IF(C245='Tabelle Tipi-pesi'!B$3,'Tabelle Tipi-pesi'!C$3,"")&amp;IF(C245='Tabelle Tipi-pesi'!B$4,'Tabelle Tipi-pesi'!C$4,"")&amp;IF(C245='Tabelle Tipi-pesi'!B$5,'Tabelle Tipi-pesi'!C$5,"")&amp;IF(C245='Tabelle Tipi-pesi'!B$6,'Tabelle Tipi-pesi'!C$6,"")&amp;IF(C245='Tabelle Tipi-pesi'!B$7,'Tabelle Tipi-pesi'!C$7,"")&amp;IF(C245='Tabelle Tipi-pesi'!B$8,'Tabelle Tipi-pesi'!C$8,"")&amp;IF(C245='Tabelle Tipi-pesi'!B$9,'Tabelle Tipi-pesi'!C$9,"")&amp;IF(C245='Tabelle Tipi-pesi'!B$10,'Tabelle Tipi-pesi'!C$10,"")&amp;IF(C245='Tabelle Tipi-pesi'!B$11,'Tabelle Tipi-pesi'!C$11,"")&amp;IF(C245='Tabelle Tipi-pesi'!B$12,'Tabelle Tipi-pesi'!C$12,"")&amp;IF(C245='Tabelle Tipi-pesi'!B$13,'Tabelle Tipi-pesi'!C$13,"")&amp;IF(C245='Tabelle Tipi-pesi'!B$14,'Tabelle Tipi-pesi'!C$14,"")&amp;IF(C245='Tabelle Tipi-pesi'!B$15,'Tabelle Tipi-pesi'!C$15,"")&amp;IF(C245='Tabelle Tipi-pesi'!B$16,'Tabelle Tipi-pesi'!C$16,"")&amp;IF(C245='Tabelle Tipi-pesi'!B$17,'Tabelle Tipi-pesi'!C$17,"")&amp;IF(C245='Tabelle Tipi-pesi'!B$18,'Tabelle Tipi-pesi'!C$18,"")&amp;IF(C245='Tabelle Tipi-pesi'!B$19,'Tabelle Tipi-pesi'!C$19,"")&amp;IF(C245='Tabelle Tipi-pesi'!B$20,'Tabelle Tipi-pesi'!C$20,"")&amp;IF(C245='Tabelle Tipi-pesi'!B$21,'Tabelle Tipi-pesi'!C$21,"")&amp;IF(C245='Tabelle Tipi-pesi'!B$22,'Tabelle Tipi-pesi'!C$22,"")&amp;IF(C245='Tabelle Tipi-pesi'!B$23,'Tabelle Tipi-pesi'!C$23,"")&amp;IF(C245='Tabelle Tipi-pesi'!B$24,'Tabelle Tipi-pesi'!C$24,"")&amp;IF(C245='Tabelle Tipi-pesi'!B$25,'Tabelle Tipi-pesi'!C$25,"")&amp;IF(C245='Tabelle Tipi-pesi'!B$26,'Tabelle Tipi-pesi'!C$26,"")&amp;IF(C245='Tabelle Tipi-pesi'!B$27,'Tabelle Tipi-pesi'!C$27,"")&amp;IF(C245='Tabelle Tipi-pesi'!B$28,'Tabelle Tipi-pesi'!C$28,"")&amp;IF(C245='Tabelle Tipi-pesi'!B$29,'Tabelle Tipi-pesi'!C$29,"")&amp;IF(C245='Tabelle Tipi-pesi'!B$30,'Tabelle Tipi-pesi'!C$30,"")))</f>
        <v>40</v>
      </c>
      <c r="E245" s="8" t="s">
        <v>139</v>
      </c>
      <c r="F245" s="7">
        <f>IF(E245="",0,VALUE(IF(E245='Tabelle Tipi-pesi'!D$2,'Tabelle Tipi-pesi'!E$2,"")&amp;IF(E245='Tabelle Tipi-pesi'!D$3,'Tabelle Tipi-pesi'!E$3,"")&amp;IF(E245='Tabelle Tipi-pesi'!D$4,'Tabelle Tipi-pesi'!E$4,"")&amp;IF(E245='Tabelle Tipi-pesi'!D$5,'Tabelle Tipi-pesi'!E$5,"")&amp;IF(E245='Tabelle Tipi-pesi'!D$6,'Tabelle Tipi-pesi'!E$6,"")&amp;IF(E245='Tabelle Tipi-pesi'!D$7,'Tabelle Tipi-pesi'!E$7,"")&amp;IF(E245='Tabelle Tipi-pesi'!D$8,'Tabelle Tipi-pesi'!E$8,"")&amp;IF(E245='Tabelle Tipi-pesi'!D$9,'Tabelle Tipi-pesi'!E$9,"")&amp;IF(E245='Tabelle Tipi-pesi'!D$10,'Tabelle Tipi-pesi'!E$10,"")&amp;IF(E245='Tabelle Tipi-pesi'!D$11,'Tabelle Tipi-pesi'!E$11,"")&amp;IF(E245='Tabelle Tipi-pesi'!D$12,'Tabelle Tipi-pesi'!E$12,"")&amp;IF(E245='Tabelle Tipi-pesi'!D$13,'Tabelle Tipi-pesi'!E$13,"")&amp;IF(E245='Tabelle Tipi-pesi'!D$14,'Tabelle Tipi-pesi'!E$14,"")&amp;IF(E245='Tabelle Tipi-pesi'!D$15,'Tabelle Tipi-pesi'!E$15,"")&amp;IF(E245='Tabelle Tipi-pesi'!D$16,'Tabelle Tipi-pesi'!E$16,"")&amp;IF(E245='Tabelle Tipi-pesi'!D$17,'Tabelle Tipi-pesi'!E$17,"")&amp;IF(E245='Tabelle Tipi-pesi'!D$18,'Tabelle Tipi-pesi'!E$18,"")&amp;IF(E245='Tabelle Tipi-pesi'!D$19,'Tabelle Tipi-pesi'!E$19,"")&amp;IF(E245='Tabelle Tipi-pesi'!D$20,'Tabelle Tipi-pesi'!E$20,"")&amp;IF(E245='Tabelle Tipi-pesi'!D$21,'Tabelle Tipi-pesi'!E$21,"")&amp;IF(E245='Tabelle Tipi-pesi'!D$22,'Tabelle Tipi-pesi'!E$22,"")&amp;IF(E245='Tabelle Tipi-pesi'!D$23,'Tabelle Tipi-pesi'!E$23,"")&amp;IF(E245='Tabelle Tipi-pesi'!D$24,'Tabelle Tipi-pesi'!E$24,"")&amp;IF(E245='Tabelle Tipi-pesi'!D$25,'Tabelle Tipi-pesi'!E$25,"")&amp;IF(E245='Tabelle Tipi-pesi'!D$26,'Tabelle Tipi-pesi'!E$26,"")&amp;IF(E245='Tabelle Tipi-pesi'!D$27,'Tabelle Tipi-pesi'!E$27,"")&amp;IF(E245='Tabelle Tipi-pesi'!D$28,'Tabelle Tipi-pesi'!E$28,"")&amp;IF(E245='Tabelle Tipi-pesi'!D$29,'Tabelle Tipi-pesi'!E$29,"")&amp;IF(E245='Tabelle Tipi-pesi'!D$30,'Tabelle Tipi-pesi'!E$30,"")))</f>
        <v>20</v>
      </c>
      <c r="G245" s="22" t="s">
        <v>133</v>
      </c>
      <c r="H245" s="23">
        <f>$B245*IF(G245="",0,VALUE(IF(G245='Tabelle Tipi-pesi'!F$2,'Tabelle Tipi-pesi'!G$2,"")&amp;IF(G245='Tabelle Tipi-pesi'!F$3,'Tabelle Tipi-pesi'!G$3,"")&amp;IF(G245='Tabelle Tipi-pesi'!F$4,'Tabelle Tipi-pesi'!G$4,"")&amp;IF(G245='Tabelle Tipi-pesi'!F$5,'Tabelle Tipi-pesi'!G$5,"")&amp;IF(G245='Tabelle Tipi-pesi'!F$6,'Tabelle Tipi-pesi'!G$6,"")&amp;IF(G245='Tabelle Tipi-pesi'!F$7,'Tabelle Tipi-pesi'!G$7,"")&amp;IF(G245='Tabelle Tipi-pesi'!F$8,'Tabelle Tipi-pesi'!G$8,"")&amp;IF(G245='Tabelle Tipi-pesi'!F$9,'Tabelle Tipi-pesi'!G$9,"")&amp;IF(G245='Tabelle Tipi-pesi'!F$10,'Tabelle Tipi-pesi'!G$10,"")&amp;IF(G245='Tabelle Tipi-pesi'!F$11,'Tabelle Tipi-pesi'!G$11,"")&amp;IF(G245='Tabelle Tipi-pesi'!F$12,'Tabelle Tipi-pesi'!G$12,"")&amp;IF(G245='Tabelle Tipi-pesi'!F$13,'Tabelle Tipi-pesi'!G$13,"")&amp;IF(G245='Tabelle Tipi-pesi'!F$14,'Tabelle Tipi-pesi'!G$14,"")&amp;IF(G245='Tabelle Tipi-pesi'!F$15,'Tabelle Tipi-pesi'!G$15,"")&amp;IF(G245='Tabelle Tipi-pesi'!F$16,'Tabelle Tipi-pesi'!G$16,"")&amp;IF(G245='Tabelle Tipi-pesi'!F$17,'Tabelle Tipi-pesi'!G$17,"")&amp;IF(G245='Tabelle Tipi-pesi'!F$18,'Tabelle Tipi-pesi'!G$18,"")&amp;IF(G245='Tabelle Tipi-pesi'!F$19,'Tabelle Tipi-pesi'!G$19,"")&amp;IF(G245='Tabelle Tipi-pesi'!F$20,'Tabelle Tipi-pesi'!G$20,"")&amp;IF(G245='Tabelle Tipi-pesi'!F$21,'Tabelle Tipi-pesi'!G$21,"")&amp;IF(G245='Tabelle Tipi-pesi'!F$22,'Tabelle Tipi-pesi'!G$22,"")&amp;IF(G245='Tabelle Tipi-pesi'!F$23,'Tabelle Tipi-pesi'!G$23,"")&amp;IF(G245='Tabelle Tipi-pesi'!F$24,'Tabelle Tipi-pesi'!G$24,"")&amp;IF(G245='Tabelle Tipi-pesi'!F$25,'Tabelle Tipi-pesi'!G$25,"")&amp;IF(G245='Tabelle Tipi-pesi'!F$26,'Tabelle Tipi-pesi'!G$26,"")&amp;IF(G245='Tabelle Tipi-pesi'!F$27,'Tabelle Tipi-pesi'!G$27,"")&amp;IF(G245='Tabelle Tipi-pesi'!F$28,'Tabelle Tipi-pesi'!G$28,"")&amp;IF(G245='Tabelle Tipi-pesi'!F$29,'Tabelle Tipi-pesi'!G$29,"")&amp;IF(G245='Tabelle Tipi-pesi'!F$30,'Tabelle Tipi-pesi'!G$30,"")))</f>
        <v>40</v>
      </c>
      <c r="I245" s="8" t="s">
        <v>46</v>
      </c>
      <c r="J245" s="9">
        <f>IF(I245="",0,VALUE(IF(I245='Tabelle Tipi-pesi'!H$2,'Tabelle Tipi-pesi'!I$2,"")&amp;IF(I245='Tabelle Tipi-pesi'!H$3,'Tabelle Tipi-pesi'!I$3,"")&amp;IF(I245='Tabelle Tipi-pesi'!H$4,'Tabelle Tipi-pesi'!I$4,"")&amp;IF(I245='Tabelle Tipi-pesi'!H$5,'Tabelle Tipi-pesi'!I$5,"")&amp;IF(I245='Tabelle Tipi-pesi'!H$6,'Tabelle Tipi-pesi'!I$6,"")&amp;IF(I245='Tabelle Tipi-pesi'!H$7,'Tabelle Tipi-pesi'!I$7,"")&amp;IF(I245='Tabelle Tipi-pesi'!H$8,'Tabelle Tipi-pesi'!I$8,"")&amp;IF(I245='Tabelle Tipi-pesi'!H$9,'Tabelle Tipi-pesi'!I$9,"")&amp;IF(I245='Tabelle Tipi-pesi'!H$10,'Tabelle Tipi-pesi'!I$10,"")&amp;IF(I245='Tabelle Tipi-pesi'!H$11,'Tabelle Tipi-pesi'!I$11,"")&amp;IF(I245='Tabelle Tipi-pesi'!H$12,'Tabelle Tipi-pesi'!I$12,"")&amp;IF(I245='Tabelle Tipi-pesi'!H$13,'Tabelle Tipi-pesi'!I$13,"")&amp;IF(I245='Tabelle Tipi-pesi'!H$14,'Tabelle Tipi-pesi'!I$14,"")&amp;IF(I245='Tabelle Tipi-pesi'!H$15,'Tabelle Tipi-pesi'!I$15,"")&amp;IF(I245='Tabelle Tipi-pesi'!H$16,'Tabelle Tipi-pesi'!I$16,"")&amp;IF(I245='Tabelle Tipi-pesi'!H$17,'Tabelle Tipi-pesi'!I$17,"")&amp;IF(I245='Tabelle Tipi-pesi'!H$18,'Tabelle Tipi-pesi'!I$18,"")&amp;IF(I245='Tabelle Tipi-pesi'!H$19,'Tabelle Tipi-pesi'!I$19,"")&amp;IF(I245='Tabelle Tipi-pesi'!H$20,'Tabelle Tipi-pesi'!I$20,"")&amp;IF(I245='Tabelle Tipi-pesi'!H$21,'Tabelle Tipi-pesi'!I$21,"")&amp;IF(I245='Tabelle Tipi-pesi'!H$22,'Tabelle Tipi-pesi'!I$22,"")&amp;IF(I245='Tabelle Tipi-pesi'!H$23,'Tabelle Tipi-pesi'!I$23,"")&amp;IF(I245='Tabelle Tipi-pesi'!H$24,'Tabelle Tipi-pesi'!I$24,"")&amp;IF(I245='Tabelle Tipi-pesi'!H$25,'Tabelle Tipi-pesi'!I$25,"")&amp;IF(I245='Tabelle Tipi-pesi'!H$26,'Tabelle Tipi-pesi'!I$26,"")&amp;IF(I245='Tabelle Tipi-pesi'!H$27,'Tabelle Tipi-pesi'!I$27,"")&amp;IF(I245='Tabelle Tipi-pesi'!H$28,'Tabelle Tipi-pesi'!I$28,"")&amp;IF(I245='Tabelle Tipi-pesi'!H$29,'Tabelle Tipi-pesi'!I$29,"")&amp;IF(I245='Tabelle Tipi-pesi'!H$30,'Tabelle Tipi-pesi'!I$30,"")))</f>
        <v>40</v>
      </c>
      <c r="K245" s="24" t="s">
        <v>51</v>
      </c>
      <c r="L245" s="25">
        <f>IF(K245="",0,VALUE(IF(K245='Tabelle Tipi-pesi'!J$2,'Tabelle Tipi-pesi'!K$2,"")&amp;IF(K245='Tabelle Tipi-pesi'!J$3,'Tabelle Tipi-pesi'!K$3,"")&amp;IF(K245='Tabelle Tipi-pesi'!J$4,'Tabelle Tipi-pesi'!K$4,"")&amp;IF(K245='Tabelle Tipi-pesi'!J$5,'Tabelle Tipi-pesi'!K$5,"")&amp;IF(K245='Tabelle Tipi-pesi'!J$6,'Tabelle Tipi-pesi'!K$6,"")&amp;IF(K245='Tabelle Tipi-pesi'!J$7,'Tabelle Tipi-pesi'!K$7,"")&amp;IF(K245='Tabelle Tipi-pesi'!J$8,'Tabelle Tipi-pesi'!K$8,"")&amp;IF(K245='Tabelle Tipi-pesi'!J$9,'Tabelle Tipi-pesi'!K$9,"")&amp;IF(K245='Tabelle Tipi-pesi'!J$10,'Tabelle Tipi-pesi'!K$10,"")&amp;IF(K245='Tabelle Tipi-pesi'!J$11,'Tabelle Tipi-pesi'!K$11,"")&amp;IF(K245='Tabelle Tipi-pesi'!J$12,'Tabelle Tipi-pesi'!K$12,"")&amp;IF(K245='Tabelle Tipi-pesi'!J$13,'Tabelle Tipi-pesi'!K$13,"")&amp;IF(K245='Tabelle Tipi-pesi'!J$14,'Tabelle Tipi-pesi'!K$14,"")&amp;IF(K245='Tabelle Tipi-pesi'!J$15,'Tabelle Tipi-pesi'!K$15,"")&amp;IF(K245='Tabelle Tipi-pesi'!J$16,'Tabelle Tipi-pesi'!K$16,"")&amp;IF(K245='Tabelle Tipi-pesi'!J$17,'Tabelle Tipi-pesi'!K$17,"")&amp;IF(K245='Tabelle Tipi-pesi'!J$18,'Tabelle Tipi-pesi'!K$18,"")&amp;IF(K245='Tabelle Tipi-pesi'!J$19,'Tabelle Tipi-pesi'!K$19,"")&amp;IF(K245='Tabelle Tipi-pesi'!J$20,'Tabelle Tipi-pesi'!K$20,"")&amp;IF(K245='Tabelle Tipi-pesi'!J$21,'Tabelle Tipi-pesi'!K$21,"")&amp;IF(K245='Tabelle Tipi-pesi'!J$22,'Tabelle Tipi-pesi'!K$22,"")&amp;IF(K245='Tabelle Tipi-pesi'!J$23,'Tabelle Tipi-pesi'!K$23,"")&amp;IF(K245='Tabelle Tipi-pesi'!J$24,'Tabelle Tipi-pesi'!K$24,"")&amp;IF(K245='Tabelle Tipi-pesi'!J$25,'Tabelle Tipi-pesi'!K$25,"")&amp;IF(K245='Tabelle Tipi-pesi'!J$26,'Tabelle Tipi-pesi'!K$26,"")&amp;IF(K245='Tabelle Tipi-pesi'!J$27,'Tabelle Tipi-pesi'!K$27,"")&amp;IF(K245='Tabelle Tipi-pesi'!J$28,'Tabelle Tipi-pesi'!K$28,"")&amp;IF(K245='Tabelle Tipi-pesi'!J$29,'Tabelle Tipi-pesi'!K$29,"")&amp;IF(K245='Tabelle Tipi-pesi'!J$30,'Tabelle Tipi-pesi'!K$30,"")))</f>
        <v>18</v>
      </c>
      <c r="M245" s="8" t="s">
        <v>55</v>
      </c>
      <c r="N245" s="9">
        <f>$B245*IF(M245="",0,VALUE(IF(M245='Tabelle Tipi-pesi'!L$2,'Tabelle Tipi-pesi'!M$2,"")&amp;IF(M245='Tabelle Tipi-pesi'!L$3,'Tabelle Tipi-pesi'!M$3,"")&amp;IF(M245='Tabelle Tipi-pesi'!L$4,'Tabelle Tipi-pesi'!M$4,"")&amp;IF(M245='Tabelle Tipi-pesi'!L$5,'Tabelle Tipi-pesi'!M$5,"")&amp;IF(M245='Tabelle Tipi-pesi'!L$6,'Tabelle Tipi-pesi'!M$6,"")&amp;IF(M245='Tabelle Tipi-pesi'!L$7,'Tabelle Tipi-pesi'!M$7,"")&amp;IF(M245='Tabelle Tipi-pesi'!L$8,'Tabelle Tipi-pesi'!M$8,"")&amp;IF(M245='Tabelle Tipi-pesi'!L$9,'Tabelle Tipi-pesi'!M$9,"")&amp;IF(M245='Tabelle Tipi-pesi'!L$10,'Tabelle Tipi-pesi'!M$10,"")&amp;IF(M245='Tabelle Tipi-pesi'!L$11,'Tabelle Tipi-pesi'!M$11,"")&amp;IF(M245='Tabelle Tipi-pesi'!L$12,'Tabelle Tipi-pesi'!M$12,"")&amp;IF(M245='Tabelle Tipi-pesi'!L$13,'Tabelle Tipi-pesi'!M$13,"")&amp;IF(M245='Tabelle Tipi-pesi'!L$14,'Tabelle Tipi-pesi'!M$14,"")&amp;IF(M245='Tabelle Tipi-pesi'!L$15,'Tabelle Tipi-pesi'!M$15,"")&amp;IF(M245='Tabelle Tipi-pesi'!L$16,'Tabelle Tipi-pesi'!M$16,"")&amp;IF(M245='Tabelle Tipi-pesi'!L$17,'Tabelle Tipi-pesi'!M$17,"")&amp;IF(M245='Tabelle Tipi-pesi'!L$18,'Tabelle Tipi-pesi'!M$18,"")&amp;IF(M245='Tabelle Tipi-pesi'!L$19,'Tabelle Tipi-pesi'!M$19,"")&amp;IF(M245='Tabelle Tipi-pesi'!L$20,'Tabelle Tipi-pesi'!M$20,"")&amp;IF(M245='Tabelle Tipi-pesi'!L$21,'Tabelle Tipi-pesi'!M$21,"")&amp;IF(M245='Tabelle Tipi-pesi'!L$22,'Tabelle Tipi-pesi'!M$22,"")&amp;IF(M245='Tabelle Tipi-pesi'!L$23,'Tabelle Tipi-pesi'!M$23,"")&amp;IF(M245='Tabelle Tipi-pesi'!L$24,'Tabelle Tipi-pesi'!M$24,"")&amp;IF(M245='Tabelle Tipi-pesi'!L$25,'Tabelle Tipi-pesi'!M$25,"")&amp;IF(M245='Tabelle Tipi-pesi'!L$26,'Tabelle Tipi-pesi'!M$26,"")&amp;IF(M245='Tabelle Tipi-pesi'!L$27,'Tabelle Tipi-pesi'!M$27,"")&amp;IF(M245='Tabelle Tipi-pesi'!L$28,'Tabelle Tipi-pesi'!M$28,"")&amp;IF(M245='Tabelle Tipi-pesi'!L$29,'Tabelle Tipi-pesi'!M$29,"")&amp;IF(M245='Tabelle Tipi-pesi'!L$30,'Tabelle Tipi-pesi'!M$30,"")))</f>
        <v>100</v>
      </c>
      <c r="O245" s="27" t="s">
        <v>167</v>
      </c>
      <c r="P245" s="28">
        <f>IF(O245="",0,VALUE(IF(O245='Tabelle Tipi-pesi'!N$2,'Tabelle Tipi-pesi'!O$2,"")&amp;IF(O245='Tabelle Tipi-pesi'!N$3,'Tabelle Tipi-pesi'!O$3,"")&amp;IF(O245='Tabelle Tipi-pesi'!N$4,'Tabelle Tipi-pesi'!O$4,"")&amp;IF(O245='Tabelle Tipi-pesi'!N$5,'Tabelle Tipi-pesi'!O$5,"")&amp;IF(O245='Tabelle Tipi-pesi'!N$6,'Tabelle Tipi-pesi'!O$6,"")&amp;IF(O245='Tabelle Tipi-pesi'!N$7,'Tabelle Tipi-pesi'!O$7,"")&amp;IF(O245='Tabelle Tipi-pesi'!N$8,'Tabelle Tipi-pesi'!O$8,"")&amp;IF(O245='Tabelle Tipi-pesi'!N$9,'Tabelle Tipi-pesi'!O$9,"")&amp;IF(O245='Tabelle Tipi-pesi'!N$10,'Tabelle Tipi-pesi'!O$10,"")&amp;IF(O245='Tabelle Tipi-pesi'!N$11,'Tabelle Tipi-pesi'!O$11,"")&amp;IF(O245='Tabelle Tipi-pesi'!N$12,'Tabelle Tipi-pesi'!O$12,"")&amp;IF(O245='Tabelle Tipi-pesi'!N$13,'Tabelle Tipi-pesi'!O$13,"")&amp;IF(O245='Tabelle Tipi-pesi'!N$14,'Tabelle Tipi-pesi'!O$14,"")&amp;IF(O245='Tabelle Tipi-pesi'!N$15,'Tabelle Tipi-pesi'!O$15,"")&amp;IF(O245='Tabelle Tipi-pesi'!N$16,'Tabelle Tipi-pesi'!O$16,"")&amp;IF(O245='Tabelle Tipi-pesi'!N$17,'Tabelle Tipi-pesi'!O$17,"")&amp;IF(O245='Tabelle Tipi-pesi'!N$18,'Tabelle Tipi-pesi'!O$18,"")&amp;IF(O245='Tabelle Tipi-pesi'!N$19,'Tabelle Tipi-pesi'!O$19,"")&amp;IF(O245='Tabelle Tipi-pesi'!N$20,'Tabelle Tipi-pesi'!O$20,"")&amp;IF(O245='Tabelle Tipi-pesi'!N$21,'Tabelle Tipi-pesi'!O$21,"")&amp;IF(O245='Tabelle Tipi-pesi'!N$22,'Tabelle Tipi-pesi'!O$22,"")&amp;IF(O245='Tabelle Tipi-pesi'!N$23,'Tabelle Tipi-pesi'!O$23,"")&amp;IF(O245='Tabelle Tipi-pesi'!N$24,'Tabelle Tipi-pesi'!O$24,"")&amp;IF(O245='Tabelle Tipi-pesi'!N$25,'Tabelle Tipi-pesi'!O$25,"")&amp;IF(O245='Tabelle Tipi-pesi'!N$26,'Tabelle Tipi-pesi'!O$26,"")&amp;IF(O245='Tabelle Tipi-pesi'!N$27,'Tabelle Tipi-pesi'!O$27,"")&amp;IF(O245='Tabelle Tipi-pesi'!N$28,'Tabelle Tipi-pesi'!O$28,"")&amp;IF(O245='Tabelle Tipi-pesi'!N$29,'Tabelle Tipi-pesi'!O$29,"")&amp;IF(O245='Tabelle Tipi-pesi'!N$30,'Tabelle Tipi-pesi'!O$30,"")))</f>
        <v>62</v>
      </c>
      <c r="R245" s="9">
        <f>IF(Q245="",0,VALUE(IF(Q245='Tabelle Tipi-pesi'!P$2,'Tabelle Tipi-pesi'!Q$2,"")&amp;IF(Q245='Tabelle Tipi-pesi'!P$3,'Tabelle Tipi-pesi'!Q$3,"")&amp;IF(Q245='Tabelle Tipi-pesi'!P$4,'Tabelle Tipi-pesi'!Q$4,"")&amp;IF(Q245='Tabelle Tipi-pesi'!P$5,'Tabelle Tipi-pesi'!Q$5,"")&amp;IF(Q245='Tabelle Tipi-pesi'!P$6,'Tabelle Tipi-pesi'!Q$6,"")&amp;IF(Q245='Tabelle Tipi-pesi'!P$7,'Tabelle Tipi-pesi'!Q$7,"")&amp;IF(Q245='Tabelle Tipi-pesi'!P$8,'Tabelle Tipi-pesi'!Q$8,"")&amp;IF(Q245='Tabelle Tipi-pesi'!P$9,'Tabelle Tipi-pesi'!Q$9,"")&amp;IF(Q245='Tabelle Tipi-pesi'!P$10,'Tabelle Tipi-pesi'!Q$10,"")&amp;IF(Q245='Tabelle Tipi-pesi'!P$11,'Tabelle Tipi-pesi'!Q$11,"")&amp;IF(Q245='Tabelle Tipi-pesi'!P$12,'Tabelle Tipi-pesi'!Q$12,"")&amp;IF(Q245='Tabelle Tipi-pesi'!P$13,'Tabelle Tipi-pesi'!Q$13,"")&amp;IF(Q245='Tabelle Tipi-pesi'!P$14,'Tabelle Tipi-pesi'!Q$14,"")&amp;IF(Q245='Tabelle Tipi-pesi'!P$15,'Tabelle Tipi-pesi'!Q$15,"")&amp;IF(Q245='Tabelle Tipi-pesi'!P$16,'Tabelle Tipi-pesi'!Q$16,"")&amp;IF(Q245='Tabelle Tipi-pesi'!P$17,'Tabelle Tipi-pesi'!Q$17,"")&amp;IF(Q245='Tabelle Tipi-pesi'!P$18,'Tabelle Tipi-pesi'!Q$18,"")&amp;IF(Q245='Tabelle Tipi-pesi'!P$19,'Tabelle Tipi-pesi'!Q$19,"")&amp;IF(Q245='Tabelle Tipi-pesi'!P$20,'Tabelle Tipi-pesi'!Q$20,"")&amp;IF(Q245='Tabelle Tipi-pesi'!P$21,'Tabelle Tipi-pesi'!Q$21,"")&amp;IF(Q245='Tabelle Tipi-pesi'!P$22,'Tabelle Tipi-pesi'!Q$22,"")&amp;IF(Q245='Tabelle Tipi-pesi'!P$23,'Tabelle Tipi-pesi'!Q$23,"")&amp;IF(Q245='Tabelle Tipi-pesi'!P$24,'Tabelle Tipi-pesi'!Q$24,"")&amp;IF(Q245='Tabelle Tipi-pesi'!P$25,'Tabelle Tipi-pesi'!Q$25,"")&amp;IF(Q245='Tabelle Tipi-pesi'!P$26,'Tabelle Tipi-pesi'!Q$26,"")&amp;IF(Q245='Tabelle Tipi-pesi'!P$27,'Tabelle Tipi-pesi'!Q$27,"")&amp;IF(Q245='Tabelle Tipi-pesi'!P$28,'Tabelle Tipi-pesi'!Q$28,"")&amp;IF(Q245='Tabelle Tipi-pesi'!P$29,'Tabelle Tipi-pesi'!Q$29,"")&amp;IF(Q245='Tabelle Tipi-pesi'!P$30,'Tabelle Tipi-pesi'!Q$30,"")))</f>
        <v>0</v>
      </c>
      <c r="S245" s="29"/>
      <c r="T245" s="30">
        <f>IF(S245="",0,VALUE(IF(S245='Tabelle Tipi-pesi'!R$2,'Tabelle Tipi-pesi'!S$2,"")&amp;IF(S245='Tabelle Tipi-pesi'!R$3,'Tabelle Tipi-pesi'!S$3,"")&amp;IF(S245='Tabelle Tipi-pesi'!R$4,'Tabelle Tipi-pesi'!S$4,"")&amp;IF(S245='Tabelle Tipi-pesi'!R$5,'Tabelle Tipi-pesi'!S$5,"")&amp;IF(S245='Tabelle Tipi-pesi'!R$6,'Tabelle Tipi-pesi'!S$6,"")&amp;IF(S245='Tabelle Tipi-pesi'!R$7,'Tabelle Tipi-pesi'!S$7,"")&amp;IF(S245='Tabelle Tipi-pesi'!R$8,'Tabelle Tipi-pesi'!S$8,"")&amp;IF(S245='Tabelle Tipi-pesi'!R$9,'Tabelle Tipi-pesi'!S$9,"")&amp;IF(S245='Tabelle Tipi-pesi'!R$10,'Tabelle Tipi-pesi'!S$10,"")&amp;IF(S245='Tabelle Tipi-pesi'!R$11,'Tabelle Tipi-pesi'!S$11,"")&amp;IF(S245='Tabelle Tipi-pesi'!R$12,'Tabelle Tipi-pesi'!S$12,"")&amp;IF(S245='Tabelle Tipi-pesi'!R$13,'Tabelle Tipi-pesi'!S$13,"")&amp;IF(S245='Tabelle Tipi-pesi'!R$14,'Tabelle Tipi-pesi'!S$14,"")&amp;IF(S245='Tabelle Tipi-pesi'!R$15,'Tabelle Tipi-pesi'!S$15,"")&amp;IF(S245='Tabelle Tipi-pesi'!R$16,'Tabelle Tipi-pesi'!S$16,"")&amp;IF(S245='Tabelle Tipi-pesi'!R$17,'Tabelle Tipi-pesi'!S$17,"")&amp;IF(S245='Tabelle Tipi-pesi'!R$18,'Tabelle Tipi-pesi'!S$18,"")&amp;IF(S245='Tabelle Tipi-pesi'!R$19,'Tabelle Tipi-pesi'!S$19,"")&amp;IF(S245='Tabelle Tipi-pesi'!R$20,'Tabelle Tipi-pesi'!S$20,"")&amp;IF(S245='Tabelle Tipi-pesi'!R$21,'Tabelle Tipi-pesi'!S$21,"")&amp;IF(S245='Tabelle Tipi-pesi'!R$22,'Tabelle Tipi-pesi'!S$22,"")&amp;IF(S245='Tabelle Tipi-pesi'!R$23,'Tabelle Tipi-pesi'!S$23,"")&amp;IF(S245='Tabelle Tipi-pesi'!R$24,'Tabelle Tipi-pesi'!S$24,"")&amp;IF(S245='Tabelle Tipi-pesi'!R$25,'Tabelle Tipi-pesi'!S$25,"")&amp;IF(S245='Tabelle Tipi-pesi'!R$26,'Tabelle Tipi-pesi'!S$26,"")&amp;IF(S245='Tabelle Tipi-pesi'!R$27,'Tabelle Tipi-pesi'!S$27,"")&amp;IF(S245='Tabelle Tipi-pesi'!R$28,'Tabelle Tipi-pesi'!S$28,"")&amp;IF(S245='Tabelle Tipi-pesi'!R$29,'Tabelle Tipi-pesi'!S$29,"")&amp;IF(S245='Tabelle Tipi-pesi'!R$30,'Tabelle Tipi-pesi'!S$30,"")))</f>
        <v>0</v>
      </c>
      <c r="V245" s="9">
        <f>IF(U245="",0,VALUE(IF(U245='Tabelle Tipi-pesi'!T$2,'Tabelle Tipi-pesi'!U$2,"")&amp;IF(U245='Tabelle Tipi-pesi'!T$3,'Tabelle Tipi-pesi'!U$3,"")&amp;IF(U245='Tabelle Tipi-pesi'!T$4,'Tabelle Tipi-pesi'!U$4,"")&amp;IF(U245='Tabelle Tipi-pesi'!T$5,'Tabelle Tipi-pesi'!U$5,"")&amp;IF(U245='Tabelle Tipi-pesi'!T$6,'Tabelle Tipi-pesi'!U$6,"")&amp;IF(U245='Tabelle Tipi-pesi'!T$7,'Tabelle Tipi-pesi'!U$7,"")&amp;IF(U245='Tabelle Tipi-pesi'!T$8,'Tabelle Tipi-pesi'!U$8,"")&amp;IF(U245='Tabelle Tipi-pesi'!T$9,'Tabelle Tipi-pesi'!U$9,"")&amp;IF(U245='Tabelle Tipi-pesi'!T$10,'Tabelle Tipi-pesi'!U$10,"")&amp;IF(U245='Tabelle Tipi-pesi'!T$11,'Tabelle Tipi-pesi'!U$11,"")&amp;IF(U245='Tabelle Tipi-pesi'!T$12,'Tabelle Tipi-pesi'!U$12,"")&amp;IF(U245='Tabelle Tipi-pesi'!T$13,'Tabelle Tipi-pesi'!U$13,"")&amp;IF(U245='Tabelle Tipi-pesi'!T$14,'Tabelle Tipi-pesi'!U$14,"")&amp;IF(U245='Tabelle Tipi-pesi'!T$15,'Tabelle Tipi-pesi'!U$15,"")&amp;IF(U245='Tabelle Tipi-pesi'!T$16,'Tabelle Tipi-pesi'!U$16,"")&amp;IF(U245='Tabelle Tipi-pesi'!T$17,'Tabelle Tipi-pesi'!U$17,"")&amp;IF(U245='Tabelle Tipi-pesi'!T$18,'Tabelle Tipi-pesi'!U$18,"")&amp;IF(U245='Tabelle Tipi-pesi'!T$19,'Tabelle Tipi-pesi'!U$19,"")&amp;IF(U245='Tabelle Tipi-pesi'!T$20,'Tabelle Tipi-pesi'!U$20,"")&amp;IF(U245='Tabelle Tipi-pesi'!T$21,'Tabelle Tipi-pesi'!U$21,"")&amp;IF(U245='Tabelle Tipi-pesi'!T$22,'Tabelle Tipi-pesi'!U$22,"")&amp;IF(U245='Tabelle Tipi-pesi'!T$23,'Tabelle Tipi-pesi'!U$23,"")&amp;IF(U245='Tabelle Tipi-pesi'!T$24,'Tabelle Tipi-pesi'!U$24,"")&amp;IF(U245='Tabelle Tipi-pesi'!T$25,'Tabelle Tipi-pesi'!U$25,"")&amp;IF(U245='Tabelle Tipi-pesi'!T$26,'Tabelle Tipi-pesi'!U$26,"")&amp;IF(U245='Tabelle Tipi-pesi'!T$27,'Tabelle Tipi-pesi'!U$27,"")&amp;IF(U245='Tabelle Tipi-pesi'!T$28,'Tabelle Tipi-pesi'!U$28,"")&amp;IF(U245='Tabelle Tipi-pesi'!T$29,'Tabelle Tipi-pesi'!U$29,"")&amp;IF(U245='Tabelle Tipi-pesi'!T$30,'Tabelle Tipi-pesi'!U$30,"")))</f>
        <v>0</v>
      </c>
      <c r="W245" s="31"/>
      <c r="X245" s="32">
        <f>IF(W245="",0,VALUE(IF(W245='Tabelle Tipi-pesi'!V$2,'Tabelle Tipi-pesi'!W$2,"")&amp;IF(W245='Tabelle Tipi-pesi'!V$3,'Tabelle Tipi-pesi'!W$3,"")&amp;IF(W245='Tabelle Tipi-pesi'!V$4,'Tabelle Tipi-pesi'!W$4,"")&amp;IF(W245='Tabelle Tipi-pesi'!V$5,'Tabelle Tipi-pesi'!W$5,"")&amp;IF(W245='Tabelle Tipi-pesi'!V$6,'Tabelle Tipi-pesi'!W$6,"")&amp;IF(W245='Tabelle Tipi-pesi'!V$7,'Tabelle Tipi-pesi'!W$7,"")&amp;IF(W245='Tabelle Tipi-pesi'!V$8,'Tabelle Tipi-pesi'!W$8,"")&amp;IF(W245='Tabelle Tipi-pesi'!V$9,'Tabelle Tipi-pesi'!W$9,"")&amp;IF(W245='Tabelle Tipi-pesi'!V$10,'Tabelle Tipi-pesi'!W$10,"")&amp;IF(W245='Tabelle Tipi-pesi'!V$11,'Tabelle Tipi-pesi'!W$11,"")&amp;IF(W245='Tabelle Tipi-pesi'!V$12,'Tabelle Tipi-pesi'!W$12,"")&amp;IF(W245='Tabelle Tipi-pesi'!V$13,'Tabelle Tipi-pesi'!W$13,"")&amp;IF(W245='Tabelle Tipi-pesi'!V$14,'Tabelle Tipi-pesi'!W$14,"")&amp;IF(W245='Tabelle Tipi-pesi'!V$15,'Tabelle Tipi-pesi'!W$15,"")&amp;IF(W245='Tabelle Tipi-pesi'!V$16,'Tabelle Tipi-pesi'!W$16,"")&amp;IF(W245='Tabelle Tipi-pesi'!V$17,'Tabelle Tipi-pesi'!W$17,"")&amp;IF(W245='Tabelle Tipi-pesi'!V$18,'Tabelle Tipi-pesi'!W$18,"")&amp;IF(W245='Tabelle Tipi-pesi'!V$19,'Tabelle Tipi-pesi'!W$19,"")&amp;IF(W245='Tabelle Tipi-pesi'!V$20,'Tabelle Tipi-pesi'!W$20,"")&amp;IF(W245='Tabelle Tipi-pesi'!V$21,'Tabelle Tipi-pesi'!W$21,"")&amp;IF(W245='Tabelle Tipi-pesi'!V$22,'Tabelle Tipi-pesi'!W$22,"")&amp;IF(W245='Tabelle Tipi-pesi'!V$23,'Tabelle Tipi-pesi'!W$23,"")&amp;IF(W245='Tabelle Tipi-pesi'!V$24,'Tabelle Tipi-pesi'!W$24,"")&amp;IF(W245='Tabelle Tipi-pesi'!V$25,'Tabelle Tipi-pesi'!W$25,"")&amp;IF(W245='Tabelle Tipi-pesi'!V$26,'Tabelle Tipi-pesi'!W$26,"")&amp;IF(W245='Tabelle Tipi-pesi'!V$27,'Tabelle Tipi-pesi'!W$27,"")&amp;IF(W245='Tabelle Tipi-pesi'!V$28,'Tabelle Tipi-pesi'!W$28,"")&amp;IF(W245='Tabelle Tipi-pesi'!V$29,'Tabelle Tipi-pesi'!W$29,"")&amp;IF(W245='Tabelle Tipi-pesi'!V$30,'Tabelle Tipi-pesi'!W$30,"")))</f>
        <v>0</v>
      </c>
      <c r="Z245" s="9">
        <f>IF(Y245="",0,VALUE(IF(Y245='Tabelle Tipi-pesi'!X$2,'Tabelle Tipi-pesi'!Y$2,"")&amp;IF(Y245='Tabelle Tipi-pesi'!X$3,'Tabelle Tipi-pesi'!Y$3,"")&amp;IF(Y245='Tabelle Tipi-pesi'!X$4,'Tabelle Tipi-pesi'!Y$4,"")&amp;IF(Y245='Tabelle Tipi-pesi'!X$5,'Tabelle Tipi-pesi'!Y$5,"")&amp;IF(Y245='Tabelle Tipi-pesi'!X$6,'Tabelle Tipi-pesi'!Y$6,"")&amp;IF(Y245='Tabelle Tipi-pesi'!X$7,'Tabelle Tipi-pesi'!Y$7,"")&amp;IF(Y245='Tabelle Tipi-pesi'!X$8,'Tabelle Tipi-pesi'!Y$8,"")&amp;IF(Y245='Tabelle Tipi-pesi'!X$9,'Tabelle Tipi-pesi'!Y$9,"")&amp;IF(Y245='Tabelle Tipi-pesi'!X$10,'Tabelle Tipi-pesi'!Y$10,"")&amp;IF(Y245='Tabelle Tipi-pesi'!X$11,'Tabelle Tipi-pesi'!Y$11,"")&amp;IF(Y245='Tabelle Tipi-pesi'!X$12,'Tabelle Tipi-pesi'!Y$12,"")&amp;IF(Y245='Tabelle Tipi-pesi'!X$13,'Tabelle Tipi-pesi'!Y$13,"")&amp;IF(Y245='Tabelle Tipi-pesi'!X$14,'Tabelle Tipi-pesi'!Y$14,"")&amp;IF(Y245='Tabelle Tipi-pesi'!X$15,'Tabelle Tipi-pesi'!Y$15,"")&amp;IF(Y245='Tabelle Tipi-pesi'!X$16,'Tabelle Tipi-pesi'!Y$16,"")&amp;IF(Y245='Tabelle Tipi-pesi'!X$17,'Tabelle Tipi-pesi'!Y$17,"")&amp;IF(Y245='Tabelle Tipi-pesi'!X$18,'Tabelle Tipi-pesi'!Y$18,"")&amp;IF(Y245='Tabelle Tipi-pesi'!X$19,'Tabelle Tipi-pesi'!Y$19,"")&amp;IF(Y245='Tabelle Tipi-pesi'!X$20,'Tabelle Tipi-pesi'!Y$20,"")&amp;IF(Y245='Tabelle Tipi-pesi'!X$21,'Tabelle Tipi-pesi'!Y$21,"")&amp;IF(Y245='Tabelle Tipi-pesi'!X$22,'Tabelle Tipi-pesi'!Y$22,"")&amp;IF(Y245='Tabelle Tipi-pesi'!X$23,'Tabelle Tipi-pesi'!Y$23,"")&amp;IF(Y245='Tabelle Tipi-pesi'!X$24,'Tabelle Tipi-pesi'!Y$24,"")&amp;IF(Y245='Tabelle Tipi-pesi'!X$25,'Tabelle Tipi-pesi'!Y$25,"")&amp;IF(Y245='Tabelle Tipi-pesi'!X$26,'Tabelle Tipi-pesi'!Y$26,"")&amp;IF(Y245='Tabelle Tipi-pesi'!X$27,'Tabelle Tipi-pesi'!Y$27,"")&amp;IF(Y245='Tabelle Tipi-pesi'!X$28,'Tabelle Tipi-pesi'!Y$28,"")&amp;IF(Y245='Tabelle Tipi-pesi'!X$29,'Tabelle Tipi-pesi'!Y$29,"")&amp;IF(Y245='Tabelle Tipi-pesi'!X$30,'Tabelle Tipi-pesi'!Y$30,"")))</f>
        <v>0</v>
      </c>
      <c r="AA245" s="36"/>
      <c r="AB245" s="37">
        <f>IF(AA245="",0,VALUE(IF(AA245='Tabelle Tipi-pesi'!Z$2,'Tabelle Tipi-pesi'!AA$2,"")&amp;IF(AA245='Tabelle Tipi-pesi'!Z$3,'Tabelle Tipi-pesi'!AA$3,"")&amp;IF(AA245='Tabelle Tipi-pesi'!Z$4,'Tabelle Tipi-pesi'!AA$4,"")&amp;IF(AA245='Tabelle Tipi-pesi'!Z$5,'Tabelle Tipi-pesi'!AA$5,"")&amp;IF(AA245='Tabelle Tipi-pesi'!Z$6,'Tabelle Tipi-pesi'!AA$6,"")&amp;IF(AA245='Tabelle Tipi-pesi'!Z$7,'Tabelle Tipi-pesi'!AA$7,"")&amp;IF(AA245='Tabelle Tipi-pesi'!Z$8,'Tabelle Tipi-pesi'!AA$8,"")&amp;IF(AA245='Tabelle Tipi-pesi'!Z$9,'Tabelle Tipi-pesi'!AA$9,"")&amp;IF(AA245='Tabelle Tipi-pesi'!Z$10,'Tabelle Tipi-pesi'!AA$10,"")&amp;IF(AA245='Tabelle Tipi-pesi'!Z$11,'Tabelle Tipi-pesi'!AA$11,"")&amp;IF(AA245='Tabelle Tipi-pesi'!Z$12,'Tabelle Tipi-pesi'!AA$12,"")&amp;IF(AA245='Tabelle Tipi-pesi'!Z$13,'Tabelle Tipi-pesi'!AA$13,"")&amp;IF(AA245='Tabelle Tipi-pesi'!Z$14,'Tabelle Tipi-pesi'!AA$14,"")&amp;IF(AA245='Tabelle Tipi-pesi'!Z$15,'Tabelle Tipi-pesi'!AA$15,"")&amp;IF(AA245='Tabelle Tipi-pesi'!Z$16,'Tabelle Tipi-pesi'!AA$16,"")&amp;IF(AA245='Tabelle Tipi-pesi'!Z$17,'Tabelle Tipi-pesi'!AA$17,"")&amp;IF(AA245='Tabelle Tipi-pesi'!Z$18,'Tabelle Tipi-pesi'!AA$18,"")&amp;IF(AA245='Tabelle Tipi-pesi'!Z$19,'Tabelle Tipi-pesi'!AA$19,"")&amp;IF(AA245='Tabelle Tipi-pesi'!Z$20,'Tabelle Tipi-pesi'!AA$20,"")&amp;IF(AA245='Tabelle Tipi-pesi'!Z$21,'Tabelle Tipi-pesi'!AA$21,"")&amp;IF(AA245='Tabelle Tipi-pesi'!Z$22,'Tabelle Tipi-pesi'!AA$22,"")&amp;IF(AA245='Tabelle Tipi-pesi'!Z$23,'Tabelle Tipi-pesi'!AA$23,"")&amp;IF(AA245='Tabelle Tipi-pesi'!Z$24,'Tabelle Tipi-pesi'!AA$24,"")&amp;IF(AA245='Tabelle Tipi-pesi'!Z$25,'Tabelle Tipi-pesi'!AA$25,"")&amp;IF(AA245='Tabelle Tipi-pesi'!Z$26,'Tabelle Tipi-pesi'!AA$26,"")&amp;IF(AA245='Tabelle Tipi-pesi'!Z$27,'Tabelle Tipi-pesi'!AA$27,"")&amp;IF(AA245='Tabelle Tipi-pesi'!Z$28,'Tabelle Tipi-pesi'!AA$28,"")&amp;IF(AA245='Tabelle Tipi-pesi'!Z$29,'Tabelle Tipi-pesi'!AA$29,"")&amp;IF(AA245='Tabelle Tipi-pesi'!Z$30,'Tabelle Tipi-pesi'!AA$30,"")))</f>
        <v>0</v>
      </c>
      <c r="AD245" s="9">
        <f>IF(AC245="",0,VALUE(IF(AC245='Tabelle Tipi-pesi'!Z$2,'Tabelle Tipi-pesi'!AA$2,"")&amp;IF(AC245='Tabelle Tipi-pesi'!Z$3,'Tabelle Tipi-pesi'!AA$3,"")&amp;IF(AC245='Tabelle Tipi-pesi'!Z$4,'Tabelle Tipi-pesi'!AA$4,"")&amp;IF(AC245='Tabelle Tipi-pesi'!Z$5,'Tabelle Tipi-pesi'!AA$5,"")&amp;IF(AC245='Tabelle Tipi-pesi'!Z$6,'Tabelle Tipi-pesi'!AA$6,"")&amp;IF(AC245='Tabelle Tipi-pesi'!Z$7,'Tabelle Tipi-pesi'!AA$7,"")&amp;IF(AC245='Tabelle Tipi-pesi'!Z$8,'Tabelle Tipi-pesi'!AA$8,"")&amp;IF(AC245='Tabelle Tipi-pesi'!Z$9,'Tabelle Tipi-pesi'!AA$9,"")&amp;IF(AC245='Tabelle Tipi-pesi'!Z$10,'Tabelle Tipi-pesi'!AA$10,"")&amp;IF(AC245='Tabelle Tipi-pesi'!Z$11,'Tabelle Tipi-pesi'!AA$11,"")&amp;IF(AC245='Tabelle Tipi-pesi'!Z$12,'Tabelle Tipi-pesi'!AA$12,"")&amp;IF(AC245='Tabelle Tipi-pesi'!Z$13,'Tabelle Tipi-pesi'!AA$13,"")&amp;IF(AC245='Tabelle Tipi-pesi'!Z$14,'Tabelle Tipi-pesi'!AA$14,"")&amp;IF(AC245='Tabelle Tipi-pesi'!Z$15,'Tabelle Tipi-pesi'!AA$15,"")&amp;IF(AC245='Tabelle Tipi-pesi'!Z$16,'Tabelle Tipi-pesi'!AA$16,"")&amp;IF(AC245='Tabelle Tipi-pesi'!Z$17,'Tabelle Tipi-pesi'!AA$17,"")&amp;IF(AC245='Tabelle Tipi-pesi'!Z$18,'Tabelle Tipi-pesi'!AA$18,"")&amp;IF(AC245='Tabelle Tipi-pesi'!Z$19,'Tabelle Tipi-pesi'!AA$19,"")&amp;IF(AC245='Tabelle Tipi-pesi'!Z$20,'Tabelle Tipi-pesi'!AA$20,"")&amp;IF(AC245='Tabelle Tipi-pesi'!Z$21,'Tabelle Tipi-pesi'!AA$21,"")&amp;IF(AC245='Tabelle Tipi-pesi'!Z$22,'Tabelle Tipi-pesi'!AA$22,"")&amp;IF(AC245='Tabelle Tipi-pesi'!Z$23,'Tabelle Tipi-pesi'!AA$23,"")&amp;IF(AC245='Tabelle Tipi-pesi'!Z$24,'Tabelle Tipi-pesi'!AA$24,"")&amp;IF(AC245='Tabelle Tipi-pesi'!Z$25,'Tabelle Tipi-pesi'!AA$25,"")&amp;IF(AC245='Tabelle Tipi-pesi'!Z$26,'Tabelle Tipi-pesi'!AA$26,"")&amp;IF(AC245='Tabelle Tipi-pesi'!Z$25,'Tabelle Tipi-pesi'!AA$25,"")&amp;IF(AC245='Tabelle Tipi-pesi'!Z$27,'Tabelle Tipi-pesi'!AA$27,"")&amp;IF(AC245='Tabelle Tipi-pesi'!Z$28,'Tabelle Tipi-pesi'!AA$28,"")&amp;IF(AC245='Tabelle Tipi-pesi'!Z$29,'Tabelle Tipi-pesi'!AA$29,"")&amp;IF(AC245='Tabelle Tipi-pesi'!Z$30,'Tabelle Tipi-pesi'!AA$30,"")))</f>
        <v>0</v>
      </c>
      <c r="AE245" s="34"/>
      <c r="AF245" s="35">
        <f>IF(AE245="",0,VALUE(IF(AE245='Tabelle Tipi-pesi'!AB$2,'Tabelle Tipi-pesi'!AC$2,"")&amp;IF(AE245='Tabelle Tipi-pesi'!AB$3,'Tabelle Tipi-pesi'!AC$3,"")&amp;IF(AE245='Tabelle Tipi-pesi'!AB$4,'Tabelle Tipi-pesi'!AC$4,"")&amp;IF(AE245='Tabelle Tipi-pesi'!AB$5,'Tabelle Tipi-pesi'!AC$5,"")&amp;IF(AE245='Tabelle Tipi-pesi'!AB$6,'Tabelle Tipi-pesi'!AC$6,"")&amp;IF(AE245='Tabelle Tipi-pesi'!AB$7,'Tabelle Tipi-pesi'!AC$7,"")&amp;IF(AE245='Tabelle Tipi-pesi'!AB$8,'Tabelle Tipi-pesi'!AC$8,"")&amp;IF(AE245='Tabelle Tipi-pesi'!AB$9,'Tabelle Tipi-pesi'!AC$9,"")&amp;IF(AE245='Tabelle Tipi-pesi'!AB$10,'Tabelle Tipi-pesi'!AC$10,"")&amp;IF(AE245='Tabelle Tipi-pesi'!AB$11,'Tabelle Tipi-pesi'!AC$11,"")&amp;IF(AE245='Tabelle Tipi-pesi'!AB$12,'Tabelle Tipi-pesi'!AC$12,"")&amp;IF(AE245='Tabelle Tipi-pesi'!AB$13,'Tabelle Tipi-pesi'!AC$13,"")&amp;IF(AE245='Tabelle Tipi-pesi'!AB$14,'Tabelle Tipi-pesi'!AC$14,"")&amp;IF(AE245='Tabelle Tipi-pesi'!AB$15,'Tabelle Tipi-pesi'!AC$15,"")&amp;IF(AE245='Tabelle Tipi-pesi'!AB$16,'Tabelle Tipi-pesi'!AC$16,"")&amp;IF(AE245='Tabelle Tipi-pesi'!AB$17,'Tabelle Tipi-pesi'!AC$17,"")&amp;IF(AE245='Tabelle Tipi-pesi'!AB$18,'Tabelle Tipi-pesi'!AC$18,"")&amp;IF(AE245='Tabelle Tipi-pesi'!AB$19,'Tabelle Tipi-pesi'!AC$19,"")&amp;IF(AE245='Tabelle Tipi-pesi'!AB$20,'Tabelle Tipi-pesi'!AC$20,"")&amp;IF(AE245='Tabelle Tipi-pesi'!AB$21,'Tabelle Tipi-pesi'!AC$21,"")&amp;IF(AE245='Tabelle Tipi-pesi'!AB$22,'Tabelle Tipi-pesi'!AC$22,"")&amp;IF(AE245='Tabelle Tipi-pesi'!AB$23,'Tabelle Tipi-pesi'!AC$23,"")&amp;IF(AE245='Tabelle Tipi-pesi'!AB$24,'Tabelle Tipi-pesi'!AC$24,"")&amp;IF(AE245='Tabelle Tipi-pesi'!AB$25,'Tabelle Tipi-pesi'!AC$25,"")&amp;IF(AE245='Tabelle Tipi-pesi'!AB$26,'Tabelle Tipi-pesi'!AC$26,"")&amp;IF(AE245='Tabelle Tipi-pesi'!AB$25,'Tabelle Tipi-pesi'!AC$25,"")&amp;IF(AE245='Tabelle Tipi-pesi'!AB$27,'Tabelle Tipi-pesi'!AC$27,"")&amp;IF(AE245='Tabelle Tipi-pesi'!AB$28,'Tabelle Tipi-pesi'!AC$28,"")&amp;IF(AE245='Tabelle Tipi-pesi'!AB$29,'Tabelle Tipi-pesi'!AC$29,"")&amp;IF(AE245='Tabelle Tipi-pesi'!AB$30,'Tabelle Tipi-pesi'!AC$30,"")))</f>
        <v>0</v>
      </c>
      <c r="AH245" s="9">
        <f>IF(AG245="",0,VALUE(IF(AG245='Tabelle Tipi-pesi'!AD$2,'Tabelle Tipi-pesi'!AE$2,"")&amp;IF(AG245='Tabelle Tipi-pesi'!AD$3,'Tabelle Tipi-pesi'!AE$3,"")&amp;IF(AG245='Tabelle Tipi-pesi'!AD$4,'Tabelle Tipi-pesi'!AE$4,"")&amp;IF(AG245='Tabelle Tipi-pesi'!AD$5,'Tabelle Tipi-pesi'!AE$5,"")&amp;IF(AG245='Tabelle Tipi-pesi'!AD$6,'Tabelle Tipi-pesi'!AE$6,"")&amp;IF(AG245='Tabelle Tipi-pesi'!AD$7,'Tabelle Tipi-pesi'!AE$7,"")&amp;IF(AG245='Tabelle Tipi-pesi'!AD$8,'Tabelle Tipi-pesi'!AE$8,"")&amp;IF(AG245='Tabelle Tipi-pesi'!AD$9,'Tabelle Tipi-pesi'!AE$9,"")&amp;IF(AG245='Tabelle Tipi-pesi'!AD$10,'Tabelle Tipi-pesi'!AE$10,"")&amp;IF(AG245='Tabelle Tipi-pesi'!AD$11,'Tabelle Tipi-pesi'!AE$11,"")&amp;IF(AG245='Tabelle Tipi-pesi'!AD$12,'Tabelle Tipi-pesi'!AE$12,"")&amp;IF(AG245='Tabelle Tipi-pesi'!AD$13,'Tabelle Tipi-pesi'!AE$13,"")&amp;IF(AG245='Tabelle Tipi-pesi'!AD$14,'Tabelle Tipi-pesi'!AE$14,"")&amp;IF(AG245='Tabelle Tipi-pesi'!AD$15,'Tabelle Tipi-pesi'!AE$15,"")&amp;IF(AG245='Tabelle Tipi-pesi'!AD$16,'Tabelle Tipi-pesi'!AE$16,"")&amp;IF(AG245='Tabelle Tipi-pesi'!AD$17,'Tabelle Tipi-pesi'!AE$17,"")&amp;IF(AG245='Tabelle Tipi-pesi'!AD$18,'Tabelle Tipi-pesi'!AE$18,"")&amp;IF(AG245='Tabelle Tipi-pesi'!AD$19,'Tabelle Tipi-pesi'!AE$19,"")&amp;IF(AG245='Tabelle Tipi-pesi'!AD$20,'Tabelle Tipi-pesi'!AE$20,"")&amp;IF(AG245='Tabelle Tipi-pesi'!AD$21,'Tabelle Tipi-pesi'!AE$21,"")&amp;IF(AG245='Tabelle Tipi-pesi'!AD$22,'Tabelle Tipi-pesi'!AE$22,"")&amp;IF(AG245='Tabelle Tipi-pesi'!AD$23,'Tabelle Tipi-pesi'!AE$23,"")&amp;IF(AG245='Tabelle Tipi-pesi'!AD$24,'Tabelle Tipi-pesi'!AE$24,"")&amp;IF(AG245='Tabelle Tipi-pesi'!AD$25,'Tabelle Tipi-pesi'!AE$25,"")&amp;IF(AG245='Tabelle Tipi-pesi'!AD$26,'Tabelle Tipi-pesi'!AE$26,"")&amp;IF(AG245='Tabelle Tipi-pesi'!AD$25,'Tabelle Tipi-pesi'!AE$25,"")&amp;IF(AG245='Tabelle Tipi-pesi'!AD$27,'Tabelle Tipi-pesi'!AE$27,"")&amp;IF(AG245='Tabelle Tipi-pesi'!AD$28,'Tabelle Tipi-pesi'!AE$28,"")&amp;IF(AG245='Tabelle Tipi-pesi'!AD$29,'Tabelle Tipi-pesi'!AE$29,"")&amp;IF(AG245='Tabelle Tipi-pesi'!AD$30,'Tabelle Tipi-pesi'!AE$30,"")))</f>
        <v>0</v>
      </c>
      <c r="AJ245" s="26">
        <f t="shared" si="21"/>
        <v>320</v>
      </c>
      <c r="AK245" s="55">
        <v>17.5</v>
      </c>
      <c r="AL245" s="12">
        <v>768</v>
      </c>
      <c r="AM245" s="18"/>
      <c r="AN245" s="11">
        <f t="shared" si="22"/>
        <v>9</v>
      </c>
      <c r="AO245" s="11" t="str">
        <f t="shared" si="23"/>
        <v>3</v>
      </c>
      <c r="AP245" s="8">
        <v>1080</v>
      </c>
      <c r="AQ245" s="40">
        <f t="shared" si="24"/>
        <v>2.6331428571428575</v>
      </c>
      <c r="AR245" s="15">
        <f t="shared" si="25"/>
        <v>29.227885714285719</v>
      </c>
      <c r="AS245" s="16">
        <f t="shared" si="26"/>
        <v>91.337142857142865</v>
      </c>
      <c r="AT245" s="15">
        <f t="shared" si="27"/>
        <v>10.948448448448447</v>
      </c>
      <c r="AU245" s="39"/>
    </row>
    <row r="246" spans="1:47" s="8" customFormat="1" ht="11.25" customHeight="1" x14ac:dyDescent="0.2">
      <c r="A246" s="8">
        <v>242</v>
      </c>
      <c r="B246" s="8">
        <v>4</v>
      </c>
      <c r="C246" s="20" t="s">
        <v>156</v>
      </c>
      <c r="D246" s="21">
        <f>IF(C246="",0,VALUE(IF(C246='Tabelle Tipi-pesi'!B$2,'Tabelle Tipi-pesi'!C$2,"")&amp;IF(C246='Tabelle Tipi-pesi'!B$3,'Tabelle Tipi-pesi'!C$3,"")&amp;IF(C246='Tabelle Tipi-pesi'!B$4,'Tabelle Tipi-pesi'!C$4,"")&amp;IF(C246='Tabelle Tipi-pesi'!B$5,'Tabelle Tipi-pesi'!C$5,"")&amp;IF(C246='Tabelle Tipi-pesi'!B$6,'Tabelle Tipi-pesi'!C$6,"")&amp;IF(C246='Tabelle Tipi-pesi'!B$7,'Tabelle Tipi-pesi'!C$7,"")&amp;IF(C246='Tabelle Tipi-pesi'!B$8,'Tabelle Tipi-pesi'!C$8,"")&amp;IF(C246='Tabelle Tipi-pesi'!B$9,'Tabelle Tipi-pesi'!C$9,"")&amp;IF(C246='Tabelle Tipi-pesi'!B$10,'Tabelle Tipi-pesi'!C$10,"")&amp;IF(C246='Tabelle Tipi-pesi'!B$11,'Tabelle Tipi-pesi'!C$11,"")&amp;IF(C246='Tabelle Tipi-pesi'!B$12,'Tabelle Tipi-pesi'!C$12,"")&amp;IF(C246='Tabelle Tipi-pesi'!B$13,'Tabelle Tipi-pesi'!C$13,"")&amp;IF(C246='Tabelle Tipi-pesi'!B$14,'Tabelle Tipi-pesi'!C$14,"")&amp;IF(C246='Tabelle Tipi-pesi'!B$15,'Tabelle Tipi-pesi'!C$15,"")&amp;IF(C246='Tabelle Tipi-pesi'!B$16,'Tabelle Tipi-pesi'!C$16,"")&amp;IF(C246='Tabelle Tipi-pesi'!B$17,'Tabelle Tipi-pesi'!C$17,"")&amp;IF(C246='Tabelle Tipi-pesi'!B$18,'Tabelle Tipi-pesi'!C$18,"")&amp;IF(C246='Tabelle Tipi-pesi'!B$19,'Tabelle Tipi-pesi'!C$19,"")&amp;IF(C246='Tabelle Tipi-pesi'!B$20,'Tabelle Tipi-pesi'!C$20,"")&amp;IF(C246='Tabelle Tipi-pesi'!B$21,'Tabelle Tipi-pesi'!C$21,"")&amp;IF(C246='Tabelle Tipi-pesi'!B$22,'Tabelle Tipi-pesi'!C$22,"")&amp;IF(C246='Tabelle Tipi-pesi'!B$23,'Tabelle Tipi-pesi'!C$23,"")&amp;IF(C246='Tabelle Tipi-pesi'!B$24,'Tabelle Tipi-pesi'!C$24,"")&amp;IF(C246='Tabelle Tipi-pesi'!B$25,'Tabelle Tipi-pesi'!C$25,"")&amp;IF(C246='Tabelle Tipi-pesi'!B$26,'Tabelle Tipi-pesi'!C$26,"")&amp;IF(C246='Tabelle Tipi-pesi'!B$27,'Tabelle Tipi-pesi'!C$27,"")&amp;IF(C246='Tabelle Tipi-pesi'!B$28,'Tabelle Tipi-pesi'!C$28,"")&amp;IF(C246='Tabelle Tipi-pesi'!B$29,'Tabelle Tipi-pesi'!C$29,"")&amp;IF(C246='Tabelle Tipi-pesi'!B$30,'Tabelle Tipi-pesi'!C$30,"")))</f>
        <v>40</v>
      </c>
      <c r="E246" s="8" t="s">
        <v>139</v>
      </c>
      <c r="F246" s="7">
        <f>IF(E246="",0,VALUE(IF(E246='Tabelle Tipi-pesi'!D$2,'Tabelle Tipi-pesi'!E$2,"")&amp;IF(E246='Tabelle Tipi-pesi'!D$3,'Tabelle Tipi-pesi'!E$3,"")&amp;IF(E246='Tabelle Tipi-pesi'!D$4,'Tabelle Tipi-pesi'!E$4,"")&amp;IF(E246='Tabelle Tipi-pesi'!D$5,'Tabelle Tipi-pesi'!E$5,"")&amp;IF(E246='Tabelle Tipi-pesi'!D$6,'Tabelle Tipi-pesi'!E$6,"")&amp;IF(E246='Tabelle Tipi-pesi'!D$7,'Tabelle Tipi-pesi'!E$7,"")&amp;IF(E246='Tabelle Tipi-pesi'!D$8,'Tabelle Tipi-pesi'!E$8,"")&amp;IF(E246='Tabelle Tipi-pesi'!D$9,'Tabelle Tipi-pesi'!E$9,"")&amp;IF(E246='Tabelle Tipi-pesi'!D$10,'Tabelle Tipi-pesi'!E$10,"")&amp;IF(E246='Tabelle Tipi-pesi'!D$11,'Tabelle Tipi-pesi'!E$11,"")&amp;IF(E246='Tabelle Tipi-pesi'!D$12,'Tabelle Tipi-pesi'!E$12,"")&amp;IF(E246='Tabelle Tipi-pesi'!D$13,'Tabelle Tipi-pesi'!E$13,"")&amp;IF(E246='Tabelle Tipi-pesi'!D$14,'Tabelle Tipi-pesi'!E$14,"")&amp;IF(E246='Tabelle Tipi-pesi'!D$15,'Tabelle Tipi-pesi'!E$15,"")&amp;IF(E246='Tabelle Tipi-pesi'!D$16,'Tabelle Tipi-pesi'!E$16,"")&amp;IF(E246='Tabelle Tipi-pesi'!D$17,'Tabelle Tipi-pesi'!E$17,"")&amp;IF(E246='Tabelle Tipi-pesi'!D$18,'Tabelle Tipi-pesi'!E$18,"")&amp;IF(E246='Tabelle Tipi-pesi'!D$19,'Tabelle Tipi-pesi'!E$19,"")&amp;IF(E246='Tabelle Tipi-pesi'!D$20,'Tabelle Tipi-pesi'!E$20,"")&amp;IF(E246='Tabelle Tipi-pesi'!D$21,'Tabelle Tipi-pesi'!E$21,"")&amp;IF(E246='Tabelle Tipi-pesi'!D$22,'Tabelle Tipi-pesi'!E$22,"")&amp;IF(E246='Tabelle Tipi-pesi'!D$23,'Tabelle Tipi-pesi'!E$23,"")&amp;IF(E246='Tabelle Tipi-pesi'!D$24,'Tabelle Tipi-pesi'!E$24,"")&amp;IF(E246='Tabelle Tipi-pesi'!D$25,'Tabelle Tipi-pesi'!E$25,"")&amp;IF(E246='Tabelle Tipi-pesi'!D$26,'Tabelle Tipi-pesi'!E$26,"")&amp;IF(E246='Tabelle Tipi-pesi'!D$27,'Tabelle Tipi-pesi'!E$27,"")&amp;IF(E246='Tabelle Tipi-pesi'!D$28,'Tabelle Tipi-pesi'!E$28,"")&amp;IF(E246='Tabelle Tipi-pesi'!D$29,'Tabelle Tipi-pesi'!E$29,"")&amp;IF(E246='Tabelle Tipi-pesi'!D$30,'Tabelle Tipi-pesi'!E$30,"")))</f>
        <v>20</v>
      </c>
      <c r="G246" s="22" t="s">
        <v>133</v>
      </c>
      <c r="H246" s="23">
        <f>$B246*IF(G246="",0,VALUE(IF(G246='Tabelle Tipi-pesi'!F$2,'Tabelle Tipi-pesi'!G$2,"")&amp;IF(G246='Tabelle Tipi-pesi'!F$3,'Tabelle Tipi-pesi'!G$3,"")&amp;IF(G246='Tabelle Tipi-pesi'!F$4,'Tabelle Tipi-pesi'!G$4,"")&amp;IF(G246='Tabelle Tipi-pesi'!F$5,'Tabelle Tipi-pesi'!G$5,"")&amp;IF(G246='Tabelle Tipi-pesi'!F$6,'Tabelle Tipi-pesi'!G$6,"")&amp;IF(G246='Tabelle Tipi-pesi'!F$7,'Tabelle Tipi-pesi'!G$7,"")&amp;IF(G246='Tabelle Tipi-pesi'!F$8,'Tabelle Tipi-pesi'!G$8,"")&amp;IF(G246='Tabelle Tipi-pesi'!F$9,'Tabelle Tipi-pesi'!G$9,"")&amp;IF(G246='Tabelle Tipi-pesi'!F$10,'Tabelle Tipi-pesi'!G$10,"")&amp;IF(G246='Tabelle Tipi-pesi'!F$11,'Tabelle Tipi-pesi'!G$11,"")&amp;IF(G246='Tabelle Tipi-pesi'!F$12,'Tabelle Tipi-pesi'!G$12,"")&amp;IF(G246='Tabelle Tipi-pesi'!F$13,'Tabelle Tipi-pesi'!G$13,"")&amp;IF(G246='Tabelle Tipi-pesi'!F$14,'Tabelle Tipi-pesi'!G$14,"")&amp;IF(G246='Tabelle Tipi-pesi'!F$15,'Tabelle Tipi-pesi'!G$15,"")&amp;IF(G246='Tabelle Tipi-pesi'!F$16,'Tabelle Tipi-pesi'!G$16,"")&amp;IF(G246='Tabelle Tipi-pesi'!F$17,'Tabelle Tipi-pesi'!G$17,"")&amp;IF(G246='Tabelle Tipi-pesi'!F$18,'Tabelle Tipi-pesi'!G$18,"")&amp;IF(G246='Tabelle Tipi-pesi'!F$19,'Tabelle Tipi-pesi'!G$19,"")&amp;IF(G246='Tabelle Tipi-pesi'!F$20,'Tabelle Tipi-pesi'!G$20,"")&amp;IF(G246='Tabelle Tipi-pesi'!F$21,'Tabelle Tipi-pesi'!G$21,"")&amp;IF(G246='Tabelle Tipi-pesi'!F$22,'Tabelle Tipi-pesi'!G$22,"")&amp;IF(G246='Tabelle Tipi-pesi'!F$23,'Tabelle Tipi-pesi'!G$23,"")&amp;IF(G246='Tabelle Tipi-pesi'!F$24,'Tabelle Tipi-pesi'!G$24,"")&amp;IF(G246='Tabelle Tipi-pesi'!F$25,'Tabelle Tipi-pesi'!G$25,"")&amp;IF(G246='Tabelle Tipi-pesi'!F$26,'Tabelle Tipi-pesi'!G$26,"")&amp;IF(G246='Tabelle Tipi-pesi'!F$27,'Tabelle Tipi-pesi'!G$27,"")&amp;IF(G246='Tabelle Tipi-pesi'!F$28,'Tabelle Tipi-pesi'!G$28,"")&amp;IF(G246='Tabelle Tipi-pesi'!F$29,'Tabelle Tipi-pesi'!G$29,"")&amp;IF(G246='Tabelle Tipi-pesi'!F$30,'Tabelle Tipi-pesi'!G$30,"")))</f>
        <v>40</v>
      </c>
      <c r="I246" s="8" t="s">
        <v>46</v>
      </c>
      <c r="J246" s="9">
        <f>IF(I246="",0,VALUE(IF(I246='Tabelle Tipi-pesi'!H$2,'Tabelle Tipi-pesi'!I$2,"")&amp;IF(I246='Tabelle Tipi-pesi'!H$3,'Tabelle Tipi-pesi'!I$3,"")&amp;IF(I246='Tabelle Tipi-pesi'!H$4,'Tabelle Tipi-pesi'!I$4,"")&amp;IF(I246='Tabelle Tipi-pesi'!H$5,'Tabelle Tipi-pesi'!I$5,"")&amp;IF(I246='Tabelle Tipi-pesi'!H$6,'Tabelle Tipi-pesi'!I$6,"")&amp;IF(I246='Tabelle Tipi-pesi'!H$7,'Tabelle Tipi-pesi'!I$7,"")&amp;IF(I246='Tabelle Tipi-pesi'!H$8,'Tabelle Tipi-pesi'!I$8,"")&amp;IF(I246='Tabelle Tipi-pesi'!H$9,'Tabelle Tipi-pesi'!I$9,"")&amp;IF(I246='Tabelle Tipi-pesi'!H$10,'Tabelle Tipi-pesi'!I$10,"")&amp;IF(I246='Tabelle Tipi-pesi'!H$11,'Tabelle Tipi-pesi'!I$11,"")&amp;IF(I246='Tabelle Tipi-pesi'!H$12,'Tabelle Tipi-pesi'!I$12,"")&amp;IF(I246='Tabelle Tipi-pesi'!H$13,'Tabelle Tipi-pesi'!I$13,"")&amp;IF(I246='Tabelle Tipi-pesi'!H$14,'Tabelle Tipi-pesi'!I$14,"")&amp;IF(I246='Tabelle Tipi-pesi'!H$15,'Tabelle Tipi-pesi'!I$15,"")&amp;IF(I246='Tabelle Tipi-pesi'!H$16,'Tabelle Tipi-pesi'!I$16,"")&amp;IF(I246='Tabelle Tipi-pesi'!H$17,'Tabelle Tipi-pesi'!I$17,"")&amp;IF(I246='Tabelle Tipi-pesi'!H$18,'Tabelle Tipi-pesi'!I$18,"")&amp;IF(I246='Tabelle Tipi-pesi'!H$19,'Tabelle Tipi-pesi'!I$19,"")&amp;IF(I246='Tabelle Tipi-pesi'!H$20,'Tabelle Tipi-pesi'!I$20,"")&amp;IF(I246='Tabelle Tipi-pesi'!H$21,'Tabelle Tipi-pesi'!I$21,"")&amp;IF(I246='Tabelle Tipi-pesi'!H$22,'Tabelle Tipi-pesi'!I$22,"")&amp;IF(I246='Tabelle Tipi-pesi'!H$23,'Tabelle Tipi-pesi'!I$23,"")&amp;IF(I246='Tabelle Tipi-pesi'!H$24,'Tabelle Tipi-pesi'!I$24,"")&amp;IF(I246='Tabelle Tipi-pesi'!H$25,'Tabelle Tipi-pesi'!I$25,"")&amp;IF(I246='Tabelle Tipi-pesi'!H$26,'Tabelle Tipi-pesi'!I$26,"")&amp;IF(I246='Tabelle Tipi-pesi'!H$27,'Tabelle Tipi-pesi'!I$27,"")&amp;IF(I246='Tabelle Tipi-pesi'!H$28,'Tabelle Tipi-pesi'!I$28,"")&amp;IF(I246='Tabelle Tipi-pesi'!H$29,'Tabelle Tipi-pesi'!I$29,"")&amp;IF(I246='Tabelle Tipi-pesi'!H$30,'Tabelle Tipi-pesi'!I$30,"")))</f>
        <v>40</v>
      </c>
      <c r="K246" s="24" t="s">
        <v>50</v>
      </c>
      <c r="L246" s="25">
        <f>IF(K246="",0,VALUE(IF(K246='Tabelle Tipi-pesi'!J$2,'Tabelle Tipi-pesi'!K$2,"")&amp;IF(K246='Tabelle Tipi-pesi'!J$3,'Tabelle Tipi-pesi'!K$3,"")&amp;IF(K246='Tabelle Tipi-pesi'!J$4,'Tabelle Tipi-pesi'!K$4,"")&amp;IF(K246='Tabelle Tipi-pesi'!J$5,'Tabelle Tipi-pesi'!K$5,"")&amp;IF(K246='Tabelle Tipi-pesi'!J$6,'Tabelle Tipi-pesi'!K$6,"")&amp;IF(K246='Tabelle Tipi-pesi'!J$7,'Tabelle Tipi-pesi'!K$7,"")&amp;IF(K246='Tabelle Tipi-pesi'!J$8,'Tabelle Tipi-pesi'!K$8,"")&amp;IF(K246='Tabelle Tipi-pesi'!J$9,'Tabelle Tipi-pesi'!K$9,"")&amp;IF(K246='Tabelle Tipi-pesi'!J$10,'Tabelle Tipi-pesi'!K$10,"")&amp;IF(K246='Tabelle Tipi-pesi'!J$11,'Tabelle Tipi-pesi'!K$11,"")&amp;IF(K246='Tabelle Tipi-pesi'!J$12,'Tabelle Tipi-pesi'!K$12,"")&amp;IF(K246='Tabelle Tipi-pesi'!J$13,'Tabelle Tipi-pesi'!K$13,"")&amp;IF(K246='Tabelle Tipi-pesi'!J$14,'Tabelle Tipi-pesi'!K$14,"")&amp;IF(K246='Tabelle Tipi-pesi'!J$15,'Tabelle Tipi-pesi'!K$15,"")&amp;IF(K246='Tabelle Tipi-pesi'!J$16,'Tabelle Tipi-pesi'!K$16,"")&amp;IF(K246='Tabelle Tipi-pesi'!J$17,'Tabelle Tipi-pesi'!K$17,"")&amp;IF(K246='Tabelle Tipi-pesi'!J$18,'Tabelle Tipi-pesi'!K$18,"")&amp;IF(K246='Tabelle Tipi-pesi'!J$19,'Tabelle Tipi-pesi'!K$19,"")&amp;IF(K246='Tabelle Tipi-pesi'!J$20,'Tabelle Tipi-pesi'!K$20,"")&amp;IF(K246='Tabelle Tipi-pesi'!J$21,'Tabelle Tipi-pesi'!K$21,"")&amp;IF(K246='Tabelle Tipi-pesi'!J$22,'Tabelle Tipi-pesi'!K$22,"")&amp;IF(K246='Tabelle Tipi-pesi'!J$23,'Tabelle Tipi-pesi'!K$23,"")&amp;IF(K246='Tabelle Tipi-pesi'!J$24,'Tabelle Tipi-pesi'!K$24,"")&amp;IF(K246='Tabelle Tipi-pesi'!J$25,'Tabelle Tipi-pesi'!K$25,"")&amp;IF(K246='Tabelle Tipi-pesi'!J$26,'Tabelle Tipi-pesi'!K$26,"")&amp;IF(K246='Tabelle Tipi-pesi'!J$27,'Tabelle Tipi-pesi'!K$27,"")&amp;IF(K246='Tabelle Tipi-pesi'!J$28,'Tabelle Tipi-pesi'!K$28,"")&amp;IF(K246='Tabelle Tipi-pesi'!J$29,'Tabelle Tipi-pesi'!K$29,"")&amp;IF(K246='Tabelle Tipi-pesi'!J$30,'Tabelle Tipi-pesi'!K$30,"")))</f>
        <v>7</v>
      </c>
      <c r="M246" s="8" t="s">
        <v>55</v>
      </c>
      <c r="N246" s="9">
        <f>$B246*IF(M246="",0,VALUE(IF(M246='Tabelle Tipi-pesi'!L$2,'Tabelle Tipi-pesi'!M$2,"")&amp;IF(M246='Tabelle Tipi-pesi'!L$3,'Tabelle Tipi-pesi'!M$3,"")&amp;IF(M246='Tabelle Tipi-pesi'!L$4,'Tabelle Tipi-pesi'!M$4,"")&amp;IF(M246='Tabelle Tipi-pesi'!L$5,'Tabelle Tipi-pesi'!M$5,"")&amp;IF(M246='Tabelle Tipi-pesi'!L$6,'Tabelle Tipi-pesi'!M$6,"")&amp;IF(M246='Tabelle Tipi-pesi'!L$7,'Tabelle Tipi-pesi'!M$7,"")&amp;IF(M246='Tabelle Tipi-pesi'!L$8,'Tabelle Tipi-pesi'!M$8,"")&amp;IF(M246='Tabelle Tipi-pesi'!L$9,'Tabelle Tipi-pesi'!M$9,"")&amp;IF(M246='Tabelle Tipi-pesi'!L$10,'Tabelle Tipi-pesi'!M$10,"")&amp;IF(M246='Tabelle Tipi-pesi'!L$11,'Tabelle Tipi-pesi'!M$11,"")&amp;IF(M246='Tabelle Tipi-pesi'!L$12,'Tabelle Tipi-pesi'!M$12,"")&amp;IF(M246='Tabelle Tipi-pesi'!L$13,'Tabelle Tipi-pesi'!M$13,"")&amp;IF(M246='Tabelle Tipi-pesi'!L$14,'Tabelle Tipi-pesi'!M$14,"")&amp;IF(M246='Tabelle Tipi-pesi'!L$15,'Tabelle Tipi-pesi'!M$15,"")&amp;IF(M246='Tabelle Tipi-pesi'!L$16,'Tabelle Tipi-pesi'!M$16,"")&amp;IF(M246='Tabelle Tipi-pesi'!L$17,'Tabelle Tipi-pesi'!M$17,"")&amp;IF(M246='Tabelle Tipi-pesi'!L$18,'Tabelle Tipi-pesi'!M$18,"")&amp;IF(M246='Tabelle Tipi-pesi'!L$19,'Tabelle Tipi-pesi'!M$19,"")&amp;IF(M246='Tabelle Tipi-pesi'!L$20,'Tabelle Tipi-pesi'!M$20,"")&amp;IF(M246='Tabelle Tipi-pesi'!L$21,'Tabelle Tipi-pesi'!M$21,"")&amp;IF(M246='Tabelle Tipi-pesi'!L$22,'Tabelle Tipi-pesi'!M$22,"")&amp;IF(M246='Tabelle Tipi-pesi'!L$23,'Tabelle Tipi-pesi'!M$23,"")&amp;IF(M246='Tabelle Tipi-pesi'!L$24,'Tabelle Tipi-pesi'!M$24,"")&amp;IF(M246='Tabelle Tipi-pesi'!L$25,'Tabelle Tipi-pesi'!M$25,"")&amp;IF(M246='Tabelle Tipi-pesi'!L$26,'Tabelle Tipi-pesi'!M$26,"")&amp;IF(M246='Tabelle Tipi-pesi'!L$27,'Tabelle Tipi-pesi'!M$27,"")&amp;IF(M246='Tabelle Tipi-pesi'!L$28,'Tabelle Tipi-pesi'!M$28,"")&amp;IF(M246='Tabelle Tipi-pesi'!L$29,'Tabelle Tipi-pesi'!M$29,"")&amp;IF(M246='Tabelle Tipi-pesi'!L$30,'Tabelle Tipi-pesi'!M$30,"")))</f>
        <v>100</v>
      </c>
      <c r="O246" s="27" t="s">
        <v>162</v>
      </c>
      <c r="P246" s="28">
        <f>IF(O246="",0,VALUE(IF(O246='Tabelle Tipi-pesi'!N$2,'Tabelle Tipi-pesi'!O$2,"")&amp;IF(O246='Tabelle Tipi-pesi'!N$3,'Tabelle Tipi-pesi'!O$3,"")&amp;IF(O246='Tabelle Tipi-pesi'!N$4,'Tabelle Tipi-pesi'!O$4,"")&amp;IF(O246='Tabelle Tipi-pesi'!N$5,'Tabelle Tipi-pesi'!O$5,"")&amp;IF(O246='Tabelle Tipi-pesi'!N$6,'Tabelle Tipi-pesi'!O$6,"")&amp;IF(O246='Tabelle Tipi-pesi'!N$7,'Tabelle Tipi-pesi'!O$7,"")&amp;IF(O246='Tabelle Tipi-pesi'!N$8,'Tabelle Tipi-pesi'!O$8,"")&amp;IF(O246='Tabelle Tipi-pesi'!N$9,'Tabelle Tipi-pesi'!O$9,"")&amp;IF(O246='Tabelle Tipi-pesi'!N$10,'Tabelle Tipi-pesi'!O$10,"")&amp;IF(O246='Tabelle Tipi-pesi'!N$11,'Tabelle Tipi-pesi'!O$11,"")&amp;IF(O246='Tabelle Tipi-pesi'!N$12,'Tabelle Tipi-pesi'!O$12,"")&amp;IF(O246='Tabelle Tipi-pesi'!N$13,'Tabelle Tipi-pesi'!O$13,"")&amp;IF(O246='Tabelle Tipi-pesi'!N$14,'Tabelle Tipi-pesi'!O$14,"")&amp;IF(O246='Tabelle Tipi-pesi'!N$15,'Tabelle Tipi-pesi'!O$15,"")&amp;IF(O246='Tabelle Tipi-pesi'!N$16,'Tabelle Tipi-pesi'!O$16,"")&amp;IF(O246='Tabelle Tipi-pesi'!N$17,'Tabelle Tipi-pesi'!O$17,"")&amp;IF(O246='Tabelle Tipi-pesi'!N$18,'Tabelle Tipi-pesi'!O$18,"")&amp;IF(O246='Tabelle Tipi-pesi'!N$19,'Tabelle Tipi-pesi'!O$19,"")&amp;IF(O246='Tabelle Tipi-pesi'!N$20,'Tabelle Tipi-pesi'!O$20,"")&amp;IF(O246='Tabelle Tipi-pesi'!N$21,'Tabelle Tipi-pesi'!O$21,"")&amp;IF(O246='Tabelle Tipi-pesi'!N$22,'Tabelle Tipi-pesi'!O$22,"")&amp;IF(O246='Tabelle Tipi-pesi'!N$23,'Tabelle Tipi-pesi'!O$23,"")&amp;IF(O246='Tabelle Tipi-pesi'!N$24,'Tabelle Tipi-pesi'!O$24,"")&amp;IF(O246='Tabelle Tipi-pesi'!N$25,'Tabelle Tipi-pesi'!O$25,"")&amp;IF(O246='Tabelle Tipi-pesi'!N$26,'Tabelle Tipi-pesi'!O$26,"")&amp;IF(O246='Tabelle Tipi-pesi'!N$27,'Tabelle Tipi-pesi'!O$27,"")&amp;IF(O246='Tabelle Tipi-pesi'!N$28,'Tabelle Tipi-pesi'!O$28,"")&amp;IF(O246='Tabelle Tipi-pesi'!N$29,'Tabelle Tipi-pesi'!O$29,"")&amp;IF(O246='Tabelle Tipi-pesi'!N$30,'Tabelle Tipi-pesi'!O$30,"")))</f>
        <v>152</v>
      </c>
      <c r="R246" s="9">
        <f>IF(Q246="",0,VALUE(IF(Q246='Tabelle Tipi-pesi'!P$2,'Tabelle Tipi-pesi'!Q$2,"")&amp;IF(Q246='Tabelle Tipi-pesi'!P$3,'Tabelle Tipi-pesi'!Q$3,"")&amp;IF(Q246='Tabelle Tipi-pesi'!P$4,'Tabelle Tipi-pesi'!Q$4,"")&amp;IF(Q246='Tabelle Tipi-pesi'!P$5,'Tabelle Tipi-pesi'!Q$5,"")&amp;IF(Q246='Tabelle Tipi-pesi'!P$6,'Tabelle Tipi-pesi'!Q$6,"")&amp;IF(Q246='Tabelle Tipi-pesi'!P$7,'Tabelle Tipi-pesi'!Q$7,"")&amp;IF(Q246='Tabelle Tipi-pesi'!P$8,'Tabelle Tipi-pesi'!Q$8,"")&amp;IF(Q246='Tabelle Tipi-pesi'!P$9,'Tabelle Tipi-pesi'!Q$9,"")&amp;IF(Q246='Tabelle Tipi-pesi'!P$10,'Tabelle Tipi-pesi'!Q$10,"")&amp;IF(Q246='Tabelle Tipi-pesi'!P$11,'Tabelle Tipi-pesi'!Q$11,"")&amp;IF(Q246='Tabelle Tipi-pesi'!P$12,'Tabelle Tipi-pesi'!Q$12,"")&amp;IF(Q246='Tabelle Tipi-pesi'!P$13,'Tabelle Tipi-pesi'!Q$13,"")&amp;IF(Q246='Tabelle Tipi-pesi'!P$14,'Tabelle Tipi-pesi'!Q$14,"")&amp;IF(Q246='Tabelle Tipi-pesi'!P$15,'Tabelle Tipi-pesi'!Q$15,"")&amp;IF(Q246='Tabelle Tipi-pesi'!P$16,'Tabelle Tipi-pesi'!Q$16,"")&amp;IF(Q246='Tabelle Tipi-pesi'!P$17,'Tabelle Tipi-pesi'!Q$17,"")&amp;IF(Q246='Tabelle Tipi-pesi'!P$18,'Tabelle Tipi-pesi'!Q$18,"")&amp;IF(Q246='Tabelle Tipi-pesi'!P$19,'Tabelle Tipi-pesi'!Q$19,"")&amp;IF(Q246='Tabelle Tipi-pesi'!P$20,'Tabelle Tipi-pesi'!Q$20,"")&amp;IF(Q246='Tabelle Tipi-pesi'!P$21,'Tabelle Tipi-pesi'!Q$21,"")&amp;IF(Q246='Tabelle Tipi-pesi'!P$22,'Tabelle Tipi-pesi'!Q$22,"")&amp;IF(Q246='Tabelle Tipi-pesi'!P$23,'Tabelle Tipi-pesi'!Q$23,"")&amp;IF(Q246='Tabelle Tipi-pesi'!P$24,'Tabelle Tipi-pesi'!Q$24,"")&amp;IF(Q246='Tabelle Tipi-pesi'!P$25,'Tabelle Tipi-pesi'!Q$25,"")&amp;IF(Q246='Tabelle Tipi-pesi'!P$26,'Tabelle Tipi-pesi'!Q$26,"")&amp;IF(Q246='Tabelle Tipi-pesi'!P$27,'Tabelle Tipi-pesi'!Q$27,"")&amp;IF(Q246='Tabelle Tipi-pesi'!P$28,'Tabelle Tipi-pesi'!Q$28,"")&amp;IF(Q246='Tabelle Tipi-pesi'!P$29,'Tabelle Tipi-pesi'!Q$29,"")&amp;IF(Q246='Tabelle Tipi-pesi'!P$30,'Tabelle Tipi-pesi'!Q$30,"")))</f>
        <v>0</v>
      </c>
      <c r="S246" s="29"/>
      <c r="T246" s="30">
        <f>IF(S246="",0,VALUE(IF(S246='Tabelle Tipi-pesi'!R$2,'Tabelle Tipi-pesi'!S$2,"")&amp;IF(S246='Tabelle Tipi-pesi'!R$3,'Tabelle Tipi-pesi'!S$3,"")&amp;IF(S246='Tabelle Tipi-pesi'!R$4,'Tabelle Tipi-pesi'!S$4,"")&amp;IF(S246='Tabelle Tipi-pesi'!R$5,'Tabelle Tipi-pesi'!S$5,"")&amp;IF(S246='Tabelle Tipi-pesi'!R$6,'Tabelle Tipi-pesi'!S$6,"")&amp;IF(S246='Tabelle Tipi-pesi'!R$7,'Tabelle Tipi-pesi'!S$7,"")&amp;IF(S246='Tabelle Tipi-pesi'!R$8,'Tabelle Tipi-pesi'!S$8,"")&amp;IF(S246='Tabelle Tipi-pesi'!R$9,'Tabelle Tipi-pesi'!S$9,"")&amp;IF(S246='Tabelle Tipi-pesi'!R$10,'Tabelle Tipi-pesi'!S$10,"")&amp;IF(S246='Tabelle Tipi-pesi'!R$11,'Tabelle Tipi-pesi'!S$11,"")&amp;IF(S246='Tabelle Tipi-pesi'!R$12,'Tabelle Tipi-pesi'!S$12,"")&amp;IF(S246='Tabelle Tipi-pesi'!R$13,'Tabelle Tipi-pesi'!S$13,"")&amp;IF(S246='Tabelle Tipi-pesi'!R$14,'Tabelle Tipi-pesi'!S$14,"")&amp;IF(S246='Tabelle Tipi-pesi'!R$15,'Tabelle Tipi-pesi'!S$15,"")&amp;IF(S246='Tabelle Tipi-pesi'!R$16,'Tabelle Tipi-pesi'!S$16,"")&amp;IF(S246='Tabelle Tipi-pesi'!R$17,'Tabelle Tipi-pesi'!S$17,"")&amp;IF(S246='Tabelle Tipi-pesi'!R$18,'Tabelle Tipi-pesi'!S$18,"")&amp;IF(S246='Tabelle Tipi-pesi'!R$19,'Tabelle Tipi-pesi'!S$19,"")&amp;IF(S246='Tabelle Tipi-pesi'!R$20,'Tabelle Tipi-pesi'!S$20,"")&amp;IF(S246='Tabelle Tipi-pesi'!R$21,'Tabelle Tipi-pesi'!S$21,"")&amp;IF(S246='Tabelle Tipi-pesi'!R$22,'Tabelle Tipi-pesi'!S$22,"")&amp;IF(S246='Tabelle Tipi-pesi'!R$23,'Tabelle Tipi-pesi'!S$23,"")&amp;IF(S246='Tabelle Tipi-pesi'!R$24,'Tabelle Tipi-pesi'!S$24,"")&amp;IF(S246='Tabelle Tipi-pesi'!R$25,'Tabelle Tipi-pesi'!S$25,"")&amp;IF(S246='Tabelle Tipi-pesi'!R$26,'Tabelle Tipi-pesi'!S$26,"")&amp;IF(S246='Tabelle Tipi-pesi'!R$27,'Tabelle Tipi-pesi'!S$27,"")&amp;IF(S246='Tabelle Tipi-pesi'!R$28,'Tabelle Tipi-pesi'!S$28,"")&amp;IF(S246='Tabelle Tipi-pesi'!R$29,'Tabelle Tipi-pesi'!S$29,"")&amp;IF(S246='Tabelle Tipi-pesi'!R$30,'Tabelle Tipi-pesi'!S$30,"")))</f>
        <v>0</v>
      </c>
      <c r="V246" s="9">
        <f>IF(U246="",0,VALUE(IF(U246='Tabelle Tipi-pesi'!T$2,'Tabelle Tipi-pesi'!U$2,"")&amp;IF(U246='Tabelle Tipi-pesi'!T$3,'Tabelle Tipi-pesi'!U$3,"")&amp;IF(U246='Tabelle Tipi-pesi'!T$4,'Tabelle Tipi-pesi'!U$4,"")&amp;IF(U246='Tabelle Tipi-pesi'!T$5,'Tabelle Tipi-pesi'!U$5,"")&amp;IF(U246='Tabelle Tipi-pesi'!T$6,'Tabelle Tipi-pesi'!U$6,"")&amp;IF(U246='Tabelle Tipi-pesi'!T$7,'Tabelle Tipi-pesi'!U$7,"")&amp;IF(U246='Tabelle Tipi-pesi'!T$8,'Tabelle Tipi-pesi'!U$8,"")&amp;IF(U246='Tabelle Tipi-pesi'!T$9,'Tabelle Tipi-pesi'!U$9,"")&amp;IF(U246='Tabelle Tipi-pesi'!T$10,'Tabelle Tipi-pesi'!U$10,"")&amp;IF(U246='Tabelle Tipi-pesi'!T$11,'Tabelle Tipi-pesi'!U$11,"")&amp;IF(U246='Tabelle Tipi-pesi'!T$12,'Tabelle Tipi-pesi'!U$12,"")&amp;IF(U246='Tabelle Tipi-pesi'!T$13,'Tabelle Tipi-pesi'!U$13,"")&amp;IF(U246='Tabelle Tipi-pesi'!T$14,'Tabelle Tipi-pesi'!U$14,"")&amp;IF(U246='Tabelle Tipi-pesi'!T$15,'Tabelle Tipi-pesi'!U$15,"")&amp;IF(U246='Tabelle Tipi-pesi'!T$16,'Tabelle Tipi-pesi'!U$16,"")&amp;IF(U246='Tabelle Tipi-pesi'!T$17,'Tabelle Tipi-pesi'!U$17,"")&amp;IF(U246='Tabelle Tipi-pesi'!T$18,'Tabelle Tipi-pesi'!U$18,"")&amp;IF(U246='Tabelle Tipi-pesi'!T$19,'Tabelle Tipi-pesi'!U$19,"")&amp;IF(U246='Tabelle Tipi-pesi'!T$20,'Tabelle Tipi-pesi'!U$20,"")&amp;IF(U246='Tabelle Tipi-pesi'!T$21,'Tabelle Tipi-pesi'!U$21,"")&amp;IF(U246='Tabelle Tipi-pesi'!T$22,'Tabelle Tipi-pesi'!U$22,"")&amp;IF(U246='Tabelle Tipi-pesi'!T$23,'Tabelle Tipi-pesi'!U$23,"")&amp;IF(U246='Tabelle Tipi-pesi'!T$24,'Tabelle Tipi-pesi'!U$24,"")&amp;IF(U246='Tabelle Tipi-pesi'!T$25,'Tabelle Tipi-pesi'!U$25,"")&amp;IF(U246='Tabelle Tipi-pesi'!T$26,'Tabelle Tipi-pesi'!U$26,"")&amp;IF(U246='Tabelle Tipi-pesi'!T$27,'Tabelle Tipi-pesi'!U$27,"")&amp;IF(U246='Tabelle Tipi-pesi'!T$28,'Tabelle Tipi-pesi'!U$28,"")&amp;IF(U246='Tabelle Tipi-pesi'!T$29,'Tabelle Tipi-pesi'!U$29,"")&amp;IF(U246='Tabelle Tipi-pesi'!T$30,'Tabelle Tipi-pesi'!U$30,"")))</f>
        <v>0</v>
      </c>
      <c r="W246" s="31"/>
      <c r="X246" s="32">
        <f>IF(W246="",0,VALUE(IF(W246='Tabelle Tipi-pesi'!V$2,'Tabelle Tipi-pesi'!W$2,"")&amp;IF(W246='Tabelle Tipi-pesi'!V$3,'Tabelle Tipi-pesi'!W$3,"")&amp;IF(W246='Tabelle Tipi-pesi'!V$4,'Tabelle Tipi-pesi'!W$4,"")&amp;IF(W246='Tabelle Tipi-pesi'!V$5,'Tabelle Tipi-pesi'!W$5,"")&amp;IF(W246='Tabelle Tipi-pesi'!V$6,'Tabelle Tipi-pesi'!W$6,"")&amp;IF(W246='Tabelle Tipi-pesi'!V$7,'Tabelle Tipi-pesi'!W$7,"")&amp;IF(W246='Tabelle Tipi-pesi'!V$8,'Tabelle Tipi-pesi'!W$8,"")&amp;IF(W246='Tabelle Tipi-pesi'!V$9,'Tabelle Tipi-pesi'!W$9,"")&amp;IF(W246='Tabelle Tipi-pesi'!V$10,'Tabelle Tipi-pesi'!W$10,"")&amp;IF(W246='Tabelle Tipi-pesi'!V$11,'Tabelle Tipi-pesi'!W$11,"")&amp;IF(W246='Tabelle Tipi-pesi'!V$12,'Tabelle Tipi-pesi'!W$12,"")&amp;IF(W246='Tabelle Tipi-pesi'!V$13,'Tabelle Tipi-pesi'!W$13,"")&amp;IF(W246='Tabelle Tipi-pesi'!V$14,'Tabelle Tipi-pesi'!W$14,"")&amp;IF(W246='Tabelle Tipi-pesi'!V$15,'Tabelle Tipi-pesi'!W$15,"")&amp;IF(W246='Tabelle Tipi-pesi'!V$16,'Tabelle Tipi-pesi'!W$16,"")&amp;IF(W246='Tabelle Tipi-pesi'!V$17,'Tabelle Tipi-pesi'!W$17,"")&amp;IF(W246='Tabelle Tipi-pesi'!V$18,'Tabelle Tipi-pesi'!W$18,"")&amp;IF(W246='Tabelle Tipi-pesi'!V$19,'Tabelle Tipi-pesi'!W$19,"")&amp;IF(W246='Tabelle Tipi-pesi'!V$20,'Tabelle Tipi-pesi'!W$20,"")&amp;IF(W246='Tabelle Tipi-pesi'!V$21,'Tabelle Tipi-pesi'!W$21,"")&amp;IF(W246='Tabelle Tipi-pesi'!V$22,'Tabelle Tipi-pesi'!W$22,"")&amp;IF(W246='Tabelle Tipi-pesi'!V$23,'Tabelle Tipi-pesi'!W$23,"")&amp;IF(W246='Tabelle Tipi-pesi'!V$24,'Tabelle Tipi-pesi'!W$24,"")&amp;IF(W246='Tabelle Tipi-pesi'!V$25,'Tabelle Tipi-pesi'!W$25,"")&amp;IF(W246='Tabelle Tipi-pesi'!V$26,'Tabelle Tipi-pesi'!W$26,"")&amp;IF(W246='Tabelle Tipi-pesi'!V$27,'Tabelle Tipi-pesi'!W$27,"")&amp;IF(W246='Tabelle Tipi-pesi'!V$28,'Tabelle Tipi-pesi'!W$28,"")&amp;IF(W246='Tabelle Tipi-pesi'!V$29,'Tabelle Tipi-pesi'!W$29,"")&amp;IF(W246='Tabelle Tipi-pesi'!V$30,'Tabelle Tipi-pesi'!W$30,"")))</f>
        <v>0</v>
      </c>
      <c r="Z246" s="9">
        <f>IF(Y246="",0,VALUE(IF(Y246='Tabelle Tipi-pesi'!X$2,'Tabelle Tipi-pesi'!Y$2,"")&amp;IF(Y246='Tabelle Tipi-pesi'!X$3,'Tabelle Tipi-pesi'!Y$3,"")&amp;IF(Y246='Tabelle Tipi-pesi'!X$4,'Tabelle Tipi-pesi'!Y$4,"")&amp;IF(Y246='Tabelle Tipi-pesi'!X$5,'Tabelle Tipi-pesi'!Y$5,"")&amp;IF(Y246='Tabelle Tipi-pesi'!X$6,'Tabelle Tipi-pesi'!Y$6,"")&amp;IF(Y246='Tabelle Tipi-pesi'!X$7,'Tabelle Tipi-pesi'!Y$7,"")&amp;IF(Y246='Tabelle Tipi-pesi'!X$8,'Tabelle Tipi-pesi'!Y$8,"")&amp;IF(Y246='Tabelle Tipi-pesi'!X$9,'Tabelle Tipi-pesi'!Y$9,"")&amp;IF(Y246='Tabelle Tipi-pesi'!X$10,'Tabelle Tipi-pesi'!Y$10,"")&amp;IF(Y246='Tabelle Tipi-pesi'!X$11,'Tabelle Tipi-pesi'!Y$11,"")&amp;IF(Y246='Tabelle Tipi-pesi'!X$12,'Tabelle Tipi-pesi'!Y$12,"")&amp;IF(Y246='Tabelle Tipi-pesi'!X$13,'Tabelle Tipi-pesi'!Y$13,"")&amp;IF(Y246='Tabelle Tipi-pesi'!X$14,'Tabelle Tipi-pesi'!Y$14,"")&amp;IF(Y246='Tabelle Tipi-pesi'!X$15,'Tabelle Tipi-pesi'!Y$15,"")&amp;IF(Y246='Tabelle Tipi-pesi'!X$16,'Tabelle Tipi-pesi'!Y$16,"")&amp;IF(Y246='Tabelle Tipi-pesi'!X$17,'Tabelle Tipi-pesi'!Y$17,"")&amp;IF(Y246='Tabelle Tipi-pesi'!X$18,'Tabelle Tipi-pesi'!Y$18,"")&amp;IF(Y246='Tabelle Tipi-pesi'!X$19,'Tabelle Tipi-pesi'!Y$19,"")&amp;IF(Y246='Tabelle Tipi-pesi'!X$20,'Tabelle Tipi-pesi'!Y$20,"")&amp;IF(Y246='Tabelle Tipi-pesi'!X$21,'Tabelle Tipi-pesi'!Y$21,"")&amp;IF(Y246='Tabelle Tipi-pesi'!X$22,'Tabelle Tipi-pesi'!Y$22,"")&amp;IF(Y246='Tabelle Tipi-pesi'!X$23,'Tabelle Tipi-pesi'!Y$23,"")&amp;IF(Y246='Tabelle Tipi-pesi'!X$24,'Tabelle Tipi-pesi'!Y$24,"")&amp;IF(Y246='Tabelle Tipi-pesi'!X$25,'Tabelle Tipi-pesi'!Y$25,"")&amp;IF(Y246='Tabelle Tipi-pesi'!X$26,'Tabelle Tipi-pesi'!Y$26,"")&amp;IF(Y246='Tabelle Tipi-pesi'!X$27,'Tabelle Tipi-pesi'!Y$27,"")&amp;IF(Y246='Tabelle Tipi-pesi'!X$28,'Tabelle Tipi-pesi'!Y$28,"")&amp;IF(Y246='Tabelle Tipi-pesi'!X$29,'Tabelle Tipi-pesi'!Y$29,"")&amp;IF(Y246='Tabelle Tipi-pesi'!X$30,'Tabelle Tipi-pesi'!Y$30,"")))</f>
        <v>0</v>
      </c>
      <c r="AA246" s="36"/>
      <c r="AB246" s="37">
        <f>IF(AA246="",0,VALUE(IF(AA246='Tabelle Tipi-pesi'!Z$2,'Tabelle Tipi-pesi'!AA$2,"")&amp;IF(AA246='Tabelle Tipi-pesi'!Z$3,'Tabelle Tipi-pesi'!AA$3,"")&amp;IF(AA246='Tabelle Tipi-pesi'!Z$4,'Tabelle Tipi-pesi'!AA$4,"")&amp;IF(AA246='Tabelle Tipi-pesi'!Z$5,'Tabelle Tipi-pesi'!AA$5,"")&amp;IF(AA246='Tabelle Tipi-pesi'!Z$6,'Tabelle Tipi-pesi'!AA$6,"")&amp;IF(AA246='Tabelle Tipi-pesi'!Z$7,'Tabelle Tipi-pesi'!AA$7,"")&amp;IF(AA246='Tabelle Tipi-pesi'!Z$8,'Tabelle Tipi-pesi'!AA$8,"")&amp;IF(AA246='Tabelle Tipi-pesi'!Z$9,'Tabelle Tipi-pesi'!AA$9,"")&amp;IF(AA246='Tabelle Tipi-pesi'!Z$10,'Tabelle Tipi-pesi'!AA$10,"")&amp;IF(AA246='Tabelle Tipi-pesi'!Z$11,'Tabelle Tipi-pesi'!AA$11,"")&amp;IF(AA246='Tabelle Tipi-pesi'!Z$12,'Tabelle Tipi-pesi'!AA$12,"")&amp;IF(AA246='Tabelle Tipi-pesi'!Z$13,'Tabelle Tipi-pesi'!AA$13,"")&amp;IF(AA246='Tabelle Tipi-pesi'!Z$14,'Tabelle Tipi-pesi'!AA$14,"")&amp;IF(AA246='Tabelle Tipi-pesi'!Z$15,'Tabelle Tipi-pesi'!AA$15,"")&amp;IF(AA246='Tabelle Tipi-pesi'!Z$16,'Tabelle Tipi-pesi'!AA$16,"")&amp;IF(AA246='Tabelle Tipi-pesi'!Z$17,'Tabelle Tipi-pesi'!AA$17,"")&amp;IF(AA246='Tabelle Tipi-pesi'!Z$18,'Tabelle Tipi-pesi'!AA$18,"")&amp;IF(AA246='Tabelle Tipi-pesi'!Z$19,'Tabelle Tipi-pesi'!AA$19,"")&amp;IF(AA246='Tabelle Tipi-pesi'!Z$20,'Tabelle Tipi-pesi'!AA$20,"")&amp;IF(AA246='Tabelle Tipi-pesi'!Z$21,'Tabelle Tipi-pesi'!AA$21,"")&amp;IF(AA246='Tabelle Tipi-pesi'!Z$22,'Tabelle Tipi-pesi'!AA$22,"")&amp;IF(AA246='Tabelle Tipi-pesi'!Z$23,'Tabelle Tipi-pesi'!AA$23,"")&amp;IF(AA246='Tabelle Tipi-pesi'!Z$24,'Tabelle Tipi-pesi'!AA$24,"")&amp;IF(AA246='Tabelle Tipi-pesi'!Z$25,'Tabelle Tipi-pesi'!AA$25,"")&amp;IF(AA246='Tabelle Tipi-pesi'!Z$26,'Tabelle Tipi-pesi'!AA$26,"")&amp;IF(AA246='Tabelle Tipi-pesi'!Z$27,'Tabelle Tipi-pesi'!AA$27,"")&amp;IF(AA246='Tabelle Tipi-pesi'!Z$28,'Tabelle Tipi-pesi'!AA$28,"")&amp;IF(AA246='Tabelle Tipi-pesi'!Z$29,'Tabelle Tipi-pesi'!AA$29,"")&amp;IF(AA246='Tabelle Tipi-pesi'!Z$30,'Tabelle Tipi-pesi'!AA$30,"")))</f>
        <v>0</v>
      </c>
      <c r="AD246" s="9">
        <f>IF(AC246="",0,VALUE(IF(AC246='Tabelle Tipi-pesi'!Z$2,'Tabelle Tipi-pesi'!AA$2,"")&amp;IF(AC246='Tabelle Tipi-pesi'!Z$3,'Tabelle Tipi-pesi'!AA$3,"")&amp;IF(AC246='Tabelle Tipi-pesi'!Z$4,'Tabelle Tipi-pesi'!AA$4,"")&amp;IF(AC246='Tabelle Tipi-pesi'!Z$5,'Tabelle Tipi-pesi'!AA$5,"")&amp;IF(AC246='Tabelle Tipi-pesi'!Z$6,'Tabelle Tipi-pesi'!AA$6,"")&amp;IF(AC246='Tabelle Tipi-pesi'!Z$7,'Tabelle Tipi-pesi'!AA$7,"")&amp;IF(AC246='Tabelle Tipi-pesi'!Z$8,'Tabelle Tipi-pesi'!AA$8,"")&amp;IF(AC246='Tabelle Tipi-pesi'!Z$9,'Tabelle Tipi-pesi'!AA$9,"")&amp;IF(AC246='Tabelle Tipi-pesi'!Z$10,'Tabelle Tipi-pesi'!AA$10,"")&amp;IF(AC246='Tabelle Tipi-pesi'!Z$11,'Tabelle Tipi-pesi'!AA$11,"")&amp;IF(AC246='Tabelle Tipi-pesi'!Z$12,'Tabelle Tipi-pesi'!AA$12,"")&amp;IF(AC246='Tabelle Tipi-pesi'!Z$13,'Tabelle Tipi-pesi'!AA$13,"")&amp;IF(AC246='Tabelle Tipi-pesi'!Z$14,'Tabelle Tipi-pesi'!AA$14,"")&amp;IF(AC246='Tabelle Tipi-pesi'!Z$15,'Tabelle Tipi-pesi'!AA$15,"")&amp;IF(AC246='Tabelle Tipi-pesi'!Z$16,'Tabelle Tipi-pesi'!AA$16,"")&amp;IF(AC246='Tabelle Tipi-pesi'!Z$17,'Tabelle Tipi-pesi'!AA$17,"")&amp;IF(AC246='Tabelle Tipi-pesi'!Z$18,'Tabelle Tipi-pesi'!AA$18,"")&amp;IF(AC246='Tabelle Tipi-pesi'!Z$19,'Tabelle Tipi-pesi'!AA$19,"")&amp;IF(AC246='Tabelle Tipi-pesi'!Z$20,'Tabelle Tipi-pesi'!AA$20,"")&amp;IF(AC246='Tabelle Tipi-pesi'!Z$21,'Tabelle Tipi-pesi'!AA$21,"")&amp;IF(AC246='Tabelle Tipi-pesi'!Z$22,'Tabelle Tipi-pesi'!AA$22,"")&amp;IF(AC246='Tabelle Tipi-pesi'!Z$23,'Tabelle Tipi-pesi'!AA$23,"")&amp;IF(AC246='Tabelle Tipi-pesi'!Z$24,'Tabelle Tipi-pesi'!AA$24,"")&amp;IF(AC246='Tabelle Tipi-pesi'!Z$25,'Tabelle Tipi-pesi'!AA$25,"")&amp;IF(AC246='Tabelle Tipi-pesi'!Z$26,'Tabelle Tipi-pesi'!AA$26,"")&amp;IF(AC246='Tabelle Tipi-pesi'!Z$25,'Tabelle Tipi-pesi'!AA$25,"")&amp;IF(AC246='Tabelle Tipi-pesi'!Z$27,'Tabelle Tipi-pesi'!AA$27,"")&amp;IF(AC246='Tabelle Tipi-pesi'!Z$28,'Tabelle Tipi-pesi'!AA$28,"")&amp;IF(AC246='Tabelle Tipi-pesi'!Z$29,'Tabelle Tipi-pesi'!AA$29,"")&amp;IF(AC246='Tabelle Tipi-pesi'!Z$30,'Tabelle Tipi-pesi'!AA$30,"")))</f>
        <v>0</v>
      </c>
      <c r="AE246" s="34"/>
      <c r="AF246" s="35">
        <f>IF(AE246="",0,VALUE(IF(AE246='Tabelle Tipi-pesi'!AB$2,'Tabelle Tipi-pesi'!AC$2,"")&amp;IF(AE246='Tabelle Tipi-pesi'!AB$3,'Tabelle Tipi-pesi'!AC$3,"")&amp;IF(AE246='Tabelle Tipi-pesi'!AB$4,'Tabelle Tipi-pesi'!AC$4,"")&amp;IF(AE246='Tabelle Tipi-pesi'!AB$5,'Tabelle Tipi-pesi'!AC$5,"")&amp;IF(AE246='Tabelle Tipi-pesi'!AB$6,'Tabelle Tipi-pesi'!AC$6,"")&amp;IF(AE246='Tabelle Tipi-pesi'!AB$7,'Tabelle Tipi-pesi'!AC$7,"")&amp;IF(AE246='Tabelle Tipi-pesi'!AB$8,'Tabelle Tipi-pesi'!AC$8,"")&amp;IF(AE246='Tabelle Tipi-pesi'!AB$9,'Tabelle Tipi-pesi'!AC$9,"")&amp;IF(AE246='Tabelle Tipi-pesi'!AB$10,'Tabelle Tipi-pesi'!AC$10,"")&amp;IF(AE246='Tabelle Tipi-pesi'!AB$11,'Tabelle Tipi-pesi'!AC$11,"")&amp;IF(AE246='Tabelle Tipi-pesi'!AB$12,'Tabelle Tipi-pesi'!AC$12,"")&amp;IF(AE246='Tabelle Tipi-pesi'!AB$13,'Tabelle Tipi-pesi'!AC$13,"")&amp;IF(AE246='Tabelle Tipi-pesi'!AB$14,'Tabelle Tipi-pesi'!AC$14,"")&amp;IF(AE246='Tabelle Tipi-pesi'!AB$15,'Tabelle Tipi-pesi'!AC$15,"")&amp;IF(AE246='Tabelle Tipi-pesi'!AB$16,'Tabelle Tipi-pesi'!AC$16,"")&amp;IF(AE246='Tabelle Tipi-pesi'!AB$17,'Tabelle Tipi-pesi'!AC$17,"")&amp;IF(AE246='Tabelle Tipi-pesi'!AB$18,'Tabelle Tipi-pesi'!AC$18,"")&amp;IF(AE246='Tabelle Tipi-pesi'!AB$19,'Tabelle Tipi-pesi'!AC$19,"")&amp;IF(AE246='Tabelle Tipi-pesi'!AB$20,'Tabelle Tipi-pesi'!AC$20,"")&amp;IF(AE246='Tabelle Tipi-pesi'!AB$21,'Tabelle Tipi-pesi'!AC$21,"")&amp;IF(AE246='Tabelle Tipi-pesi'!AB$22,'Tabelle Tipi-pesi'!AC$22,"")&amp;IF(AE246='Tabelle Tipi-pesi'!AB$23,'Tabelle Tipi-pesi'!AC$23,"")&amp;IF(AE246='Tabelle Tipi-pesi'!AB$24,'Tabelle Tipi-pesi'!AC$24,"")&amp;IF(AE246='Tabelle Tipi-pesi'!AB$25,'Tabelle Tipi-pesi'!AC$25,"")&amp;IF(AE246='Tabelle Tipi-pesi'!AB$26,'Tabelle Tipi-pesi'!AC$26,"")&amp;IF(AE246='Tabelle Tipi-pesi'!AB$25,'Tabelle Tipi-pesi'!AC$25,"")&amp;IF(AE246='Tabelle Tipi-pesi'!AB$27,'Tabelle Tipi-pesi'!AC$27,"")&amp;IF(AE246='Tabelle Tipi-pesi'!AB$28,'Tabelle Tipi-pesi'!AC$28,"")&amp;IF(AE246='Tabelle Tipi-pesi'!AB$29,'Tabelle Tipi-pesi'!AC$29,"")&amp;IF(AE246='Tabelle Tipi-pesi'!AB$30,'Tabelle Tipi-pesi'!AC$30,"")))</f>
        <v>0</v>
      </c>
      <c r="AH246" s="9">
        <f>IF(AG246="",0,VALUE(IF(AG246='Tabelle Tipi-pesi'!AD$2,'Tabelle Tipi-pesi'!AE$2,"")&amp;IF(AG246='Tabelle Tipi-pesi'!AD$3,'Tabelle Tipi-pesi'!AE$3,"")&amp;IF(AG246='Tabelle Tipi-pesi'!AD$4,'Tabelle Tipi-pesi'!AE$4,"")&amp;IF(AG246='Tabelle Tipi-pesi'!AD$5,'Tabelle Tipi-pesi'!AE$5,"")&amp;IF(AG246='Tabelle Tipi-pesi'!AD$6,'Tabelle Tipi-pesi'!AE$6,"")&amp;IF(AG246='Tabelle Tipi-pesi'!AD$7,'Tabelle Tipi-pesi'!AE$7,"")&amp;IF(AG246='Tabelle Tipi-pesi'!AD$8,'Tabelle Tipi-pesi'!AE$8,"")&amp;IF(AG246='Tabelle Tipi-pesi'!AD$9,'Tabelle Tipi-pesi'!AE$9,"")&amp;IF(AG246='Tabelle Tipi-pesi'!AD$10,'Tabelle Tipi-pesi'!AE$10,"")&amp;IF(AG246='Tabelle Tipi-pesi'!AD$11,'Tabelle Tipi-pesi'!AE$11,"")&amp;IF(AG246='Tabelle Tipi-pesi'!AD$12,'Tabelle Tipi-pesi'!AE$12,"")&amp;IF(AG246='Tabelle Tipi-pesi'!AD$13,'Tabelle Tipi-pesi'!AE$13,"")&amp;IF(AG246='Tabelle Tipi-pesi'!AD$14,'Tabelle Tipi-pesi'!AE$14,"")&amp;IF(AG246='Tabelle Tipi-pesi'!AD$15,'Tabelle Tipi-pesi'!AE$15,"")&amp;IF(AG246='Tabelle Tipi-pesi'!AD$16,'Tabelle Tipi-pesi'!AE$16,"")&amp;IF(AG246='Tabelle Tipi-pesi'!AD$17,'Tabelle Tipi-pesi'!AE$17,"")&amp;IF(AG246='Tabelle Tipi-pesi'!AD$18,'Tabelle Tipi-pesi'!AE$18,"")&amp;IF(AG246='Tabelle Tipi-pesi'!AD$19,'Tabelle Tipi-pesi'!AE$19,"")&amp;IF(AG246='Tabelle Tipi-pesi'!AD$20,'Tabelle Tipi-pesi'!AE$20,"")&amp;IF(AG246='Tabelle Tipi-pesi'!AD$21,'Tabelle Tipi-pesi'!AE$21,"")&amp;IF(AG246='Tabelle Tipi-pesi'!AD$22,'Tabelle Tipi-pesi'!AE$22,"")&amp;IF(AG246='Tabelle Tipi-pesi'!AD$23,'Tabelle Tipi-pesi'!AE$23,"")&amp;IF(AG246='Tabelle Tipi-pesi'!AD$24,'Tabelle Tipi-pesi'!AE$24,"")&amp;IF(AG246='Tabelle Tipi-pesi'!AD$25,'Tabelle Tipi-pesi'!AE$25,"")&amp;IF(AG246='Tabelle Tipi-pesi'!AD$26,'Tabelle Tipi-pesi'!AE$26,"")&amp;IF(AG246='Tabelle Tipi-pesi'!AD$25,'Tabelle Tipi-pesi'!AE$25,"")&amp;IF(AG246='Tabelle Tipi-pesi'!AD$27,'Tabelle Tipi-pesi'!AE$27,"")&amp;IF(AG246='Tabelle Tipi-pesi'!AD$28,'Tabelle Tipi-pesi'!AE$28,"")&amp;IF(AG246='Tabelle Tipi-pesi'!AD$29,'Tabelle Tipi-pesi'!AE$29,"")&amp;IF(AG246='Tabelle Tipi-pesi'!AD$30,'Tabelle Tipi-pesi'!AE$30,"")))</f>
        <v>0</v>
      </c>
      <c r="AJ246" s="26">
        <f t="shared" si="21"/>
        <v>399</v>
      </c>
      <c r="AK246" s="55">
        <v>36.25</v>
      </c>
      <c r="AL246" s="12">
        <v>1917</v>
      </c>
      <c r="AM246" s="18"/>
      <c r="AN246" s="11">
        <f t="shared" si="22"/>
        <v>9</v>
      </c>
      <c r="AO246" s="11" t="str">
        <f t="shared" si="23"/>
        <v>3</v>
      </c>
      <c r="AP246" s="8">
        <v>1080</v>
      </c>
      <c r="AQ246" s="40">
        <f t="shared" si="24"/>
        <v>3.1729655172413795</v>
      </c>
      <c r="AR246" s="15">
        <f t="shared" si="25"/>
        <v>35.219917241379314</v>
      </c>
      <c r="AS246" s="16">
        <f t="shared" si="26"/>
        <v>88.270469276639886</v>
      </c>
      <c r="AT246" s="15">
        <f t="shared" si="27"/>
        <v>11.328817079990788</v>
      </c>
      <c r="AU246" s="39"/>
    </row>
    <row r="247" spans="1:47" s="8" customFormat="1" ht="11.25" customHeight="1" x14ac:dyDescent="0.2">
      <c r="A247" s="8">
        <v>243</v>
      </c>
      <c r="B247" s="8">
        <v>4</v>
      </c>
      <c r="C247" s="20" t="s">
        <v>156</v>
      </c>
      <c r="D247" s="21">
        <f>IF(C247="",0,VALUE(IF(C247='Tabelle Tipi-pesi'!B$2,'Tabelle Tipi-pesi'!C$2,"")&amp;IF(C247='Tabelle Tipi-pesi'!B$3,'Tabelle Tipi-pesi'!C$3,"")&amp;IF(C247='Tabelle Tipi-pesi'!B$4,'Tabelle Tipi-pesi'!C$4,"")&amp;IF(C247='Tabelle Tipi-pesi'!B$5,'Tabelle Tipi-pesi'!C$5,"")&amp;IF(C247='Tabelle Tipi-pesi'!B$6,'Tabelle Tipi-pesi'!C$6,"")&amp;IF(C247='Tabelle Tipi-pesi'!B$7,'Tabelle Tipi-pesi'!C$7,"")&amp;IF(C247='Tabelle Tipi-pesi'!B$8,'Tabelle Tipi-pesi'!C$8,"")&amp;IF(C247='Tabelle Tipi-pesi'!B$9,'Tabelle Tipi-pesi'!C$9,"")&amp;IF(C247='Tabelle Tipi-pesi'!B$10,'Tabelle Tipi-pesi'!C$10,"")&amp;IF(C247='Tabelle Tipi-pesi'!B$11,'Tabelle Tipi-pesi'!C$11,"")&amp;IF(C247='Tabelle Tipi-pesi'!B$12,'Tabelle Tipi-pesi'!C$12,"")&amp;IF(C247='Tabelle Tipi-pesi'!B$13,'Tabelle Tipi-pesi'!C$13,"")&amp;IF(C247='Tabelle Tipi-pesi'!B$14,'Tabelle Tipi-pesi'!C$14,"")&amp;IF(C247='Tabelle Tipi-pesi'!B$15,'Tabelle Tipi-pesi'!C$15,"")&amp;IF(C247='Tabelle Tipi-pesi'!B$16,'Tabelle Tipi-pesi'!C$16,"")&amp;IF(C247='Tabelle Tipi-pesi'!B$17,'Tabelle Tipi-pesi'!C$17,"")&amp;IF(C247='Tabelle Tipi-pesi'!B$18,'Tabelle Tipi-pesi'!C$18,"")&amp;IF(C247='Tabelle Tipi-pesi'!B$19,'Tabelle Tipi-pesi'!C$19,"")&amp;IF(C247='Tabelle Tipi-pesi'!B$20,'Tabelle Tipi-pesi'!C$20,"")&amp;IF(C247='Tabelle Tipi-pesi'!B$21,'Tabelle Tipi-pesi'!C$21,"")&amp;IF(C247='Tabelle Tipi-pesi'!B$22,'Tabelle Tipi-pesi'!C$22,"")&amp;IF(C247='Tabelle Tipi-pesi'!B$23,'Tabelle Tipi-pesi'!C$23,"")&amp;IF(C247='Tabelle Tipi-pesi'!B$24,'Tabelle Tipi-pesi'!C$24,"")&amp;IF(C247='Tabelle Tipi-pesi'!B$25,'Tabelle Tipi-pesi'!C$25,"")&amp;IF(C247='Tabelle Tipi-pesi'!B$26,'Tabelle Tipi-pesi'!C$26,"")&amp;IF(C247='Tabelle Tipi-pesi'!B$27,'Tabelle Tipi-pesi'!C$27,"")&amp;IF(C247='Tabelle Tipi-pesi'!B$28,'Tabelle Tipi-pesi'!C$28,"")&amp;IF(C247='Tabelle Tipi-pesi'!B$29,'Tabelle Tipi-pesi'!C$29,"")&amp;IF(C247='Tabelle Tipi-pesi'!B$30,'Tabelle Tipi-pesi'!C$30,"")))</f>
        <v>40</v>
      </c>
      <c r="E247" s="8" t="s">
        <v>139</v>
      </c>
      <c r="F247" s="7">
        <f>IF(E247="",0,VALUE(IF(E247='Tabelle Tipi-pesi'!D$2,'Tabelle Tipi-pesi'!E$2,"")&amp;IF(E247='Tabelle Tipi-pesi'!D$3,'Tabelle Tipi-pesi'!E$3,"")&amp;IF(E247='Tabelle Tipi-pesi'!D$4,'Tabelle Tipi-pesi'!E$4,"")&amp;IF(E247='Tabelle Tipi-pesi'!D$5,'Tabelle Tipi-pesi'!E$5,"")&amp;IF(E247='Tabelle Tipi-pesi'!D$6,'Tabelle Tipi-pesi'!E$6,"")&amp;IF(E247='Tabelle Tipi-pesi'!D$7,'Tabelle Tipi-pesi'!E$7,"")&amp;IF(E247='Tabelle Tipi-pesi'!D$8,'Tabelle Tipi-pesi'!E$8,"")&amp;IF(E247='Tabelle Tipi-pesi'!D$9,'Tabelle Tipi-pesi'!E$9,"")&amp;IF(E247='Tabelle Tipi-pesi'!D$10,'Tabelle Tipi-pesi'!E$10,"")&amp;IF(E247='Tabelle Tipi-pesi'!D$11,'Tabelle Tipi-pesi'!E$11,"")&amp;IF(E247='Tabelle Tipi-pesi'!D$12,'Tabelle Tipi-pesi'!E$12,"")&amp;IF(E247='Tabelle Tipi-pesi'!D$13,'Tabelle Tipi-pesi'!E$13,"")&amp;IF(E247='Tabelle Tipi-pesi'!D$14,'Tabelle Tipi-pesi'!E$14,"")&amp;IF(E247='Tabelle Tipi-pesi'!D$15,'Tabelle Tipi-pesi'!E$15,"")&amp;IF(E247='Tabelle Tipi-pesi'!D$16,'Tabelle Tipi-pesi'!E$16,"")&amp;IF(E247='Tabelle Tipi-pesi'!D$17,'Tabelle Tipi-pesi'!E$17,"")&amp;IF(E247='Tabelle Tipi-pesi'!D$18,'Tabelle Tipi-pesi'!E$18,"")&amp;IF(E247='Tabelle Tipi-pesi'!D$19,'Tabelle Tipi-pesi'!E$19,"")&amp;IF(E247='Tabelle Tipi-pesi'!D$20,'Tabelle Tipi-pesi'!E$20,"")&amp;IF(E247='Tabelle Tipi-pesi'!D$21,'Tabelle Tipi-pesi'!E$21,"")&amp;IF(E247='Tabelle Tipi-pesi'!D$22,'Tabelle Tipi-pesi'!E$22,"")&amp;IF(E247='Tabelle Tipi-pesi'!D$23,'Tabelle Tipi-pesi'!E$23,"")&amp;IF(E247='Tabelle Tipi-pesi'!D$24,'Tabelle Tipi-pesi'!E$24,"")&amp;IF(E247='Tabelle Tipi-pesi'!D$25,'Tabelle Tipi-pesi'!E$25,"")&amp;IF(E247='Tabelle Tipi-pesi'!D$26,'Tabelle Tipi-pesi'!E$26,"")&amp;IF(E247='Tabelle Tipi-pesi'!D$27,'Tabelle Tipi-pesi'!E$27,"")&amp;IF(E247='Tabelle Tipi-pesi'!D$28,'Tabelle Tipi-pesi'!E$28,"")&amp;IF(E247='Tabelle Tipi-pesi'!D$29,'Tabelle Tipi-pesi'!E$29,"")&amp;IF(E247='Tabelle Tipi-pesi'!D$30,'Tabelle Tipi-pesi'!E$30,"")))</f>
        <v>20</v>
      </c>
      <c r="G247" s="22" t="s">
        <v>133</v>
      </c>
      <c r="H247" s="23">
        <f>$B247*IF(G247="",0,VALUE(IF(G247='Tabelle Tipi-pesi'!F$2,'Tabelle Tipi-pesi'!G$2,"")&amp;IF(G247='Tabelle Tipi-pesi'!F$3,'Tabelle Tipi-pesi'!G$3,"")&amp;IF(G247='Tabelle Tipi-pesi'!F$4,'Tabelle Tipi-pesi'!G$4,"")&amp;IF(G247='Tabelle Tipi-pesi'!F$5,'Tabelle Tipi-pesi'!G$5,"")&amp;IF(G247='Tabelle Tipi-pesi'!F$6,'Tabelle Tipi-pesi'!G$6,"")&amp;IF(G247='Tabelle Tipi-pesi'!F$7,'Tabelle Tipi-pesi'!G$7,"")&amp;IF(G247='Tabelle Tipi-pesi'!F$8,'Tabelle Tipi-pesi'!G$8,"")&amp;IF(G247='Tabelle Tipi-pesi'!F$9,'Tabelle Tipi-pesi'!G$9,"")&amp;IF(G247='Tabelle Tipi-pesi'!F$10,'Tabelle Tipi-pesi'!G$10,"")&amp;IF(G247='Tabelle Tipi-pesi'!F$11,'Tabelle Tipi-pesi'!G$11,"")&amp;IF(G247='Tabelle Tipi-pesi'!F$12,'Tabelle Tipi-pesi'!G$12,"")&amp;IF(G247='Tabelle Tipi-pesi'!F$13,'Tabelle Tipi-pesi'!G$13,"")&amp;IF(G247='Tabelle Tipi-pesi'!F$14,'Tabelle Tipi-pesi'!G$14,"")&amp;IF(G247='Tabelle Tipi-pesi'!F$15,'Tabelle Tipi-pesi'!G$15,"")&amp;IF(G247='Tabelle Tipi-pesi'!F$16,'Tabelle Tipi-pesi'!G$16,"")&amp;IF(G247='Tabelle Tipi-pesi'!F$17,'Tabelle Tipi-pesi'!G$17,"")&amp;IF(G247='Tabelle Tipi-pesi'!F$18,'Tabelle Tipi-pesi'!G$18,"")&amp;IF(G247='Tabelle Tipi-pesi'!F$19,'Tabelle Tipi-pesi'!G$19,"")&amp;IF(G247='Tabelle Tipi-pesi'!F$20,'Tabelle Tipi-pesi'!G$20,"")&amp;IF(G247='Tabelle Tipi-pesi'!F$21,'Tabelle Tipi-pesi'!G$21,"")&amp;IF(G247='Tabelle Tipi-pesi'!F$22,'Tabelle Tipi-pesi'!G$22,"")&amp;IF(G247='Tabelle Tipi-pesi'!F$23,'Tabelle Tipi-pesi'!G$23,"")&amp;IF(G247='Tabelle Tipi-pesi'!F$24,'Tabelle Tipi-pesi'!G$24,"")&amp;IF(G247='Tabelle Tipi-pesi'!F$25,'Tabelle Tipi-pesi'!G$25,"")&amp;IF(G247='Tabelle Tipi-pesi'!F$26,'Tabelle Tipi-pesi'!G$26,"")&amp;IF(G247='Tabelle Tipi-pesi'!F$27,'Tabelle Tipi-pesi'!G$27,"")&amp;IF(G247='Tabelle Tipi-pesi'!F$28,'Tabelle Tipi-pesi'!G$28,"")&amp;IF(G247='Tabelle Tipi-pesi'!F$29,'Tabelle Tipi-pesi'!G$29,"")&amp;IF(G247='Tabelle Tipi-pesi'!F$30,'Tabelle Tipi-pesi'!G$30,"")))</f>
        <v>40</v>
      </c>
      <c r="I247" s="8" t="s">
        <v>46</v>
      </c>
      <c r="J247" s="9">
        <f>IF(I247="",0,VALUE(IF(I247='Tabelle Tipi-pesi'!H$2,'Tabelle Tipi-pesi'!I$2,"")&amp;IF(I247='Tabelle Tipi-pesi'!H$3,'Tabelle Tipi-pesi'!I$3,"")&amp;IF(I247='Tabelle Tipi-pesi'!H$4,'Tabelle Tipi-pesi'!I$4,"")&amp;IF(I247='Tabelle Tipi-pesi'!H$5,'Tabelle Tipi-pesi'!I$5,"")&amp;IF(I247='Tabelle Tipi-pesi'!H$6,'Tabelle Tipi-pesi'!I$6,"")&amp;IF(I247='Tabelle Tipi-pesi'!H$7,'Tabelle Tipi-pesi'!I$7,"")&amp;IF(I247='Tabelle Tipi-pesi'!H$8,'Tabelle Tipi-pesi'!I$8,"")&amp;IF(I247='Tabelle Tipi-pesi'!H$9,'Tabelle Tipi-pesi'!I$9,"")&amp;IF(I247='Tabelle Tipi-pesi'!H$10,'Tabelle Tipi-pesi'!I$10,"")&amp;IF(I247='Tabelle Tipi-pesi'!H$11,'Tabelle Tipi-pesi'!I$11,"")&amp;IF(I247='Tabelle Tipi-pesi'!H$12,'Tabelle Tipi-pesi'!I$12,"")&amp;IF(I247='Tabelle Tipi-pesi'!H$13,'Tabelle Tipi-pesi'!I$13,"")&amp;IF(I247='Tabelle Tipi-pesi'!H$14,'Tabelle Tipi-pesi'!I$14,"")&amp;IF(I247='Tabelle Tipi-pesi'!H$15,'Tabelle Tipi-pesi'!I$15,"")&amp;IF(I247='Tabelle Tipi-pesi'!H$16,'Tabelle Tipi-pesi'!I$16,"")&amp;IF(I247='Tabelle Tipi-pesi'!H$17,'Tabelle Tipi-pesi'!I$17,"")&amp;IF(I247='Tabelle Tipi-pesi'!H$18,'Tabelle Tipi-pesi'!I$18,"")&amp;IF(I247='Tabelle Tipi-pesi'!H$19,'Tabelle Tipi-pesi'!I$19,"")&amp;IF(I247='Tabelle Tipi-pesi'!H$20,'Tabelle Tipi-pesi'!I$20,"")&amp;IF(I247='Tabelle Tipi-pesi'!H$21,'Tabelle Tipi-pesi'!I$21,"")&amp;IF(I247='Tabelle Tipi-pesi'!H$22,'Tabelle Tipi-pesi'!I$22,"")&amp;IF(I247='Tabelle Tipi-pesi'!H$23,'Tabelle Tipi-pesi'!I$23,"")&amp;IF(I247='Tabelle Tipi-pesi'!H$24,'Tabelle Tipi-pesi'!I$24,"")&amp;IF(I247='Tabelle Tipi-pesi'!H$25,'Tabelle Tipi-pesi'!I$25,"")&amp;IF(I247='Tabelle Tipi-pesi'!H$26,'Tabelle Tipi-pesi'!I$26,"")&amp;IF(I247='Tabelle Tipi-pesi'!H$27,'Tabelle Tipi-pesi'!I$27,"")&amp;IF(I247='Tabelle Tipi-pesi'!H$28,'Tabelle Tipi-pesi'!I$28,"")&amp;IF(I247='Tabelle Tipi-pesi'!H$29,'Tabelle Tipi-pesi'!I$29,"")&amp;IF(I247='Tabelle Tipi-pesi'!H$30,'Tabelle Tipi-pesi'!I$30,"")))</f>
        <v>40</v>
      </c>
      <c r="K247" s="24" t="s">
        <v>50</v>
      </c>
      <c r="L247" s="25">
        <f>IF(K247="",0,VALUE(IF(K247='Tabelle Tipi-pesi'!J$2,'Tabelle Tipi-pesi'!K$2,"")&amp;IF(K247='Tabelle Tipi-pesi'!J$3,'Tabelle Tipi-pesi'!K$3,"")&amp;IF(K247='Tabelle Tipi-pesi'!J$4,'Tabelle Tipi-pesi'!K$4,"")&amp;IF(K247='Tabelle Tipi-pesi'!J$5,'Tabelle Tipi-pesi'!K$5,"")&amp;IF(K247='Tabelle Tipi-pesi'!J$6,'Tabelle Tipi-pesi'!K$6,"")&amp;IF(K247='Tabelle Tipi-pesi'!J$7,'Tabelle Tipi-pesi'!K$7,"")&amp;IF(K247='Tabelle Tipi-pesi'!J$8,'Tabelle Tipi-pesi'!K$8,"")&amp;IF(K247='Tabelle Tipi-pesi'!J$9,'Tabelle Tipi-pesi'!K$9,"")&amp;IF(K247='Tabelle Tipi-pesi'!J$10,'Tabelle Tipi-pesi'!K$10,"")&amp;IF(K247='Tabelle Tipi-pesi'!J$11,'Tabelle Tipi-pesi'!K$11,"")&amp;IF(K247='Tabelle Tipi-pesi'!J$12,'Tabelle Tipi-pesi'!K$12,"")&amp;IF(K247='Tabelle Tipi-pesi'!J$13,'Tabelle Tipi-pesi'!K$13,"")&amp;IF(K247='Tabelle Tipi-pesi'!J$14,'Tabelle Tipi-pesi'!K$14,"")&amp;IF(K247='Tabelle Tipi-pesi'!J$15,'Tabelle Tipi-pesi'!K$15,"")&amp;IF(K247='Tabelle Tipi-pesi'!J$16,'Tabelle Tipi-pesi'!K$16,"")&amp;IF(K247='Tabelle Tipi-pesi'!J$17,'Tabelle Tipi-pesi'!K$17,"")&amp;IF(K247='Tabelle Tipi-pesi'!J$18,'Tabelle Tipi-pesi'!K$18,"")&amp;IF(K247='Tabelle Tipi-pesi'!J$19,'Tabelle Tipi-pesi'!K$19,"")&amp;IF(K247='Tabelle Tipi-pesi'!J$20,'Tabelle Tipi-pesi'!K$20,"")&amp;IF(K247='Tabelle Tipi-pesi'!J$21,'Tabelle Tipi-pesi'!K$21,"")&amp;IF(K247='Tabelle Tipi-pesi'!J$22,'Tabelle Tipi-pesi'!K$22,"")&amp;IF(K247='Tabelle Tipi-pesi'!J$23,'Tabelle Tipi-pesi'!K$23,"")&amp;IF(K247='Tabelle Tipi-pesi'!J$24,'Tabelle Tipi-pesi'!K$24,"")&amp;IF(K247='Tabelle Tipi-pesi'!J$25,'Tabelle Tipi-pesi'!K$25,"")&amp;IF(K247='Tabelle Tipi-pesi'!J$26,'Tabelle Tipi-pesi'!K$26,"")&amp;IF(K247='Tabelle Tipi-pesi'!J$27,'Tabelle Tipi-pesi'!K$27,"")&amp;IF(K247='Tabelle Tipi-pesi'!J$28,'Tabelle Tipi-pesi'!K$28,"")&amp;IF(K247='Tabelle Tipi-pesi'!J$29,'Tabelle Tipi-pesi'!K$29,"")&amp;IF(K247='Tabelle Tipi-pesi'!J$30,'Tabelle Tipi-pesi'!K$30,"")))</f>
        <v>7</v>
      </c>
      <c r="M247" s="8" t="s">
        <v>55</v>
      </c>
      <c r="N247" s="9">
        <f>$B247*IF(M247="",0,VALUE(IF(M247='Tabelle Tipi-pesi'!L$2,'Tabelle Tipi-pesi'!M$2,"")&amp;IF(M247='Tabelle Tipi-pesi'!L$3,'Tabelle Tipi-pesi'!M$3,"")&amp;IF(M247='Tabelle Tipi-pesi'!L$4,'Tabelle Tipi-pesi'!M$4,"")&amp;IF(M247='Tabelle Tipi-pesi'!L$5,'Tabelle Tipi-pesi'!M$5,"")&amp;IF(M247='Tabelle Tipi-pesi'!L$6,'Tabelle Tipi-pesi'!M$6,"")&amp;IF(M247='Tabelle Tipi-pesi'!L$7,'Tabelle Tipi-pesi'!M$7,"")&amp;IF(M247='Tabelle Tipi-pesi'!L$8,'Tabelle Tipi-pesi'!M$8,"")&amp;IF(M247='Tabelle Tipi-pesi'!L$9,'Tabelle Tipi-pesi'!M$9,"")&amp;IF(M247='Tabelle Tipi-pesi'!L$10,'Tabelle Tipi-pesi'!M$10,"")&amp;IF(M247='Tabelle Tipi-pesi'!L$11,'Tabelle Tipi-pesi'!M$11,"")&amp;IF(M247='Tabelle Tipi-pesi'!L$12,'Tabelle Tipi-pesi'!M$12,"")&amp;IF(M247='Tabelle Tipi-pesi'!L$13,'Tabelle Tipi-pesi'!M$13,"")&amp;IF(M247='Tabelle Tipi-pesi'!L$14,'Tabelle Tipi-pesi'!M$14,"")&amp;IF(M247='Tabelle Tipi-pesi'!L$15,'Tabelle Tipi-pesi'!M$15,"")&amp;IF(M247='Tabelle Tipi-pesi'!L$16,'Tabelle Tipi-pesi'!M$16,"")&amp;IF(M247='Tabelle Tipi-pesi'!L$17,'Tabelle Tipi-pesi'!M$17,"")&amp;IF(M247='Tabelle Tipi-pesi'!L$18,'Tabelle Tipi-pesi'!M$18,"")&amp;IF(M247='Tabelle Tipi-pesi'!L$19,'Tabelle Tipi-pesi'!M$19,"")&amp;IF(M247='Tabelle Tipi-pesi'!L$20,'Tabelle Tipi-pesi'!M$20,"")&amp;IF(M247='Tabelle Tipi-pesi'!L$21,'Tabelle Tipi-pesi'!M$21,"")&amp;IF(M247='Tabelle Tipi-pesi'!L$22,'Tabelle Tipi-pesi'!M$22,"")&amp;IF(M247='Tabelle Tipi-pesi'!L$23,'Tabelle Tipi-pesi'!M$23,"")&amp;IF(M247='Tabelle Tipi-pesi'!L$24,'Tabelle Tipi-pesi'!M$24,"")&amp;IF(M247='Tabelle Tipi-pesi'!L$25,'Tabelle Tipi-pesi'!M$25,"")&amp;IF(M247='Tabelle Tipi-pesi'!L$26,'Tabelle Tipi-pesi'!M$26,"")&amp;IF(M247='Tabelle Tipi-pesi'!L$27,'Tabelle Tipi-pesi'!M$27,"")&amp;IF(M247='Tabelle Tipi-pesi'!L$28,'Tabelle Tipi-pesi'!M$28,"")&amp;IF(M247='Tabelle Tipi-pesi'!L$29,'Tabelle Tipi-pesi'!M$29,"")&amp;IF(M247='Tabelle Tipi-pesi'!L$30,'Tabelle Tipi-pesi'!M$30,"")))</f>
        <v>100</v>
      </c>
      <c r="O247" s="27" t="s">
        <v>170</v>
      </c>
      <c r="P247" s="28">
        <f>IF(O247="",0,VALUE(IF(O247='Tabelle Tipi-pesi'!N$2,'Tabelle Tipi-pesi'!O$2,"")&amp;IF(O247='Tabelle Tipi-pesi'!N$3,'Tabelle Tipi-pesi'!O$3,"")&amp;IF(O247='Tabelle Tipi-pesi'!N$4,'Tabelle Tipi-pesi'!O$4,"")&amp;IF(O247='Tabelle Tipi-pesi'!N$5,'Tabelle Tipi-pesi'!O$5,"")&amp;IF(O247='Tabelle Tipi-pesi'!N$6,'Tabelle Tipi-pesi'!O$6,"")&amp;IF(O247='Tabelle Tipi-pesi'!N$7,'Tabelle Tipi-pesi'!O$7,"")&amp;IF(O247='Tabelle Tipi-pesi'!N$8,'Tabelle Tipi-pesi'!O$8,"")&amp;IF(O247='Tabelle Tipi-pesi'!N$9,'Tabelle Tipi-pesi'!O$9,"")&amp;IF(O247='Tabelle Tipi-pesi'!N$10,'Tabelle Tipi-pesi'!O$10,"")&amp;IF(O247='Tabelle Tipi-pesi'!N$11,'Tabelle Tipi-pesi'!O$11,"")&amp;IF(O247='Tabelle Tipi-pesi'!N$12,'Tabelle Tipi-pesi'!O$12,"")&amp;IF(O247='Tabelle Tipi-pesi'!N$13,'Tabelle Tipi-pesi'!O$13,"")&amp;IF(O247='Tabelle Tipi-pesi'!N$14,'Tabelle Tipi-pesi'!O$14,"")&amp;IF(O247='Tabelle Tipi-pesi'!N$15,'Tabelle Tipi-pesi'!O$15,"")&amp;IF(O247='Tabelle Tipi-pesi'!N$16,'Tabelle Tipi-pesi'!O$16,"")&amp;IF(O247='Tabelle Tipi-pesi'!N$17,'Tabelle Tipi-pesi'!O$17,"")&amp;IF(O247='Tabelle Tipi-pesi'!N$18,'Tabelle Tipi-pesi'!O$18,"")&amp;IF(O247='Tabelle Tipi-pesi'!N$19,'Tabelle Tipi-pesi'!O$19,"")&amp;IF(O247='Tabelle Tipi-pesi'!N$20,'Tabelle Tipi-pesi'!O$20,"")&amp;IF(O247='Tabelle Tipi-pesi'!N$21,'Tabelle Tipi-pesi'!O$21,"")&amp;IF(O247='Tabelle Tipi-pesi'!N$22,'Tabelle Tipi-pesi'!O$22,"")&amp;IF(O247='Tabelle Tipi-pesi'!N$23,'Tabelle Tipi-pesi'!O$23,"")&amp;IF(O247='Tabelle Tipi-pesi'!N$24,'Tabelle Tipi-pesi'!O$24,"")&amp;IF(O247='Tabelle Tipi-pesi'!N$25,'Tabelle Tipi-pesi'!O$25,"")&amp;IF(O247='Tabelle Tipi-pesi'!N$26,'Tabelle Tipi-pesi'!O$26,"")&amp;IF(O247='Tabelle Tipi-pesi'!N$27,'Tabelle Tipi-pesi'!O$27,"")&amp;IF(O247='Tabelle Tipi-pesi'!N$28,'Tabelle Tipi-pesi'!O$28,"")&amp;IF(O247='Tabelle Tipi-pesi'!N$29,'Tabelle Tipi-pesi'!O$29,"")&amp;IF(O247='Tabelle Tipi-pesi'!N$30,'Tabelle Tipi-pesi'!O$30,"")))</f>
        <v>295</v>
      </c>
      <c r="R247" s="9">
        <f>IF(Q247="",0,VALUE(IF(Q247='Tabelle Tipi-pesi'!P$2,'Tabelle Tipi-pesi'!Q$2,"")&amp;IF(Q247='Tabelle Tipi-pesi'!P$3,'Tabelle Tipi-pesi'!Q$3,"")&amp;IF(Q247='Tabelle Tipi-pesi'!P$4,'Tabelle Tipi-pesi'!Q$4,"")&amp;IF(Q247='Tabelle Tipi-pesi'!P$5,'Tabelle Tipi-pesi'!Q$5,"")&amp;IF(Q247='Tabelle Tipi-pesi'!P$6,'Tabelle Tipi-pesi'!Q$6,"")&amp;IF(Q247='Tabelle Tipi-pesi'!P$7,'Tabelle Tipi-pesi'!Q$7,"")&amp;IF(Q247='Tabelle Tipi-pesi'!P$8,'Tabelle Tipi-pesi'!Q$8,"")&amp;IF(Q247='Tabelle Tipi-pesi'!P$9,'Tabelle Tipi-pesi'!Q$9,"")&amp;IF(Q247='Tabelle Tipi-pesi'!P$10,'Tabelle Tipi-pesi'!Q$10,"")&amp;IF(Q247='Tabelle Tipi-pesi'!P$11,'Tabelle Tipi-pesi'!Q$11,"")&amp;IF(Q247='Tabelle Tipi-pesi'!P$12,'Tabelle Tipi-pesi'!Q$12,"")&amp;IF(Q247='Tabelle Tipi-pesi'!P$13,'Tabelle Tipi-pesi'!Q$13,"")&amp;IF(Q247='Tabelle Tipi-pesi'!P$14,'Tabelle Tipi-pesi'!Q$14,"")&amp;IF(Q247='Tabelle Tipi-pesi'!P$15,'Tabelle Tipi-pesi'!Q$15,"")&amp;IF(Q247='Tabelle Tipi-pesi'!P$16,'Tabelle Tipi-pesi'!Q$16,"")&amp;IF(Q247='Tabelle Tipi-pesi'!P$17,'Tabelle Tipi-pesi'!Q$17,"")&amp;IF(Q247='Tabelle Tipi-pesi'!P$18,'Tabelle Tipi-pesi'!Q$18,"")&amp;IF(Q247='Tabelle Tipi-pesi'!P$19,'Tabelle Tipi-pesi'!Q$19,"")&amp;IF(Q247='Tabelle Tipi-pesi'!P$20,'Tabelle Tipi-pesi'!Q$20,"")&amp;IF(Q247='Tabelle Tipi-pesi'!P$21,'Tabelle Tipi-pesi'!Q$21,"")&amp;IF(Q247='Tabelle Tipi-pesi'!P$22,'Tabelle Tipi-pesi'!Q$22,"")&amp;IF(Q247='Tabelle Tipi-pesi'!P$23,'Tabelle Tipi-pesi'!Q$23,"")&amp;IF(Q247='Tabelle Tipi-pesi'!P$24,'Tabelle Tipi-pesi'!Q$24,"")&amp;IF(Q247='Tabelle Tipi-pesi'!P$25,'Tabelle Tipi-pesi'!Q$25,"")&amp;IF(Q247='Tabelle Tipi-pesi'!P$26,'Tabelle Tipi-pesi'!Q$26,"")&amp;IF(Q247='Tabelle Tipi-pesi'!P$27,'Tabelle Tipi-pesi'!Q$27,"")&amp;IF(Q247='Tabelle Tipi-pesi'!P$28,'Tabelle Tipi-pesi'!Q$28,"")&amp;IF(Q247='Tabelle Tipi-pesi'!P$29,'Tabelle Tipi-pesi'!Q$29,"")&amp;IF(Q247='Tabelle Tipi-pesi'!P$30,'Tabelle Tipi-pesi'!Q$30,"")))</f>
        <v>0</v>
      </c>
      <c r="S247" s="29"/>
      <c r="T247" s="30">
        <f>IF(S247="",0,VALUE(IF(S247='Tabelle Tipi-pesi'!R$2,'Tabelle Tipi-pesi'!S$2,"")&amp;IF(S247='Tabelle Tipi-pesi'!R$3,'Tabelle Tipi-pesi'!S$3,"")&amp;IF(S247='Tabelle Tipi-pesi'!R$4,'Tabelle Tipi-pesi'!S$4,"")&amp;IF(S247='Tabelle Tipi-pesi'!R$5,'Tabelle Tipi-pesi'!S$5,"")&amp;IF(S247='Tabelle Tipi-pesi'!R$6,'Tabelle Tipi-pesi'!S$6,"")&amp;IF(S247='Tabelle Tipi-pesi'!R$7,'Tabelle Tipi-pesi'!S$7,"")&amp;IF(S247='Tabelle Tipi-pesi'!R$8,'Tabelle Tipi-pesi'!S$8,"")&amp;IF(S247='Tabelle Tipi-pesi'!R$9,'Tabelle Tipi-pesi'!S$9,"")&amp;IF(S247='Tabelle Tipi-pesi'!R$10,'Tabelle Tipi-pesi'!S$10,"")&amp;IF(S247='Tabelle Tipi-pesi'!R$11,'Tabelle Tipi-pesi'!S$11,"")&amp;IF(S247='Tabelle Tipi-pesi'!R$12,'Tabelle Tipi-pesi'!S$12,"")&amp;IF(S247='Tabelle Tipi-pesi'!R$13,'Tabelle Tipi-pesi'!S$13,"")&amp;IF(S247='Tabelle Tipi-pesi'!R$14,'Tabelle Tipi-pesi'!S$14,"")&amp;IF(S247='Tabelle Tipi-pesi'!R$15,'Tabelle Tipi-pesi'!S$15,"")&amp;IF(S247='Tabelle Tipi-pesi'!R$16,'Tabelle Tipi-pesi'!S$16,"")&amp;IF(S247='Tabelle Tipi-pesi'!R$17,'Tabelle Tipi-pesi'!S$17,"")&amp;IF(S247='Tabelle Tipi-pesi'!R$18,'Tabelle Tipi-pesi'!S$18,"")&amp;IF(S247='Tabelle Tipi-pesi'!R$19,'Tabelle Tipi-pesi'!S$19,"")&amp;IF(S247='Tabelle Tipi-pesi'!R$20,'Tabelle Tipi-pesi'!S$20,"")&amp;IF(S247='Tabelle Tipi-pesi'!R$21,'Tabelle Tipi-pesi'!S$21,"")&amp;IF(S247='Tabelle Tipi-pesi'!R$22,'Tabelle Tipi-pesi'!S$22,"")&amp;IF(S247='Tabelle Tipi-pesi'!R$23,'Tabelle Tipi-pesi'!S$23,"")&amp;IF(S247='Tabelle Tipi-pesi'!R$24,'Tabelle Tipi-pesi'!S$24,"")&amp;IF(S247='Tabelle Tipi-pesi'!R$25,'Tabelle Tipi-pesi'!S$25,"")&amp;IF(S247='Tabelle Tipi-pesi'!R$26,'Tabelle Tipi-pesi'!S$26,"")&amp;IF(S247='Tabelle Tipi-pesi'!R$27,'Tabelle Tipi-pesi'!S$27,"")&amp;IF(S247='Tabelle Tipi-pesi'!R$28,'Tabelle Tipi-pesi'!S$28,"")&amp;IF(S247='Tabelle Tipi-pesi'!R$29,'Tabelle Tipi-pesi'!S$29,"")&amp;IF(S247='Tabelle Tipi-pesi'!R$30,'Tabelle Tipi-pesi'!S$30,"")))</f>
        <v>0</v>
      </c>
      <c r="V247" s="9">
        <f>IF(U247="",0,VALUE(IF(U247='Tabelle Tipi-pesi'!T$2,'Tabelle Tipi-pesi'!U$2,"")&amp;IF(U247='Tabelle Tipi-pesi'!T$3,'Tabelle Tipi-pesi'!U$3,"")&amp;IF(U247='Tabelle Tipi-pesi'!T$4,'Tabelle Tipi-pesi'!U$4,"")&amp;IF(U247='Tabelle Tipi-pesi'!T$5,'Tabelle Tipi-pesi'!U$5,"")&amp;IF(U247='Tabelle Tipi-pesi'!T$6,'Tabelle Tipi-pesi'!U$6,"")&amp;IF(U247='Tabelle Tipi-pesi'!T$7,'Tabelle Tipi-pesi'!U$7,"")&amp;IF(U247='Tabelle Tipi-pesi'!T$8,'Tabelle Tipi-pesi'!U$8,"")&amp;IF(U247='Tabelle Tipi-pesi'!T$9,'Tabelle Tipi-pesi'!U$9,"")&amp;IF(U247='Tabelle Tipi-pesi'!T$10,'Tabelle Tipi-pesi'!U$10,"")&amp;IF(U247='Tabelle Tipi-pesi'!T$11,'Tabelle Tipi-pesi'!U$11,"")&amp;IF(U247='Tabelle Tipi-pesi'!T$12,'Tabelle Tipi-pesi'!U$12,"")&amp;IF(U247='Tabelle Tipi-pesi'!T$13,'Tabelle Tipi-pesi'!U$13,"")&amp;IF(U247='Tabelle Tipi-pesi'!T$14,'Tabelle Tipi-pesi'!U$14,"")&amp;IF(U247='Tabelle Tipi-pesi'!T$15,'Tabelle Tipi-pesi'!U$15,"")&amp;IF(U247='Tabelle Tipi-pesi'!T$16,'Tabelle Tipi-pesi'!U$16,"")&amp;IF(U247='Tabelle Tipi-pesi'!T$17,'Tabelle Tipi-pesi'!U$17,"")&amp;IF(U247='Tabelle Tipi-pesi'!T$18,'Tabelle Tipi-pesi'!U$18,"")&amp;IF(U247='Tabelle Tipi-pesi'!T$19,'Tabelle Tipi-pesi'!U$19,"")&amp;IF(U247='Tabelle Tipi-pesi'!T$20,'Tabelle Tipi-pesi'!U$20,"")&amp;IF(U247='Tabelle Tipi-pesi'!T$21,'Tabelle Tipi-pesi'!U$21,"")&amp;IF(U247='Tabelle Tipi-pesi'!T$22,'Tabelle Tipi-pesi'!U$22,"")&amp;IF(U247='Tabelle Tipi-pesi'!T$23,'Tabelle Tipi-pesi'!U$23,"")&amp;IF(U247='Tabelle Tipi-pesi'!T$24,'Tabelle Tipi-pesi'!U$24,"")&amp;IF(U247='Tabelle Tipi-pesi'!T$25,'Tabelle Tipi-pesi'!U$25,"")&amp;IF(U247='Tabelle Tipi-pesi'!T$26,'Tabelle Tipi-pesi'!U$26,"")&amp;IF(U247='Tabelle Tipi-pesi'!T$27,'Tabelle Tipi-pesi'!U$27,"")&amp;IF(U247='Tabelle Tipi-pesi'!T$28,'Tabelle Tipi-pesi'!U$28,"")&amp;IF(U247='Tabelle Tipi-pesi'!T$29,'Tabelle Tipi-pesi'!U$29,"")&amp;IF(U247='Tabelle Tipi-pesi'!T$30,'Tabelle Tipi-pesi'!U$30,"")))</f>
        <v>0</v>
      </c>
      <c r="W247" s="31"/>
      <c r="X247" s="32">
        <f>IF(W247="",0,VALUE(IF(W247='Tabelle Tipi-pesi'!V$2,'Tabelle Tipi-pesi'!W$2,"")&amp;IF(W247='Tabelle Tipi-pesi'!V$3,'Tabelle Tipi-pesi'!W$3,"")&amp;IF(W247='Tabelle Tipi-pesi'!V$4,'Tabelle Tipi-pesi'!W$4,"")&amp;IF(W247='Tabelle Tipi-pesi'!V$5,'Tabelle Tipi-pesi'!W$5,"")&amp;IF(W247='Tabelle Tipi-pesi'!V$6,'Tabelle Tipi-pesi'!W$6,"")&amp;IF(W247='Tabelle Tipi-pesi'!V$7,'Tabelle Tipi-pesi'!W$7,"")&amp;IF(W247='Tabelle Tipi-pesi'!V$8,'Tabelle Tipi-pesi'!W$8,"")&amp;IF(W247='Tabelle Tipi-pesi'!V$9,'Tabelle Tipi-pesi'!W$9,"")&amp;IF(W247='Tabelle Tipi-pesi'!V$10,'Tabelle Tipi-pesi'!W$10,"")&amp;IF(W247='Tabelle Tipi-pesi'!V$11,'Tabelle Tipi-pesi'!W$11,"")&amp;IF(W247='Tabelle Tipi-pesi'!V$12,'Tabelle Tipi-pesi'!W$12,"")&amp;IF(W247='Tabelle Tipi-pesi'!V$13,'Tabelle Tipi-pesi'!W$13,"")&amp;IF(W247='Tabelle Tipi-pesi'!V$14,'Tabelle Tipi-pesi'!W$14,"")&amp;IF(W247='Tabelle Tipi-pesi'!V$15,'Tabelle Tipi-pesi'!W$15,"")&amp;IF(W247='Tabelle Tipi-pesi'!V$16,'Tabelle Tipi-pesi'!W$16,"")&amp;IF(W247='Tabelle Tipi-pesi'!V$17,'Tabelle Tipi-pesi'!W$17,"")&amp;IF(W247='Tabelle Tipi-pesi'!V$18,'Tabelle Tipi-pesi'!W$18,"")&amp;IF(W247='Tabelle Tipi-pesi'!V$19,'Tabelle Tipi-pesi'!W$19,"")&amp;IF(W247='Tabelle Tipi-pesi'!V$20,'Tabelle Tipi-pesi'!W$20,"")&amp;IF(W247='Tabelle Tipi-pesi'!V$21,'Tabelle Tipi-pesi'!W$21,"")&amp;IF(W247='Tabelle Tipi-pesi'!V$22,'Tabelle Tipi-pesi'!W$22,"")&amp;IF(W247='Tabelle Tipi-pesi'!V$23,'Tabelle Tipi-pesi'!W$23,"")&amp;IF(W247='Tabelle Tipi-pesi'!V$24,'Tabelle Tipi-pesi'!W$24,"")&amp;IF(W247='Tabelle Tipi-pesi'!V$25,'Tabelle Tipi-pesi'!W$25,"")&amp;IF(W247='Tabelle Tipi-pesi'!V$26,'Tabelle Tipi-pesi'!W$26,"")&amp;IF(W247='Tabelle Tipi-pesi'!V$27,'Tabelle Tipi-pesi'!W$27,"")&amp;IF(W247='Tabelle Tipi-pesi'!V$28,'Tabelle Tipi-pesi'!W$28,"")&amp;IF(W247='Tabelle Tipi-pesi'!V$29,'Tabelle Tipi-pesi'!W$29,"")&amp;IF(W247='Tabelle Tipi-pesi'!V$30,'Tabelle Tipi-pesi'!W$30,"")))</f>
        <v>0</v>
      </c>
      <c r="Z247" s="9">
        <f>IF(Y247="",0,VALUE(IF(Y247='Tabelle Tipi-pesi'!X$2,'Tabelle Tipi-pesi'!Y$2,"")&amp;IF(Y247='Tabelle Tipi-pesi'!X$3,'Tabelle Tipi-pesi'!Y$3,"")&amp;IF(Y247='Tabelle Tipi-pesi'!X$4,'Tabelle Tipi-pesi'!Y$4,"")&amp;IF(Y247='Tabelle Tipi-pesi'!X$5,'Tabelle Tipi-pesi'!Y$5,"")&amp;IF(Y247='Tabelle Tipi-pesi'!X$6,'Tabelle Tipi-pesi'!Y$6,"")&amp;IF(Y247='Tabelle Tipi-pesi'!X$7,'Tabelle Tipi-pesi'!Y$7,"")&amp;IF(Y247='Tabelle Tipi-pesi'!X$8,'Tabelle Tipi-pesi'!Y$8,"")&amp;IF(Y247='Tabelle Tipi-pesi'!X$9,'Tabelle Tipi-pesi'!Y$9,"")&amp;IF(Y247='Tabelle Tipi-pesi'!X$10,'Tabelle Tipi-pesi'!Y$10,"")&amp;IF(Y247='Tabelle Tipi-pesi'!X$11,'Tabelle Tipi-pesi'!Y$11,"")&amp;IF(Y247='Tabelle Tipi-pesi'!X$12,'Tabelle Tipi-pesi'!Y$12,"")&amp;IF(Y247='Tabelle Tipi-pesi'!X$13,'Tabelle Tipi-pesi'!Y$13,"")&amp;IF(Y247='Tabelle Tipi-pesi'!X$14,'Tabelle Tipi-pesi'!Y$14,"")&amp;IF(Y247='Tabelle Tipi-pesi'!X$15,'Tabelle Tipi-pesi'!Y$15,"")&amp;IF(Y247='Tabelle Tipi-pesi'!X$16,'Tabelle Tipi-pesi'!Y$16,"")&amp;IF(Y247='Tabelle Tipi-pesi'!X$17,'Tabelle Tipi-pesi'!Y$17,"")&amp;IF(Y247='Tabelle Tipi-pesi'!X$18,'Tabelle Tipi-pesi'!Y$18,"")&amp;IF(Y247='Tabelle Tipi-pesi'!X$19,'Tabelle Tipi-pesi'!Y$19,"")&amp;IF(Y247='Tabelle Tipi-pesi'!X$20,'Tabelle Tipi-pesi'!Y$20,"")&amp;IF(Y247='Tabelle Tipi-pesi'!X$21,'Tabelle Tipi-pesi'!Y$21,"")&amp;IF(Y247='Tabelle Tipi-pesi'!X$22,'Tabelle Tipi-pesi'!Y$22,"")&amp;IF(Y247='Tabelle Tipi-pesi'!X$23,'Tabelle Tipi-pesi'!Y$23,"")&amp;IF(Y247='Tabelle Tipi-pesi'!X$24,'Tabelle Tipi-pesi'!Y$24,"")&amp;IF(Y247='Tabelle Tipi-pesi'!X$25,'Tabelle Tipi-pesi'!Y$25,"")&amp;IF(Y247='Tabelle Tipi-pesi'!X$26,'Tabelle Tipi-pesi'!Y$26,"")&amp;IF(Y247='Tabelle Tipi-pesi'!X$27,'Tabelle Tipi-pesi'!Y$27,"")&amp;IF(Y247='Tabelle Tipi-pesi'!X$28,'Tabelle Tipi-pesi'!Y$28,"")&amp;IF(Y247='Tabelle Tipi-pesi'!X$29,'Tabelle Tipi-pesi'!Y$29,"")&amp;IF(Y247='Tabelle Tipi-pesi'!X$30,'Tabelle Tipi-pesi'!Y$30,"")))</f>
        <v>0</v>
      </c>
      <c r="AA247" s="36"/>
      <c r="AB247" s="37">
        <f>IF(AA247="",0,VALUE(IF(AA247='Tabelle Tipi-pesi'!Z$2,'Tabelle Tipi-pesi'!AA$2,"")&amp;IF(AA247='Tabelle Tipi-pesi'!Z$3,'Tabelle Tipi-pesi'!AA$3,"")&amp;IF(AA247='Tabelle Tipi-pesi'!Z$4,'Tabelle Tipi-pesi'!AA$4,"")&amp;IF(AA247='Tabelle Tipi-pesi'!Z$5,'Tabelle Tipi-pesi'!AA$5,"")&amp;IF(AA247='Tabelle Tipi-pesi'!Z$6,'Tabelle Tipi-pesi'!AA$6,"")&amp;IF(AA247='Tabelle Tipi-pesi'!Z$7,'Tabelle Tipi-pesi'!AA$7,"")&amp;IF(AA247='Tabelle Tipi-pesi'!Z$8,'Tabelle Tipi-pesi'!AA$8,"")&amp;IF(AA247='Tabelle Tipi-pesi'!Z$9,'Tabelle Tipi-pesi'!AA$9,"")&amp;IF(AA247='Tabelle Tipi-pesi'!Z$10,'Tabelle Tipi-pesi'!AA$10,"")&amp;IF(AA247='Tabelle Tipi-pesi'!Z$11,'Tabelle Tipi-pesi'!AA$11,"")&amp;IF(AA247='Tabelle Tipi-pesi'!Z$12,'Tabelle Tipi-pesi'!AA$12,"")&amp;IF(AA247='Tabelle Tipi-pesi'!Z$13,'Tabelle Tipi-pesi'!AA$13,"")&amp;IF(AA247='Tabelle Tipi-pesi'!Z$14,'Tabelle Tipi-pesi'!AA$14,"")&amp;IF(AA247='Tabelle Tipi-pesi'!Z$15,'Tabelle Tipi-pesi'!AA$15,"")&amp;IF(AA247='Tabelle Tipi-pesi'!Z$16,'Tabelle Tipi-pesi'!AA$16,"")&amp;IF(AA247='Tabelle Tipi-pesi'!Z$17,'Tabelle Tipi-pesi'!AA$17,"")&amp;IF(AA247='Tabelle Tipi-pesi'!Z$18,'Tabelle Tipi-pesi'!AA$18,"")&amp;IF(AA247='Tabelle Tipi-pesi'!Z$19,'Tabelle Tipi-pesi'!AA$19,"")&amp;IF(AA247='Tabelle Tipi-pesi'!Z$20,'Tabelle Tipi-pesi'!AA$20,"")&amp;IF(AA247='Tabelle Tipi-pesi'!Z$21,'Tabelle Tipi-pesi'!AA$21,"")&amp;IF(AA247='Tabelle Tipi-pesi'!Z$22,'Tabelle Tipi-pesi'!AA$22,"")&amp;IF(AA247='Tabelle Tipi-pesi'!Z$23,'Tabelle Tipi-pesi'!AA$23,"")&amp;IF(AA247='Tabelle Tipi-pesi'!Z$24,'Tabelle Tipi-pesi'!AA$24,"")&amp;IF(AA247='Tabelle Tipi-pesi'!Z$25,'Tabelle Tipi-pesi'!AA$25,"")&amp;IF(AA247='Tabelle Tipi-pesi'!Z$26,'Tabelle Tipi-pesi'!AA$26,"")&amp;IF(AA247='Tabelle Tipi-pesi'!Z$27,'Tabelle Tipi-pesi'!AA$27,"")&amp;IF(AA247='Tabelle Tipi-pesi'!Z$28,'Tabelle Tipi-pesi'!AA$28,"")&amp;IF(AA247='Tabelle Tipi-pesi'!Z$29,'Tabelle Tipi-pesi'!AA$29,"")&amp;IF(AA247='Tabelle Tipi-pesi'!Z$30,'Tabelle Tipi-pesi'!AA$30,"")))</f>
        <v>0</v>
      </c>
      <c r="AD247" s="9">
        <f>IF(AC247="",0,VALUE(IF(AC247='Tabelle Tipi-pesi'!Z$2,'Tabelle Tipi-pesi'!AA$2,"")&amp;IF(AC247='Tabelle Tipi-pesi'!Z$3,'Tabelle Tipi-pesi'!AA$3,"")&amp;IF(AC247='Tabelle Tipi-pesi'!Z$4,'Tabelle Tipi-pesi'!AA$4,"")&amp;IF(AC247='Tabelle Tipi-pesi'!Z$5,'Tabelle Tipi-pesi'!AA$5,"")&amp;IF(AC247='Tabelle Tipi-pesi'!Z$6,'Tabelle Tipi-pesi'!AA$6,"")&amp;IF(AC247='Tabelle Tipi-pesi'!Z$7,'Tabelle Tipi-pesi'!AA$7,"")&amp;IF(AC247='Tabelle Tipi-pesi'!Z$8,'Tabelle Tipi-pesi'!AA$8,"")&amp;IF(AC247='Tabelle Tipi-pesi'!Z$9,'Tabelle Tipi-pesi'!AA$9,"")&amp;IF(AC247='Tabelle Tipi-pesi'!Z$10,'Tabelle Tipi-pesi'!AA$10,"")&amp;IF(AC247='Tabelle Tipi-pesi'!Z$11,'Tabelle Tipi-pesi'!AA$11,"")&amp;IF(AC247='Tabelle Tipi-pesi'!Z$12,'Tabelle Tipi-pesi'!AA$12,"")&amp;IF(AC247='Tabelle Tipi-pesi'!Z$13,'Tabelle Tipi-pesi'!AA$13,"")&amp;IF(AC247='Tabelle Tipi-pesi'!Z$14,'Tabelle Tipi-pesi'!AA$14,"")&amp;IF(AC247='Tabelle Tipi-pesi'!Z$15,'Tabelle Tipi-pesi'!AA$15,"")&amp;IF(AC247='Tabelle Tipi-pesi'!Z$16,'Tabelle Tipi-pesi'!AA$16,"")&amp;IF(AC247='Tabelle Tipi-pesi'!Z$17,'Tabelle Tipi-pesi'!AA$17,"")&amp;IF(AC247='Tabelle Tipi-pesi'!Z$18,'Tabelle Tipi-pesi'!AA$18,"")&amp;IF(AC247='Tabelle Tipi-pesi'!Z$19,'Tabelle Tipi-pesi'!AA$19,"")&amp;IF(AC247='Tabelle Tipi-pesi'!Z$20,'Tabelle Tipi-pesi'!AA$20,"")&amp;IF(AC247='Tabelle Tipi-pesi'!Z$21,'Tabelle Tipi-pesi'!AA$21,"")&amp;IF(AC247='Tabelle Tipi-pesi'!Z$22,'Tabelle Tipi-pesi'!AA$22,"")&amp;IF(AC247='Tabelle Tipi-pesi'!Z$23,'Tabelle Tipi-pesi'!AA$23,"")&amp;IF(AC247='Tabelle Tipi-pesi'!Z$24,'Tabelle Tipi-pesi'!AA$24,"")&amp;IF(AC247='Tabelle Tipi-pesi'!Z$25,'Tabelle Tipi-pesi'!AA$25,"")&amp;IF(AC247='Tabelle Tipi-pesi'!Z$26,'Tabelle Tipi-pesi'!AA$26,"")&amp;IF(AC247='Tabelle Tipi-pesi'!Z$25,'Tabelle Tipi-pesi'!AA$25,"")&amp;IF(AC247='Tabelle Tipi-pesi'!Z$27,'Tabelle Tipi-pesi'!AA$27,"")&amp;IF(AC247='Tabelle Tipi-pesi'!Z$28,'Tabelle Tipi-pesi'!AA$28,"")&amp;IF(AC247='Tabelle Tipi-pesi'!Z$29,'Tabelle Tipi-pesi'!AA$29,"")&amp;IF(AC247='Tabelle Tipi-pesi'!Z$30,'Tabelle Tipi-pesi'!AA$30,"")))</f>
        <v>0</v>
      </c>
      <c r="AE247" s="34"/>
      <c r="AF247" s="35">
        <f>IF(AE247="",0,VALUE(IF(AE247='Tabelle Tipi-pesi'!AB$2,'Tabelle Tipi-pesi'!AC$2,"")&amp;IF(AE247='Tabelle Tipi-pesi'!AB$3,'Tabelle Tipi-pesi'!AC$3,"")&amp;IF(AE247='Tabelle Tipi-pesi'!AB$4,'Tabelle Tipi-pesi'!AC$4,"")&amp;IF(AE247='Tabelle Tipi-pesi'!AB$5,'Tabelle Tipi-pesi'!AC$5,"")&amp;IF(AE247='Tabelle Tipi-pesi'!AB$6,'Tabelle Tipi-pesi'!AC$6,"")&amp;IF(AE247='Tabelle Tipi-pesi'!AB$7,'Tabelle Tipi-pesi'!AC$7,"")&amp;IF(AE247='Tabelle Tipi-pesi'!AB$8,'Tabelle Tipi-pesi'!AC$8,"")&amp;IF(AE247='Tabelle Tipi-pesi'!AB$9,'Tabelle Tipi-pesi'!AC$9,"")&amp;IF(AE247='Tabelle Tipi-pesi'!AB$10,'Tabelle Tipi-pesi'!AC$10,"")&amp;IF(AE247='Tabelle Tipi-pesi'!AB$11,'Tabelle Tipi-pesi'!AC$11,"")&amp;IF(AE247='Tabelle Tipi-pesi'!AB$12,'Tabelle Tipi-pesi'!AC$12,"")&amp;IF(AE247='Tabelle Tipi-pesi'!AB$13,'Tabelle Tipi-pesi'!AC$13,"")&amp;IF(AE247='Tabelle Tipi-pesi'!AB$14,'Tabelle Tipi-pesi'!AC$14,"")&amp;IF(AE247='Tabelle Tipi-pesi'!AB$15,'Tabelle Tipi-pesi'!AC$15,"")&amp;IF(AE247='Tabelle Tipi-pesi'!AB$16,'Tabelle Tipi-pesi'!AC$16,"")&amp;IF(AE247='Tabelle Tipi-pesi'!AB$17,'Tabelle Tipi-pesi'!AC$17,"")&amp;IF(AE247='Tabelle Tipi-pesi'!AB$18,'Tabelle Tipi-pesi'!AC$18,"")&amp;IF(AE247='Tabelle Tipi-pesi'!AB$19,'Tabelle Tipi-pesi'!AC$19,"")&amp;IF(AE247='Tabelle Tipi-pesi'!AB$20,'Tabelle Tipi-pesi'!AC$20,"")&amp;IF(AE247='Tabelle Tipi-pesi'!AB$21,'Tabelle Tipi-pesi'!AC$21,"")&amp;IF(AE247='Tabelle Tipi-pesi'!AB$22,'Tabelle Tipi-pesi'!AC$22,"")&amp;IF(AE247='Tabelle Tipi-pesi'!AB$23,'Tabelle Tipi-pesi'!AC$23,"")&amp;IF(AE247='Tabelle Tipi-pesi'!AB$24,'Tabelle Tipi-pesi'!AC$24,"")&amp;IF(AE247='Tabelle Tipi-pesi'!AB$25,'Tabelle Tipi-pesi'!AC$25,"")&amp;IF(AE247='Tabelle Tipi-pesi'!AB$26,'Tabelle Tipi-pesi'!AC$26,"")&amp;IF(AE247='Tabelle Tipi-pesi'!AB$25,'Tabelle Tipi-pesi'!AC$25,"")&amp;IF(AE247='Tabelle Tipi-pesi'!AB$27,'Tabelle Tipi-pesi'!AC$27,"")&amp;IF(AE247='Tabelle Tipi-pesi'!AB$28,'Tabelle Tipi-pesi'!AC$28,"")&amp;IF(AE247='Tabelle Tipi-pesi'!AB$29,'Tabelle Tipi-pesi'!AC$29,"")&amp;IF(AE247='Tabelle Tipi-pesi'!AB$30,'Tabelle Tipi-pesi'!AC$30,"")))</f>
        <v>0</v>
      </c>
      <c r="AH247" s="9">
        <f>IF(AG247="",0,VALUE(IF(AG247='Tabelle Tipi-pesi'!AD$2,'Tabelle Tipi-pesi'!AE$2,"")&amp;IF(AG247='Tabelle Tipi-pesi'!AD$3,'Tabelle Tipi-pesi'!AE$3,"")&amp;IF(AG247='Tabelle Tipi-pesi'!AD$4,'Tabelle Tipi-pesi'!AE$4,"")&amp;IF(AG247='Tabelle Tipi-pesi'!AD$5,'Tabelle Tipi-pesi'!AE$5,"")&amp;IF(AG247='Tabelle Tipi-pesi'!AD$6,'Tabelle Tipi-pesi'!AE$6,"")&amp;IF(AG247='Tabelle Tipi-pesi'!AD$7,'Tabelle Tipi-pesi'!AE$7,"")&amp;IF(AG247='Tabelle Tipi-pesi'!AD$8,'Tabelle Tipi-pesi'!AE$8,"")&amp;IF(AG247='Tabelle Tipi-pesi'!AD$9,'Tabelle Tipi-pesi'!AE$9,"")&amp;IF(AG247='Tabelle Tipi-pesi'!AD$10,'Tabelle Tipi-pesi'!AE$10,"")&amp;IF(AG247='Tabelle Tipi-pesi'!AD$11,'Tabelle Tipi-pesi'!AE$11,"")&amp;IF(AG247='Tabelle Tipi-pesi'!AD$12,'Tabelle Tipi-pesi'!AE$12,"")&amp;IF(AG247='Tabelle Tipi-pesi'!AD$13,'Tabelle Tipi-pesi'!AE$13,"")&amp;IF(AG247='Tabelle Tipi-pesi'!AD$14,'Tabelle Tipi-pesi'!AE$14,"")&amp;IF(AG247='Tabelle Tipi-pesi'!AD$15,'Tabelle Tipi-pesi'!AE$15,"")&amp;IF(AG247='Tabelle Tipi-pesi'!AD$16,'Tabelle Tipi-pesi'!AE$16,"")&amp;IF(AG247='Tabelle Tipi-pesi'!AD$17,'Tabelle Tipi-pesi'!AE$17,"")&amp;IF(AG247='Tabelle Tipi-pesi'!AD$18,'Tabelle Tipi-pesi'!AE$18,"")&amp;IF(AG247='Tabelle Tipi-pesi'!AD$19,'Tabelle Tipi-pesi'!AE$19,"")&amp;IF(AG247='Tabelle Tipi-pesi'!AD$20,'Tabelle Tipi-pesi'!AE$20,"")&amp;IF(AG247='Tabelle Tipi-pesi'!AD$21,'Tabelle Tipi-pesi'!AE$21,"")&amp;IF(AG247='Tabelle Tipi-pesi'!AD$22,'Tabelle Tipi-pesi'!AE$22,"")&amp;IF(AG247='Tabelle Tipi-pesi'!AD$23,'Tabelle Tipi-pesi'!AE$23,"")&amp;IF(AG247='Tabelle Tipi-pesi'!AD$24,'Tabelle Tipi-pesi'!AE$24,"")&amp;IF(AG247='Tabelle Tipi-pesi'!AD$25,'Tabelle Tipi-pesi'!AE$25,"")&amp;IF(AG247='Tabelle Tipi-pesi'!AD$26,'Tabelle Tipi-pesi'!AE$26,"")&amp;IF(AG247='Tabelle Tipi-pesi'!AD$25,'Tabelle Tipi-pesi'!AE$25,"")&amp;IF(AG247='Tabelle Tipi-pesi'!AD$27,'Tabelle Tipi-pesi'!AE$27,"")&amp;IF(AG247='Tabelle Tipi-pesi'!AD$28,'Tabelle Tipi-pesi'!AE$28,"")&amp;IF(AG247='Tabelle Tipi-pesi'!AD$29,'Tabelle Tipi-pesi'!AE$29,"")&amp;IF(AG247='Tabelle Tipi-pesi'!AD$30,'Tabelle Tipi-pesi'!AE$30,"")))</f>
        <v>0</v>
      </c>
      <c r="AJ247" s="26">
        <f t="shared" si="21"/>
        <v>542</v>
      </c>
      <c r="AK247" s="55">
        <v>62.75</v>
      </c>
      <c r="AL247" s="12">
        <v>5713</v>
      </c>
      <c r="AM247" s="18"/>
      <c r="AN247" s="11">
        <f t="shared" si="22"/>
        <v>9</v>
      </c>
      <c r="AO247" s="11" t="str">
        <f t="shared" si="23"/>
        <v>3</v>
      </c>
      <c r="AP247" s="8">
        <v>1080</v>
      </c>
      <c r="AQ247" s="40">
        <f t="shared" si="24"/>
        <v>5.4626294820717129</v>
      </c>
      <c r="AR247" s="15">
        <f t="shared" si="25"/>
        <v>58.996398406374503</v>
      </c>
      <c r="AS247" s="16">
        <f t="shared" si="26"/>
        <v>108.8494435541965</v>
      </c>
      <c r="AT247" s="15">
        <f t="shared" si="27"/>
        <v>9.1870014889152518</v>
      </c>
      <c r="AU247" s="39"/>
    </row>
    <row r="248" spans="1:47" s="8" customFormat="1" ht="11.25" customHeight="1" x14ac:dyDescent="0.2">
      <c r="A248" s="8">
        <v>244</v>
      </c>
      <c r="B248" s="8">
        <v>4</v>
      </c>
      <c r="C248" s="20" t="s">
        <v>16</v>
      </c>
      <c r="D248" s="21">
        <f>IF(C248="",0,VALUE(IF(C248='Tabelle Tipi-pesi'!B$2,'Tabelle Tipi-pesi'!C$2,"")&amp;IF(C248='Tabelle Tipi-pesi'!B$3,'Tabelle Tipi-pesi'!C$3,"")&amp;IF(C248='Tabelle Tipi-pesi'!B$4,'Tabelle Tipi-pesi'!C$4,"")&amp;IF(C248='Tabelle Tipi-pesi'!B$5,'Tabelle Tipi-pesi'!C$5,"")&amp;IF(C248='Tabelle Tipi-pesi'!B$6,'Tabelle Tipi-pesi'!C$6,"")&amp;IF(C248='Tabelle Tipi-pesi'!B$7,'Tabelle Tipi-pesi'!C$7,"")&amp;IF(C248='Tabelle Tipi-pesi'!B$8,'Tabelle Tipi-pesi'!C$8,"")&amp;IF(C248='Tabelle Tipi-pesi'!B$9,'Tabelle Tipi-pesi'!C$9,"")&amp;IF(C248='Tabelle Tipi-pesi'!B$10,'Tabelle Tipi-pesi'!C$10,"")&amp;IF(C248='Tabelle Tipi-pesi'!B$11,'Tabelle Tipi-pesi'!C$11,"")&amp;IF(C248='Tabelle Tipi-pesi'!B$12,'Tabelle Tipi-pesi'!C$12,"")&amp;IF(C248='Tabelle Tipi-pesi'!B$13,'Tabelle Tipi-pesi'!C$13,"")&amp;IF(C248='Tabelle Tipi-pesi'!B$14,'Tabelle Tipi-pesi'!C$14,"")&amp;IF(C248='Tabelle Tipi-pesi'!B$15,'Tabelle Tipi-pesi'!C$15,"")&amp;IF(C248='Tabelle Tipi-pesi'!B$16,'Tabelle Tipi-pesi'!C$16,"")&amp;IF(C248='Tabelle Tipi-pesi'!B$17,'Tabelle Tipi-pesi'!C$17,"")&amp;IF(C248='Tabelle Tipi-pesi'!B$18,'Tabelle Tipi-pesi'!C$18,"")&amp;IF(C248='Tabelle Tipi-pesi'!B$19,'Tabelle Tipi-pesi'!C$19,"")&amp;IF(C248='Tabelle Tipi-pesi'!B$20,'Tabelle Tipi-pesi'!C$20,"")&amp;IF(C248='Tabelle Tipi-pesi'!B$21,'Tabelle Tipi-pesi'!C$21,"")&amp;IF(C248='Tabelle Tipi-pesi'!B$22,'Tabelle Tipi-pesi'!C$22,"")&amp;IF(C248='Tabelle Tipi-pesi'!B$23,'Tabelle Tipi-pesi'!C$23,"")&amp;IF(C248='Tabelle Tipi-pesi'!B$24,'Tabelle Tipi-pesi'!C$24,"")&amp;IF(C248='Tabelle Tipi-pesi'!B$25,'Tabelle Tipi-pesi'!C$25,"")&amp;IF(C248='Tabelle Tipi-pesi'!B$26,'Tabelle Tipi-pesi'!C$26,"")&amp;IF(C248='Tabelle Tipi-pesi'!B$27,'Tabelle Tipi-pesi'!C$27,"")&amp;IF(C248='Tabelle Tipi-pesi'!B$28,'Tabelle Tipi-pesi'!C$28,"")&amp;IF(C248='Tabelle Tipi-pesi'!B$29,'Tabelle Tipi-pesi'!C$29,"")&amp;IF(C248='Tabelle Tipi-pesi'!B$30,'Tabelle Tipi-pesi'!C$30,"")))</f>
        <v>50</v>
      </c>
      <c r="E248" s="8" t="s">
        <v>140</v>
      </c>
      <c r="F248" s="7">
        <f>IF(E248="",0,VALUE(IF(E248='Tabelle Tipi-pesi'!D$2,'Tabelle Tipi-pesi'!E$2,"")&amp;IF(E248='Tabelle Tipi-pesi'!D$3,'Tabelle Tipi-pesi'!E$3,"")&amp;IF(E248='Tabelle Tipi-pesi'!D$4,'Tabelle Tipi-pesi'!E$4,"")&amp;IF(E248='Tabelle Tipi-pesi'!D$5,'Tabelle Tipi-pesi'!E$5,"")&amp;IF(E248='Tabelle Tipi-pesi'!D$6,'Tabelle Tipi-pesi'!E$6,"")&amp;IF(E248='Tabelle Tipi-pesi'!D$7,'Tabelle Tipi-pesi'!E$7,"")&amp;IF(E248='Tabelle Tipi-pesi'!D$8,'Tabelle Tipi-pesi'!E$8,"")&amp;IF(E248='Tabelle Tipi-pesi'!D$9,'Tabelle Tipi-pesi'!E$9,"")&amp;IF(E248='Tabelle Tipi-pesi'!D$10,'Tabelle Tipi-pesi'!E$10,"")&amp;IF(E248='Tabelle Tipi-pesi'!D$11,'Tabelle Tipi-pesi'!E$11,"")&amp;IF(E248='Tabelle Tipi-pesi'!D$12,'Tabelle Tipi-pesi'!E$12,"")&amp;IF(E248='Tabelle Tipi-pesi'!D$13,'Tabelle Tipi-pesi'!E$13,"")&amp;IF(E248='Tabelle Tipi-pesi'!D$14,'Tabelle Tipi-pesi'!E$14,"")&amp;IF(E248='Tabelle Tipi-pesi'!D$15,'Tabelle Tipi-pesi'!E$15,"")&amp;IF(E248='Tabelle Tipi-pesi'!D$16,'Tabelle Tipi-pesi'!E$16,"")&amp;IF(E248='Tabelle Tipi-pesi'!D$17,'Tabelle Tipi-pesi'!E$17,"")&amp;IF(E248='Tabelle Tipi-pesi'!D$18,'Tabelle Tipi-pesi'!E$18,"")&amp;IF(E248='Tabelle Tipi-pesi'!D$19,'Tabelle Tipi-pesi'!E$19,"")&amp;IF(E248='Tabelle Tipi-pesi'!D$20,'Tabelle Tipi-pesi'!E$20,"")&amp;IF(E248='Tabelle Tipi-pesi'!D$21,'Tabelle Tipi-pesi'!E$21,"")&amp;IF(E248='Tabelle Tipi-pesi'!D$22,'Tabelle Tipi-pesi'!E$22,"")&amp;IF(E248='Tabelle Tipi-pesi'!D$23,'Tabelle Tipi-pesi'!E$23,"")&amp;IF(E248='Tabelle Tipi-pesi'!D$24,'Tabelle Tipi-pesi'!E$24,"")&amp;IF(E248='Tabelle Tipi-pesi'!D$25,'Tabelle Tipi-pesi'!E$25,"")&amp;IF(E248='Tabelle Tipi-pesi'!D$26,'Tabelle Tipi-pesi'!E$26,"")&amp;IF(E248='Tabelle Tipi-pesi'!D$27,'Tabelle Tipi-pesi'!E$27,"")&amp;IF(E248='Tabelle Tipi-pesi'!D$28,'Tabelle Tipi-pesi'!E$28,"")&amp;IF(E248='Tabelle Tipi-pesi'!D$29,'Tabelle Tipi-pesi'!E$29,"")&amp;IF(E248='Tabelle Tipi-pesi'!D$30,'Tabelle Tipi-pesi'!E$30,"")))</f>
        <v>18</v>
      </c>
      <c r="G248" s="22" t="s">
        <v>171</v>
      </c>
      <c r="H248" s="23">
        <f>$B248*IF(G248="",0,VALUE(IF(G248='Tabelle Tipi-pesi'!F$2,'Tabelle Tipi-pesi'!G$2,"")&amp;IF(G248='Tabelle Tipi-pesi'!F$3,'Tabelle Tipi-pesi'!G$3,"")&amp;IF(G248='Tabelle Tipi-pesi'!F$4,'Tabelle Tipi-pesi'!G$4,"")&amp;IF(G248='Tabelle Tipi-pesi'!F$5,'Tabelle Tipi-pesi'!G$5,"")&amp;IF(G248='Tabelle Tipi-pesi'!F$6,'Tabelle Tipi-pesi'!G$6,"")&amp;IF(G248='Tabelle Tipi-pesi'!F$7,'Tabelle Tipi-pesi'!G$7,"")&amp;IF(G248='Tabelle Tipi-pesi'!F$8,'Tabelle Tipi-pesi'!G$8,"")&amp;IF(G248='Tabelle Tipi-pesi'!F$9,'Tabelle Tipi-pesi'!G$9,"")&amp;IF(G248='Tabelle Tipi-pesi'!F$10,'Tabelle Tipi-pesi'!G$10,"")&amp;IF(G248='Tabelle Tipi-pesi'!F$11,'Tabelle Tipi-pesi'!G$11,"")&amp;IF(G248='Tabelle Tipi-pesi'!F$12,'Tabelle Tipi-pesi'!G$12,"")&amp;IF(G248='Tabelle Tipi-pesi'!F$13,'Tabelle Tipi-pesi'!G$13,"")&amp;IF(G248='Tabelle Tipi-pesi'!F$14,'Tabelle Tipi-pesi'!G$14,"")&amp;IF(G248='Tabelle Tipi-pesi'!F$15,'Tabelle Tipi-pesi'!G$15,"")&amp;IF(G248='Tabelle Tipi-pesi'!F$16,'Tabelle Tipi-pesi'!G$16,"")&amp;IF(G248='Tabelle Tipi-pesi'!F$17,'Tabelle Tipi-pesi'!G$17,"")&amp;IF(G248='Tabelle Tipi-pesi'!F$18,'Tabelle Tipi-pesi'!G$18,"")&amp;IF(G248='Tabelle Tipi-pesi'!F$19,'Tabelle Tipi-pesi'!G$19,"")&amp;IF(G248='Tabelle Tipi-pesi'!F$20,'Tabelle Tipi-pesi'!G$20,"")&amp;IF(G248='Tabelle Tipi-pesi'!F$21,'Tabelle Tipi-pesi'!G$21,"")&amp;IF(G248='Tabelle Tipi-pesi'!F$22,'Tabelle Tipi-pesi'!G$22,"")&amp;IF(G248='Tabelle Tipi-pesi'!F$23,'Tabelle Tipi-pesi'!G$23,"")&amp;IF(G248='Tabelle Tipi-pesi'!F$24,'Tabelle Tipi-pesi'!G$24,"")&amp;IF(G248='Tabelle Tipi-pesi'!F$25,'Tabelle Tipi-pesi'!G$25,"")&amp;IF(G248='Tabelle Tipi-pesi'!F$26,'Tabelle Tipi-pesi'!G$26,"")&amp;IF(G248='Tabelle Tipi-pesi'!F$27,'Tabelle Tipi-pesi'!G$27,"")&amp;IF(G248='Tabelle Tipi-pesi'!F$28,'Tabelle Tipi-pesi'!G$28,"")&amp;IF(G248='Tabelle Tipi-pesi'!F$29,'Tabelle Tipi-pesi'!G$29,"")&amp;IF(G248='Tabelle Tipi-pesi'!F$30,'Tabelle Tipi-pesi'!G$30,"")))</f>
        <v>48</v>
      </c>
      <c r="I248" s="8" t="s">
        <v>46</v>
      </c>
      <c r="J248" s="9">
        <f>IF(I248="",0,VALUE(IF(I248='Tabelle Tipi-pesi'!H$2,'Tabelle Tipi-pesi'!I$2,"")&amp;IF(I248='Tabelle Tipi-pesi'!H$3,'Tabelle Tipi-pesi'!I$3,"")&amp;IF(I248='Tabelle Tipi-pesi'!H$4,'Tabelle Tipi-pesi'!I$4,"")&amp;IF(I248='Tabelle Tipi-pesi'!H$5,'Tabelle Tipi-pesi'!I$5,"")&amp;IF(I248='Tabelle Tipi-pesi'!H$6,'Tabelle Tipi-pesi'!I$6,"")&amp;IF(I248='Tabelle Tipi-pesi'!H$7,'Tabelle Tipi-pesi'!I$7,"")&amp;IF(I248='Tabelle Tipi-pesi'!H$8,'Tabelle Tipi-pesi'!I$8,"")&amp;IF(I248='Tabelle Tipi-pesi'!H$9,'Tabelle Tipi-pesi'!I$9,"")&amp;IF(I248='Tabelle Tipi-pesi'!H$10,'Tabelle Tipi-pesi'!I$10,"")&amp;IF(I248='Tabelle Tipi-pesi'!H$11,'Tabelle Tipi-pesi'!I$11,"")&amp;IF(I248='Tabelle Tipi-pesi'!H$12,'Tabelle Tipi-pesi'!I$12,"")&amp;IF(I248='Tabelle Tipi-pesi'!H$13,'Tabelle Tipi-pesi'!I$13,"")&amp;IF(I248='Tabelle Tipi-pesi'!H$14,'Tabelle Tipi-pesi'!I$14,"")&amp;IF(I248='Tabelle Tipi-pesi'!H$15,'Tabelle Tipi-pesi'!I$15,"")&amp;IF(I248='Tabelle Tipi-pesi'!H$16,'Tabelle Tipi-pesi'!I$16,"")&amp;IF(I248='Tabelle Tipi-pesi'!H$17,'Tabelle Tipi-pesi'!I$17,"")&amp;IF(I248='Tabelle Tipi-pesi'!H$18,'Tabelle Tipi-pesi'!I$18,"")&amp;IF(I248='Tabelle Tipi-pesi'!H$19,'Tabelle Tipi-pesi'!I$19,"")&amp;IF(I248='Tabelle Tipi-pesi'!H$20,'Tabelle Tipi-pesi'!I$20,"")&amp;IF(I248='Tabelle Tipi-pesi'!H$21,'Tabelle Tipi-pesi'!I$21,"")&amp;IF(I248='Tabelle Tipi-pesi'!H$22,'Tabelle Tipi-pesi'!I$22,"")&amp;IF(I248='Tabelle Tipi-pesi'!H$23,'Tabelle Tipi-pesi'!I$23,"")&amp;IF(I248='Tabelle Tipi-pesi'!H$24,'Tabelle Tipi-pesi'!I$24,"")&amp;IF(I248='Tabelle Tipi-pesi'!H$25,'Tabelle Tipi-pesi'!I$25,"")&amp;IF(I248='Tabelle Tipi-pesi'!H$26,'Tabelle Tipi-pesi'!I$26,"")&amp;IF(I248='Tabelle Tipi-pesi'!H$27,'Tabelle Tipi-pesi'!I$27,"")&amp;IF(I248='Tabelle Tipi-pesi'!H$28,'Tabelle Tipi-pesi'!I$28,"")&amp;IF(I248='Tabelle Tipi-pesi'!H$29,'Tabelle Tipi-pesi'!I$29,"")&amp;IF(I248='Tabelle Tipi-pesi'!H$30,'Tabelle Tipi-pesi'!I$30,"")))</f>
        <v>40</v>
      </c>
      <c r="K248" s="24" t="s">
        <v>50</v>
      </c>
      <c r="L248" s="25">
        <f>IF(K248="",0,VALUE(IF(K248='Tabelle Tipi-pesi'!J$2,'Tabelle Tipi-pesi'!K$2,"")&amp;IF(K248='Tabelle Tipi-pesi'!J$3,'Tabelle Tipi-pesi'!K$3,"")&amp;IF(K248='Tabelle Tipi-pesi'!J$4,'Tabelle Tipi-pesi'!K$4,"")&amp;IF(K248='Tabelle Tipi-pesi'!J$5,'Tabelle Tipi-pesi'!K$5,"")&amp;IF(K248='Tabelle Tipi-pesi'!J$6,'Tabelle Tipi-pesi'!K$6,"")&amp;IF(K248='Tabelle Tipi-pesi'!J$7,'Tabelle Tipi-pesi'!K$7,"")&amp;IF(K248='Tabelle Tipi-pesi'!J$8,'Tabelle Tipi-pesi'!K$8,"")&amp;IF(K248='Tabelle Tipi-pesi'!J$9,'Tabelle Tipi-pesi'!K$9,"")&amp;IF(K248='Tabelle Tipi-pesi'!J$10,'Tabelle Tipi-pesi'!K$10,"")&amp;IF(K248='Tabelle Tipi-pesi'!J$11,'Tabelle Tipi-pesi'!K$11,"")&amp;IF(K248='Tabelle Tipi-pesi'!J$12,'Tabelle Tipi-pesi'!K$12,"")&amp;IF(K248='Tabelle Tipi-pesi'!J$13,'Tabelle Tipi-pesi'!K$13,"")&amp;IF(K248='Tabelle Tipi-pesi'!J$14,'Tabelle Tipi-pesi'!K$14,"")&amp;IF(K248='Tabelle Tipi-pesi'!J$15,'Tabelle Tipi-pesi'!K$15,"")&amp;IF(K248='Tabelle Tipi-pesi'!J$16,'Tabelle Tipi-pesi'!K$16,"")&amp;IF(K248='Tabelle Tipi-pesi'!J$17,'Tabelle Tipi-pesi'!K$17,"")&amp;IF(K248='Tabelle Tipi-pesi'!J$18,'Tabelle Tipi-pesi'!K$18,"")&amp;IF(K248='Tabelle Tipi-pesi'!J$19,'Tabelle Tipi-pesi'!K$19,"")&amp;IF(K248='Tabelle Tipi-pesi'!J$20,'Tabelle Tipi-pesi'!K$20,"")&amp;IF(K248='Tabelle Tipi-pesi'!J$21,'Tabelle Tipi-pesi'!K$21,"")&amp;IF(K248='Tabelle Tipi-pesi'!J$22,'Tabelle Tipi-pesi'!K$22,"")&amp;IF(K248='Tabelle Tipi-pesi'!J$23,'Tabelle Tipi-pesi'!K$23,"")&amp;IF(K248='Tabelle Tipi-pesi'!J$24,'Tabelle Tipi-pesi'!K$24,"")&amp;IF(K248='Tabelle Tipi-pesi'!J$25,'Tabelle Tipi-pesi'!K$25,"")&amp;IF(K248='Tabelle Tipi-pesi'!J$26,'Tabelle Tipi-pesi'!K$26,"")&amp;IF(K248='Tabelle Tipi-pesi'!J$27,'Tabelle Tipi-pesi'!K$27,"")&amp;IF(K248='Tabelle Tipi-pesi'!J$28,'Tabelle Tipi-pesi'!K$28,"")&amp;IF(K248='Tabelle Tipi-pesi'!J$29,'Tabelle Tipi-pesi'!K$29,"")&amp;IF(K248='Tabelle Tipi-pesi'!J$30,'Tabelle Tipi-pesi'!K$30,"")))</f>
        <v>7</v>
      </c>
      <c r="M248" s="8" t="s">
        <v>56</v>
      </c>
      <c r="N248" s="9">
        <f>$B248*IF(M248="",0,VALUE(IF(M248='Tabelle Tipi-pesi'!L$2,'Tabelle Tipi-pesi'!M$2,"")&amp;IF(M248='Tabelle Tipi-pesi'!L$3,'Tabelle Tipi-pesi'!M$3,"")&amp;IF(M248='Tabelle Tipi-pesi'!L$4,'Tabelle Tipi-pesi'!M$4,"")&amp;IF(M248='Tabelle Tipi-pesi'!L$5,'Tabelle Tipi-pesi'!M$5,"")&amp;IF(M248='Tabelle Tipi-pesi'!L$6,'Tabelle Tipi-pesi'!M$6,"")&amp;IF(M248='Tabelle Tipi-pesi'!L$7,'Tabelle Tipi-pesi'!M$7,"")&amp;IF(M248='Tabelle Tipi-pesi'!L$8,'Tabelle Tipi-pesi'!M$8,"")&amp;IF(M248='Tabelle Tipi-pesi'!L$9,'Tabelle Tipi-pesi'!M$9,"")&amp;IF(M248='Tabelle Tipi-pesi'!L$10,'Tabelle Tipi-pesi'!M$10,"")&amp;IF(M248='Tabelle Tipi-pesi'!L$11,'Tabelle Tipi-pesi'!M$11,"")&amp;IF(M248='Tabelle Tipi-pesi'!L$12,'Tabelle Tipi-pesi'!M$12,"")&amp;IF(M248='Tabelle Tipi-pesi'!L$13,'Tabelle Tipi-pesi'!M$13,"")&amp;IF(M248='Tabelle Tipi-pesi'!L$14,'Tabelle Tipi-pesi'!M$14,"")&amp;IF(M248='Tabelle Tipi-pesi'!L$15,'Tabelle Tipi-pesi'!M$15,"")&amp;IF(M248='Tabelle Tipi-pesi'!L$16,'Tabelle Tipi-pesi'!M$16,"")&amp;IF(M248='Tabelle Tipi-pesi'!L$17,'Tabelle Tipi-pesi'!M$17,"")&amp;IF(M248='Tabelle Tipi-pesi'!L$18,'Tabelle Tipi-pesi'!M$18,"")&amp;IF(M248='Tabelle Tipi-pesi'!L$19,'Tabelle Tipi-pesi'!M$19,"")&amp;IF(M248='Tabelle Tipi-pesi'!L$20,'Tabelle Tipi-pesi'!M$20,"")&amp;IF(M248='Tabelle Tipi-pesi'!L$21,'Tabelle Tipi-pesi'!M$21,"")&amp;IF(M248='Tabelle Tipi-pesi'!L$22,'Tabelle Tipi-pesi'!M$22,"")&amp;IF(M248='Tabelle Tipi-pesi'!L$23,'Tabelle Tipi-pesi'!M$23,"")&amp;IF(M248='Tabelle Tipi-pesi'!L$24,'Tabelle Tipi-pesi'!M$24,"")&amp;IF(M248='Tabelle Tipi-pesi'!L$25,'Tabelle Tipi-pesi'!M$25,"")&amp;IF(M248='Tabelle Tipi-pesi'!L$26,'Tabelle Tipi-pesi'!M$26,"")&amp;IF(M248='Tabelle Tipi-pesi'!L$27,'Tabelle Tipi-pesi'!M$27,"")&amp;IF(M248='Tabelle Tipi-pesi'!L$28,'Tabelle Tipi-pesi'!M$28,"")&amp;IF(M248='Tabelle Tipi-pesi'!L$29,'Tabelle Tipi-pesi'!M$29,"")&amp;IF(M248='Tabelle Tipi-pesi'!L$30,'Tabelle Tipi-pesi'!M$30,"")))</f>
        <v>80</v>
      </c>
      <c r="O248" s="27" t="s">
        <v>162</v>
      </c>
      <c r="P248" s="28">
        <f>IF(O248="",0,VALUE(IF(O248='Tabelle Tipi-pesi'!N$2,'Tabelle Tipi-pesi'!O$2,"")&amp;IF(O248='Tabelle Tipi-pesi'!N$3,'Tabelle Tipi-pesi'!O$3,"")&amp;IF(O248='Tabelle Tipi-pesi'!N$4,'Tabelle Tipi-pesi'!O$4,"")&amp;IF(O248='Tabelle Tipi-pesi'!N$5,'Tabelle Tipi-pesi'!O$5,"")&amp;IF(O248='Tabelle Tipi-pesi'!N$6,'Tabelle Tipi-pesi'!O$6,"")&amp;IF(O248='Tabelle Tipi-pesi'!N$7,'Tabelle Tipi-pesi'!O$7,"")&amp;IF(O248='Tabelle Tipi-pesi'!N$8,'Tabelle Tipi-pesi'!O$8,"")&amp;IF(O248='Tabelle Tipi-pesi'!N$9,'Tabelle Tipi-pesi'!O$9,"")&amp;IF(O248='Tabelle Tipi-pesi'!N$10,'Tabelle Tipi-pesi'!O$10,"")&amp;IF(O248='Tabelle Tipi-pesi'!N$11,'Tabelle Tipi-pesi'!O$11,"")&amp;IF(O248='Tabelle Tipi-pesi'!N$12,'Tabelle Tipi-pesi'!O$12,"")&amp;IF(O248='Tabelle Tipi-pesi'!N$13,'Tabelle Tipi-pesi'!O$13,"")&amp;IF(O248='Tabelle Tipi-pesi'!N$14,'Tabelle Tipi-pesi'!O$14,"")&amp;IF(O248='Tabelle Tipi-pesi'!N$15,'Tabelle Tipi-pesi'!O$15,"")&amp;IF(O248='Tabelle Tipi-pesi'!N$16,'Tabelle Tipi-pesi'!O$16,"")&amp;IF(O248='Tabelle Tipi-pesi'!N$17,'Tabelle Tipi-pesi'!O$17,"")&amp;IF(O248='Tabelle Tipi-pesi'!N$18,'Tabelle Tipi-pesi'!O$18,"")&amp;IF(O248='Tabelle Tipi-pesi'!N$19,'Tabelle Tipi-pesi'!O$19,"")&amp;IF(O248='Tabelle Tipi-pesi'!N$20,'Tabelle Tipi-pesi'!O$20,"")&amp;IF(O248='Tabelle Tipi-pesi'!N$21,'Tabelle Tipi-pesi'!O$21,"")&amp;IF(O248='Tabelle Tipi-pesi'!N$22,'Tabelle Tipi-pesi'!O$22,"")&amp;IF(O248='Tabelle Tipi-pesi'!N$23,'Tabelle Tipi-pesi'!O$23,"")&amp;IF(O248='Tabelle Tipi-pesi'!N$24,'Tabelle Tipi-pesi'!O$24,"")&amp;IF(O248='Tabelle Tipi-pesi'!N$25,'Tabelle Tipi-pesi'!O$25,"")&amp;IF(O248='Tabelle Tipi-pesi'!N$26,'Tabelle Tipi-pesi'!O$26,"")&amp;IF(O248='Tabelle Tipi-pesi'!N$27,'Tabelle Tipi-pesi'!O$27,"")&amp;IF(O248='Tabelle Tipi-pesi'!N$28,'Tabelle Tipi-pesi'!O$28,"")&amp;IF(O248='Tabelle Tipi-pesi'!N$29,'Tabelle Tipi-pesi'!O$29,"")&amp;IF(O248='Tabelle Tipi-pesi'!N$30,'Tabelle Tipi-pesi'!O$30,"")))</f>
        <v>152</v>
      </c>
      <c r="R248" s="9">
        <f>IF(Q248="",0,VALUE(IF(Q248='Tabelle Tipi-pesi'!P$2,'Tabelle Tipi-pesi'!Q$2,"")&amp;IF(Q248='Tabelle Tipi-pesi'!P$3,'Tabelle Tipi-pesi'!Q$3,"")&amp;IF(Q248='Tabelle Tipi-pesi'!P$4,'Tabelle Tipi-pesi'!Q$4,"")&amp;IF(Q248='Tabelle Tipi-pesi'!P$5,'Tabelle Tipi-pesi'!Q$5,"")&amp;IF(Q248='Tabelle Tipi-pesi'!P$6,'Tabelle Tipi-pesi'!Q$6,"")&amp;IF(Q248='Tabelle Tipi-pesi'!P$7,'Tabelle Tipi-pesi'!Q$7,"")&amp;IF(Q248='Tabelle Tipi-pesi'!P$8,'Tabelle Tipi-pesi'!Q$8,"")&amp;IF(Q248='Tabelle Tipi-pesi'!P$9,'Tabelle Tipi-pesi'!Q$9,"")&amp;IF(Q248='Tabelle Tipi-pesi'!P$10,'Tabelle Tipi-pesi'!Q$10,"")&amp;IF(Q248='Tabelle Tipi-pesi'!P$11,'Tabelle Tipi-pesi'!Q$11,"")&amp;IF(Q248='Tabelle Tipi-pesi'!P$12,'Tabelle Tipi-pesi'!Q$12,"")&amp;IF(Q248='Tabelle Tipi-pesi'!P$13,'Tabelle Tipi-pesi'!Q$13,"")&amp;IF(Q248='Tabelle Tipi-pesi'!P$14,'Tabelle Tipi-pesi'!Q$14,"")&amp;IF(Q248='Tabelle Tipi-pesi'!P$15,'Tabelle Tipi-pesi'!Q$15,"")&amp;IF(Q248='Tabelle Tipi-pesi'!P$16,'Tabelle Tipi-pesi'!Q$16,"")&amp;IF(Q248='Tabelle Tipi-pesi'!P$17,'Tabelle Tipi-pesi'!Q$17,"")&amp;IF(Q248='Tabelle Tipi-pesi'!P$18,'Tabelle Tipi-pesi'!Q$18,"")&amp;IF(Q248='Tabelle Tipi-pesi'!P$19,'Tabelle Tipi-pesi'!Q$19,"")&amp;IF(Q248='Tabelle Tipi-pesi'!P$20,'Tabelle Tipi-pesi'!Q$20,"")&amp;IF(Q248='Tabelle Tipi-pesi'!P$21,'Tabelle Tipi-pesi'!Q$21,"")&amp;IF(Q248='Tabelle Tipi-pesi'!P$22,'Tabelle Tipi-pesi'!Q$22,"")&amp;IF(Q248='Tabelle Tipi-pesi'!P$23,'Tabelle Tipi-pesi'!Q$23,"")&amp;IF(Q248='Tabelle Tipi-pesi'!P$24,'Tabelle Tipi-pesi'!Q$24,"")&amp;IF(Q248='Tabelle Tipi-pesi'!P$25,'Tabelle Tipi-pesi'!Q$25,"")&amp;IF(Q248='Tabelle Tipi-pesi'!P$26,'Tabelle Tipi-pesi'!Q$26,"")&amp;IF(Q248='Tabelle Tipi-pesi'!P$27,'Tabelle Tipi-pesi'!Q$27,"")&amp;IF(Q248='Tabelle Tipi-pesi'!P$28,'Tabelle Tipi-pesi'!Q$28,"")&amp;IF(Q248='Tabelle Tipi-pesi'!P$29,'Tabelle Tipi-pesi'!Q$29,"")&amp;IF(Q248='Tabelle Tipi-pesi'!P$30,'Tabelle Tipi-pesi'!Q$30,"")))</f>
        <v>0</v>
      </c>
      <c r="S248" s="29"/>
      <c r="T248" s="30">
        <f>IF(S248="",0,VALUE(IF(S248='Tabelle Tipi-pesi'!R$2,'Tabelle Tipi-pesi'!S$2,"")&amp;IF(S248='Tabelle Tipi-pesi'!R$3,'Tabelle Tipi-pesi'!S$3,"")&amp;IF(S248='Tabelle Tipi-pesi'!R$4,'Tabelle Tipi-pesi'!S$4,"")&amp;IF(S248='Tabelle Tipi-pesi'!R$5,'Tabelle Tipi-pesi'!S$5,"")&amp;IF(S248='Tabelle Tipi-pesi'!R$6,'Tabelle Tipi-pesi'!S$6,"")&amp;IF(S248='Tabelle Tipi-pesi'!R$7,'Tabelle Tipi-pesi'!S$7,"")&amp;IF(S248='Tabelle Tipi-pesi'!R$8,'Tabelle Tipi-pesi'!S$8,"")&amp;IF(S248='Tabelle Tipi-pesi'!R$9,'Tabelle Tipi-pesi'!S$9,"")&amp;IF(S248='Tabelle Tipi-pesi'!R$10,'Tabelle Tipi-pesi'!S$10,"")&amp;IF(S248='Tabelle Tipi-pesi'!R$11,'Tabelle Tipi-pesi'!S$11,"")&amp;IF(S248='Tabelle Tipi-pesi'!R$12,'Tabelle Tipi-pesi'!S$12,"")&amp;IF(S248='Tabelle Tipi-pesi'!R$13,'Tabelle Tipi-pesi'!S$13,"")&amp;IF(S248='Tabelle Tipi-pesi'!R$14,'Tabelle Tipi-pesi'!S$14,"")&amp;IF(S248='Tabelle Tipi-pesi'!R$15,'Tabelle Tipi-pesi'!S$15,"")&amp;IF(S248='Tabelle Tipi-pesi'!R$16,'Tabelle Tipi-pesi'!S$16,"")&amp;IF(S248='Tabelle Tipi-pesi'!R$17,'Tabelle Tipi-pesi'!S$17,"")&amp;IF(S248='Tabelle Tipi-pesi'!R$18,'Tabelle Tipi-pesi'!S$18,"")&amp;IF(S248='Tabelle Tipi-pesi'!R$19,'Tabelle Tipi-pesi'!S$19,"")&amp;IF(S248='Tabelle Tipi-pesi'!R$20,'Tabelle Tipi-pesi'!S$20,"")&amp;IF(S248='Tabelle Tipi-pesi'!R$21,'Tabelle Tipi-pesi'!S$21,"")&amp;IF(S248='Tabelle Tipi-pesi'!R$22,'Tabelle Tipi-pesi'!S$22,"")&amp;IF(S248='Tabelle Tipi-pesi'!R$23,'Tabelle Tipi-pesi'!S$23,"")&amp;IF(S248='Tabelle Tipi-pesi'!R$24,'Tabelle Tipi-pesi'!S$24,"")&amp;IF(S248='Tabelle Tipi-pesi'!R$25,'Tabelle Tipi-pesi'!S$25,"")&amp;IF(S248='Tabelle Tipi-pesi'!R$26,'Tabelle Tipi-pesi'!S$26,"")&amp;IF(S248='Tabelle Tipi-pesi'!R$27,'Tabelle Tipi-pesi'!S$27,"")&amp;IF(S248='Tabelle Tipi-pesi'!R$28,'Tabelle Tipi-pesi'!S$28,"")&amp;IF(S248='Tabelle Tipi-pesi'!R$29,'Tabelle Tipi-pesi'!S$29,"")&amp;IF(S248='Tabelle Tipi-pesi'!R$30,'Tabelle Tipi-pesi'!S$30,"")))</f>
        <v>0</v>
      </c>
      <c r="V248" s="9">
        <f>IF(U248="",0,VALUE(IF(U248='Tabelle Tipi-pesi'!T$2,'Tabelle Tipi-pesi'!U$2,"")&amp;IF(U248='Tabelle Tipi-pesi'!T$3,'Tabelle Tipi-pesi'!U$3,"")&amp;IF(U248='Tabelle Tipi-pesi'!T$4,'Tabelle Tipi-pesi'!U$4,"")&amp;IF(U248='Tabelle Tipi-pesi'!T$5,'Tabelle Tipi-pesi'!U$5,"")&amp;IF(U248='Tabelle Tipi-pesi'!T$6,'Tabelle Tipi-pesi'!U$6,"")&amp;IF(U248='Tabelle Tipi-pesi'!T$7,'Tabelle Tipi-pesi'!U$7,"")&amp;IF(U248='Tabelle Tipi-pesi'!T$8,'Tabelle Tipi-pesi'!U$8,"")&amp;IF(U248='Tabelle Tipi-pesi'!T$9,'Tabelle Tipi-pesi'!U$9,"")&amp;IF(U248='Tabelle Tipi-pesi'!T$10,'Tabelle Tipi-pesi'!U$10,"")&amp;IF(U248='Tabelle Tipi-pesi'!T$11,'Tabelle Tipi-pesi'!U$11,"")&amp;IF(U248='Tabelle Tipi-pesi'!T$12,'Tabelle Tipi-pesi'!U$12,"")&amp;IF(U248='Tabelle Tipi-pesi'!T$13,'Tabelle Tipi-pesi'!U$13,"")&amp;IF(U248='Tabelle Tipi-pesi'!T$14,'Tabelle Tipi-pesi'!U$14,"")&amp;IF(U248='Tabelle Tipi-pesi'!T$15,'Tabelle Tipi-pesi'!U$15,"")&amp;IF(U248='Tabelle Tipi-pesi'!T$16,'Tabelle Tipi-pesi'!U$16,"")&amp;IF(U248='Tabelle Tipi-pesi'!T$17,'Tabelle Tipi-pesi'!U$17,"")&amp;IF(U248='Tabelle Tipi-pesi'!T$18,'Tabelle Tipi-pesi'!U$18,"")&amp;IF(U248='Tabelle Tipi-pesi'!T$19,'Tabelle Tipi-pesi'!U$19,"")&amp;IF(U248='Tabelle Tipi-pesi'!T$20,'Tabelle Tipi-pesi'!U$20,"")&amp;IF(U248='Tabelle Tipi-pesi'!T$21,'Tabelle Tipi-pesi'!U$21,"")&amp;IF(U248='Tabelle Tipi-pesi'!T$22,'Tabelle Tipi-pesi'!U$22,"")&amp;IF(U248='Tabelle Tipi-pesi'!T$23,'Tabelle Tipi-pesi'!U$23,"")&amp;IF(U248='Tabelle Tipi-pesi'!T$24,'Tabelle Tipi-pesi'!U$24,"")&amp;IF(U248='Tabelle Tipi-pesi'!T$25,'Tabelle Tipi-pesi'!U$25,"")&amp;IF(U248='Tabelle Tipi-pesi'!T$26,'Tabelle Tipi-pesi'!U$26,"")&amp;IF(U248='Tabelle Tipi-pesi'!T$27,'Tabelle Tipi-pesi'!U$27,"")&amp;IF(U248='Tabelle Tipi-pesi'!T$28,'Tabelle Tipi-pesi'!U$28,"")&amp;IF(U248='Tabelle Tipi-pesi'!T$29,'Tabelle Tipi-pesi'!U$29,"")&amp;IF(U248='Tabelle Tipi-pesi'!T$30,'Tabelle Tipi-pesi'!U$30,"")))</f>
        <v>0</v>
      </c>
      <c r="W248" s="31"/>
      <c r="X248" s="32">
        <f>IF(W248="",0,VALUE(IF(W248='Tabelle Tipi-pesi'!V$2,'Tabelle Tipi-pesi'!W$2,"")&amp;IF(W248='Tabelle Tipi-pesi'!V$3,'Tabelle Tipi-pesi'!W$3,"")&amp;IF(W248='Tabelle Tipi-pesi'!V$4,'Tabelle Tipi-pesi'!W$4,"")&amp;IF(W248='Tabelle Tipi-pesi'!V$5,'Tabelle Tipi-pesi'!W$5,"")&amp;IF(W248='Tabelle Tipi-pesi'!V$6,'Tabelle Tipi-pesi'!W$6,"")&amp;IF(W248='Tabelle Tipi-pesi'!V$7,'Tabelle Tipi-pesi'!W$7,"")&amp;IF(W248='Tabelle Tipi-pesi'!V$8,'Tabelle Tipi-pesi'!W$8,"")&amp;IF(W248='Tabelle Tipi-pesi'!V$9,'Tabelle Tipi-pesi'!W$9,"")&amp;IF(W248='Tabelle Tipi-pesi'!V$10,'Tabelle Tipi-pesi'!W$10,"")&amp;IF(W248='Tabelle Tipi-pesi'!V$11,'Tabelle Tipi-pesi'!W$11,"")&amp;IF(W248='Tabelle Tipi-pesi'!V$12,'Tabelle Tipi-pesi'!W$12,"")&amp;IF(W248='Tabelle Tipi-pesi'!V$13,'Tabelle Tipi-pesi'!W$13,"")&amp;IF(W248='Tabelle Tipi-pesi'!V$14,'Tabelle Tipi-pesi'!W$14,"")&amp;IF(W248='Tabelle Tipi-pesi'!V$15,'Tabelle Tipi-pesi'!W$15,"")&amp;IF(W248='Tabelle Tipi-pesi'!V$16,'Tabelle Tipi-pesi'!W$16,"")&amp;IF(W248='Tabelle Tipi-pesi'!V$17,'Tabelle Tipi-pesi'!W$17,"")&amp;IF(W248='Tabelle Tipi-pesi'!V$18,'Tabelle Tipi-pesi'!W$18,"")&amp;IF(W248='Tabelle Tipi-pesi'!V$19,'Tabelle Tipi-pesi'!W$19,"")&amp;IF(W248='Tabelle Tipi-pesi'!V$20,'Tabelle Tipi-pesi'!W$20,"")&amp;IF(W248='Tabelle Tipi-pesi'!V$21,'Tabelle Tipi-pesi'!W$21,"")&amp;IF(W248='Tabelle Tipi-pesi'!V$22,'Tabelle Tipi-pesi'!W$22,"")&amp;IF(W248='Tabelle Tipi-pesi'!V$23,'Tabelle Tipi-pesi'!W$23,"")&amp;IF(W248='Tabelle Tipi-pesi'!V$24,'Tabelle Tipi-pesi'!W$24,"")&amp;IF(W248='Tabelle Tipi-pesi'!V$25,'Tabelle Tipi-pesi'!W$25,"")&amp;IF(W248='Tabelle Tipi-pesi'!V$26,'Tabelle Tipi-pesi'!W$26,"")&amp;IF(W248='Tabelle Tipi-pesi'!V$27,'Tabelle Tipi-pesi'!W$27,"")&amp;IF(W248='Tabelle Tipi-pesi'!V$28,'Tabelle Tipi-pesi'!W$28,"")&amp;IF(W248='Tabelle Tipi-pesi'!V$29,'Tabelle Tipi-pesi'!W$29,"")&amp;IF(W248='Tabelle Tipi-pesi'!V$30,'Tabelle Tipi-pesi'!W$30,"")))</f>
        <v>0</v>
      </c>
      <c r="Z248" s="9">
        <f>IF(Y248="",0,VALUE(IF(Y248='Tabelle Tipi-pesi'!X$2,'Tabelle Tipi-pesi'!Y$2,"")&amp;IF(Y248='Tabelle Tipi-pesi'!X$3,'Tabelle Tipi-pesi'!Y$3,"")&amp;IF(Y248='Tabelle Tipi-pesi'!X$4,'Tabelle Tipi-pesi'!Y$4,"")&amp;IF(Y248='Tabelle Tipi-pesi'!X$5,'Tabelle Tipi-pesi'!Y$5,"")&amp;IF(Y248='Tabelle Tipi-pesi'!X$6,'Tabelle Tipi-pesi'!Y$6,"")&amp;IF(Y248='Tabelle Tipi-pesi'!X$7,'Tabelle Tipi-pesi'!Y$7,"")&amp;IF(Y248='Tabelle Tipi-pesi'!X$8,'Tabelle Tipi-pesi'!Y$8,"")&amp;IF(Y248='Tabelle Tipi-pesi'!X$9,'Tabelle Tipi-pesi'!Y$9,"")&amp;IF(Y248='Tabelle Tipi-pesi'!X$10,'Tabelle Tipi-pesi'!Y$10,"")&amp;IF(Y248='Tabelle Tipi-pesi'!X$11,'Tabelle Tipi-pesi'!Y$11,"")&amp;IF(Y248='Tabelle Tipi-pesi'!X$12,'Tabelle Tipi-pesi'!Y$12,"")&amp;IF(Y248='Tabelle Tipi-pesi'!X$13,'Tabelle Tipi-pesi'!Y$13,"")&amp;IF(Y248='Tabelle Tipi-pesi'!X$14,'Tabelle Tipi-pesi'!Y$14,"")&amp;IF(Y248='Tabelle Tipi-pesi'!X$15,'Tabelle Tipi-pesi'!Y$15,"")&amp;IF(Y248='Tabelle Tipi-pesi'!X$16,'Tabelle Tipi-pesi'!Y$16,"")&amp;IF(Y248='Tabelle Tipi-pesi'!X$17,'Tabelle Tipi-pesi'!Y$17,"")&amp;IF(Y248='Tabelle Tipi-pesi'!X$18,'Tabelle Tipi-pesi'!Y$18,"")&amp;IF(Y248='Tabelle Tipi-pesi'!X$19,'Tabelle Tipi-pesi'!Y$19,"")&amp;IF(Y248='Tabelle Tipi-pesi'!X$20,'Tabelle Tipi-pesi'!Y$20,"")&amp;IF(Y248='Tabelle Tipi-pesi'!X$21,'Tabelle Tipi-pesi'!Y$21,"")&amp;IF(Y248='Tabelle Tipi-pesi'!X$22,'Tabelle Tipi-pesi'!Y$22,"")&amp;IF(Y248='Tabelle Tipi-pesi'!X$23,'Tabelle Tipi-pesi'!Y$23,"")&amp;IF(Y248='Tabelle Tipi-pesi'!X$24,'Tabelle Tipi-pesi'!Y$24,"")&amp;IF(Y248='Tabelle Tipi-pesi'!X$25,'Tabelle Tipi-pesi'!Y$25,"")&amp;IF(Y248='Tabelle Tipi-pesi'!X$26,'Tabelle Tipi-pesi'!Y$26,"")&amp;IF(Y248='Tabelle Tipi-pesi'!X$27,'Tabelle Tipi-pesi'!Y$27,"")&amp;IF(Y248='Tabelle Tipi-pesi'!X$28,'Tabelle Tipi-pesi'!Y$28,"")&amp;IF(Y248='Tabelle Tipi-pesi'!X$29,'Tabelle Tipi-pesi'!Y$29,"")&amp;IF(Y248='Tabelle Tipi-pesi'!X$30,'Tabelle Tipi-pesi'!Y$30,"")))</f>
        <v>0</v>
      </c>
      <c r="AA248" s="36"/>
      <c r="AB248" s="37">
        <f>IF(AA248="",0,VALUE(IF(AA248='Tabelle Tipi-pesi'!Z$2,'Tabelle Tipi-pesi'!AA$2,"")&amp;IF(AA248='Tabelle Tipi-pesi'!Z$3,'Tabelle Tipi-pesi'!AA$3,"")&amp;IF(AA248='Tabelle Tipi-pesi'!Z$4,'Tabelle Tipi-pesi'!AA$4,"")&amp;IF(AA248='Tabelle Tipi-pesi'!Z$5,'Tabelle Tipi-pesi'!AA$5,"")&amp;IF(AA248='Tabelle Tipi-pesi'!Z$6,'Tabelle Tipi-pesi'!AA$6,"")&amp;IF(AA248='Tabelle Tipi-pesi'!Z$7,'Tabelle Tipi-pesi'!AA$7,"")&amp;IF(AA248='Tabelle Tipi-pesi'!Z$8,'Tabelle Tipi-pesi'!AA$8,"")&amp;IF(AA248='Tabelle Tipi-pesi'!Z$9,'Tabelle Tipi-pesi'!AA$9,"")&amp;IF(AA248='Tabelle Tipi-pesi'!Z$10,'Tabelle Tipi-pesi'!AA$10,"")&amp;IF(AA248='Tabelle Tipi-pesi'!Z$11,'Tabelle Tipi-pesi'!AA$11,"")&amp;IF(AA248='Tabelle Tipi-pesi'!Z$12,'Tabelle Tipi-pesi'!AA$12,"")&amp;IF(AA248='Tabelle Tipi-pesi'!Z$13,'Tabelle Tipi-pesi'!AA$13,"")&amp;IF(AA248='Tabelle Tipi-pesi'!Z$14,'Tabelle Tipi-pesi'!AA$14,"")&amp;IF(AA248='Tabelle Tipi-pesi'!Z$15,'Tabelle Tipi-pesi'!AA$15,"")&amp;IF(AA248='Tabelle Tipi-pesi'!Z$16,'Tabelle Tipi-pesi'!AA$16,"")&amp;IF(AA248='Tabelle Tipi-pesi'!Z$17,'Tabelle Tipi-pesi'!AA$17,"")&amp;IF(AA248='Tabelle Tipi-pesi'!Z$18,'Tabelle Tipi-pesi'!AA$18,"")&amp;IF(AA248='Tabelle Tipi-pesi'!Z$19,'Tabelle Tipi-pesi'!AA$19,"")&amp;IF(AA248='Tabelle Tipi-pesi'!Z$20,'Tabelle Tipi-pesi'!AA$20,"")&amp;IF(AA248='Tabelle Tipi-pesi'!Z$21,'Tabelle Tipi-pesi'!AA$21,"")&amp;IF(AA248='Tabelle Tipi-pesi'!Z$22,'Tabelle Tipi-pesi'!AA$22,"")&amp;IF(AA248='Tabelle Tipi-pesi'!Z$23,'Tabelle Tipi-pesi'!AA$23,"")&amp;IF(AA248='Tabelle Tipi-pesi'!Z$24,'Tabelle Tipi-pesi'!AA$24,"")&amp;IF(AA248='Tabelle Tipi-pesi'!Z$25,'Tabelle Tipi-pesi'!AA$25,"")&amp;IF(AA248='Tabelle Tipi-pesi'!Z$26,'Tabelle Tipi-pesi'!AA$26,"")&amp;IF(AA248='Tabelle Tipi-pesi'!Z$27,'Tabelle Tipi-pesi'!AA$27,"")&amp;IF(AA248='Tabelle Tipi-pesi'!Z$28,'Tabelle Tipi-pesi'!AA$28,"")&amp;IF(AA248='Tabelle Tipi-pesi'!Z$29,'Tabelle Tipi-pesi'!AA$29,"")&amp;IF(AA248='Tabelle Tipi-pesi'!Z$30,'Tabelle Tipi-pesi'!AA$30,"")))</f>
        <v>0</v>
      </c>
      <c r="AD248" s="9">
        <f>IF(AC248="",0,VALUE(IF(AC248='Tabelle Tipi-pesi'!Z$2,'Tabelle Tipi-pesi'!AA$2,"")&amp;IF(AC248='Tabelle Tipi-pesi'!Z$3,'Tabelle Tipi-pesi'!AA$3,"")&amp;IF(AC248='Tabelle Tipi-pesi'!Z$4,'Tabelle Tipi-pesi'!AA$4,"")&amp;IF(AC248='Tabelle Tipi-pesi'!Z$5,'Tabelle Tipi-pesi'!AA$5,"")&amp;IF(AC248='Tabelle Tipi-pesi'!Z$6,'Tabelle Tipi-pesi'!AA$6,"")&amp;IF(AC248='Tabelle Tipi-pesi'!Z$7,'Tabelle Tipi-pesi'!AA$7,"")&amp;IF(AC248='Tabelle Tipi-pesi'!Z$8,'Tabelle Tipi-pesi'!AA$8,"")&amp;IF(AC248='Tabelle Tipi-pesi'!Z$9,'Tabelle Tipi-pesi'!AA$9,"")&amp;IF(AC248='Tabelle Tipi-pesi'!Z$10,'Tabelle Tipi-pesi'!AA$10,"")&amp;IF(AC248='Tabelle Tipi-pesi'!Z$11,'Tabelle Tipi-pesi'!AA$11,"")&amp;IF(AC248='Tabelle Tipi-pesi'!Z$12,'Tabelle Tipi-pesi'!AA$12,"")&amp;IF(AC248='Tabelle Tipi-pesi'!Z$13,'Tabelle Tipi-pesi'!AA$13,"")&amp;IF(AC248='Tabelle Tipi-pesi'!Z$14,'Tabelle Tipi-pesi'!AA$14,"")&amp;IF(AC248='Tabelle Tipi-pesi'!Z$15,'Tabelle Tipi-pesi'!AA$15,"")&amp;IF(AC248='Tabelle Tipi-pesi'!Z$16,'Tabelle Tipi-pesi'!AA$16,"")&amp;IF(AC248='Tabelle Tipi-pesi'!Z$17,'Tabelle Tipi-pesi'!AA$17,"")&amp;IF(AC248='Tabelle Tipi-pesi'!Z$18,'Tabelle Tipi-pesi'!AA$18,"")&amp;IF(AC248='Tabelle Tipi-pesi'!Z$19,'Tabelle Tipi-pesi'!AA$19,"")&amp;IF(AC248='Tabelle Tipi-pesi'!Z$20,'Tabelle Tipi-pesi'!AA$20,"")&amp;IF(AC248='Tabelle Tipi-pesi'!Z$21,'Tabelle Tipi-pesi'!AA$21,"")&amp;IF(AC248='Tabelle Tipi-pesi'!Z$22,'Tabelle Tipi-pesi'!AA$22,"")&amp;IF(AC248='Tabelle Tipi-pesi'!Z$23,'Tabelle Tipi-pesi'!AA$23,"")&amp;IF(AC248='Tabelle Tipi-pesi'!Z$24,'Tabelle Tipi-pesi'!AA$24,"")&amp;IF(AC248='Tabelle Tipi-pesi'!Z$25,'Tabelle Tipi-pesi'!AA$25,"")&amp;IF(AC248='Tabelle Tipi-pesi'!Z$26,'Tabelle Tipi-pesi'!AA$26,"")&amp;IF(AC248='Tabelle Tipi-pesi'!Z$25,'Tabelle Tipi-pesi'!AA$25,"")&amp;IF(AC248='Tabelle Tipi-pesi'!Z$27,'Tabelle Tipi-pesi'!AA$27,"")&amp;IF(AC248='Tabelle Tipi-pesi'!Z$28,'Tabelle Tipi-pesi'!AA$28,"")&amp;IF(AC248='Tabelle Tipi-pesi'!Z$29,'Tabelle Tipi-pesi'!AA$29,"")&amp;IF(AC248='Tabelle Tipi-pesi'!Z$30,'Tabelle Tipi-pesi'!AA$30,"")))</f>
        <v>0</v>
      </c>
      <c r="AE248" s="34"/>
      <c r="AF248" s="35">
        <f>IF(AE248="",0,VALUE(IF(AE248='Tabelle Tipi-pesi'!AB$2,'Tabelle Tipi-pesi'!AC$2,"")&amp;IF(AE248='Tabelle Tipi-pesi'!AB$3,'Tabelle Tipi-pesi'!AC$3,"")&amp;IF(AE248='Tabelle Tipi-pesi'!AB$4,'Tabelle Tipi-pesi'!AC$4,"")&amp;IF(AE248='Tabelle Tipi-pesi'!AB$5,'Tabelle Tipi-pesi'!AC$5,"")&amp;IF(AE248='Tabelle Tipi-pesi'!AB$6,'Tabelle Tipi-pesi'!AC$6,"")&amp;IF(AE248='Tabelle Tipi-pesi'!AB$7,'Tabelle Tipi-pesi'!AC$7,"")&amp;IF(AE248='Tabelle Tipi-pesi'!AB$8,'Tabelle Tipi-pesi'!AC$8,"")&amp;IF(AE248='Tabelle Tipi-pesi'!AB$9,'Tabelle Tipi-pesi'!AC$9,"")&amp;IF(AE248='Tabelle Tipi-pesi'!AB$10,'Tabelle Tipi-pesi'!AC$10,"")&amp;IF(AE248='Tabelle Tipi-pesi'!AB$11,'Tabelle Tipi-pesi'!AC$11,"")&amp;IF(AE248='Tabelle Tipi-pesi'!AB$12,'Tabelle Tipi-pesi'!AC$12,"")&amp;IF(AE248='Tabelle Tipi-pesi'!AB$13,'Tabelle Tipi-pesi'!AC$13,"")&amp;IF(AE248='Tabelle Tipi-pesi'!AB$14,'Tabelle Tipi-pesi'!AC$14,"")&amp;IF(AE248='Tabelle Tipi-pesi'!AB$15,'Tabelle Tipi-pesi'!AC$15,"")&amp;IF(AE248='Tabelle Tipi-pesi'!AB$16,'Tabelle Tipi-pesi'!AC$16,"")&amp;IF(AE248='Tabelle Tipi-pesi'!AB$17,'Tabelle Tipi-pesi'!AC$17,"")&amp;IF(AE248='Tabelle Tipi-pesi'!AB$18,'Tabelle Tipi-pesi'!AC$18,"")&amp;IF(AE248='Tabelle Tipi-pesi'!AB$19,'Tabelle Tipi-pesi'!AC$19,"")&amp;IF(AE248='Tabelle Tipi-pesi'!AB$20,'Tabelle Tipi-pesi'!AC$20,"")&amp;IF(AE248='Tabelle Tipi-pesi'!AB$21,'Tabelle Tipi-pesi'!AC$21,"")&amp;IF(AE248='Tabelle Tipi-pesi'!AB$22,'Tabelle Tipi-pesi'!AC$22,"")&amp;IF(AE248='Tabelle Tipi-pesi'!AB$23,'Tabelle Tipi-pesi'!AC$23,"")&amp;IF(AE248='Tabelle Tipi-pesi'!AB$24,'Tabelle Tipi-pesi'!AC$24,"")&amp;IF(AE248='Tabelle Tipi-pesi'!AB$25,'Tabelle Tipi-pesi'!AC$25,"")&amp;IF(AE248='Tabelle Tipi-pesi'!AB$26,'Tabelle Tipi-pesi'!AC$26,"")&amp;IF(AE248='Tabelle Tipi-pesi'!AB$25,'Tabelle Tipi-pesi'!AC$25,"")&amp;IF(AE248='Tabelle Tipi-pesi'!AB$27,'Tabelle Tipi-pesi'!AC$27,"")&amp;IF(AE248='Tabelle Tipi-pesi'!AB$28,'Tabelle Tipi-pesi'!AC$28,"")&amp;IF(AE248='Tabelle Tipi-pesi'!AB$29,'Tabelle Tipi-pesi'!AC$29,"")&amp;IF(AE248='Tabelle Tipi-pesi'!AB$30,'Tabelle Tipi-pesi'!AC$30,"")))</f>
        <v>0</v>
      </c>
      <c r="AH248" s="9">
        <f>IF(AG248="",0,VALUE(IF(AG248='Tabelle Tipi-pesi'!AD$2,'Tabelle Tipi-pesi'!AE$2,"")&amp;IF(AG248='Tabelle Tipi-pesi'!AD$3,'Tabelle Tipi-pesi'!AE$3,"")&amp;IF(AG248='Tabelle Tipi-pesi'!AD$4,'Tabelle Tipi-pesi'!AE$4,"")&amp;IF(AG248='Tabelle Tipi-pesi'!AD$5,'Tabelle Tipi-pesi'!AE$5,"")&amp;IF(AG248='Tabelle Tipi-pesi'!AD$6,'Tabelle Tipi-pesi'!AE$6,"")&amp;IF(AG248='Tabelle Tipi-pesi'!AD$7,'Tabelle Tipi-pesi'!AE$7,"")&amp;IF(AG248='Tabelle Tipi-pesi'!AD$8,'Tabelle Tipi-pesi'!AE$8,"")&amp;IF(AG248='Tabelle Tipi-pesi'!AD$9,'Tabelle Tipi-pesi'!AE$9,"")&amp;IF(AG248='Tabelle Tipi-pesi'!AD$10,'Tabelle Tipi-pesi'!AE$10,"")&amp;IF(AG248='Tabelle Tipi-pesi'!AD$11,'Tabelle Tipi-pesi'!AE$11,"")&amp;IF(AG248='Tabelle Tipi-pesi'!AD$12,'Tabelle Tipi-pesi'!AE$12,"")&amp;IF(AG248='Tabelle Tipi-pesi'!AD$13,'Tabelle Tipi-pesi'!AE$13,"")&amp;IF(AG248='Tabelle Tipi-pesi'!AD$14,'Tabelle Tipi-pesi'!AE$14,"")&amp;IF(AG248='Tabelle Tipi-pesi'!AD$15,'Tabelle Tipi-pesi'!AE$15,"")&amp;IF(AG248='Tabelle Tipi-pesi'!AD$16,'Tabelle Tipi-pesi'!AE$16,"")&amp;IF(AG248='Tabelle Tipi-pesi'!AD$17,'Tabelle Tipi-pesi'!AE$17,"")&amp;IF(AG248='Tabelle Tipi-pesi'!AD$18,'Tabelle Tipi-pesi'!AE$18,"")&amp;IF(AG248='Tabelle Tipi-pesi'!AD$19,'Tabelle Tipi-pesi'!AE$19,"")&amp;IF(AG248='Tabelle Tipi-pesi'!AD$20,'Tabelle Tipi-pesi'!AE$20,"")&amp;IF(AG248='Tabelle Tipi-pesi'!AD$21,'Tabelle Tipi-pesi'!AE$21,"")&amp;IF(AG248='Tabelle Tipi-pesi'!AD$22,'Tabelle Tipi-pesi'!AE$22,"")&amp;IF(AG248='Tabelle Tipi-pesi'!AD$23,'Tabelle Tipi-pesi'!AE$23,"")&amp;IF(AG248='Tabelle Tipi-pesi'!AD$24,'Tabelle Tipi-pesi'!AE$24,"")&amp;IF(AG248='Tabelle Tipi-pesi'!AD$25,'Tabelle Tipi-pesi'!AE$25,"")&amp;IF(AG248='Tabelle Tipi-pesi'!AD$26,'Tabelle Tipi-pesi'!AE$26,"")&amp;IF(AG248='Tabelle Tipi-pesi'!AD$25,'Tabelle Tipi-pesi'!AE$25,"")&amp;IF(AG248='Tabelle Tipi-pesi'!AD$27,'Tabelle Tipi-pesi'!AE$27,"")&amp;IF(AG248='Tabelle Tipi-pesi'!AD$28,'Tabelle Tipi-pesi'!AE$28,"")&amp;IF(AG248='Tabelle Tipi-pesi'!AD$29,'Tabelle Tipi-pesi'!AE$29,"")&amp;IF(AG248='Tabelle Tipi-pesi'!AD$30,'Tabelle Tipi-pesi'!AE$30,"")))</f>
        <v>0</v>
      </c>
      <c r="AJ248" s="26">
        <f t="shared" si="21"/>
        <v>395</v>
      </c>
      <c r="AK248" s="55">
        <v>20</v>
      </c>
      <c r="AL248" s="12">
        <v>1487</v>
      </c>
      <c r="AM248" s="18"/>
      <c r="AN248" s="11">
        <f t="shared" si="22"/>
        <v>8</v>
      </c>
      <c r="AO248" s="11" t="str">
        <f t="shared" si="23"/>
        <v>3</v>
      </c>
      <c r="AP248" s="8">
        <v>1080</v>
      </c>
      <c r="AQ248" s="40">
        <f t="shared" si="24"/>
        <v>4.4610000000000003</v>
      </c>
      <c r="AR248" s="15">
        <f t="shared" si="25"/>
        <v>49.517100000000006</v>
      </c>
      <c r="AS248" s="16">
        <f t="shared" si="26"/>
        <v>125.35974683544305</v>
      </c>
      <c r="AT248" s="15">
        <f t="shared" si="27"/>
        <v>7.9770422742850435</v>
      </c>
      <c r="AU248" s="39"/>
    </row>
    <row r="249" spans="1:47" s="8" customFormat="1" ht="11.25" customHeight="1" x14ac:dyDescent="0.2">
      <c r="A249" s="8">
        <v>245</v>
      </c>
      <c r="B249" s="8">
        <v>4</v>
      </c>
      <c r="C249" s="20" t="s">
        <v>16</v>
      </c>
      <c r="D249" s="21">
        <f>IF(C249="",0,VALUE(IF(C249='Tabelle Tipi-pesi'!B$2,'Tabelle Tipi-pesi'!C$2,"")&amp;IF(C249='Tabelle Tipi-pesi'!B$3,'Tabelle Tipi-pesi'!C$3,"")&amp;IF(C249='Tabelle Tipi-pesi'!B$4,'Tabelle Tipi-pesi'!C$4,"")&amp;IF(C249='Tabelle Tipi-pesi'!B$5,'Tabelle Tipi-pesi'!C$5,"")&amp;IF(C249='Tabelle Tipi-pesi'!B$6,'Tabelle Tipi-pesi'!C$6,"")&amp;IF(C249='Tabelle Tipi-pesi'!B$7,'Tabelle Tipi-pesi'!C$7,"")&amp;IF(C249='Tabelle Tipi-pesi'!B$8,'Tabelle Tipi-pesi'!C$8,"")&amp;IF(C249='Tabelle Tipi-pesi'!B$9,'Tabelle Tipi-pesi'!C$9,"")&amp;IF(C249='Tabelle Tipi-pesi'!B$10,'Tabelle Tipi-pesi'!C$10,"")&amp;IF(C249='Tabelle Tipi-pesi'!B$11,'Tabelle Tipi-pesi'!C$11,"")&amp;IF(C249='Tabelle Tipi-pesi'!B$12,'Tabelle Tipi-pesi'!C$12,"")&amp;IF(C249='Tabelle Tipi-pesi'!B$13,'Tabelle Tipi-pesi'!C$13,"")&amp;IF(C249='Tabelle Tipi-pesi'!B$14,'Tabelle Tipi-pesi'!C$14,"")&amp;IF(C249='Tabelle Tipi-pesi'!B$15,'Tabelle Tipi-pesi'!C$15,"")&amp;IF(C249='Tabelle Tipi-pesi'!B$16,'Tabelle Tipi-pesi'!C$16,"")&amp;IF(C249='Tabelle Tipi-pesi'!B$17,'Tabelle Tipi-pesi'!C$17,"")&amp;IF(C249='Tabelle Tipi-pesi'!B$18,'Tabelle Tipi-pesi'!C$18,"")&amp;IF(C249='Tabelle Tipi-pesi'!B$19,'Tabelle Tipi-pesi'!C$19,"")&amp;IF(C249='Tabelle Tipi-pesi'!B$20,'Tabelle Tipi-pesi'!C$20,"")&amp;IF(C249='Tabelle Tipi-pesi'!B$21,'Tabelle Tipi-pesi'!C$21,"")&amp;IF(C249='Tabelle Tipi-pesi'!B$22,'Tabelle Tipi-pesi'!C$22,"")&amp;IF(C249='Tabelle Tipi-pesi'!B$23,'Tabelle Tipi-pesi'!C$23,"")&amp;IF(C249='Tabelle Tipi-pesi'!B$24,'Tabelle Tipi-pesi'!C$24,"")&amp;IF(C249='Tabelle Tipi-pesi'!B$25,'Tabelle Tipi-pesi'!C$25,"")&amp;IF(C249='Tabelle Tipi-pesi'!B$26,'Tabelle Tipi-pesi'!C$26,"")&amp;IF(C249='Tabelle Tipi-pesi'!B$27,'Tabelle Tipi-pesi'!C$27,"")&amp;IF(C249='Tabelle Tipi-pesi'!B$28,'Tabelle Tipi-pesi'!C$28,"")&amp;IF(C249='Tabelle Tipi-pesi'!B$29,'Tabelle Tipi-pesi'!C$29,"")&amp;IF(C249='Tabelle Tipi-pesi'!B$30,'Tabelle Tipi-pesi'!C$30,"")))</f>
        <v>50</v>
      </c>
      <c r="E249" s="8" t="s">
        <v>140</v>
      </c>
      <c r="F249" s="7">
        <f>IF(E249="",0,VALUE(IF(E249='Tabelle Tipi-pesi'!D$2,'Tabelle Tipi-pesi'!E$2,"")&amp;IF(E249='Tabelle Tipi-pesi'!D$3,'Tabelle Tipi-pesi'!E$3,"")&amp;IF(E249='Tabelle Tipi-pesi'!D$4,'Tabelle Tipi-pesi'!E$4,"")&amp;IF(E249='Tabelle Tipi-pesi'!D$5,'Tabelle Tipi-pesi'!E$5,"")&amp;IF(E249='Tabelle Tipi-pesi'!D$6,'Tabelle Tipi-pesi'!E$6,"")&amp;IF(E249='Tabelle Tipi-pesi'!D$7,'Tabelle Tipi-pesi'!E$7,"")&amp;IF(E249='Tabelle Tipi-pesi'!D$8,'Tabelle Tipi-pesi'!E$8,"")&amp;IF(E249='Tabelle Tipi-pesi'!D$9,'Tabelle Tipi-pesi'!E$9,"")&amp;IF(E249='Tabelle Tipi-pesi'!D$10,'Tabelle Tipi-pesi'!E$10,"")&amp;IF(E249='Tabelle Tipi-pesi'!D$11,'Tabelle Tipi-pesi'!E$11,"")&amp;IF(E249='Tabelle Tipi-pesi'!D$12,'Tabelle Tipi-pesi'!E$12,"")&amp;IF(E249='Tabelle Tipi-pesi'!D$13,'Tabelle Tipi-pesi'!E$13,"")&amp;IF(E249='Tabelle Tipi-pesi'!D$14,'Tabelle Tipi-pesi'!E$14,"")&amp;IF(E249='Tabelle Tipi-pesi'!D$15,'Tabelle Tipi-pesi'!E$15,"")&amp;IF(E249='Tabelle Tipi-pesi'!D$16,'Tabelle Tipi-pesi'!E$16,"")&amp;IF(E249='Tabelle Tipi-pesi'!D$17,'Tabelle Tipi-pesi'!E$17,"")&amp;IF(E249='Tabelle Tipi-pesi'!D$18,'Tabelle Tipi-pesi'!E$18,"")&amp;IF(E249='Tabelle Tipi-pesi'!D$19,'Tabelle Tipi-pesi'!E$19,"")&amp;IF(E249='Tabelle Tipi-pesi'!D$20,'Tabelle Tipi-pesi'!E$20,"")&amp;IF(E249='Tabelle Tipi-pesi'!D$21,'Tabelle Tipi-pesi'!E$21,"")&amp;IF(E249='Tabelle Tipi-pesi'!D$22,'Tabelle Tipi-pesi'!E$22,"")&amp;IF(E249='Tabelle Tipi-pesi'!D$23,'Tabelle Tipi-pesi'!E$23,"")&amp;IF(E249='Tabelle Tipi-pesi'!D$24,'Tabelle Tipi-pesi'!E$24,"")&amp;IF(E249='Tabelle Tipi-pesi'!D$25,'Tabelle Tipi-pesi'!E$25,"")&amp;IF(E249='Tabelle Tipi-pesi'!D$26,'Tabelle Tipi-pesi'!E$26,"")&amp;IF(E249='Tabelle Tipi-pesi'!D$27,'Tabelle Tipi-pesi'!E$27,"")&amp;IF(E249='Tabelle Tipi-pesi'!D$28,'Tabelle Tipi-pesi'!E$28,"")&amp;IF(E249='Tabelle Tipi-pesi'!D$29,'Tabelle Tipi-pesi'!E$29,"")&amp;IF(E249='Tabelle Tipi-pesi'!D$30,'Tabelle Tipi-pesi'!E$30,"")))</f>
        <v>18</v>
      </c>
      <c r="G249" s="22" t="s">
        <v>171</v>
      </c>
      <c r="H249" s="23">
        <f>$B249*IF(G249="",0,VALUE(IF(G249='Tabelle Tipi-pesi'!F$2,'Tabelle Tipi-pesi'!G$2,"")&amp;IF(G249='Tabelle Tipi-pesi'!F$3,'Tabelle Tipi-pesi'!G$3,"")&amp;IF(G249='Tabelle Tipi-pesi'!F$4,'Tabelle Tipi-pesi'!G$4,"")&amp;IF(G249='Tabelle Tipi-pesi'!F$5,'Tabelle Tipi-pesi'!G$5,"")&amp;IF(G249='Tabelle Tipi-pesi'!F$6,'Tabelle Tipi-pesi'!G$6,"")&amp;IF(G249='Tabelle Tipi-pesi'!F$7,'Tabelle Tipi-pesi'!G$7,"")&amp;IF(G249='Tabelle Tipi-pesi'!F$8,'Tabelle Tipi-pesi'!G$8,"")&amp;IF(G249='Tabelle Tipi-pesi'!F$9,'Tabelle Tipi-pesi'!G$9,"")&amp;IF(G249='Tabelle Tipi-pesi'!F$10,'Tabelle Tipi-pesi'!G$10,"")&amp;IF(G249='Tabelle Tipi-pesi'!F$11,'Tabelle Tipi-pesi'!G$11,"")&amp;IF(G249='Tabelle Tipi-pesi'!F$12,'Tabelle Tipi-pesi'!G$12,"")&amp;IF(G249='Tabelle Tipi-pesi'!F$13,'Tabelle Tipi-pesi'!G$13,"")&amp;IF(G249='Tabelle Tipi-pesi'!F$14,'Tabelle Tipi-pesi'!G$14,"")&amp;IF(G249='Tabelle Tipi-pesi'!F$15,'Tabelle Tipi-pesi'!G$15,"")&amp;IF(G249='Tabelle Tipi-pesi'!F$16,'Tabelle Tipi-pesi'!G$16,"")&amp;IF(G249='Tabelle Tipi-pesi'!F$17,'Tabelle Tipi-pesi'!G$17,"")&amp;IF(G249='Tabelle Tipi-pesi'!F$18,'Tabelle Tipi-pesi'!G$18,"")&amp;IF(G249='Tabelle Tipi-pesi'!F$19,'Tabelle Tipi-pesi'!G$19,"")&amp;IF(G249='Tabelle Tipi-pesi'!F$20,'Tabelle Tipi-pesi'!G$20,"")&amp;IF(G249='Tabelle Tipi-pesi'!F$21,'Tabelle Tipi-pesi'!G$21,"")&amp;IF(G249='Tabelle Tipi-pesi'!F$22,'Tabelle Tipi-pesi'!G$22,"")&amp;IF(G249='Tabelle Tipi-pesi'!F$23,'Tabelle Tipi-pesi'!G$23,"")&amp;IF(G249='Tabelle Tipi-pesi'!F$24,'Tabelle Tipi-pesi'!G$24,"")&amp;IF(G249='Tabelle Tipi-pesi'!F$25,'Tabelle Tipi-pesi'!G$25,"")&amp;IF(G249='Tabelle Tipi-pesi'!F$26,'Tabelle Tipi-pesi'!G$26,"")&amp;IF(G249='Tabelle Tipi-pesi'!F$27,'Tabelle Tipi-pesi'!G$27,"")&amp;IF(G249='Tabelle Tipi-pesi'!F$28,'Tabelle Tipi-pesi'!G$28,"")&amp;IF(G249='Tabelle Tipi-pesi'!F$29,'Tabelle Tipi-pesi'!G$29,"")&amp;IF(G249='Tabelle Tipi-pesi'!F$30,'Tabelle Tipi-pesi'!G$30,"")))</f>
        <v>48</v>
      </c>
      <c r="I249" s="8" t="s">
        <v>46</v>
      </c>
      <c r="J249" s="9">
        <f>IF(I249="",0,VALUE(IF(I249='Tabelle Tipi-pesi'!H$2,'Tabelle Tipi-pesi'!I$2,"")&amp;IF(I249='Tabelle Tipi-pesi'!H$3,'Tabelle Tipi-pesi'!I$3,"")&amp;IF(I249='Tabelle Tipi-pesi'!H$4,'Tabelle Tipi-pesi'!I$4,"")&amp;IF(I249='Tabelle Tipi-pesi'!H$5,'Tabelle Tipi-pesi'!I$5,"")&amp;IF(I249='Tabelle Tipi-pesi'!H$6,'Tabelle Tipi-pesi'!I$6,"")&amp;IF(I249='Tabelle Tipi-pesi'!H$7,'Tabelle Tipi-pesi'!I$7,"")&amp;IF(I249='Tabelle Tipi-pesi'!H$8,'Tabelle Tipi-pesi'!I$8,"")&amp;IF(I249='Tabelle Tipi-pesi'!H$9,'Tabelle Tipi-pesi'!I$9,"")&amp;IF(I249='Tabelle Tipi-pesi'!H$10,'Tabelle Tipi-pesi'!I$10,"")&amp;IF(I249='Tabelle Tipi-pesi'!H$11,'Tabelle Tipi-pesi'!I$11,"")&amp;IF(I249='Tabelle Tipi-pesi'!H$12,'Tabelle Tipi-pesi'!I$12,"")&amp;IF(I249='Tabelle Tipi-pesi'!H$13,'Tabelle Tipi-pesi'!I$13,"")&amp;IF(I249='Tabelle Tipi-pesi'!H$14,'Tabelle Tipi-pesi'!I$14,"")&amp;IF(I249='Tabelle Tipi-pesi'!H$15,'Tabelle Tipi-pesi'!I$15,"")&amp;IF(I249='Tabelle Tipi-pesi'!H$16,'Tabelle Tipi-pesi'!I$16,"")&amp;IF(I249='Tabelle Tipi-pesi'!H$17,'Tabelle Tipi-pesi'!I$17,"")&amp;IF(I249='Tabelle Tipi-pesi'!H$18,'Tabelle Tipi-pesi'!I$18,"")&amp;IF(I249='Tabelle Tipi-pesi'!H$19,'Tabelle Tipi-pesi'!I$19,"")&amp;IF(I249='Tabelle Tipi-pesi'!H$20,'Tabelle Tipi-pesi'!I$20,"")&amp;IF(I249='Tabelle Tipi-pesi'!H$21,'Tabelle Tipi-pesi'!I$21,"")&amp;IF(I249='Tabelle Tipi-pesi'!H$22,'Tabelle Tipi-pesi'!I$22,"")&amp;IF(I249='Tabelle Tipi-pesi'!H$23,'Tabelle Tipi-pesi'!I$23,"")&amp;IF(I249='Tabelle Tipi-pesi'!H$24,'Tabelle Tipi-pesi'!I$24,"")&amp;IF(I249='Tabelle Tipi-pesi'!H$25,'Tabelle Tipi-pesi'!I$25,"")&amp;IF(I249='Tabelle Tipi-pesi'!H$26,'Tabelle Tipi-pesi'!I$26,"")&amp;IF(I249='Tabelle Tipi-pesi'!H$27,'Tabelle Tipi-pesi'!I$27,"")&amp;IF(I249='Tabelle Tipi-pesi'!H$28,'Tabelle Tipi-pesi'!I$28,"")&amp;IF(I249='Tabelle Tipi-pesi'!H$29,'Tabelle Tipi-pesi'!I$29,"")&amp;IF(I249='Tabelle Tipi-pesi'!H$30,'Tabelle Tipi-pesi'!I$30,"")))</f>
        <v>40</v>
      </c>
      <c r="K249" s="24" t="s">
        <v>50</v>
      </c>
      <c r="L249" s="25">
        <f>IF(K249="",0,VALUE(IF(K249='Tabelle Tipi-pesi'!J$2,'Tabelle Tipi-pesi'!K$2,"")&amp;IF(K249='Tabelle Tipi-pesi'!J$3,'Tabelle Tipi-pesi'!K$3,"")&amp;IF(K249='Tabelle Tipi-pesi'!J$4,'Tabelle Tipi-pesi'!K$4,"")&amp;IF(K249='Tabelle Tipi-pesi'!J$5,'Tabelle Tipi-pesi'!K$5,"")&amp;IF(K249='Tabelle Tipi-pesi'!J$6,'Tabelle Tipi-pesi'!K$6,"")&amp;IF(K249='Tabelle Tipi-pesi'!J$7,'Tabelle Tipi-pesi'!K$7,"")&amp;IF(K249='Tabelle Tipi-pesi'!J$8,'Tabelle Tipi-pesi'!K$8,"")&amp;IF(K249='Tabelle Tipi-pesi'!J$9,'Tabelle Tipi-pesi'!K$9,"")&amp;IF(K249='Tabelle Tipi-pesi'!J$10,'Tabelle Tipi-pesi'!K$10,"")&amp;IF(K249='Tabelle Tipi-pesi'!J$11,'Tabelle Tipi-pesi'!K$11,"")&amp;IF(K249='Tabelle Tipi-pesi'!J$12,'Tabelle Tipi-pesi'!K$12,"")&amp;IF(K249='Tabelle Tipi-pesi'!J$13,'Tabelle Tipi-pesi'!K$13,"")&amp;IF(K249='Tabelle Tipi-pesi'!J$14,'Tabelle Tipi-pesi'!K$14,"")&amp;IF(K249='Tabelle Tipi-pesi'!J$15,'Tabelle Tipi-pesi'!K$15,"")&amp;IF(K249='Tabelle Tipi-pesi'!J$16,'Tabelle Tipi-pesi'!K$16,"")&amp;IF(K249='Tabelle Tipi-pesi'!J$17,'Tabelle Tipi-pesi'!K$17,"")&amp;IF(K249='Tabelle Tipi-pesi'!J$18,'Tabelle Tipi-pesi'!K$18,"")&amp;IF(K249='Tabelle Tipi-pesi'!J$19,'Tabelle Tipi-pesi'!K$19,"")&amp;IF(K249='Tabelle Tipi-pesi'!J$20,'Tabelle Tipi-pesi'!K$20,"")&amp;IF(K249='Tabelle Tipi-pesi'!J$21,'Tabelle Tipi-pesi'!K$21,"")&amp;IF(K249='Tabelle Tipi-pesi'!J$22,'Tabelle Tipi-pesi'!K$22,"")&amp;IF(K249='Tabelle Tipi-pesi'!J$23,'Tabelle Tipi-pesi'!K$23,"")&amp;IF(K249='Tabelle Tipi-pesi'!J$24,'Tabelle Tipi-pesi'!K$24,"")&amp;IF(K249='Tabelle Tipi-pesi'!J$25,'Tabelle Tipi-pesi'!K$25,"")&amp;IF(K249='Tabelle Tipi-pesi'!J$26,'Tabelle Tipi-pesi'!K$26,"")&amp;IF(K249='Tabelle Tipi-pesi'!J$27,'Tabelle Tipi-pesi'!K$27,"")&amp;IF(K249='Tabelle Tipi-pesi'!J$28,'Tabelle Tipi-pesi'!K$28,"")&amp;IF(K249='Tabelle Tipi-pesi'!J$29,'Tabelle Tipi-pesi'!K$29,"")&amp;IF(K249='Tabelle Tipi-pesi'!J$30,'Tabelle Tipi-pesi'!K$30,"")))</f>
        <v>7</v>
      </c>
      <c r="M249" s="8" t="s">
        <v>56</v>
      </c>
      <c r="N249" s="9">
        <f>$B249*IF(M249="",0,VALUE(IF(M249='Tabelle Tipi-pesi'!L$2,'Tabelle Tipi-pesi'!M$2,"")&amp;IF(M249='Tabelle Tipi-pesi'!L$3,'Tabelle Tipi-pesi'!M$3,"")&amp;IF(M249='Tabelle Tipi-pesi'!L$4,'Tabelle Tipi-pesi'!M$4,"")&amp;IF(M249='Tabelle Tipi-pesi'!L$5,'Tabelle Tipi-pesi'!M$5,"")&amp;IF(M249='Tabelle Tipi-pesi'!L$6,'Tabelle Tipi-pesi'!M$6,"")&amp;IF(M249='Tabelle Tipi-pesi'!L$7,'Tabelle Tipi-pesi'!M$7,"")&amp;IF(M249='Tabelle Tipi-pesi'!L$8,'Tabelle Tipi-pesi'!M$8,"")&amp;IF(M249='Tabelle Tipi-pesi'!L$9,'Tabelle Tipi-pesi'!M$9,"")&amp;IF(M249='Tabelle Tipi-pesi'!L$10,'Tabelle Tipi-pesi'!M$10,"")&amp;IF(M249='Tabelle Tipi-pesi'!L$11,'Tabelle Tipi-pesi'!M$11,"")&amp;IF(M249='Tabelle Tipi-pesi'!L$12,'Tabelle Tipi-pesi'!M$12,"")&amp;IF(M249='Tabelle Tipi-pesi'!L$13,'Tabelle Tipi-pesi'!M$13,"")&amp;IF(M249='Tabelle Tipi-pesi'!L$14,'Tabelle Tipi-pesi'!M$14,"")&amp;IF(M249='Tabelle Tipi-pesi'!L$15,'Tabelle Tipi-pesi'!M$15,"")&amp;IF(M249='Tabelle Tipi-pesi'!L$16,'Tabelle Tipi-pesi'!M$16,"")&amp;IF(M249='Tabelle Tipi-pesi'!L$17,'Tabelle Tipi-pesi'!M$17,"")&amp;IF(M249='Tabelle Tipi-pesi'!L$18,'Tabelle Tipi-pesi'!M$18,"")&amp;IF(M249='Tabelle Tipi-pesi'!L$19,'Tabelle Tipi-pesi'!M$19,"")&amp;IF(M249='Tabelle Tipi-pesi'!L$20,'Tabelle Tipi-pesi'!M$20,"")&amp;IF(M249='Tabelle Tipi-pesi'!L$21,'Tabelle Tipi-pesi'!M$21,"")&amp;IF(M249='Tabelle Tipi-pesi'!L$22,'Tabelle Tipi-pesi'!M$22,"")&amp;IF(M249='Tabelle Tipi-pesi'!L$23,'Tabelle Tipi-pesi'!M$23,"")&amp;IF(M249='Tabelle Tipi-pesi'!L$24,'Tabelle Tipi-pesi'!M$24,"")&amp;IF(M249='Tabelle Tipi-pesi'!L$25,'Tabelle Tipi-pesi'!M$25,"")&amp;IF(M249='Tabelle Tipi-pesi'!L$26,'Tabelle Tipi-pesi'!M$26,"")&amp;IF(M249='Tabelle Tipi-pesi'!L$27,'Tabelle Tipi-pesi'!M$27,"")&amp;IF(M249='Tabelle Tipi-pesi'!L$28,'Tabelle Tipi-pesi'!M$28,"")&amp;IF(M249='Tabelle Tipi-pesi'!L$29,'Tabelle Tipi-pesi'!M$29,"")&amp;IF(M249='Tabelle Tipi-pesi'!L$30,'Tabelle Tipi-pesi'!M$30,"")))</f>
        <v>80</v>
      </c>
      <c r="O249" s="27" t="s">
        <v>134</v>
      </c>
      <c r="P249" s="28">
        <f>IF(O249="",0,VALUE(IF(O249='Tabelle Tipi-pesi'!N$2,'Tabelle Tipi-pesi'!O$2,"")&amp;IF(O249='Tabelle Tipi-pesi'!N$3,'Tabelle Tipi-pesi'!O$3,"")&amp;IF(O249='Tabelle Tipi-pesi'!N$4,'Tabelle Tipi-pesi'!O$4,"")&amp;IF(O249='Tabelle Tipi-pesi'!N$5,'Tabelle Tipi-pesi'!O$5,"")&amp;IF(O249='Tabelle Tipi-pesi'!N$6,'Tabelle Tipi-pesi'!O$6,"")&amp;IF(O249='Tabelle Tipi-pesi'!N$7,'Tabelle Tipi-pesi'!O$7,"")&amp;IF(O249='Tabelle Tipi-pesi'!N$8,'Tabelle Tipi-pesi'!O$8,"")&amp;IF(O249='Tabelle Tipi-pesi'!N$9,'Tabelle Tipi-pesi'!O$9,"")&amp;IF(O249='Tabelle Tipi-pesi'!N$10,'Tabelle Tipi-pesi'!O$10,"")&amp;IF(O249='Tabelle Tipi-pesi'!N$11,'Tabelle Tipi-pesi'!O$11,"")&amp;IF(O249='Tabelle Tipi-pesi'!N$12,'Tabelle Tipi-pesi'!O$12,"")&amp;IF(O249='Tabelle Tipi-pesi'!N$13,'Tabelle Tipi-pesi'!O$13,"")&amp;IF(O249='Tabelle Tipi-pesi'!N$14,'Tabelle Tipi-pesi'!O$14,"")&amp;IF(O249='Tabelle Tipi-pesi'!N$15,'Tabelle Tipi-pesi'!O$15,"")&amp;IF(O249='Tabelle Tipi-pesi'!N$16,'Tabelle Tipi-pesi'!O$16,"")&amp;IF(O249='Tabelle Tipi-pesi'!N$17,'Tabelle Tipi-pesi'!O$17,"")&amp;IF(O249='Tabelle Tipi-pesi'!N$18,'Tabelle Tipi-pesi'!O$18,"")&amp;IF(O249='Tabelle Tipi-pesi'!N$19,'Tabelle Tipi-pesi'!O$19,"")&amp;IF(O249='Tabelle Tipi-pesi'!N$20,'Tabelle Tipi-pesi'!O$20,"")&amp;IF(O249='Tabelle Tipi-pesi'!N$21,'Tabelle Tipi-pesi'!O$21,"")&amp;IF(O249='Tabelle Tipi-pesi'!N$22,'Tabelle Tipi-pesi'!O$22,"")&amp;IF(O249='Tabelle Tipi-pesi'!N$23,'Tabelle Tipi-pesi'!O$23,"")&amp;IF(O249='Tabelle Tipi-pesi'!N$24,'Tabelle Tipi-pesi'!O$24,"")&amp;IF(O249='Tabelle Tipi-pesi'!N$25,'Tabelle Tipi-pesi'!O$25,"")&amp;IF(O249='Tabelle Tipi-pesi'!N$26,'Tabelle Tipi-pesi'!O$26,"")&amp;IF(O249='Tabelle Tipi-pesi'!N$27,'Tabelle Tipi-pesi'!O$27,"")&amp;IF(O249='Tabelle Tipi-pesi'!N$28,'Tabelle Tipi-pesi'!O$28,"")&amp;IF(O249='Tabelle Tipi-pesi'!N$29,'Tabelle Tipi-pesi'!O$29,"")&amp;IF(O249='Tabelle Tipi-pesi'!N$30,'Tabelle Tipi-pesi'!O$30,"")))</f>
        <v>100</v>
      </c>
      <c r="R249" s="9">
        <f>IF(Q249="",0,VALUE(IF(Q249='Tabelle Tipi-pesi'!P$2,'Tabelle Tipi-pesi'!Q$2,"")&amp;IF(Q249='Tabelle Tipi-pesi'!P$3,'Tabelle Tipi-pesi'!Q$3,"")&amp;IF(Q249='Tabelle Tipi-pesi'!P$4,'Tabelle Tipi-pesi'!Q$4,"")&amp;IF(Q249='Tabelle Tipi-pesi'!P$5,'Tabelle Tipi-pesi'!Q$5,"")&amp;IF(Q249='Tabelle Tipi-pesi'!P$6,'Tabelle Tipi-pesi'!Q$6,"")&amp;IF(Q249='Tabelle Tipi-pesi'!P$7,'Tabelle Tipi-pesi'!Q$7,"")&amp;IF(Q249='Tabelle Tipi-pesi'!P$8,'Tabelle Tipi-pesi'!Q$8,"")&amp;IF(Q249='Tabelle Tipi-pesi'!P$9,'Tabelle Tipi-pesi'!Q$9,"")&amp;IF(Q249='Tabelle Tipi-pesi'!P$10,'Tabelle Tipi-pesi'!Q$10,"")&amp;IF(Q249='Tabelle Tipi-pesi'!P$11,'Tabelle Tipi-pesi'!Q$11,"")&amp;IF(Q249='Tabelle Tipi-pesi'!P$12,'Tabelle Tipi-pesi'!Q$12,"")&amp;IF(Q249='Tabelle Tipi-pesi'!P$13,'Tabelle Tipi-pesi'!Q$13,"")&amp;IF(Q249='Tabelle Tipi-pesi'!P$14,'Tabelle Tipi-pesi'!Q$14,"")&amp;IF(Q249='Tabelle Tipi-pesi'!P$15,'Tabelle Tipi-pesi'!Q$15,"")&amp;IF(Q249='Tabelle Tipi-pesi'!P$16,'Tabelle Tipi-pesi'!Q$16,"")&amp;IF(Q249='Tabelle Tipi-pesi'!P$17,'Tabelle Tipi-pesi'!Q$17,"")&amp;IF(Q249='Tabelle Tipi-pesi'!P$18,'Tabelle Tipi-pesi'!Q$18,"")&amp;IF(Q249='Tabelle Tipi-pesi'!P$19,'Tabelle Tipi-pesi'!Q$19,"")&amp;IF(Q249='Tabelle Tipi-pesi'!P$20,'Tabelle Tipi-pesi'!Q$20,"")&amp;IF(Q249='Tabelle Tipi-pesi'!P$21,'Tabelle Tipi-pesi'!Q$21,"")&amp;IF(Q249='Tabelle Tipi-pesi'!P$22,'Tabelle Tipi-pesi'!Q$22,"")&amp;IF(Q249='Tabelle Tipi-pesi'!P$23,'Tabelle Tipi-pesi'!Q$23,"")&amp;IF(Q249='Tabelle Tipi-pesi'!P$24,'Tabelle Tipi-pesi'!Q$24,"")&amp;IF(Q249='Tabelle Tipi-pesi'!P$25,'Tabelle Tipi-pesi'!Q$25,"")&amp;IF(Q249='Tabelle Tipi-pesi'!P$26,'Tabelle Tipi-pesi'!Q$26,"")&amp;IF(Q249='Tabelle Tipi-pesi'!P$27,'Tabelle Tipi-pesi'!Q$27,"")&amp;IF(Q249='Tabelle Tipi-pesi'!P$28,'Tabelle Tipi-pesi'!Q$28,"")&amp;IF(Q249='Tabelle Tipi-pesi'!P$29,'Tabelle Tipi-pesi'!Q$29,"")&amp;IF(Q249='Tabelle Tipi-pesi'!P$30,'Tabelle Tipi-pesi'!Q$30,"")))</f>
        <v>0</v>
      </c>
      <c r="S249" s="29"/>
      <c r="T249" s="30">
        <f>IF(S249="",0,VALUE(IF(S249='Tabelle Tipi-pesi'!R$2,'Tabelle Tipi-pesi'!S$2,"")&amp;IF(S249='Tabelle Tipi-pesi'!R$3,'Tabelle Tipi-pesi'!S$3,"")&amp;IF(S249='Tabelle Tipi-pesi'!R$4,'Tabelle Tipi-pesi'!S$4,"")&amp;IF(S249='Tabelle Tipi-pesi'!R$5,'Tabelle Tipi-pesi'!S$5,"")&amp;IF(S249='Tabelle Tipi-pesi'!R$6,'Tabelle Tipi-pesi'!S$6,"")&amp;IF(S249='Tabelle Tipi-pesi'!R$7,'Tabelle Tipi-pesi'!S$7,"")&amp;IF(S249='Tabelle Tipi-pesi'!R$8,'Tabelle Tipi-pesi'!S$8,"")&amp;IF(S249='Tabelle Tipi-pesi'!R$9,'Tabelle Tipi-pesi'!S$9,"")&amp;IF(S249='Tabelle Tipi-pesi'!R$10,'Tabelle Tipi-pesi'!S$10,"")&amp;IF(S249='Tabelle Tipi-pesi'!R$11,'Tabelle Tipi-pesi'!S$11,"")&amp;IF(S249='Tabelle Tipi-pesi'!R$12,'Tabelle Tipi-pesi'!S$12,"")&amp;IF(S249='Tabelle Tipi-pesi'!R$13,'Tabelle Tipi-pesi'!S$13,"")&amp;IF(S249='Tabelle Tipi-pesi'!R$14,'Tabelle Tipi-pesi'!S$14,"")&amp;IF(S249='Tabelle Tipi-pesi'!R$15,'Tabelle Tipi-pesi'!S$15,"")&amp;IF(S249='Tabelle Tipi-pesi'!R$16,'Tabelle Tipi-pesi'!S$16,"")&amp;IF(S249='Tabelle Tipi-pesi'!R$17,'Tabelle Tipi-pesi'!S$17,"")&amp;IF(S249='Tabelle Tipi-pesi'!R$18,'Tabelle Tipi-pesi'!S$18,"")&amp;IF(S249='Tabelle Tipi-pesi'!R$19,'Tabelle Tipi-pesi'!S$19,"")&amp;IF(S249='Tabelle Tipi-pesi'!R$20,'Tabelle Tipi-pesi'!S$20,"")&amp;IF(S249='Tabelle Tipi-pesi'!R$21,'Tabelle Tipi-pesi'!S$21,"")&amp;IF(S249='Tabelle Tipi-pesi'!R$22,'Tabelle Tipi-pesi'!S$22,"")&amp;IF(S249='Tabelle Tipi-pesi'!R$23,'Tabelle Tipi-pesi'!S$23,"")&amp;IF(S249='Tabelle Tipi-pesi'!R$24,'Tabelle Tipi-pesi'!S$24,"")&amp;IF(S249='Tabelle Tipi-pesi'!R$25,'Tabelle Tipi-pesi'!S$25,"")&amp;IF(S249='Tabelle Tipi-pesi'!R$26,'Tabelle Tipi-pesi'!S$26,"")&amp;IF(S249='Tabelle Tipi-pesi'!R$27,'Tabelle Tipi-pesi'!S$27,"")&amp;IF(S249='Tabelle Tipi-pesi'!R$28,'Tabelle Tipi-pesi'!S$28,"")&amp;IF(S249='Tabelle Tipi-pesi'!R$29,'Tabelle Tipi-pesi'!S$29,"")&amp;IF(S249='Tabelle Tipi-pesi'!R$30,'Tabelle Tipi-pesi'!S$30,"")))</f>
        <v>0</v>
      </c>
      <c r="V249" s="9">
        <f>IF(U249="",0,VALUE(IF(U249='Tabelle Tipi-pesi'!T$2,'Tabelle Tipi-pesi'!U$2,"")&amp;IF(U249='Tabelle Tipi-pesi'!T$3,'Tabelle Tipi-pesi'!U$3,"")&amp;IF(U249='Tabelle Tipi-pesi'!T$4,'Tabelle Tipi-pesi'!U$4,"")&amp;IF(U249='Tabelle Tipi-pesi'!T$5,'Tabelle Tipi-pesi'!U$5,"")&amp;IF(U249='Tabelle Tipi-pesi'!T$6,'Tabelle Tipi-pesi'!U$6,"")&amp;IF(U249='Tabelle Tipi-pesi'!T$7,'Tabelle Tipi-pesi'!U$7,"")&amp;IF(U249='Tabelle Tipi-pesi'!T$8,'Tabelle Tipi-pesi'!U$8,"")&amp;IF(U249='Tabelle Tipi-pesi'!T$9,'Tabelle Tipi-pesi'!U$9,"")&amp;IF(U249='Tabelle Tipi-pesi'!T$10,'Tabelle Tipi-pesi'!U$10,"")&amp;IF(U249='Tabelle Tipi-pesi'!T$11,'Tabelle Tipi-pesi'!U$11,"")&amp;IF(U249='Tabelle Tipi-pesi'!T$12,'Tabelle Tipi-pesi'!U$12,"")&amp;IF(U249='Tabelle Tipi-pesi'!T$13,'Tabelle Tipi-pesi'!U$13,"")&amp;IF(U249='Tabelle Tipi-pesi'!T$14,'Tabelle Tipi-pesi'!U$14,"")&amp;IF(U249='Tabelle Tipi-pesi'!T$15,'Tabelle Tipi-pesi'!U$15,"")&amp;IF(U249='Tabelle Tipi-pesi'!T$16,'Tabelle Tipi-pesi'!U$16,"")&amp;IF(U249='Tabelle Tipi-pesi'!T$17,'Tabelle Tipi-pesi'!U$17,"")&amp;IF(U249='Tabelle Tipi-pesi'!T$18,'Tabelle Tipi-pesi'!U$18,"")&amp;IF(U249='Tabelle Tipi-pesi'!T$19,'Tabelle Tipi-pesi'!U$19,"")&amp;IF(U249='Tabelle Tipi-pesi'!T$20,'Tabelle Tipi-pesi'!U$20,"")&amp;IF(U249='Tabelle Tipi-pesi'!T$21,'Tabelle Tipi-pesi'!U$21,"")&amp;IF(U249='Tabelle Tipi-pesi'!T$22,'Tabelle Tipi-pesi'!U$22,"")&amp;IF(U249='Tabelle Tipi-pesi'!T$23,'Tabelle Tipi-pesi'!U$23,"")&amp;IF(U249='Tabelle Tipi-pesi'!T$24,'Tabelle Tipi-pesi'!U$24,"")&amp;IF(U249='Tabelle Tipi-pesi'!T$25,'Tabelle Tipi-pesi'!U$25,"")&amp;IF(U249='Tabelle Tipi-pesi'!T$26,'Tabelle Tipi-pesi'!U$26,"")&amp;IF(U249='Tabelle Tipi-pesi'!T$27,'Tabelle Tipi-pesi'!U$27,"")&amp;IF(U249='Tabelle Tipi-pesi'!T$28,'Tabelle Tipi-pesi'!U$28,"")&amp;IF(U249='Tabelle Tipi-pesi'!T$29,'Tabelle Tipi-pesi'!U$29,"")&amp;IF(U249='Tabelle Tipi-pesi'!T$30,'Tabelle Tipi-pesi'!U$30,"")))</f>
        <v>0</v>
      </c>
      <c r="W249" s="31"/>
      <c r="X249" s="32">
        <f>IF(W249="",0,VALUE(IF(W249='Tabelle Tipi-pesi'!V$2,'Tabelle Tipi-pesi'!W$2,"")&amp;IF(W249='Tabelle Tipi-pesi'!V$3,'Tabelle Tipi-pesi'!W$3,"")&amp;IF(W249='Tabelle Tipi-pesi'!V$4,'Tabelle Tipi-pesi'!W$4,"")&amp;IF(W249='Tabelle Tipi-pesi'!V$5,'Tabelle Tipi-pesi'!W$5,"")&amp;IF(W249='Tabelle Tipi-pesi'!V$6,'Tabelle Tipi-pesi'!W$6,"")&amp;IF(W249='Tabelle Tipi-pesi'!V$7,'Tabelle Tipi-pesi'!W$7,"")&amp;IF(W249='Tabelle Tipi-pesi'!V$8,'Tabelle Tipi-pesi'!W$8,"")&amp;IF(W249='Tabelle Tipi-pesi'!V$9,'Tabelle Tipi-pesi'!W$9,"")&amp;IF(W249='Tabelle Tipi-pesi'!V$10,'Tabelle Tipi-pesi'!W$10,"")&amp;IF(W249='Tabelle Tipi-pesi'!V$11,'Tabelle Tipi-pesi'!W$11,"")&amp;IF(W249='Tabelle Tipi-pesi'!V$12,'Tabelle Tipi-pesi'!W$12,"")&amp;IF(W249='Tabelle Tipi-pesi'!V$13,'Tabelle Tipi-pesi'!W$13,"")&amp;IF(W249='Tabelle Tipi-pesi'!V$14,'Tabelle Tipi-pesi'!W$14,"")&amp;IF(W249='Tabelle Tipi-pesi'!V$15,'Tabelle Tipi-pesi'!W$15,"")&amp;IF(W249='Tabelle Tipi-pesi'!V$16,'Tabelle Tipi-pesi'!W$16,"")&amp;IF(W249='Tabelle Tipi-pesi'!V$17,'Tabelle Tipi-pesi'!W$17,"")&amp;IF(W249='Tabelle Tipi-pesi'!V$18,'Tabelle Tipi-pesi'!W$18,"")&amp;IF(W249='Tabelle Tipi-pesi'!V$19,'Tabelle Tipi-pesi'!W$19,"")&amp;IF(W249='Tabelle Tipi-pesi'!V$20,'Tabelle Tipi-pesi'!W$20,"")&amp;IF(W249='Tabelle Tipi-pesi'!V$21,'Tabelle Tipi-pesi'!W$21,"")&amp;IF(W249='Tabelle Tipi-pesi'!V$22,'Tabelle Tipi-pesi'!W$22,"")&amp;IF(W249='Tabelle Tipi-pesi'!V$23,'Tabelle Tipi-pesi'!W$23,"")&amp;IF(W249='Tabelle Tipi-pesi'!V$24,'Tabelle Tipi-pesi'!W$24,"")&amp;IF(W249='Tabelle Tipi-pesi'!V$25,'Tabelle Tipi-pesi'!W$25,"")&amp;IF(W249='Tabelle Tipi-pesi'!V$26,'Tabelle Tipi-pesi'!W$26,"")&amp;IF(W249='Tabelle Tipi-pesi'!V$27,'Tabelle Tipi-pesi'!W$27,"")&amp;IF(W249='Tabelle Tipi-pesi'!V$28,'Tabelle Tipi-pesi'!W$28,"")&amp;IF(W249='Tabelle Tipi-pesi'!V$29,'Tabelle Tipi-pesi'!W$29,"")&amp;IF(W249='Tabelle Tipi-pesi'!V$30,'Tabelle Tipi-pesi'!W$30,"")))</f>
        <v>0</v>
      </c>
      <c r="Z249" s="9">
        <f>IF(Y249="",0,VALUE(IF(Y249='Tabelle Tipi-pesi'!X$2,'Tabelle Tipi-pesi'!Y$2,"")&amp;IF(Y249='Tabelle Tipi-pesi'!X$3,'Tabelle Tipi-pesi'!Y$3,"")&amp;IF(Y249='Tabelle Tipi-pesi'!X$4,'Tabelle Tipi-pesi'!Y$4,"")&amp;IF(Y249='Tabelle Tipi-pesi'!X$5,'Tabelle Tipi-pesi'!Y$5,"")&amp;IF(Y249='Tabelle Tipi-pesi'!X$6,'Tabelle Tipi-pesi'!Y$6,"")&amp;IF(Y249='Tabelle Tipi-pesi'!X$7,'Tabelle Tipi-pesi'!Y$7,"")&amp;IF(Y249='Tabelle Tipi-pesi'!X$8,'Tabelle Tipi-pesi'!Y$8,"")&amp;IF(Y249='Tabelle Tipi-pesi'!X$9,'Tabelle Tipi-pesi'!Y$9,"")&amp;IF(Y249='Tabelle Tipi-pesi'!X$10,'Tabelle Tipi-pesi'!Y$10,"")&amp;IF(Y249='Tabelle Tipi-pesi'!X$11,'Tabelle Tipi-pesi'!Y$11,"")&amp;IF(Y249='Tabelle Tipi-pesi'!X$12,'Tabelle Tipi-pesi'!Y$12,"")&amp;IF(Y249='Tabelle Tipi-pesi'!X$13,'Tabelle Tipi-pesi'!Y$13,"")&amp;IF(Y249='Tabelle Tipi-pesi'!X$14,'Tabelle Tipi-pesi'!Y$14,"")&amp;IF(Y249='Tabelle Tipi-pesi'!X$15,'Tabelle Tipi-pesi'!Y$15,"")&amp;IF(Y249='Tabelle Tipi-pesi'!X$16,'Tabelle Tipi-pesi'!Y$16,"")&amp;IF(Y249='Tabelle Tipi-pesi'!X$17,'Tabelle Tipi-pesi'!Y$17,"")&amp;IF(Y249='Tabelle Tipi-pesi'!X$18,'Tabelle Tipi-pesi'!Y$18,"")&amp;IF(Y249='Tabelle Tipi-pesi'!X$19,'Tabelle Tipi-pesi'!Y$19,"")&amp;IF(Y249='Tabelle Tipi-pesi'!X$20,'Tabelle Tipi-pesi'!Y$20,"")&amp;IF(Y249='Tabelle Tipi-pesi'!X$21,'Tabelle Tipi-pesi'!Y$21,"")&amp;IF(Y249='Tabelle Tipi-pesi'!X$22,'Tabelle Tipi-pesi'!Y$22,"")&amp;IF(Y249='Tabelle Tipi-pesi'!X$23,'Tabelle Tipi-pesi'!Y$23,"")&amp;IF(Y249='Tabelle Tipi-pesi'!X$24,'Tabelle Tipi-pesi'!Y$24,"")&amp;IF(Y249='Tabelle Tipi-pesi'!X$25,'Tabelle Tipi-pesi'!Y$25,"")&amp;IF(Y249='Tabelle Tipi-pesi'!X$26,'Tabelle Tipi-pesi'!Y$26,"")&amp;IF(Y249='Tabelle Tipi-pesi'!X$27,'Tabelle Tipi-pesi'!Y$27,"")&amp;IF(Y249='Tabelle Tipi-pesi'!X$28,'Tabelle Tipi-pesi'!Y$28,"")&amp;IF(Y249='Tabelle Tipi-pesi'!X$29,'Tabelle Tipi-pesi'!Y$29,"")&amp;IF(Y249='Tabelle Tipi-pesi'!X$30,'Tabelle Tipi-pesi'!Y$30,"")))</f>
        <v>0</v>
      </c>
      <c r="AA249" s="36"/>
      <c r="AB249" s="37">
        <f>IF(AA249="",0,VALUE(IF(AA249='Tabelle Tipi-pesi'!Z$2,'Tabelle Tipi-pesi'!AA$2,"")&amp;IF(AA249='Tabelle Tipi-pesi'!Z$3,'Tabelle Tipi-pesi'!AA$3,"")&amp;IF(AA249='Tabelle Tipi-pesi'!Z$4,'Tabelle Tipi-pesi'!AA$4,"")&amp;IF(AA249='Tabelle Tipi-pesi'!Z$5,'Tabelle Tipi-pesi'!AA$5,"")&amp;IF(AA249='Tabelle Tipi-pesi'!Z$6,'Tabelle Tipi-pesi'!AA$6,"")&amp;IF(AA249='Tabelle Tipi-pesi'!Z$7,'Tabelle Tipi-pesi'!AA$7,"")&amp;IF(AA249='Tabelle Tipi-pesi'!Z$8,'Tabelle Tipi-pesi'!AA$8,"")&amp;IF(AA249='Tabelle Tipi-pesi'!Z$9,'Tabelle Tipi-pesi'!AA$9,"")&amp;IF(AA249='Tabelle Tipi-pesi'!Z$10,'Tabelle Tipi-pesi'!AA$10,"")&amp;IF(AA249='Tabelle Tipi-pesi'!Z$11,'Tabelle Tipi-pesi'!AA$11,"")&amp;IF(AA249='Tabelle Tipi-pesi'!Z$12,'Tabelle Tipi-pesi'!AA$12,"")&amp;IF(AA249='Tabelle Tipi-pesi'!Z$13,'Tabelle Tipi-pesi'!AA$13,"")&amp;IF(AA249='Tabelle Tipi-pesi'!Z$14,'Tabelle Tipi-pesi'!AA$14,"")&amp;IF(AA249='Tabelle Tipi-pesi'!Z$15,'Tabelle Tipi-pesi'!AA$15,"")&amp;IF(AA249='Tabelle Tipi-pesi'!Z$16,'Tabelle Tipi-pesi'!AA$16,"")&amp;IF(AA249='Tabelle Tipi-pesi'!Z$17,'Tabelle Tipi-pesi'!AA$17,"")&amp;IF(AA249='Tabelle Tipi-pesi'!Z$18,'Tabelle Tipi-pesi'!AA$18,"")&amp;IF(AA249='Tabelle Tipi-pesi'!Z$19,'Tabelle Tipi-pesi'!AA$19,"")&amp;IF(AA249='Tabelle Tipi-pesi'!Z$20,'Tabelle Tipi-pesi'!AA$20,"")&amp;IF(AA249='Tabelle Tipi-pesi'!Z$21,'Tabelle Tipi-pesi'!AA$21,"")&amp;IF(AA249='Tabelle Tipi-pesi'!Z$22,'Tabelle Tipi-pesi'!AA$22,"")&amp;IF(AA249='Tabelle Tipi-pesi'!Z$23,'Tabelle Tipi-pesi'!AA$23,"")&amp;IF(AA249='Tabelle Tipi-pesi'!Z$24,'Tabelle Tipi-pesi'!AA$24,"")&amp;IF(AA249='Tabelle Tipi-pesi'!Z$25,'Tabelle Tipi-pesi'!AA$25,"")&amp;IF(AA249='Tabelle Tipi-pesi'!Z$26,'Tabelle Tipi-pesi'!AA$26,"")&amp;IF(AA249='Tabelle Tipi-pesi'!Z$27,'Tabelle Tipi-pesi'!AA$27,"")&amp;IF(AA249='Tabelle Tipi-pesi'!Z$28,'Tabelle Tipi-pesi'!AA$28,"")&amp;IF(AA249='Tabelle Tipi-pesi'!Z$29,'Tabelle Tipi-pesi'!AA$29,"")&amp;IF(AA249='Tabelle Tipi-pesi'!Z$30,'Tabelle Tipi-pesi'!AA$30,"")))</f>
        <v>0</v>
      </c>
      <c r="AD249" s="9">
        <f>IF(AC249="",0,VALUE(IF(AC249='Tabelle Tipi-pesi'!Z$2,'Tabelle Tipi-pesi'!AA$2,"")&amp;IF(AC249='Tabelle Tipi-pesi'!Z$3,'Tabelle Tipi-pesi'!AA$3,"")&amp;IF(AC249='Tabelle Tipi-pesi'!Z$4,'Tabelle Tipi-pesi'!AA$4,"")&amp;IF(AC249='Tabelle Tipi-pesi'!Z$5,'Tabelle Tipi-pesi'!AA$5,"")&amp;IF(AC249='Tabelle Tipi-pesi'!Z$6,'Tabelle Tipi-pesi'!AA$6,"")&amp;IF(AC249='Tabelle Tipi-pesi'!Z$7,'Tabelle Tipi-pesi'!AA$7,"")&amp;IF(AC249='Tabelle Tipi-pesi'!Z$8,'Tabelle Tipi-pesi'!AA$8,"")&amp;IF(AC249='Tabelle Tipi-pesi'!Z$9,'Tabelle Tipi-pesi'!AA$9,"")&amp;IF(AC249='Tabelle Tipi-pesi'!Z$10,'Tabelle Tipi-pesi'!AA$10,"")&amp;IF(AC249='Tabelle Tipi-pesi'!Z$11,'Tabelle Tipi-pesi'!AA$11,"")&amp;IF(AC249='Tabelle Tipi-pesi'!Z$12,'Tabelle Tipi-pesi'!AA$12,"")&amp;IF(AC249='Tabelle Tipi-pesi'!Z$13,'Tabelle Tipi-pesi'!AA$13,"")&amp;IF(AC249='Tabelle Tipi-pesi'!Z$14,'Tabelle Tipi-pesi'!AA$14,"")&amp;IF(AC249='Tabelle Tipi-pesi'!Z$15,'Tabelle Tipi-pesi'!AA$15,"")&amp;IF(AC249='Tabelle Tipi-pesi'!Z$16,'Tabelle Tipi-pesi'!AA$16,"")&amp;IF(AC249='Tabelle Tipi-pesi'!Z$17,'Tabelle Tipi-pesi'!AA$17,"")&amp;IF(AC249='Tabelle Tipi-pesi'!Z$18,'Tabelle Tipi-pesi'!AA$18,"")&amp;IF(AC249='Tabelle Tipi-pesi'!Z$19,'Tabelle Tipi-pesi'!AA$19,"")&amp;IF(AC249='Tabelle Tipi-pesi'!Z$20,'Tabelle Tipi-pesi'!AA$20,"")&amp;IF(AC249='Tabelle Tipi-pesi'!Z$21,'Tabelle Tipi-pesi'!AA$21,"")&amp;IF(AC249='Tabelle Tipi-pesi'!Z$22,'Tabelle Tipi-pesi'!AA$22,"")&amp;IF(AC249='Tabelle Tipi-pesi'!Z$23,'Tabelle Tipi-pesi'!AA$23,"")&amp;IF(AC249='Tabelle Tipi-pesi'!Z$24,'Tabelle Tipi-pesi'!AA$24,"")&amp;IF(AC249='Tabelle Tipi-pesi'!Z$25,'Tabelle Tipi-pesi'!AA$25,"")&amp;IF(AC249='Tabelle Tipi-pesi'!Z$26,'Tabelle Tipi-pesi'!AA$26,"")&amp;IF(AC249='Tabelle Tipi-pesi'!Z$25,'Tabelle Tipi-pesi'!AA$25,"")&amp;IF(AC249='Tabelle Tipi-pesi'!Z$27,'Tabelle Tipi-pesi'!AA$27,"")&amp;IF(AC249='Tabelle Tipi-pesi'!Z$28,'Tabelle Tipi-pesi'!AA$28,"")&amp;IF(AC249='Tabelle Tipi-pesi'!Z$29,'Tabelle Tipi-pesi'!AA$29,"")&amp;IF(AC249='Tabelle Tipi-pesi'!Z$30,'Tabelle Tipi-pesi'!AA$30,"")))</f>
        <v>0</v>
      </c>
      <c r="AE249" s="34"/>
      <c r="AF249" s="35">
        <f>IF(AE249="",0,VALUE(IF(AE249='Tabelle Tipi-pesi'!AB$2,'Tabelle Tipi-pesi'!AC$2,"")&amp;IF(AE249='Tabelle Tipi-pesi'!AB$3,'Tabelle Tipi-pesi'!AC$3,"")&amp;IF(AE249='Tabelle Tipi-pesi'!AB$4,'Tabelle Tipi-pesi'!AC$4,"")&amp;IF(AE249='Tabelle Tipi-pesi'!AB$5,'Tabelle Tipi-pesi'!AC$5,"")&amp;IF(AE249='Tabelle Tipi-pesi'!AB$6,'Tabelle Tipi-pesi'!AC$6,"")&amp;IF(AE249='Tabelle Tipi-pesi'!AB$7,'Tabelle Tipi-pesi'!AC$7,"")&amp;IF(AE249='Tabelle Tipi-pesi'!AB$8,'Tabelle Tipi-pesi'!AC$8,"")&amp;IF(AE249='Tabelle Tipi-pesi'!AB$9,'Tabelle Tipi-pesi'!AC$9,"")&amp;IF(AE249='Tabelle Tipi-pesi'!AB$10,'Tabelle Tipi-pesi'!AC$10,"")&amp;IF(AE249='Tabelle Tipi-pesi'!AB$11,'Tabelle Tipi-pesi'!AC$11,"")&amp;IF(AE249='Tabelle Tipi-pesi'!AB$12,'Tabelle Tipi-pesi'!AC$12,"")&amp;IF(AE249='Tabelle Tipi-pesi'!AB$13,'Tabelle Tipi-pesi'!AC$13,"")&amp;IF(AE249='Tabelle Tipi-pesi'!AB$14,'Tabelle Tipi-pesi'!AC$14,"")&amp;IF(AE249='Tabelle Tipi-pesi'!AB$15,'Tabelle Tipi-pesi'!AC$15,"")&amp;IF(AE249='Tabelle Tipi-pesi'!AB$16,'Tabelle Tipi-pesi'!AC$16,"")&amp;IF(AE249='Tabelle Tipi-pesi'!AB$17,'Tabelle Tipi-pesi'!AC$17,"")&amp;IF(AE249='Tabelle Tipi-pesi'!AB$18,'Tabelle Tipi-pesi'!AC$18,"")&amp;IF(AE249='Tabelle Tipi-pesi'!AB$19,'Tabelle Tipi-pesi'!AC$19,"")&amp;IF(AE249='Tabelle Tipi-pesi'!AB$20,'Tabelle Tipi-pesi'!AC$20,"")&amp;IF(AE249='Tabelle Tipi-pesi'!AB$21,'Tabelle Tipi-pesi'!AC$21,"")&amp;IF(AE249='Tabelle Tipi-pesi'!AB$22,'Tabelle Tipi-pesi'!AC$22,"")&amp;IF(AE249='Tabelle Tipi-pesi'!AB$23,'Tabelle Tipi-pesi'!AC$23,"")&amp;IF(AE249='Tabelle Tipi-pesi'!AB$24,'Tabelle Tipi-pesi'!AC$24,"")&amp;IF(AE249='Tabelle Tipi-pesi'!AB$25,'Tabelle Tipi-pesi'!AC$25,"")&amp;IF(AE249='Tabelle Tipi-pesi'!AB$26,'Tabelle Tipi-pesi'!AC$26,"")&amp;IF(AE249='Tabelle Tipi-pesi'!AB$25,'Tabelle Tipi-pesi'!AC$25,"")&amp;IF(AE249='Tabelle Tipi-pesi'!AB$27,'Tabelle Tipi-pesi'!AC$27,"")&amp;IF(AE249='Tabelle Tipi-pesi'!AB$28,'Tabelle Tipi-pesi'!AC$28,"")&amp;IF(AE249='Tabelle Tipi-pesi'!AB$29,'Tabelle Tipi-pesi'!AC$29,"")&amp;IF(AE249='Tabelle Tipi-pesi'!AB$30,'Tabelle Tipi-pesi'!AC$30,"")))</f>
        <v>0</v>
      </c>
      <c r="AH249" s="9">
        <f>IF(AG249="",0,VALUE(IF(AG249='Tabelle Tipi-pesi'!AD$2,'Tabelle Tipi-pesi'!AE$2,"")&amp;IF(AG249='Tabelle Tipi-pesi'!AD$3,'Tabelle Tipi-pesi'!AE$3,"")&amp;IF(AG249='Tabelle Tipi-pesi'!AD$4,'Tabelle Tipi-pesi'!AE$4,"")&amp;IF(AG249='Tabelle Tipi-pesi'!AD$5,'Tabelle Tipi-pesi'!AE$5,"")&amp;IF(AG249='Tabelle Tipi-pesi'!AD$6,'Tabelle Tipi-pesi'!AE$6,"")&amp;IF(AG249='Tabelle Tipi-pesi'!AD$7,'Tabelle Tipi-pesi'!AE$7,"")&amp;IF(AG249='Tabelle Tipi-pesi'!AD$8,'Tabelle Tipi-pesi'!AE$8,"")&amp;IF(AG249='Tabelle Tipi-pesi'!AD$9,'Tabelle Tipi-pesi'!AE$9,"")&amp;IF(AG249='Tabelle Tipi-pesi'!AD$10,'Tabelle Tipi-pesi'!AE$10,"")&amp;IF(AG249='Tabelle Tipi-pesi'!AD$11,'Tabelle Tipi-pesi'!AE$11,"")&amp;IF(AG249='Tabelle Tipi-pesi'!AD$12,'Tabelle Tipi-pesi'!AE$12,"")&amp;IF(AG249='Tabelle Tipi-pesi'!AD$13,'Tabelle Tipi-pesi'!AE$13,"")&amp;IF(AG249='Tabelle Tipi-pesi'!AD$14,'Tabelle Tipi-pesi'!AE$14,"")&amp;IF(AG249='Tabelle Tipi-pesi'!AD$15,'Tabelle Tipi-pesi'!AE$15,"")&amp;IF(AG249='Tabelle Tipi-pesi'!AD$16,'Tabelle Tipi-pesi'!AE$16,"")&amp;IF(AG249='Tabelle Tipi-pesi'!AD$17,'Tabelle Tipi-pesi'!AE$17,"")&amp;IF(AG249='Tabelle Tipi-pesi'!AD$18,'Tabelle Tipi-pesi'!AE$18,"")&amp;IF(AG249='Tabelle Tipi-pesi'!AD$19,'Tabelle Tipi-pesi'!AE$19,"")&amp;IF(AG249='Tabelle Tipi-pesi'!AD$20,'Tabelle Tipi-pesi'!AE$20,"")&amp;IF(AG249='Tabelle Tipi-pesi'!AD$21,'Tabelle Tipi-pesi'!AE$21,"")&amp;IF(AG249='Tabelle Tipi-pesi'!AD$22,'Tabelle Tipi-pesi'!AE$22,"")&amp;IF(AG249='Tabelle Tipi-pesi'!AD$23,'Tabelle Tipi-pesi'!AE$23,"")&amp;IF(AG249='Tabelle Tipi-pesi'!AD$24,'Tabelle Tipi-pesi'!AE$24,"")&amp;IF(AG249='Tabelle Tipi-pesi'!AD$25,'Tabelle Tipi-pesi'!AE$25,"")&amp;IF(AG249='Tabelle Tipi-pesi'!AD$26,'Tabelle Tipi-pesi'!AE$26,"")&amp;IF(AG249='Tabelle Tipi-pesi'!AD$25,'Tabelle Tipi-pesi'!AE$25,"")&amp;IF(AG249='Tabelle Tipi-pesi'!AD$27,'Tabelle Tipi-pesi'!AE$27,"")&amp;IF(AG249='Tabelle Tipi-pesi'!AD$28,'Tabelle Tipi-pesi'!AE$28,"")&amp;IF(AG249='Tabelle Tipi-pesi'!AD$29,'Tabelle Tipi-pesi'!AE$29,"")&amp;IF(AG249='Tabelle Tipi-pesi'!AD$30,'Tabelle Tipi-pesi'!AE$30,"")))</f>
        <v>0</v>
      </c>
      <c r="AJ249" s="26">
        <f t="shared" si="21"/>
        <v>343</v>
      </c>
      <c r="AK249" s="55">
        <v>20</v>
      </c>
      <c r="AL249" s="12">
        <v>1783</v>
      </c>
      <c r="AM249" s="18"/>
      <c r="AN249" s="11">
        <f t="shared" si="22"/>
        <v>8</v>
      </c>
      <c r="AO249" s="11" t="str">
        <f t="shared" si="23"/>
        <v>2</v>
      </c>
      <c r="AP249" s="8">
        <v>1080</v>
      </c>
      <c r="AQ249" s="40">
        <f t="shared" si="24"/>
        <v>5.3490000000000002</v>
      </c>
      <c r="AR249" s="15">
        <f t="shared" si="25"/>
        <v>39.582600000000006</v>
      </c>
      <c r="AS249" s="16">
        <f t="shared" si="26"/>
        <v>115.40116618075804</v>
      </c>
      <c r="AT249" s="15">
        <f t="shared" si="27"/>
        <v>8.6654236962705813</v>
      </c>
      <c r="AU249" s="39"/>
    </row>
    <row r="250" spans="1:47" s="8" customFormat="1" ht="11.25" customHeight="1" x14ac:dyDescent="0.2">
      <c r="A250" s="8">
        <v>246</v>
      </c>
      <c r="B250" s="8">
        <v>4</v>
      </c>
      <c r="C250" s="20" t="s">
        <v>16</v>
      </c>
      <c r="D250" s="21">
        <f>IF(C250="",0,VALUE(IF(C250='Tabelle Tipi-pesi'!B$2,'Tabelle Tipi-pesi'!C$2,"")&amp;IF(C250='Tabelle Tipi-pesi'!B$3,'Tabelle Tipi-pesi'!C$3,"")&amp;IF(C250='Tabelle Tipi-pesi'!B$4,'Tabelle Tipi-pesi'!C$4,"")&amp;IF(C250='Tabelle Tipi-pesi'!B$5,'Tabelle Tipi-pesi'!C$5,"")&amp;IF(C250='Tabelle Tipi-pesi'!B$6,'Tabelle Tipi-pesi'!C$6,"")&amp;IF(C250='Tabelle Tipi-pesi'!B$7,'Tabelle Tipi-pesi'!C$7,"")&amp;IF(C250='Tabelle Tipi-pesi'!B$8,'Tabelle Tipi-pesi'!C$8,"")&amp;IF(C250='Tabelle Tipi-pesi'!B$9,'Tabelle Tipi-pesi'!C$9,"")&amp;IF(C250='Tabelle Tipi-pesi'!B$10,'Tabelle Tipi-pesi'!C$10,"")&amp;IF(C250='Tabelle Tipi-pesi'!B$11,'Tabelle Tipi-pesi'!C$11,"")&amp;IF(C250='Tabelle Tipi-pesi'!B$12,'Tabelle Tipi-pesi'!C$12,"")&amp;IF(C250='Tabelle Tipi-pesi'!B$13,'Tabelle Tipi-pesi'!C$13,"")&amp;IF(C250='Tabelle Tipi-pesi'!B$14,'Tabelle Tipi-pesi'!C$14,"")&amp;IF(C250='Tabelle Tipi-pesi'!B$15,'Tabelle Tipi-pesi'!C$15,"")&amp;IF(C250='Tabelle Tipi-pesi'!B$16,'Tabelle Tipi-pesi'!C$16,"")&amp;IF(C250='Tabelle Tipi-pesi'!B$17,'Tabelle Tipi-pesi'!C$17,"")&amp;IF(C250='Tabelle Tipi-pesi'!B$18,'Tabelle Tipi-pesi'!C$18,"")&amp;IF(C250='Tabelle Tipi-pesi'!B$19,'Tabelle Tipi-pesi'!C$19,"")&amp;IF(C250='Tabelle Tipi-pesi'!B$20,'Tabelle Tipi-pesi'!C$20,"")&amp;IF(C250='Tabelle Tipi-pesi'!B$21,'Tabelle Tipi-pesi'!C$21,"")&amp;IF(C250='Tabelle Tipi-pesi'!B$22,'Tabelle Tipi-pesi'!C$22,"")&amp;IF(C250='Tabelle Tipi-pesi'!B$23,'Tabelle Tipi-pesi'!C$23,"")&amp;IF(C250='Tabelle Tipi-pesi'!B$24,'Tabelle Tipi-pesi'!C$24,"")&amp;IF(C250='Tabelle Tipi-pesi'!B$25,'Tabelle Tipi-pesi'!C$25,"")&amp;IF(C250='Tabelle Tipi-pesi'!B$26,'Tabelle Tipi-pesi'!C$26,"")&amp;IF(C250='Tabelle Tipi-pesi'!B$27,'Tabelle Tipi-pesi'!C$27,"")&amp;IF(C250='Tabelle Tipi-pesi'!B$28,'Tabelle Tipi-pesi'!C$28,"")&amp;IF(C250='Tabelle Tipi-pesi'!B$29,'Tabelle Tipi-pesi'!C$29,"")&amp;IF(C250='Tabelle Tipi-pesi'!B$30,'Tabelle Tipi-pesi'!C$30,"")))</f>
        <v>50</v>
      </c>
      <c r="E250" s="8" t="s">
        <v>140</v>
      </c>
      <c r="F250" s="7">
        <f>IF(E250="",0,VALUE(IF(E250='Tabelle Tipi-pesi'!D$2,'Tabelle Tipi-pesi'!E$2,"")&amp;IF(E250='Tabelle Tipi-pesi'!D$3,'Tabelle Tipi-pesi'!E$3,"")&amp;IF(E250='Tabelle Tipi-pesi'!D$4,'Tabelle Tipi-pesi'!E$4,"")&amp;IF(E250='Tabelle Tipi-pesi'!D$5,'Tabelle Tipi-pesi'!E$5,"")&amp;IF(E250='Tabelle Tipi-pesi'!D$6,'Tabelle Tipi-pesi'!E$6,"")&amp;IF(E250='Tabelle Tipi-pesi'!D$7,'Tabelle Tipi-pesi'!E$7,"")&amp;IF(E250='Tabelle Tipi-pesi'!D$8,'Tabelle Tipi-pesi'!E$8,"")&amp;IF(E250='Tabelle Tipi-pesi'!D$9,'Tabelle Tipi-pesi'!E$9,"")&amp;IF(E250='Tabelle Tipi-pesi'!D$10,'Tabelle Tipi-pesi'!E$10,"")&amp;IF(E250='Tabelle Tipi-pesi'!D$11,'Tabelle Tipi-pesi'!E$11,"")&amp;IF(E250='Tabelle Tipi-pesi'!D$12,'Tabelle Tipi-pesi'!E$12,"")&amp;IF(E250='Tabelle Tipi-pesi'!D$13,'Tabelle Tipi-pesi'!E$13,"")&amp;IF(E250='Tabelle Tipi-pesi'!D$14,'Tabelle Tipi-pesi'!E$14,"")&amp;IF(E250='Tabelle Tipi-pesi'!D$15,'Tabelle Tipi-pesi'!E$15,"")&amp;IF(E250='Tabelle Tipi-pesi'!D$16,'Tabelle Tipi-pesi'!E$16,"")&amp;IF(E250='Tabelle Tipi-pesi'!D$17,'Tabelle Tipi-pesi'!E$17,"")&amp;IF(E250='Tabelle Tipi-pesi'!D$18,'Tabelle Tipi-pesi'!E$18,"")&amp;IF(E250='Tabelle Tipi-pesi'!D$19,'Tabelle Tipi-pesi'!E$19,"")&amp;IF(E250='Tabelle Tipi-pesi'!D$20,'Tabelle Tipi-pesi'!E$20,"")&amp;IF(E250='Tabelle Tipi-pesi'!D$21,'Tabelle Tipi-pesi'!E$21,"")&amp;IF(E250='Tabelle Tipi-pesi'!D$22,'Tabelle Tipi-pesi'!E$22,"")&amp;IF(E250='Tabelle Tipi-pesi'!D$23,'Tabelle Tipi-pesi'!E$23,"")&amp;IF(E250='Tabelle Tipi-pesi'!D$24,'Tabelle Tipi-pesi'!E$24,"")&amp;IF(E250='Tabelle Tipi-pesi'!D$25,'Tabelle Tipi-pesi'!E$25,"")&amp;IF(E250='Tabelle Tipi-pesi'!D$26,'Tabelle Tipi-pesi'!E$26,"")&amp;IF(E250='Tabelle Tipi-pesi'!D$27,'Tabelle Tipi-pesi'!E$27,"")&amp;IF(E250='Tabelle Tipi-pesi'!D$28,'Tabelle Tipi-pesi'!E$28,"")&amp;IF(E250='Tabelle Tipi-pesi'!D$29,'Tabelle Tipi-pesi'!E$29,"")&amp;IF(E250='Tabelle Tipi-pesi'!D$30,'Tabelle Tipi-pesi'!E$30,"")))</f>
        <v>18</v>
      </c>
      <c r="G250" s="22" t="s">
        <v>171</v>
      </c>
      <c r="H250" s="23">
        <f>$B250*IF(G250="",0,VALUE(IF(G250='Tabelle Tipi-pesi'!F$2,'Tabelle Tipi-pesi'!G$2,"")&amp;IF(G250='Tabelle Tipi-pesi'!F$3,'Tabelle Tipi-pesi'!G$3,"")&amp;IF(G250='Tabelle Tipi-pesi'!F$4,'Tabelle Tipi-pesi'!G$4,"")&amp;IF(G250='Tabelle Tipi-pesi'!F$5,'Tabelle Tipi-pesi'!G$5,"")&amp;IF(G250='Tabelle Tipi-pesi'!F$6,'Tabelle Tipi-pesi'!G$6,"")&amp;IF(G250='Tabelle Tipi-pesi'!F$7,'Tabelle Tipi-pesi'!G$7,"")&amp;IF(G250='Tabelle Tipi-pesi'!F$8,'Tabelle Tipi-pesi'!G$8,"")&amp;IF(G250='Tabelle Tipi-pesi'!F$9,'Tabelle Tipi-pesi'!G$9,"")&amp;IF(G250='Tabelle Tipi-pesi'!F$10,'Tabelle Tipi-pesi'!G$10,"")&amp;IF(G250='Tabelle Tipi-pesi'!F$11,'Tabelle Tipi-pesi'!G$11,"")&amp;IF(G250='Tabelle Tipi-pesi'!F$12,'Tabelle Tipi-pesi'!G$12,"")&amp;IF(G250='Tabelle Tipi-pesi'!F$13,'Tabelle Tipi-pesi'!G$13,"")&amp;IF(G250='Tabelle Tipi-pesi'!F$14,'Tabelle Tipi-pesi'!G$14,"")&amp;IF(G250='Tabelle Tipi-pesi'!F$15,'Tabelle Tipi-pesi'!G$15,"")&amp;IF(G250='Tabelle Tipi-pesi'!F$16,'Tabelle Tipi-pesi'!G$16,"")&amp;IF(G250='Tabelle Tipi-pesi'!F$17,'Tabelle Tipi-pesi'!G$17,"")&amp;IF(G250='Tabelle Tipi-pesi'!F$18,'Tabelle Tipi-pesi'!G$18,"")&amp;IF(G250='Tabelle Tipi-pesi'!F$19,'Tabelle Tipi-pesi'!G$19,"")&amp;IF(G250='Tabelle Tipi-pesi'!F$20,'Tabelle Tipi-pesi'!G$20,"")&amp;IF(G250='Tabelle Tipi-pesi'!F$21,'Tabelle Tipi-pesi'!G$21,"")&amp;IF(G250='Tabelle Tipi-pesi'!F$22,'Tabelle Tipi-pesi'!G$22,"")&amp;IF(G250='Tabelle Tipi-pesi'!F$23,'Tabelle Tipi-pesi'!G$23,"")&amp;IF(G250='Tabelle Tipi-pesi'!F$24,'Tabelle Tipi-pesi'!G$24,"")&amp;IF(G250='Tabelle Tipi-pesi'!F$25,'Tabelle Tipi-pesi'!G$25,"")&amp;IF(G250='Tabelle Tipi-pesi'!F$26,'Tabelle Tipi-pesi'!G$26,"")&amp;IF(G250='Tabelle Tipi-pesi'!F$27,'Tabelle Tipi-pesi'!G$27,"")&amp;IF(G250='Tabelle Tipi-pesi'!F$28,'Tabelle Tipi-pesi'!G$28,"")&amp;IF(G250='Tabelle Tipi-pesi'!F$29,'Tabelle Tipi-pesi'!G$29,"")&amp;IF(G250='Tabelle Tipi-pesi'!F$30,'Tabelle Tipi-pesi'!G$30,"")))</f>
        <v>48</v>
      </c>
      <c r="I250" s="8" t="s">
        <v>175</v>
      </c>
      <c r="J250" s="9">
        <f>IF(I250="",0,VALUE(IF(I250='Tabelle Tipi-pesi'!H$2,'Tabelle Tipi-pesi'!I$2,"")&amp;IF(I250='Tabelle Tipi-pesi'!H$3,'Tabelle Tipi-pesi'!I$3,"")&amp;IF(I250='Tabelle Tipi-pesi'!H$4,'Tabelle Tipi-pesi'!I$4,"")&amp;IF(I250='Tabelle Tipi-pesi'!H$5,'Tabelle Tipi-pesi'!I$5,"")&amp;IF(I250='Tabelle Tipi-pesi'!H$6,'Tabelle Tipi-pesi'!I$6,"")&amp;IF(I250='Tabelle Tipi-pesi'!H$7,'Tabelle Tipi-pesi'!I$7,"")&amp;IF(I250='Tabelle Tipi-pesi'!H$8,'Tabelle Tipi-pesi'!I$8,"")&amp;IF(I250='Tabelle Tipi-pesi'!H$9,'Tabelle Tipi-pesi'!I$9,"")&amp;IF(I250='Tabelle Tipi-pesi'!H$10,'Tabelle Tipi-pesi'!I$10,"")&amp;IF(I250='Tabelle Tipi-pesi'!H$11,'Tabelle Tipi-pesi'!I$11,"")&amp;IF(I250='Tabelle Tipi-pesi'!H$12,'Tabelle Tipi-pesi'!I$12,"")&amp;IF(I250='Tabelle Tipi-pesi'!H$13,'Tabelle Tipi-pesi'!I$13,"")&amp;IF(I250='Tabelle Tipi-pesi'!H$14,'Tabelle Tipi-pesi'!I$14,"")&amp;IF(I250='Tabelle Tipi-pesi'!H$15,'Tabelle Tipi-pesi'!I$15,"")&amp;IF(I250='Tabelle Tipi-pesi'!H$16,'Tabelle Tipi-pesi'!I$16,"")&amp;IF(I250='Tabelle Tipi-pesi'!H$17,'Tabelle Tipi-pesi'!I$17,"")&amp;IF(I250='Tabelle Tipi-pesi'!H$18,'Tabelle Tipi-pesi'!I$18,"")&amp;IF(I250='Tabelle Tipi-pesi'!H$19,'Tabelle Tipi-pesi'!I$19,"")&amp;IF(I250='Tabelle Tipi-pesi'!H$20,'Tabelle Tipi-pesi'!I$20,"")&amp;IF(I250='Tabelle Tipi-pesi'!H$21,'Tabelle Tipi-pesi'!I$21,"")&amp;IF(I250='Tabelle Tipi-pesi'!H$22,'Tabelle Tipi-pesi'!I$22,"")&amp;IF(I250='Tabelle Tipi-pesi'!H$23,'Tabelle Tipi-pesi'!I$23,"")&amp;IF(I250='Tabelle Tipi-pesi'!H$24,'Tabelle Tipi-pesi'!I$24,"")&amp;IF(I250='Tabelle Tipi-pesi'!H$25,'Tabelle Tipi-pesi'!I$25,"")&amp;IF(I250='Tabelle Tipi-pesi'!H$26,'Tabelle Tipi-pesi'!I$26,"")&amp;IF(I250='Tabelle Tipi-pesi'!H$27,'Tabelle Tipi-pesi'!I$27,"")&amp;IF(I250='Tabelle Tipi-pesi'!H$28,'Tabelle Tipi-pesi'!I$28,"")&amp;IF(I250='Tabelle Tipi-pesi'!H$29,'Tabelle Tipi-pesi'!I$29,"")&amp;IF(I250='Tabelle Tipi-pesi'!H$30,'Tabelle Tipi-pesi'!I$30,"")))</f>
        <v>70</v>
      </c>
      <c r="K250" s="24" t="s">
        <v>50</v>
      </c>
      <c r="L250" s="25">
        <f>IF(K250="",0,VALUE(IF(K250='Tabelle Tipi-pesi'!J$2,'Tabelle Tipi-pesi'!K$2,"")&amp;IF(K250='Tabelle Tipi-pesi'!J$3,'Tabelle Tipi-pesi'!K$3,"")&amp;IF(K250='Tabelle Tipi-pesi'!J$4,'Tabelle Tipi-pesi'!K$4,"")&amp;IF(K250='Tabelle Tipi-pesi'!J$5,'Tabelle Tipi-pesi'!K$5,"")&amp;IF(K250='Tabelle Tipi-pesi'!J$6,'Tabelle Tipi-pesi'!K$6,"")&amp;IF(K250='Tabelle Tipi-pesi'!J$7,'Tabelle Tipi-pesi'!K$7,"")&amp;IF(K250='Tabelle Tipi-pesi'!J$8,'Tabelle Tipi-pesi'!K$8,"")&amp;IF(K250='Tabelle Tipi-pesi'!J$9,'Tabelle Tipi-pesi'!K$9,"")&amp;IF(K250='Tabelle Tipi-pesi'!J$10,'Tabelle Tipi-pesi'!K$10,"")&amp;IF(K250='Tabelle Tipi-pesi'!J$11,'Tabelle Tipi-pesi'!K$11,"")&amp;IF(K250='Tabelle Tipi-pesi'!J$12,'Tabelle Tipi-pesi'!K$12,"")&amp;IF(K250='Tabelle Tipi-pesi'!J$13,'Tabelle Tipi-pesi'!K$13,"")&amp;IF(K250='Tabelle Tipi-pesi'!J$14,'Tabelle Tipi-pesi'!K$14,"")&amp;IF(K250='Tabelle Tipi-pesi'!J$15,'Tabelle Tipi-pesi'!K$15,"")&amp;IF(K250='Tabelle Tipi-pesi'!J$16,'Tabelle Tipi-pesi'!K$16,"")&amp;IF(K250='Tabelle Tipi-pesi'!J$17,'Tabelle Tipi-pesi'!K$17,"")&amp;IF(K250='Tabelle Tipi-pesi'!J$18,'Tabelle Tipi-pesi'!K$18,"")&amp;IF(K250='Tabelle Tipi-pesi'!J$19,'Tabelle Tipi-pesi'!K$19,"")&amp;IF(K250='Tabelle Tipi-pesi'!J$20,'Tabelle Tipi-pesi'!K$20,"")&amp;IF(K250='Tabelle Tipi-pesi'!J$21,'Tabelle Tipi-pesi'!K$21,"")&amp;IF(K250='Tabelle Tipi-pesi'!J$22,'Tabelle Tipi-pesi'!K$22,"")&amp;IF(K250='Tabelle Tipi-pesi'!J$23,'Tabelle Tipi-pesi'!K$23,"")&amp;IF(K250='Tabelle Tipi-pesi'!J$24,'Tabelle Tipi-pesi'!K$24,"")&amp;IF(K250='Tabelle Tipi-pesi'!J$25,'Tabelle Tipi-pesi'!K$25,"")&amp;IF(K250='Tabelle Tipi-pesi'!J$26,'Tabelle Tipi-pesi'!K$26,"")&amp;IF(K250='Tabelle Tipi-pesi'!J$27,'Tabelle Tipi-pesi'!K$27,"")&amp;IF(K250='Tabelle Tipi-pesi'!J$28,'Tabelle Tipi-pesi'!K$28,"")&amp;IF(K250='Tabelle Tipi-pesi'!J$29,'Tabelle Tipi-pesi'!K$29,"")&amp;IF(K250='Tabelle Tipi-pesi'!J$30,'Tabelle Tipi-pesi'!K$30,"")))</f>
        <v>7</v>
      </c>
      <c r="M250" s="8" t="s">
        <v>56</v>
      </c>
      <c r="N250" s="9">
        <f>$B250*IF(M250="",0,VALUE(IF(M250='Tabelle Tipi-pesi'!L$2,'Tabelle Tipi-pesi'!M$2,"")&amp;IF(M250='Tabelle Tipi-pesi'!L$3,'Tabelle Tipi-pesi'!M$3,"")&amp;IF(M250='Tabelle Tipi-pesi'!L$4,'Tabelle Tipi-pesi'!M$4,"")&amp;IF(M250='Tabelle Tipi-pesi'!L$5,'Tabelle Tipi-pesi'!M$5,"")&amp;IF(M250='Tabelle Tipi-pesi'!L$6,'Tabelle Tipi-pesi'!M$6,"")&amp;IF(M250='Tabelle Tipi-pesi'!L$7,'Tabelle Tipi-pesi'!M$7,"")&amp;IF(M250='Tabelle Tipi-pesi'!L$8,'Tabelle Tipi-pesi'!M$8,"")&amp;IF(M250='Tabelle Tipi-pesi'!L$9,'Tabelle Tipi-pesi'!M$9,"")&amp;IF(M250='Tabelle Tipi-pesi'!L$10,'Tabelle Tipi-pesi'!M$10,"")&amp;IF(M250='Tabelle Tipi-pesi'!L$11,'Tabelle Tipi-pesi'!M$11,"")&amp;IF(M250='Tabelle Tipi-pesi'!L$12,'Tabelle Tipi-pesi'!M$12,"")&amp;IF(M250='Tabelle Tipi-pesi'!L$13,'Tabelle Tipi-pesi'!M$13,"")&amp;IF(M250='Tabelle Tipi-pesi'!L$14,'Tabelle Tipi-pesi'!M$14,"")&amp;IF(M250='Tabelle Tipi-pesi'!L$15,'Tabelle Tipi-pesi'!M$15,"")&amp;IF(M250='Tabelle Tipi-pesi'!L$16,'Tabelle Tipi-pesi'!M$16,"")&amp;IF(M250='Tabelle Tipi-pesi'!L$17,'Tabelle Tipi-pesi'!M$17,"")&amp;IF(M250='Tabelle Tipi-pesi'!L$18,'Tabelle Tipi-pesi'!M$18,"")&amp;IF(M250='Tabelle Tipi-pesi'!L$19,'Tabelle Tipi-pesi'!M$19,"")&amp;IF(M250='Tabelle Tipi-pesi'!L$20,'Tabelle Tipi-pesi'!M$20,"")&amp;IF(M250='Tabelle Tipi-pesi'!L$21,'Tabelle Tipi-pesi'!M$21,"")&amp;IF(M250='Tabelle Tipi-pesi'!L$22,'Tabelle Tipi-pesi'!M$22,"")&amp;IF(M250='Tabelle Tipi-pesi'!L$23,'Tabelle Tipi-pesi'!M$23,"")&amp;IF(M250='Tabelle Tipi-pesi'!L$24,'Tabelle Tipi-pesi'!M$24,"")&amp;IF(M250='Tabelle Tipi-pesi'!L$25,'Tabelle Tipi-pesi'!M$25,"")&amp;IF(M250='Tabelle Tipi-pesi'!L$26,'Tabelle Tipi-pesi'!M$26,"")&amp;IF(M250='Tabelle Tipi-pesi'!L$27,'Tabelle Tipi-pesi'!M$27,"")&amp;IF(M250='Tabelle Tipi-pesi'!L$28,'Tabelle Tipi-pesi'!M$28,"")&amp;IF(M250='Tabelle Tipi-pesi'!L$29,'Tabelle Tipi-pesi'!M$29,"")&amp;IF(M250='Tabelle Tipi-pesi'!L$30,'Tabelle Tipi-pesi'!M$30,"")))</f>
        <v>80</v>
      </c>
      <c r="O250" s="27" t="s">
        <v>170</v>
      </c>
      <c r="P250" s="28">
        <f>IF(O250="",0,VALUE(IF(O250='Tabelle Tipi-pesi'!N$2,'Tabelle Tipi-pesi'!O$2,"")&amp;IF(O250='Tabelle Tipi-pesi'!N$3,'Tabelle Tipi-pesi'!O$3,"")&amp;IF(O250='Tabelle Tipi-pesi'!N$4,'Tabelle Tipi-pesi'!O$4,"")&amp;IF(O250='Tabelle Tipi-pesi'!N$5,'Tabelle Tipi-pesi'!O$5,"")&amp;IF(O250='Tabelle Tipi-pesi'!N$6,'Tabelle Tipi-pesi'!O$6,"")&amp;IF(O250='Tabelle Tipi-pesi'!N$7,'Tabelle Tipi-pesi'!O$7,"")&amp;IF(O250='Tabelle Tipi-pesi'!N$8,'Tabelle Tipi-pesi'!O$8,"")&amp;IF(O250='Tabelle Tipi-pesi'!N$9,'Tabelle Tipi-pesi'!O$9,"")&amp;IF(O250='Tabelle Tipi-pesi'!N$10,'Tabelle Tipi-pesi'!O$10,"")&amp;IF(O250='Tabelle Tipi-pesi'!N$11,'Tabelle Tipi-pesi'!O$11,"")&amp;IF(O250='Tabelle Tipi-pesi'!N$12,'Tabelle Tipi-pesi'!O$12,"")&amp;IF(O250='Tabelle Tipi-pesi'!N$13,'Tabelle Tipi-pesi'!O$13,"")&amp;IF(O250='Tabelle Tipi-pesi'!N$14,'Tabelle Tipi-pesi'!O$14,"")&amp;IF(O250='Tabelle Tipi-pesi'!N$15,'Tabelle Tipi-pesi'!O$15,"")&amp;IF(O250='Tabelle Tipi-pesi'!N$16,'Tabelle Tipi-pesi'!O$16,"")&amp;IF(O250='Tabelle Tipi-pesi'!N$17,'Tabelle Tipi-pesi'!O$17,"")&amp;IF(O250='Tabelle Tipi-pesi'!N$18,'Tabelle Tipi-pesi'!O$18,"")&amp;IF(O250='Tabelle Tipi-pesi'!N$19,'Tabelle Tipi-pesi'!O$19,"")&amp;IF(O250='Tabelle Tipi-pesi'!N$20,'Tabelle Tipi-pesi'!O$20,"")&amp;IF(O250='Tabelle Tipi-pesi'!N$21,'Tabelle Tipi-pesi'!O$21,"")&amp;IF(O250='Tabelle Tipi-pesi'!N$22,'Tabelle Tipi-pesi'!O$22,"")&amp;IF(O250='Tabelle Tipi-pesi'!N$23,'Tabelle Tipi-pesi'!O$23,"")&amp;IF(O250='Tabelle Tipi-pesi'!N$24,'Tabelle Tipi-pesi'!O$24,"")&amp;IF(O250='Tabelle Tipi-pesi'!N$25,'Tabelle Tipi-pesi'!O$25,"")&amp;IF(O250='Tabelle Tipi-pesi'!N$26,'Tabelle Tipi-pesi'!O$26,"")&amp;IF(O250='Tabelle Tipi-pesi'!N$27,'Tabelle Tipi-pesi'!O$27,"")&amp;IF(O250='Tabelle Tipi-pesi'!N$28,'Tabelle Tipi-pesi'!O$28,"")&amp;IF(O250='Tabelle Tipi-pesi'!N$29,'Tabelle Tipi-pesi'!O$29,"")&amp;IF(O250='Tabelle Tipi-pesi'!N$30,'Tabelle Tipi-pesi'!O$30,"")))</f>
        <v>295</v>
      </c>
      <c r="R250" s="9">
        <f>IF(Q250="",0,VALUE(IF(Q250='Tabelle Tipi-pesi'!P$2,'Tabelle Tipi-pesi'!Q$2,"")&amp;IF(Q250='Tabelle Tipi-pesi'!P$3,'Tabelle Tipi-pesi'!Q$3,"")&amp;IF(Q250='Tabelle Tipi-pesi'!P$4,'Tabelle Tipi-pesi'!Q$4,"")&amp;IF(Q250='Tabelle Tipi-pesi'!P$5,'Tabelle Tipi-pesi'!Q$5,"")&amp;IF(Q250='Tabelle Tipi-pesi'!P$6,'Tabelle Tipi-pesi'!Q$6,"")&amp;IF(Q250='Tabelle Tipi-pesi'!P$7,'Tabelle Tipi-pesi'!Q$7,"")&amp;IF(Q250='Tabelle Tipi-pesi'!P$8,'Tabelle Tipi-pesi'!Q$8,"")&amp;IF(Q250='Tabelle Tipi-pesi'!P$9,'Tabelle Tipi-pesi'!Q$9,"")&amp;IF(Q250='Tabelle Tipi-pesi'!P$10,'Tabelle Tipi-pesi'!Q$10,"")&amp;IF(Q250='Tabelle Tipi-pesi'!P$11,'Tabelle Tipi-pesi'!Q$11,"")&amp;IF(Q250='Tabelle Tipi-pesi'!P$12,'Tabelle Tipi-pesi'!Q$12,"")&amp;IF(Q250='Tabelle Tipi-pesi'!P$13,'Tabelle Tipi-pesi'!Q$13,"")&amp;IF(Q250='Tabelle Tipi-pesi'!P$14,'Tabelle Tipi-pesi'!Q$14,"")&amp;IF(Q250='Tabelle Tipi-pesi'!P$15,'Tabelle Tipi-pesi'!Q$15,"")&amp;IF(Q250='Tabelle Tipi-pesi'!P$16,'Tabelle Tipi-pesi'!Q$16,"")&amp;IF(Q250='Tabelle Tipi-pesi'!P$17,'Tabelle Tipi-pesi'!Q$17,"")&amp;IF(Q250='Tabelle Tipi-pesi'!P$18,'Tabelle Tipi-pesi'!Q$18,"")&amp;IF(Q250='Tabelle Tipi-pesi'!P$19,'Tabelle Tipi-pesi'!Q$19,"")&amp;IF(Q250='Tabelle Tipi-pesi'!P$20,'Tabelle Tipi-pesi'!Q$20,"")&amp;IF(Q250='Tabelle Tipi-pesi'!P$21,'Tabelle Tipi-pesi'!Q$21,"")&amp;IF(Q250='Tabelle Tipi-pesi'!P$22,'Tabelle Tipi-pesi'!Q$22,"")&amp;IF(Q250='Tabelle Tipi-pesi'!P$23,'Tabelle Tipi-pesi'!Q$23,"")&amp;IF(Q250='Tabelle Tipi-pesi'!P$24,'Tabelle Tipi-pesi'!Q$24,"")&amp;IF(Q250='Tabelle Tipi-pesi'!P$25,'Tabelle Tipi-pesi'!Q$25,"")&amp;IF(Q250='Tabelle Tipi-pesi'!P$26,'Tabelle Tipi-pesi'!Q$26,"")&amp;IF(Q250='Tabelle Tipi-pesi'!P$27,'Tabelle Tipi-pesi'!Q$27,"")&amp;IF(Q250='Tabelle Tipi-pesi'!P$28,'Tabelle Tipi-pesi'!Q$28,"")&amp;IF(Q250='Tabelle Tipi-pesi'!P$29,'Tabelle Tipi-pesi'!Q$29,"")&amp;IF(Q250='Tabelle Tipi-pesi'!P$30,'Tabelle Tipi-pesi'!Q$30,"")))</f>
        <v>0</v>
      </c>
      <c r="S250" s="29"/>
      <c r="T250" s="30">
        <f>IF(S250="",0,VALUE(IF(S250='Tabelle Tipi-pesi'!R$2,'Tabelle Tipi-pesi'!S$2,"")&amp;IF(S250='Tabelle Tipi-pesi'!R$3,'Tabelle Tipi-pesi'!S$3,"")&amp;IF(S250='Tabelle Tipi-pesi'!R$4,'Tabelle Tipi-pesi'!S$4,"")&amp;IF(S250='Tabelle Tipi-pesi'!R$5,'Tabelle Tipi-pesi'!S$5,"")&amp;IF(S250='Tabelle Tipi-pesi'!R$6,'Tabelle Tipi-pesi'!S$6,"")&amp;IF(S250='Tabelle Tipi-pesi'!R$7,'Tabelle Tipi-pesi'!S$7,"")&amp;IF(S250='Tabelle Tipi-pesi'!R$8,'Tabelle Tipi-pesi'!S$8,"")&amp;IF(S250='Tabelle Tipi-pesi'!R$9,'Tabelle Tipi-pesi'!S$9,"")&amp;IF(S250='Tabelle Tipi-pesi'!R$10,'Tabelle Tipi-pesi'!S$10,"")&amp;IF(S250='Tabelle Tipi-pesi'!R$11,'Tabelle Tipi-pesi'!S$11,"")&amp;IF(S250='Tabelle Tipi-pesi'!R$12,'Tabelle Tipi-pesi'!S$12,"")&amp;IF(S250='Tabelle Tipi-pesi'!R$13,'Tabelle Tipi-pesi'!S$13,"")&amp;IF(S250='Tabelle Tipi-pesi'!R$14,'Tabelle Tipi-pesi'!S$14,"")&amp;IF(S250='Tabelle Tipi-pesi'!R$15,'Tabelle Tipi-pesi'!S$15,"")&amp;IF(S250='Tabelle Tipi-pesi'!R$16,'Tabelle Tipi-pesi'!S$16,"")&amp;IF(S250='Tabelle Tipi-pesi'!R$17,'Tabelle Tipi-pesi'!S$17,"")&amp;IF(S250='Tabelle Tipi-pesi'!R$18,'Tabelle Tipi-pesi'!S$18,"")&amp;IF(S250='Tabelle Tipi-pesi'!R$19,'Tabelle Tipi-pesi'!S$19,"")&amp;IF(S250='Tabelle Tipi-pesi'!R$20,'Tabelle Tipi-pesi'!S$20,"")&amp;IF(S250='Tabelle Tipi-pesi'!R$21,'Tabelle Tipi-pesi'!S$21,"")&amp;IF(S250='Tabelle Tipi-pesi'!R$22,'Tabelle Tipi-pesi'!S$22,"")&amp;IF(S250='Tabelle Tipi-pesi'!R$23,'Tabelle Tipi-pesi'!S$23,"")&amp;IF(S250='Tabelle Tipi-pesi'!R$24,'Tabelle Tipi-pesi'!S$24,"")&amp;IF(S250='Tabelle Tipi-pesi'!R$25,'Tabelle Tipi-pesi'!S$25,"")&amp;IF(S250='Tabelle Tipi-pesi'!R$26,'Tabelle Tipi-pesi'!S$26,"")&amp;IF(S250='Tabelle Tipi-pesi'!R$27,'Tabelle Tipi-pesi'!S$27,"")&amp;IF(S250='Tabelle Tipi-pesi'!R$28,'Tabelle Tipi-pesi'!S$28,"")&amp;IF(S250='Tabelle Tipi-pesi'!R$29,'Tabelle Tipi-pesi'!S$29,"")&amp;IF(S250='Tabelle Tipi-pesi'!R$30,'Tabelle Tipi-pesi'!S$30,"")))</f>
        <v>0</v>
      </c>
      <c r="V250" s="9">
        <f>IF(U250="",0,VALUE(IF(U250='Tabelle Tipi-pesi'!T$2,'Tabelle Tipi-pesi'!U$2,"")&amp;IF(U250='Tabelle Tipi-pesi'!T$3,'Tabelle Tipi-pesi'!U$3,"")&amp;IF(U250='Tabelle Tipi-pesi'!T$4,'Tabelle Tipi-pesi'!U$4,"")&amp;IF(U250='Tabelle Tipi-pesi'!T$5,'Tabelle Tipi-pesi'!U$5,"")&amp;IF(U250='Tabelle Tipi-pesi'!T$6,'Tabelle Tipi-pesi'!U$6,"")&amp;IF(U250='Tabelle Tipi-pesi'!T$7,'Tabelle Tipi-pesi'!U$7,"")&amp;IF(U250='Tabelle Tipi-pesi'!T$8,'Tabelle Tipi-pesi'!U$8,"")&amp;IF(U250='Tabelle Tipi-pesi'!T$9,'Tabelle Tipi-pesi'!U$9,"")&amp;IF(U250='Tabelle Tipi-pesi'!T$10,'Tabelle Tipi-pesi'!U$10,"")&amp;IF(U250='Tabelle Tipi-pesi'!T$11,'Tabelle Tipi-pesi'!U$11,"")&amp;IF(U250='Tabelle Tipi-pesi'!T$12,'Tabelle Tipi-pesi'!U$12,"")&amp;IF(U250='Tabelle Tipi-pesi'!T$13,'Tabelle Tipi-pesi'!U$13,"")&amp;IF(U250='Tabelle Tipi-pesi'!T$14,'Tabelle Tipi-pesi'!U$14,"")&amp;IF(U250='Tabelle Tipi-pesi'!T$15,'Tabelle Tipi-pesi'!U$15,"")&amp;IF(U250='Tabelle Tipi-pesi'!T$16,'Tabelle Tipi-pesi'!U$16,"")&amp;IF(U250='Tabelle Tipi-pesi'!T$17,'Tabelle Tipi-pesi'!U$17,"")&amp;IF(U250='Tabelle Tipi-pesi'!T$18,'Tabelle Tipi-pesi'!U$18,"")&amp;IF(U250='Tabelle Tipi-pesi'!T$19,'Tabelle Tipi-pesi'!U$19,"")&amp;IF(U250='Tabelle Tipi-pesi'!T$20,'Tabelle Tipi-pesi'!U$20,"")&amp;IF(U250='Tabelle Tipi-pesi'!T$21,'Tabelle Tipi-pesi'!U$21,"")&amp;IF(U250='Tabelle Tipi-pesi'!T$22,'Tabelle Tipi-pesi'!U$22,"")&amp;IF(U250='Tabelle Tipi-pesi'!T$23,'Tabelle Tipi-pesi'!U$23,"")&amp;IF(U250='Tabelle Tipi-pesi'!T$24,'Tabelle Tipi-pesi'!U$24,"")&amp;IF(U250='Tabelle Tipi-pesi'!T$25,'Tabelle Tipi-pesi'!U$25,"")&amp;IF(U250='Tabelle Tipi-pesi'!T$26,'Tabelle Tipi-pesi'!U$26,"")&amp;IF(U250='Tabelle Tipi-pesi'!T$27,'Tabelle Tipi-pesi'!U$27,"")&amp;IF(U250='Tabelle Tipi-pesi'!T$28,'Tabelle Tipi-pesi'!U$28,"")&amp;IF(U250='Tabelle Tipi-pesi'!T$29,'Tabelle Tipi-pesi'!U$29,"")&amp;IF(U250='Tabelle Tipi-pesi'!T$30,'Tabelle Tipi-pesi'!U$30,"")))</f>
        <v>0</v>
      </c>
      <c r="W250" s="31"/>
      <c r="X250" s="32">
        <f>IF(W250="",0,VALUE(IF(W250='Tabelle Tipi-pesi'!V$2,'Tabelle Tipi-pesi'!W$2,"")&amp;IF(W250='Tabelle Tipi-pesi'!V$3,'Tabelle Tipi-pesi'!W$3,"")&amp;IF(W250='Tabelle Tipi-pesi'!V$4,'Tabelle Tipi-pesi'!W$4,"")&amp;IF(W250='Tabelle Tipi-pesi'!V$5,'Tabelle Tipi-pesi'!W$5,"")&amp;IF(W250='Tabelle Tipi-pesi'!V$6,'Tabelle Tipi-pesi'!W$6,"")&amp;IF(W250='Tabelle Tipi-pesi'!V$7,'Tabelle Tipi-pesi'!W$7,"")&amp;IF(W250='Tabelle Tipi-pesi'!V$8,'Tabelle Tipi-pesi'!W$8,"")&amp;IF(W250='Tabelle Tipi-pesi'!V$9,'Tabelle Tipi-pesi'!W$9,"")&amp;IF(W250='Tabelle Tipi-pesi'!V$10,'Tabelle Tipi-pesi'!W$10,"")&amp;IF(W250='Tabelle Tipi-pesi'!V$11,'Tabelle Tipi-pesi'!W$11,"")&amp;IF(W250='Tabelle Tipi-pesi'!V$12,'Tabelle Tipi-pesi'!W$12,"")&amp;IF(W250='Tabelle Tipi-pesi'!V$13,'Tabelle Tipi-pesi'!W$13,"")&amp;IF(W250='Tabelle Tipi-pesi'!V$14,'Tabelle Tipi-pesi'!W$14,"")&amp;IF(W250='Tabelle Tipi-pesi'!V$15,'Tabelle Tipi-pesi'!W$15,"")&amp;IF(W250='Tabelle Tipi-pesi'!V$16,'Tabelle Tipi-pesi'!W$16,"")&amp;IF(W250='Tabelle Tipi-pesi'!V$17,'Tabelle Tipi-pesi'!W$17,"")&amp;IF(W250='Tabelle Tipi-pesi'!V$18,'Tabelle Tipi-pesi'!W$18,"")&amp;IF(W250='Tabelle Tipi-pesi'!V$19,'Tabelle Tipi-pesi'!W$19,"")&amp;IF(W250='Tabelle Tipi-pesi'!V$20,'Tabelle Tipi-pesi'!W$20,"")&amp;IF(W250='Tabelle Tipi-pesi'!V$21,'Tabelle Tipi-pesi'!W$21,"")&amp;IF(W250='Tabelle Tipi-pesi'!V$22,'Tabelle Tipi-pesi'!W$22,"")&amp;IF(W250='Tabelle Tipi-pesi'!V$23,'Tabelle Tipi-pesi'!W$23,"")&amp;IF(W250='Tabelle Tipi-pesi'!V$24,'Tabelle Tipi-pesi'!W$24,"")&amp;IF(W250='Tabelle Tipi-pesi'!V$25,'Tabelle Tipi-pesi'!W$25,"")&amp;IF(W250='Tabelle Tipi-pesi'!V$26,'Tabelle Tipi-pesi'!W$26,"")&amp;IF(W250='Tabelle Tipi-pesi'!V$27,'Tabelle Tipi-pesi'!W$27,"")&amp;IF(W250='Tabelle Tipi-pesi'!V$28,'Tabelle Tipi-pesi'!W$28,"")&amp;IF(W250='Tabelle Tipi-pesi'!V$29,'Tabelle Tipi-pesi'!W$29,"")&amp;IF(W250='Tabelle Tipi-pesi'!V$30,'Tabelle Tipi-pesi'!W$30,"")))</f>
        <v>0</v>
      </c>
      <c r="Z250" s="9">
        <f>IF(Y250="",0,VALUE(IF(Y250='Tabelle Tipi-pesi'!X$2,'Tabelle Tipi-pesi'!Y$2,"")&amp;IF(Y250='Tabelle Tipi-pesi'!X$3,'Tabelle Tipi-pesi'!Y$3,"")&amp;IF(Y250='Tabelle Tipi-pesi'!X$4,'Tabelle Tipi-pesi'!Y$4,"")&amp;IF(Y250='Tabelle Tipi-pesi'!X$5,'Tabelle Tipi-pesi'!Y$5,"")&amp;IF(Y250='Tabelle Tipi-pesi'!X$6,'Tabelle Tipi-pesi'!Y$6,"")&amp;IF(Y250='Tabelle Tipi-pesi'!X$7,'Tabelle Tipi-pesi'!Y$7,"")&amp;IF(Y250='Tabelle Tipi-pesi'!X$8,'Tabelle Tipi-pesi'!Y$8,"")&amp;IF(Y250='Tabelle Tipi-pesi'!X$9,'Tabelle Tipi-pesi'!Y$9,"")&amp;IF(Y250='Tabelle Tipi-pesi'!X$10,'Tabelle Tipi-pesi'!Y$10,"")&amp;IF(Y250='Tabelle Tipi-pesi'!X$11,'Tabelle Tipi-pesi'!Y$11,"")&amp;IF(Y250='Tabelle Tipi-pesi'!X$12,'Tabelle Tipi-pesi'!Y$12,"")&amp;IF(Y250='Tabelle Tipi-pesi'!X$13,'Tabelle Tipi-pesi'!Y$13,"")&amp;IF(Y250='Tabelle Tipi-pesi'!X$14,'Tabelle Tipi-pesi'!Y$14,"")&amp;IF(Y250='Tabelle Tipi-pesi'!X$15,'Tabelle Tipi-pesi'!Y$15,"")&amp;IF(Y250='Tabelle Tipi-pesi'!X$16,'Tabelle Tipi-pesi'!Y$16,"")&amp;IF(Y250='Tabelle Tipi-pesi'!X$17,'Tabelle Tipi-pesi'!Y$17,"")&amp;IF(Y250='Tabelle Tipi-pesi'!X$18,'Tabelle Tipi-pesi'!Y$18,"")&amp;IF(Y250='Tabelle Tipi-pesi'!X$19,'Tabelle Tipi-pesi'!Y$19,"")&amp;IF(Y250='Tabelle Tipi-pesi'!X$20,'Tabelle Tipi-pesi'!Y$20,"")&amp;IF(Y250='Tabelle Tipi-pesi'!X$21,'Tabelle Tipi-pesi'!Y$21,"")&amp;IF(Y250='Tabelle Tipi-pesi'!X$22,'Tabelle Tipi-pesi'!Y$22,"")&amp;IF(Y250='Tabelle Tipi-pesi'!X$23,'Tabelle Tipi-pesi'!Y$23,"")&amp;IF(Y250='Tabelle Tipi-pesi'!X$24,'Tabelle Tipi-pesi'!Y$24,"")&amp;IF(Y250='Tabelle Tipi-pesi'!X$25,'Tabelle Tipi-pesi'!Y$25,"")&amp;IF(Y250='Tabelle Tipi-pesi'!X$26,'Tabelle Tipi-pesi'!Y$26,"")&amp;IF(Y250='Tabelle Tipi-pesi'!X$27,'Tabelle Tipi-pesi'!Y$27,"")&amp;IF(Y250='Tabelle Tipi-pesi'!X$28,'Tabelle Tipi-pesi'!Y$28,"")&amp;IF(Y250='Tabelle Tipi-pesi'!X$29,'Tabelle Tipi-pesi'!Y$29,"")&amp;IF(Y250='Tabelle Tipi-pesi'!X$30,'Tabelle Tipi-pesi'!Y$30,"")))</f>
        <v>0</v>
      </c>
      <c r="AA250" s="36"/>
      <c r="AB250" s="37">
        <f>IF(AA250="",0,VALUE(IF(AA250='Tabelle Tipi-pesi'!Z$2,'Tabelle Tipi-pesi'!AA$2,"")&amp;IF(AA250='Tabelle Tipi-pesi'!Z$3,'Tabelle Tipi-pesi'!AA$3,"")&amp;IF(AA250='Tabelle Tipi-pesi'!Z$4,'Tabelle Tipi-pesi'!AA$4,"")&amp;IF(AA250='Tabelle Tipi-pesi'!Z$5,'Tabelle Tipi-pesi'!AA$5,"")&amp;IF(AA250='Tabelle Tipi-pesi'!Z$6,'Tabelle Tipi-pesi'!AA$6,"")&amp;IF(AA250='Tabelle Tipi-pesi'!Z$7,'Tabelle Tipi-pesi'!AA$7,"")&amp;IF(AA250='Tabelle Tipi-pesi'!Z$8,'Tabelle Tipi-pesi'!AA$8,"")&amp;IF(AA250='Tabelle Tipi-pesi'!Z$9,'Tabelle Tipi-pesi'!AA$9,"")&amp;IF(AA250='Tabelle Tipi-pesi'!Z$10,'Tabelle Tipi-pesi'!AA$10,"")&amp;IF(AA250='Tabelle Tipi-pesi'!Z$11,'Tabelle Tipi-pesi'!AA$11,"")&amp;IF(AA250='Tabelle Tipi-pesi'!Z$12,'Tabelle Tipi-pesi'!AA$12,"")&amp;IF(AA250='Tabelle Tipi-pesi'!Z$13,'Tabelle Tipi-pesi'!AA$13,"")&amp;IF(AA250='Tabelle Tipi-pesi'!Z$14,'Tabelle Tipi-pesi'!AA$14,"")&amp;IF(AA250='Tabelle Tipi-pesi'!Z$15,'Tabelle Tipi-pesi'!AA$15,"")&amp;IF(AA250='Tabelle Tipi-pesi'!Z$16,'Tabelle Tipi-pesi'!AA$16,"")&amp;IF(AA250='Tabelle Tipi-pesi'!Z$17,'Tabelle Tipi-pesi'!AA$17,"")&amp;IF(AA250='Tabelle Tipi-pesi'!Z$18,'Tabelle Tipi-pesi'!AA$18,"")&amp;IF(AA250='Tabelle Tipi-pesi'!Z$19,'Tabelle Tipi-pesi'!AA$19,"")&amp;IF(AA250='Tabelle Tipi-pesi'!Z$20,'Tabelle Tipi-pesi'!AA$20,"")&amp;IF(AA250='Tabelle Tipi-pesi'!Z$21,'Tabelle Tipi-pesi'!AA$21,"")&amp;IF(AA250='Tabelle Tipi-pesi'!Z$22,'Tabelle Tipi-pesi'!AA$22,"")&amp;IF(AA250='Tabelle Tipi-pesi'!Z$23,'Tabelle Tipi-pesi'!AA$23,"")&amp;IF(AA250='Tabelle Tipi-pesi'!Z$24,'Tabelle Tipi-pesi'!AA$24,"")&amp;IF(AA250='Tabelle Tipi-pesi'!Z$25,'Tabelle Tipi-pesi'!AA$25,"")&amp;IF(AA250='Tabelle Tipi-pesi'!Z$26,'Tabelle Tipi-pesi'!AA$26,"")&amp;IF(AA250='Tabelle Tipi-pesi'!Z$27,'Tabelle Tipi-pesi'!AA$27,"")&amp;IF(AA250='Tabelle Tipi-pesi'!Z$28,'Tabelle Tipi-pesi'!AA$28,"")&amp;IF(AA250='Tabelle Tipi-pesi'!Z$29,'Tabelle Tipi-pesi'!AA$29,"")&amp;IF(AA250='Tabelle Tipi-pesi'!Z$30,'Tabelle Tipi-pesi'!AA$30,"")))</f>
        <v>0</v>
      </c>
      <c r="AD250" s="9">
        <f>IF(AC250="",0,VALUE(IF(AC250='Tabelle Tipi-pesi'!Z$2,'Tabelle Tipi-pesi'!AA$2,"")&amp;IF(AC250='Tabelle Tipi-pesi'!Z$3,'Tabelle Tipi-pesi'!AA$3,"")&amp;IF(AC250='Tabelle Tipi-pesi'!Z$4,'Tabelle Tipi-pesi'!AA$4,"")&amp;IF(AC250='Tabelle Tipi-pesi'!Z$5,'Tabelle Tipi-pesi'!AA$5,"")&amp;IF(AC250='Tabelle Tipi-pesi'!Z$6,'Tabelle Tipi-pesi'!AA$6,"")&amp;IF(AC250='Tabelle Tipi-pesi'!Z$7,'Tabelle Tipi-pesi'!AA$7,"")&amp;IF(AC250='Tabelle Tipi-pesi'!Z$8,'Tabelle Tipi-pesi'!AA$8,"")&amp;IF(AC250='Tabelle Tipi-pesi'!Z$9,'Tabelle Tipi-pesi'!AA$9,"")&amp;IF(AC250='Tabelle Tipi-pesi'!Z$10,'Tabelle Tipi-pesi'!AA$10,"")&amp;IF(AC250='Tabelle Tipi-pesi'!Z$11,'Tabelle Tipi-pesi'!AA$11,"")&amp;IF(AC250='Tabelle Tipi-pesi'!Z$12,'Tabelle Tipi-pesi'!AA$12,"")&amp;IF(AC250='Tabelle Tipi-pesi'!Z$13,'Tabelle Tipi-pesi'!AA$13,"")&amp;IF(AC250='Tabelle Tipi-pesi'!Z$14,'Tabelle Tipi-pesi'!AA$14,"")&amp;IF(AC250='Tabelle Tipi-pesi'!Z$15,'Tabelle Tipi-pesi'!AA$15,"")&amp;IF(AC250='Tabelle Tipi-pesi'!Z$16,'Tabelle Tipi-pesi'!AA$16,"")&amp;IF(AC250='Tabelle Tipi-pesi'!Z$17,'Tabelle Tipi-pesi'!AA$17,"")&amp;IF(AC250='Tabelle Tipi-pesi'!Z$18,'Tabelle Tipi-pesi'!AA$18,"")&amp;IF(AC250='Tabelle Tipi-pesi'!Z$19,'Tabelle Tipi-pesi'!AA$19,"")&amp;IF(AC250='Tabelle Tipi-pesi'!Z$20,'Tabelle Tipi-pesi'!AA$20,"")&amp;IF(AC250='Tabelle Tipi-pesi'!Z$21,'Tabelle Tipi-pesi'!AA$21,"")&amp;IF(AC250='Tabelle Tipi-pesi'!Z$22,'Tabelle Tipi-pesi'!AA$22,"")&amp;IF(AC250='Tabelle Tipi-pesi'!Z$23,'Tabelle Tipi-pesi'!AA$23,"")&amp;IF(AC250='Tabelle Tipi-pesi'!Z$24,'Tabelle Tipi-pesi'!AA$24,"")&amp;IF(AC250='Tabelle Tipi-pesi'!Z$25,'Tabelle Tipi-pesi'!AA$25,"")&amp;IF(AC250='Tabelle Tipi-pesi'!Z$26,'Tabelle Tipi-pesi'!AA$26,"")&amp;IF(AC250='Tabelle Tipi-pesi'!Z$25,'Tabelle Tipi-pesi'!AA$25,"")&amp;IF(AC250='Tabelle Tipi-pesi'!Z$27,'Tabelle Tipi-pesi'!AA$27,"")&amp;IF(AC250='Tabelle Tipi-pesi'!Z$28,'Tabelle Tipi-pesi'!AA$28,"")&amp;IF(AC250='Tabelle Tipi-pesi'!Z$29,'Tabelle Tipi-pesi'!AA$29,"")&amp;IF(AC250='Tabelle Tipi-pesi'!Z$30,'Tabelle Tipi-pesi'!AA$30,"")))</f>
        <v>0</v>
      </c>
      <c r="AE250" s="34"/>
      <c r="AF250" s="35">
        <f>IF(AE250="",0,VALUE(IF(AE250='Tabelle Tipi-pesi'!AB$2,'Tabelle Tipi-pesi'!AC$2,"")&amp;IF(AE250='Tabelle Tipi-pesi'!AB$3,'Tabelle Tipi-pesi'!AC$3,"")&amp;IF(AE250='Tabelle Tipi-pesi'!AB$4,'Tabelle Tipi-pesi'!AC$4,"")&amp;IF(AE250='Tabelle Tipi-pesi'!AB$5,'Tabelle Tipi-pesi'!AC$5,"")&amp;IF(AE250='Tabelle Tipi-pesi'!AB$6,'Tabelle Tipi-pesi'!AC$6,"")&amp;IF(AE250='Tabelle Tipi-pesi'!AB$7,'Tabelle Tipi-pesi'!AC$7,"")&amp;IF(AE250='Tabelle Tipi-pesi'!AB$8,'Tabelle Tipi-pesi'!AC$8,"")&amp;IF(AE250='Tabelle Tipi-pesi'!AB$9,'Tabelle Tipi-pesi'!AC$9,"")&amp;IF(AE250='Tabelle Tipi-pesi'!AB$10,'Tabelle Tipi-pesi'!AC$10,"")&amp;IF(AE250='Tabelle Tipi-pesi'!AB$11,'Tabelle Tipi-pesi'!AC$11,"")&amp;IF(AE250='Tabelle Tipi-pesi'!AB$12,'Tabelle Tipi-pesi'!AC$12,"")&amp;IF(AE250='Tabelle Tipi-pesi'!AB$13,'Tabelle Tipi-pesi'!AC$13,"")&amp;IF(AE250='Tabelle Tipi-pesi'!AB$14,'Tabelle Tipi-pesi'!AC$14,"")&amp;IF(AE250='Tabelle Tipi-pesi'!AB$15,'Tabelle Tipi-pesi'!AC$15,"")&amp;IF(AE250='Tabelle Tipi-pesi'!AB$16,'Tabelle Tipi-pesi'!AC$16,"")&amp;IF(AE250='Tabelle Tipi-pesi'!AB$17,'Tabelle Tipi-pesi'!AC$17,"")&amp;IF(AE250='Tabelle Tipi-pesi'!AB$18,'Tabelle Tipi-pesi'!AC$18,"")&amp;IF(AE250='Tabelle Tipi-pesi'!AB$19,'Tabelle Tipi-pesi'!AC$19,"")&amp;IF(AE250='Tabelle Tipi-pesi'!AB$20,'Tabelle Tipi-pesi'!AC$20,"")&amp;IF(AE250='Tabelle Tipi-pesi'!AB$21,'Tabelle Tipi-pesi'!AC$21,"")&amp;IF(AE250='Tabelle Tipi-pesi'!AB$22,'Tabelle Tipi-pesi'!AC$22,"")&amp;IF(AE250='Tabelle Tipi-pesi'!AB$23,'Tabelle Tipi-pesi'!AC$23,"")&amp;IF(AE250='Tabelle Tipi-pesi'!AB$24,'Tabelle Tipi-pesi'!AC$24,"")&amp;IF(AE250='Tabelle Tipi-pesi'!AB$25,'Tabelle Tipi-pesi'!AC$25,"")&amp;IF(AE250='Tabelle Tipi-pesi'!AB$26,'Tabelle Tipi-pesi'!AC$26,"")&amp;IF(AE250='Tabelle Tipi-pesi'!AB$25,'Tabelle Tipi-pesi'!AC$25,"")&amp;IF(AE250='Tabelle Tipi-pesi'!AB$27,'Tabelle Tipi-pesi'!AC$27,"")&amp;IF(AE250='Tabelle Tipi-pesi'!AB$28,'Tabelle Tipi-pesi'!AC$28,"")&amp;IF(AE250='Tabelle Tipi-pesi'!AB$29,'Tabelle Tipi-pesi'!AC$29,"")&amp;IF(AE250='Tabelle Tipi-pesi'!AB$30,'Tabelle Tipi-pesi'!AC$30,"")))</f>
        <v>0</v>
      </c>
      <c r="AH250" s="9">
        <f>IF(AG250="",0,VALUE(IF(AG250='Tabelle Tipi-pesi'!AD$2,'Tabelle Tipi-pesi'!AE$2,"")&amp;IF(AG250='Tabelle Tipi-pesi'!AD$3,'Tabelle Tipi-pesi'!AE$3,"")&amp;IF(AG250='Tabelle Tipi-pesi'!AD$4,'Tabelle Tipi-pesi'!AE$4,"")&amp;IF(AG250='Tabelle Tipi-pesi'!AD$5,'Tabelle Tipi-pesi'!AE$5,"")&amp;IF(AG250='Tabelle Tipi-pesi'!AD$6,'Tabelle Tipi-pesi'!AE$6,"")&amp;IF(AG250='Tabelle Tipi-pesi'!AD$7,'Tabelle Tipi-pesi'!AE$7,"")&amp;IF(AG250='Tabelle Tipi-pesi'!AD$8,'Tabelle Tipi-pesi'!AE$8,"")&amp;IF(AG250='Tabelle Tipi-pesi'!AD$9,'Tabelle Tipi-pesi'!AE$9,"")&amp;IF(AG250='Tabelle Tipi-pesi'!AD$10,'Tabelle Tipi-pesi'!AE$10,"")&amp;IF(AG250='Tabelle Tipi-pesi'!AD$11,'Tabelle Tipi-pesi'!AE$11,"")&amp;IF(AG250='Tabelle Tipi-pesi'!AD$12,'Tabelle Tipi-pesi'!AE$12,"")&amp;IF(AG250='Tabelle Tipi-pesi'!AD$13,'Tabelle Tipi-pesi'!AE$13,"")&amp;IF(AG250='Tabelle Tipi-pesi'!AD$14,'Tabelle Tipi-pesi'!AE$14,"")&amp;IF(AG250='Tabelle Tipi-pesi'!AD$15,'Tabelle Tipi-pesi'!AE$15,"")&amp;IF(AG250='Tabelle Tipi-pesi'!AD$16,'Tabelle Tipi-pesi'!AE$16,"")&amp;IF(AG250='Tabelle Tipi-pesi'!AD$17,'Tabelle Tipi-pesi'!AE$17,"")&amp;IF(AG250='Tabelle Tipi-pesi'!AD$18,'Tabelle Tipi-pesi'!AE$18,"")&amp;IF(AG250='Tabelle Tipi-pesi'!AD$19,'Tabelle Tipi-pesi'!AE$19,"")&amp;IF(AG250='Tabelle Tipi-pesi'!AD$20,'Tabelle Tipi-pesi'!AE$20,"")&amp;IF(AG250='Tabelle Tipi-pesi'!AD$21,'Tabelle Tipi-pesi'!AE$21,"")&amp;IF(AG250='Tabelle Tipi-pesi'!AD$22,'Tabelle Tipi-pesi'!AE$22,"")&amp;IF(AG250='Tabelle Tipi-pesi'!AD$23,'Tabelle Tipi-pesi'!AE$23,"")&amp;IF(AG250='Tabelle Tipi-pesi'!AD$24,'Tabelle Tipi-pesi'!AE$24,"")&amp;IF(AG250='Tabelle Tipi-pesi'!AD$25,'Tabelle Tipi-pesi'!AE$25,"")&amp;IF(AG250='Tabelle Tipi-pesi'!AD$26,'Tabelle Tipi-pesi'!AE$26,"")&amp;IF(AG250='Tabelle Tipi-pesi'!AD$25,'Tabelle Tipi-pesi'!AE$25,"")&amp;IF(AG250='Tabelle Tipi-pesi'!AD$27,'Tabelle Tipi-pesi'!AE$27,"")&amp;IF(AG250='Tabelle Tipi-pesi'!AD$28,'Tabelle Tipi-pesi'!AE$28,"")&amp;IF(AG250='Tabelle Tipi-pesi'!AD$29,'Tabelle Tipi-pesi'!AE$29,"")&amp;IF(AG250='Tabelle Tipi-pesi'!AD$30,'Tabelle Tipi-pesi'!AE$30,"")))</f>
        <v>0</v>
      </c>
      <c r="AJ250" s="26">
        <f t="shared" si="21"/>
        <v>568</v>
      </c>
      <c r="AK250" s="55">
        <v>55.2</v>
      </c>
      <c r="AL250" s="12">
        <v>5504</v>
      </c>
      <c r="AM250" s="18"/>
      <c r="AN250" s="11">
        <f t="shared" si="22"/>
        <v>8</v>
      </c>
      <c r="AO250" s="11" t="str">
        <f t="shared" si="23"/>
        <v>3</v>
      </c>
      <c r="AP250" s="8">
        <v>1080</v>
      </c>
      <c r="AQ250" s="40">
        <f t="shared" si="24"/>
        <v>5.982608695652174</v>
      </c>
      <c r="AR250" s="15">
        <f t="shared" si="25"/>
        <v>64.612173913043478</v>
      </c>
      <c r="AS250" s="16">
        <f t="shared" si="26"/>
        <v>113.75382731169627</v>
      </c>
      <c r="AT250" s="15">
        <f t="shared" si="27"/>
        <v>8.7909130060292853</v>
      </c>
      <c r="AU250" s="39"/>
    </row>
    <row r="251" spans="1:47" s="8" customFormat="1" ht="11.25" customHeight="1" x14ac:dyDescent="0.2">
      <c r="A251" s="8">
        <v>247</v>
      </c>
      <c r="B251" s="8">
        <v>4</v>
      </c>
      <c r="C251" s="20" t="s">
        <v>156</v>
      </c>
      <c r="D251" s="21">
        <f>IF(C251="",0,VALUE(IF(C251='Tabelle Tipi-pesi'!B$2,'Tabelle Tipi-pesi'!C$2,"")&amp;IF(C251='Tabelle Tipi-pesi'!B$3,'Tabelle Tipi-pesi'!C$3,"")&amp;IF(C251='Tabelle Tipi-pesi'!B$4,'Tabelle Tipi-pesi'!C$4,"")&amp;IF(C251='Tabelle Tipi-pesi'!B$5,'Tabelle Tipi-pesi'!C$5,"")&amp;IF(C251='Tabelle Tipi-pesi'!B$6,'Tabelle Tipi-pesi'!C$6,"")&amp;IF(C251='Tabelle Tipi-pesi'!B$7,'Tabelle Tipi-pesi'!C$7,"")&amp;IF(C251='Tabelle Tipi-pesi'!B$8,'Tabelle Tipi-pesi'!C$8,"")&amp;IF(C251='Tabelle Tipi-pesi'!B$9,'Tabelle Tipi-pesi'!C$9,"")&amp;IF(C251='Tabelle Tipi-pesi'!B$10,'Tabelle Tipi-pesi'!C$10,"")&amp;IF(C251='Tabelle Tipi-pesi'!B$11,'Tabelle Tipi-pesi'!C$11,"")&amp;IF(C251='Tabelle Tipi-pesi'!B$12,'Tabelle Tipi-pesi'!C$12,"")&amp;IF(C251='Tabelle Tipi-pesi'!B$13,'Tabelle Tipi-pesi'!C$13,"")&amp;IF(C251='Tabelle Tipi-pesi'!B$14,'Tabelle Tipi-pesi'!C$14,"")&amp;IF(C251='Tabelle Tipi-pesi'!B$15,'Tabelle Tipi-pesi'!C$15,"")&amp;IF(C251='Tabelle Tipi-pesi'!B$16,'Tabelle Tipi-pesi'!C$16,"")&amp;IF(C251='Tabelle Tipi-pesi'!B$17,'Tabelle Tipi-pesi'!C$17,"")&amp;IF(C251='Tabelle Tipi-pesi'!B$18,'Tabelle Tipi-pesi'!C$18,"")&amp;IF(C251='Tabelle Tipi-pesi'!B$19,'Tabelle Tipi-pesi'!C$19,"")&amp;IF(C251='Tabelle Tipi-pesi'!B$20,'Tabelle Tipi-pesi'!C$20,"")&amp;IF(C251='Tabelle Tipi-pesi'!B$21,'Tabelle Tipi-pesi'!C$21,"")&amp;IF(C251='Tabelle Tipi-pesi'!B$22,'Tabelle Tipi-pesi'!C$22,"")&amp;IF(C251='Tabelle Tipi-pesi'!B$23,'Tabelle Tipi-pesi'!C$23,"")&amp;IF(C251='Tabelle Tipi-pesi'!B$24,'Tabelle Tipi-pesi'!C$24,"")&amp;IF(C251='Tabelle Tipi-pesi'!B$25,'Tabelle Tipi-pesi'!C$25,"")&amp;IF(C251='Tabelle Tipi-pesi'!B$26,'Tabelle Tipi-pesi'!C$26,"")&amp;IF(C251='Tabelle Tipi-pesi'!B$27,'Tabelle Tipi-pesi'!C$27,"")&amp;IF(C251='Tabelle Tipi-pesi'!B$28,'Tabelle Tipi-pesi'!C$28,"")&amp;IF(C251='Tabelle Tipi-pesi'!B$29,'Tabelle Tipi-pesi'!C$29,"")&amp;IF(C251='Tabelle Tipi-pesi'!B$30,'Tabelle Tipi-pesi'!C$30,"")))</f>
        <v>40</v>
      </c>
      <c r="E251" s="8" t="s">
        <v>174</v>
      </c>
      <c r="F251" s="7">
        <f>IF(E251="",0,VALUE(IF(E251='Tabelle Tipi-pesi'!D$2,'Tabelle Tipi-pesi'!E$2,"")&amp;IF(E251='Tabelle Tipi-pesi'!D$3,'Tabelle Tipi-pesi'!E$3,"")&amp;IF(E251='Tabelle Tipi-pesi'!D$4,'Tabelle Tipi-pesi'!E$4,"")&amp;IF(E251='Tabelle Tipi-pesi'!D$5,'Tabelle Tipi-pesi'!E$5,"")&amp;IF(E251='Tabelle Tipi-pesi'!D$6,'Tabelle Tipi-pesi'!E$6,"")&amp;IF(E251='Tabelle Tipi-pesi'!D$7,'Tabelle Tipi-pesi'!E$7,"")&amp;IF(E251='Tabelle Tipi-pesi'!D$8,'Tabelle Tipi-pesi'!E$8,"")&amp;IF(E251='Tabelle Tipi-pesi'!D$9,'Tabelle Tipi-pesi'!E$9,"")&amp;IF(E251='Tabelle Tipi-pesi'!D$10,'Tabelle Tipi-pesi'!E$10,"")&amp;IF(E251='Tabelle Tipi-pesi'!D$11,'Tabelle Tipi-pesi'!E$11,"")&amp;IF(E251='Tabelle Tipi-pesi'!D$12,'Tabelle Tipi-pesi'!E$12,"")&amp;IF(E251='Tabelle Tipi-pesi'!D$13,'Tabelle Tipi-pesi'!E$13,"")&amp;IF(E251='Tabelle Tipi-pesi'!D$14,'Tabelle Tipi-pesi'!E$14,"")&amp;IF(E251='Tabelle Tipi-pesi'!D$15,'Tabelle Tipi-pesi'!E$15,"")&amp;IF(E251='Tabelle Tipi-pesi'!D$16,'Tabelle Tipi-pesi'!E$16,"")&amp;IF(E251='Tabelle Tipi-pesi'!D$17,'Tabelle Tipi-pesi'!E$17,"")&amp;IF(E251='Tabelle Tipi-pesi'!D$18,'Tabelle Tipi-pesi'!E$18,"")&amp;IF(E251='Tabelle Tipi-pesi'!D$19,'Tabelle Tipi-pesi'!E$19,"")&amp;IF(E251='Tabelle Tipi-pesi'!D$20,'Tabelle Tipi-pesi'!E$20,"")&amp;IF(E251='Tabelle Tipi-pesi'!D$21,'Tabelle Tipi-pesi'!E$21,"")&amp;IF(E251='Tabelle Tipi-pesi'!D$22,'Tabelle Tipi-pesi'!E$22,"")&amp;IF(E251='Tabelle Tipi-pesi'!D$23,'Tabelle Tipi-pesi'!E$23,"")&amp;IF(E251='Tabelle Tipi-pesi'!D$24,'Tabelle Tipi-pesi'!E$24,"")&amp;IF(E251='Tabelle Tipi-pesi'!D$25,'Tabelle Tipi-pesi'!E$25,"")&amp;IF(E251='Tabelle Tipi-pesi'!D$26,'Tabelle Tipi-pesi'!E$26,"")&amp;IF(E251='Tabelle Tipi-pesi'!D$27,'Tabelle Tipi-pesi'!E$27,"")&amp;IF(E251='Tabelle Tipi-pesi'!D$28,'Tabelle Tipi-pesi'!E$28,"")&amp;IF(E251='Tabelle Tipi-pesi'!D$29,'Tabelle Tipi-pesi'!E$29,"")&amp;IF(E251='Tabelle Tipi-pesi'!D$30,'Tabelle Tipi-pesi'!E$30,"")))</f>
        <v>34</v>
      </c>
      <c r="G251" s="22" t="s">
        <v>133</v>
      </c>
      <c r="H251" s="23">
        <f>$B251*IF(G251="",0,VALUE(IF(G251='Tabelle Tipi-pesi'!F$2,'Tabelle Tipi-pesi'!G$2,"")&amp;IF(G251='Tabelle Tipi-pesi'!F$3,'Tabelle Tipi-pesi'!G$3,"")&amp;IF(G251='Tabelle Tipi-pesi'!F$4,'Tabelle Tipi-pesi'!G$4,"")&amp;IF(G251='Tabelle Tipi-pesi'!F$5,'Tabelle Tipi-pesi'!G$5,"")&amp;IF(G251='Tabelle Tipi-pesi'!F$6,'Tabelle Tipi-pesi'!G$6,"")&amp;IF(G251='Tabelle Tipi-pesi'!F$7,'Tabelle Tipi-pesi'!G$7,"")&amp;IF(G251='Tabelle Tipi-pesi'!F$8,'Tabelle Tipi-pesi'!G$8,"")&amp;IF(G251='Tabelle Tipi-pesi'!F$9,'Tabelle Tipi-pesi'!G$9,"")&amp;IF(G251='Tabelle Tipi-pesi'!F$10,'Tabelle Tipi-pesi'!G$10,"")&amp;IF(G251='Tabelle Tipi-pesi'!F$11,'Tabelle Tipi-pesi'!G$11,"")&amp;IF(G251='Tabelle Tipi-pesi'!F$12,'Tabelle Tipi-pesi'!G$12,"")&amp;IF(G251='Tabelle Tipi-pesi'!F$13,'Tabelle Tipi-pesi'!G$13,"")&amp;IF(G251='Tabelle Tipi-pesi'!F$14,'Tabelle Tipi-pesi'!G$14,"")&amp;IF(G251='Tabelle Tipi-pesi'!F$15,'Tabelle Tipi-pesi'!G$15,"")&amp;IF(G251='Tabelle Tipi-pesi'!F$16,'Tabelle Tipi-pesi'!G$16,"")&amp;IF(G251='Tabelle Tipi-pesi'!F$17,'Tabelle Tipi-pesi'!G$17,"")&amp;IF(G251='Tabelle Tipi-pesi'!F$18,'Tabelle Tipi-pesi'!G$18,"")&amp;IF(G251='Tabelle Tipi-pesi'!F$19,'Tabelle Tipi-pesi'!G$19,"")&amp;IF(G251='Tabelle Tipi-pesi'!F$20,'Tabelle Tipi-pesi'!G$20,"")&amp;IF(G251='Tabelle Tipi-pesi'!F$21,'Tabelle Tipi-pesi'!G$21,"")&amp;IF(G251='Tabelle Tipi-pesi'!F$22,'Tabelle Tipi-pesi'!G$22,"")&amp;IF(G251='Tabelle Tipi-pesi'!F$23,'Tabelle Tipi-pesi'!G$23,"")&amp;IF(G251='Tabelle Tipi-pesi'!F$24,'Tabelle Tipi-pesi'!G$24,"")&amp;IF(G251='Tabelle Tipi-pesi'!F$25,'Tabelle Tipi-pesi'!G$25,"")&amp;IF(G251='Tabelle Tipi-pesi'!F$26,'Tabelle Tipi-pesi'!G$26,"")&amp;IF(G251='Tabelle Tipi-pesi'!F$27,'Tabelle Tipi-pesi'!G$27,"")&amp;IF(G251='Tabelle Tipi-pesi'!F$28,'Tabelle Tipi-pesi'!G$28,"")&amp;IF(G251='Tabelle Tipi-pesi'!F$29,'Tabelle Tipi-pesi'!G$29,"")&amp;IF(G251='Tabelle Tipi-pesi'!F$30,'Tabelle Tipi-pesi'!G$30,"")))</f>
        <v>40</v>
      </c>
      <c r="I251" s="8" t="s">
        <v>46</v>
      </c>
      <c r="J251" s="9">
        <f>IF(I251="",0,VALUE(IF(I251='Tabelle Tipi-pesi'!H$2,'Tabelle Tipi-pesi'!I$2,"")&amp;IF(I251='Tabelle Tipi-pesi'!H$3,'Tabelle Tipi-pesi'!I$3,"")&amp;IF(I251='Tabelle Tipi-pesi'!H$4,'Tabelle Tipi-pesi'!I$4,"")&amp;IF(I251='Tabelle Tipi-pesi'!H$5,'Tabelle Tipi-pesi'!I$5,"")&amp;IF(I251='Tabelle Tipi-pesi'!H$6,'Tabelle Tipi-pesi'!I$6,"")&amp;IF(I251='Tabelle Tipi-pesi'!H$7,'Tabelle Tipi-pesi'!I$7,"")&amp;IF(I251='Tabelle Tipi-pesi'!H$8,'Tabelle Tipi-pesi'!I$8,"")&amp;IF(I251='Tabelle Tipi-pesi'!H$9,'Tabelle Tipi-pesi'!I$9,"")&amp;IF(I251='Tabelle Tipi-pesi'!H$10,'Tabelle Tipi-pesi'!I$10,"")&amp;IF(I251='Tabelle Tipi-pesi'!H$11,'Tabelle Tipi-pesi'!I$11,"")&amp;IF(I251='Tabelle Tipi-pesi'!H$12,'Tabelle Tipi-pesi'!I$12,"")&amp;IF(I251='Tabelle Tipi-pesi'!H$13,'Tabelle Tipi-pesi'!I$13,"")&amp;IF(I251='Tabelle Tipi-pesi'!H$14,'Tabelle Tipi-pesi'!I$14,"")&amp;IF(I251='Tabelle Tipi-pesi'!H$15,'Tabelle Tipi-pesi'!I$15,"")&amp;IF(I251='Tabelle Tipi-pesi'!H$16,'Tabelle Tipi-pesi'!I$16,"")&amp;IF(I251='Tabelle Tipi-pesi'!H$17,'Tabelle Tipi-pesi'!I$17,"")&amp;IF(I251='Tabelle Tipi-pesi'!H$18,'Tabelle Tipi-pesi'!I$18,"")&amp;IF(I251='Tabelle Tipi-pesi'!H$19,'Tabelle Tipi-pesi'!I$19,"")&amp;IF(I251='Tabelle Tipi-pesi'!H$20,'Tabelle Tipi-pesi'!I$20,"")&amp;IF(I251='Tabelle Tipi-pesi'!H$21,'Tabelle Tipi-pesi'!I$21,"")&amp;IF(I251='Tabelle Tipi-pesi'!H$22,'Tabelle Tipi-pesi'!I$22,"")&amp;IF(I251='Tabelle Tipi-pesi'!H$23,'Tabelle Tipi-pesi'!I$23,"")&amp;IF(I251='Tabelle Tipi-pesi'!H$24,'Tabelle Tipi-pesi'!I$24,"")&amp;IF(I251='Tabelle Tipi-pesi'!H$25,'Tabelle Tipi-pesi'!I$25,"")&amp;IF(I251='Tabelle Tipi-pesi'!H$26,'Tabelle Tipi-pesi'!I$26,"")&amp;IF(I251='Tabelle Tipi-pesi'!H$27,'Tabelle Tipi-pesi'!I$27,"")&amp;IF(I251='Tabelle Tipi-pesi'!H$28,'Tabelle Tipi-pesi'!I$28,"")&amp;IF(I251='Tabelle Tipi-pesi'!H$29,'Tabelle Tipi-pesi'!I$29,"")&amp;IF(I251='Tabelle Tipi-pesi'!H$30,'Tabelle Tipi-pesi'!I$30,"")))</f>
        <v>40</v>
      </c>
      <c r="K251" s="24" t="s">
        <v>50</v>
      </c>
      <c r="L251" s="25">
        <f>IF(K251="",0,VALUE(IF(K251='Tabelle Tipi-pesi'!J$2,'Tabelle Tipi-pesi'!K$2,"")&amp;IF(K251='Tabelle Tipi-pesi'!J$3,'Tabelle Tipi-pesi'!K$3,"")&amp;IF(K251='Tabelle Tipi-pesi'!J$4,'Tabelle Tipi-pesi'!K$4,"")&amp;IF(K251='Tabelle Tipi-pesi'!J$5,'Tabelle Tipi-pesi'!K$5,"")&amp;IF(K251='Tabelle Tipi-pesi'!J$6,'Tabelle Tipi-pesi'!K$6,"")&amp;IF(K251='Tabelle Tipi-pesi'!J$7,'Tabelle Tipi-pesi'!K$7,"")&amp;IF(K251='Tabelle Tipi-pesi'!J$8,'Tabelle Tipi-pesi'!K$8,"")&amp;IF(K251='Tabelle Tipi-pesi'!J$9,'Tabelle Tipi-pesi'!K$9,"")&amp;IF(K251='Tabelle Tipi-pesi'!J$10,'Tabelle Tipi-pesi'!K$10,"")&amp;IF(K251='Tabelle Tipi-pesi'!J$11,'Tabelle Tipi-pesi'!K$11,"")&amp;IF(K251='Tabelle Tipi-pesi'!J$12,'Tabelle Tipi-pesi'!K$12,"")&amp;IF(K251='Tabelle Tipi-pesi'!J$13,'Tabelle Tipi-pesi'!K$13,"")&amp;IF(K251='Tabelle Tipi-pesi'!J$14,'Tabelle Tipi-pesi'!K$14,"")&amp;IF(K251='Tabelle Tipi-pesi'!J$15,'Tabelle Tipi-pesi'!K$15,"")&amp;IF(K251='Tabelle Tipi-pesi'!J$16,'Tabelle Tipi-pesi'!K$16,"")&amp;IF(K251='Tabelle Tipi-pesi'!J$17,'Tabelle Tipi-pesi'!K$17,"")&amp;IF(K251='Tabelle Tipi-pesi'!J$18,'Tabelle Tipi-pesi'!K$18,"")&amp;IF(K251='Tabelle Tipi-pesi'!J$19,'Tabelle Tipi-pesi'!K$19,"")&amp;IF(K251='Tabelle Tipi-pesi'!J$20,'Tabelle Tipi-pesi'!K$20,"")&amp;IF(K251='Tabelle Tipi-pesi'!J$21,'Tabelle Tipi-pesi'!K$21,"")&amp;IF(K251='Tabelle Tipi-pesi'!J$22,'Tabelle Tipi-pesi'!K$22,"")&amp;IF(K251='Tabelle Tipi-pesi'!J$23,'Tabelle Tipi-pesi'!K$23,"")&amp;IF(K251='Tabelle Tipi-pesi'!J$24,'Tabelle Tipi-pesi'!K$24,"")&amp;IF(K251='Tabelle Tipi-pesi'!J$25,'Tabelle Tipi-pesi'!K$25,"")&amp;IF(K251='Tabelle Tipi-pesi'!J$26,'Tabelle Tipi-pesi'!K$26,"")&amp;IF(K251='Tabelle Tipi-pesi'!J$27,'Tabelle Tipi-pesi'!K$27,"")&amp;IF(K251='Tabelle Tipi-pesi'!J$28,'Tabelle Tipi-pesi'!K$28,"")&amp;IF(K251='Tabelle Tipi-pesi'!J$29,'Tabelle Tipi-pesi'!K$29,"")&amp;IF(K251='Tabelle Tipi-pesi'!J$30,'Tabelle Tipi-pesi'!K$30,"")))</f>
        <v>7</v>
      </c>
      <c r="M251" s="8" t="s">
        <v>55</v>
      </c>
      <c r="N251" s="9">
        <f>$B251*IF(M251="",0,VALUE(IF(M251='Tabelle Tipi-pesi'!L$2,'Tabelle Tipi-pesi'!M$2,"")&amp;IF(M251='Tabelle Tipi-pesi'!L$3,'Tabelle Tipi-pesi'!M$3,"")&amp;IF(M251='Tabelle Tipi-pesi'!L$4,'Tabelle Tipi-pesi'!M$4,"")&amp;IF(M251='Tabelle Tipi-pesi'!L$5,'Tabelle Tipi-pesi'!M$5,"")&amp;IF(M251='Tabelle Tipi-pesi'!L$6,'Tabelle Tipi-pesi'!M$6,"")&amp;IF(M251='Tabelle Tipi-pesi'!L$7,'Tabelle Tipi-pesi'!M$7,"")&amp;IF(M251='Tabelle Tipi-pesi'!L$8,'Tabelle Tipi-pesi'!M$8,"")&amp;IF(M251='Tabelle Tipi-pesi'!L$9,'Tabelle Tipi-pesi'!M$9,"")&amp;IF(M251='Tabelle Tipi-pesi'!L$10,'Tabelle Tipi-pesi'!M$10,"")&amp;IF(M251='Tabelle Tipi-pesi'!L$11,'Tabelle Tipi-pesi'!M$11,"")&amp;IF(M251='Tabelle Tipi-pesi'!L$12,'Tabelle Tipi-pesi'!M$12,"")&amp;IF(M251='Tabelle Tipi-pesi'!L$13,'Tabelle Tipi-pesi'!M$13,"")&amp;IF(M251='Tabelle Tipi-pesi'!L$14,'Tabelle Tipi-pesi'!M$14,"")&amp;IF(M251='Tabelle Tipi-pesi'!L$15,'Tabelle Tipi-pesi'!M$15,"")&amp;IF(M251='Tabelle Tipi-pesi'!L$16,'Tabelle Tipi-pesi'!M$16,"")&amp;IF(M251='Tabelle Tipi-pesi'!L$17,'Tabelle Tipi-pesi'!M$17,"")&amp;IF(M251='Tabelle Tipi-pesi'!L$18,'Tabelle Tipi-pesi'!M$18,"")&amp;IF(M251='Tabelle Tipi-pesi'!L$19,'Tabelle Tipi-pesi'!M$19,"")&amp;IF(M251='Tabelle Tipi-pesi'!L$20,'Tabelle Tipi-pesi'!M$20,"")&amp;IF(M251='Tabelle Tipi-pesi'!L$21,'Tabelle Tipi-pesi'!M$21,"")&amp;IF(M251='Tabelle Tipi-pesi'!L$22,'Tabelle Tipi-pesi'!M$22,"")&amp;IF(M251='Tabelle Tipi-pesi'!L$23,'Tabelle Tipi-pesi'!M$23,"")&amp;IF(M251='Tabelle Tipi-pesi'!L$24,'Tabelle Tipi-pesi'!M$24,"")&amp;IF(M251='Tabelle Tipi-pesi'!L$25,'Tabelle Tipi-pesi'!M$25,"")&amp;IF(M251='Tabelle Tipi-pesi'!L$26,'Tabelle Tipi-pesi'!M$26,"")&amp;IF(M251='Tabelle Tipi-pesi'!L$27,'Tabelle Tipi-pesi'!M$27,"")&amp;IF(M251='Tabelle Tipi-pesi'!L$28,'Tabelle Tipi-pesi'!M$28,"")&amp;IF(M251='Tabelle Tipi-pesi'!L$29,'Tabelle Tipi-pesi'!M$29,"")&amp;IF(M251='Tabelle Tipi-pesi'!L$30,'Tabelle Tipi-pesi'!M$30,"")))</f>
        <v>100</v>
      </c>
      <c r="O251" s="27" t="s">
        <v>134</v>
      </c>
      <c r="P251" s="28">
        <f>IF(O251="",0,VALUE(IF(O251='Tabelle Tipi-pesi'!N$2,'Tabelle Tipi-pesi'!O$2,"")&amp;IF(O251='Tabelle Tipi-pesi'!N$3,'Tabelle Tipi-pesi'!O$3,"")&amp;IF(O251='Tabelle Tipi-pesi'!N$4,'Tabelle Tipi-pesi'!O$4,"")&amp;IF(O251='Tabelle Tipi-pesi'!N$5,'Tabelle Tipi-pesi'!O$5,"")&amp;IF(O251='Tabelle Tipi-pesi'!N$6,'Tabelle Tipi-pesi'!O$6,"")&amp;IF(O251='Tabelle Tipi-pesi'!N$7,'Tabelle Tipi-pesi'!O$7,"")&amp;IF(O251='Tabelle Tipi-pesi'!N$8,'Tabelle Tipi-pesi'!O$8,"")&amp;IF(O251='Tabelle Tipi-pesi'!N$9,'Tabelle Tipi-pesi'!O$9,"")&amp;IF(O251='Tabelle Tipi-pesi'!N$10,'Tabelle Tipi-pesi'!O$10,"")&amp;IF(O251='Tabelle Tipi-pesi'!N$11,'Tabelle Tipi-pesi'!O$11,"")&amp;IF(O251='Tabelle Tipi-pesi'!N$12,'Tabelle Tipi-pesi'!O$12,"")&amp;IF(O251='Tabelle Tipi-pesi'!N$13,'Tabelle Tipi-pesi'!O$13,"")&amp;IF(O251='Tabelle Tipi-pesi'!N$14,'Tabelle Tipi-pesi'!O$14,"")&amp;IF(O251='Tabelle Tipi-pesi'!N$15,'Tabelle Tipi-pesi'!O$15,"")&amp;IF(O251='Tabelle Tipi-pesi'!N$16,'Tabelle Tipi-pesi'!O$16,"")&amp;IF(O251='Tabelle Tipi-pesi'!N$17,'Tabelle Tipi-pesi'!O$17,"")&amp;IF(O251='Tabelle Tipi-pesi'!N$18,'Tabelle Tipi-pesi'!O$18,"")&amp;IF(O251='Tabelle Tipi-pesi'!N$19,'Tabelle Tipi-pesi'!O$19,"")&amp;IF(O251='Tabelle Tipi-pesi'!N$20,'Tabelle Tipi-pesi'!O$20,"")&amp;IF(O251='Tabelle Tipi-pesi'!N$21,'Tabelle Tipi-pesi'!O$21,"")&amp;IF(O251='Tabelle Tipi-pesi'!N$22,'Tabelle Tipi-pesi'!O$22,"")&amp;IF(O251='Tabelle Tipi-pesi'!N$23,'Tabelle Tipi-pesi'!O$23,"")&amp;IF(O251='Tabelle Tipi-pesi'!N$24,'Tabelle Tipi-pesi'!O$24,"")&amp;IF(O251='Tabelle Tipi-pesi'!N$25,'Tabelle Tipi-pesi'!O$25,"")&amp;IF(O251='Tabelle Tipi-pesi'!N$26,'Tabelle Tipi-pesi'!O$26,"")&amp;IF(O251='Tabelle Tipi-pesi'!N$27,'Tabelle Tipi-pesi'!O$27,"")&amp;IF(O251='Tabelle Tipi-pesi'!N$28,'Tabelle Tipi-pesi'!O$28,"")&amp;IF(O251='Tabelle Tipi-pesi'!N$29,'Tabelle Tipi-pesi'!O$29,"")&amp;IF(O251='Tabelle Tipi-pesi'!N$30,'Tabelle Tipi-pesi'!O$30,"")))</f>
        <v>100</v>
      </c>
      <c r="R251" s="9">
        <f>IF(Q251="",0,VALUE(IF(Q251='Tabelle Tipi-pesi'!P$2,'Tabelle Tipi-pesi'!Q$2,"")&amp;IF(Q251='Tabelle Tipi-pesi'!P$3,'Tabelle Tipi-pesi'!Q$3,"")&amp;IF(Q251='Tabelle Tipi-pesi'!P$4,'Tabelle Tipi-pesi'!Q$4,"")&amp;IF(Q251='Tabelle Tipi-pesi'!P$5,'Tabelle Tipi-pesi'!Q$5,"")&amp;IF(Q251='Tabelle Tipi-pesi'!P$6,'Tabelle Tipi-pesi'!Q$6,"")&amp;IF(Q251='Tabelle Tipi-pesi'!P$7,'Tabelle Tipi-pesi'!Q$7,"")&amp;IF(Q251='Tabelle Tipi-pesi'!P$8,'Tabelle Tipi-pesi'!Q$8,"")&amp;IF(Q251='Tabelle Tipi-pesi'!P$9,'Tabelle Tipi-pesi'!Q$9,"")&amp;IF(Q251='Tabelle Tipi-pesi'!P$10,'Tabelle Tipi-pesi'!Q$10,"")&amp;IF(Q251='Tabelle Tipi-pesi'!P$11,'Tabelle Tipi-pesi'!Q$11,"")&amp;IF(Q251='Tabelle Tipi-pesi'!P$12,'Tabelle Tipi-pesi'!Q$12,"")&amp;IF(Q251='Tabelle Tipi-pesi'!P$13,'Tabelle Tipi-pesi'!Q$13,"")&amp;IF(Q251='Tabelle Tipi-pesi'!P$14,'Tabelle Tipi-pesi'!Q$14,"")&amp;IF(Q251='Tabelle Tipi-pesi'!P$15,'Tabelle Tipi-pesi'!Q$15,"")&amp;IF(Q251='Tabelle Tipi-pesi'!P$16,'Tabelle Tipi-pesi'!Q$16,"")&amp;IF(Q251='Tabelle Tipi-pesi'!P$17,'Tabelle Tipi-pesi'!Q$17,"")&amp;IF(Q251='Tabelle Tipi-pesi'!P$18,'Tabelle Tipi-pesi'!Q$18,"")&amp;IF(Q251='Tabelle Tipi-pesi'!P$19,'Tabelle Tipi-pesi'!Q$19,"")&amp;IF(Q251='Tabelle Tipi-pesi'!P$20,'Tabelle Tipi-pesi'!Q$20,"")&amp;IF(Q251='Tabelle Tipi-pesi'!P$21,'Tabelle Tipi-pesi'!Q$21,"")&amp;IF(Q251='Tabelle Tipi-pesi'!P$22,'Tabelle Tipi-pesi'!Q$22,"")&amp;IF(Q251='Tabelle Tipi-pesi'!P$23,'Tabelle Tipi-pesi'!Q$23,"")&amp;IF(Q251='Tabelle Tipi-pesi'!P$24,'Tabelle Tipi-pesi'!Q$24,"")&amp;IF(Q251='Tabelle Tipi-pesi'!P$25,'Tabelle Tipi-pesi'!Q$25,"")&amp;IF(Q251='Tabelle Tipi-pesi'!P$26,'Tabelle Tipi-pesi'!Q$26,"")&amp;IF(Q251='Tabelle Tipi-pesi'!P$27,'Tabelle Tipi-pesi'!Q$27,"")&amp;IF(Q251='Tabelle Tipi-pesi'!P$28,'Tabelle Tipi-pesi'!Q$28,"")&amp;IF(Q251='Tabelle Tipi-pesi'!P$29,'Tabelle Tipi-pesi'!Q$29,"")&amp;IF(Q251='Tabelle Tipi-pesi'!P$30,'Tabelle Tipi-pesi'!Q$30,"")))</f>
        <v>0</v>
      </c>
      <c r="S251" s="29"/>
      <c r="T251" s="30">
        <f>IF(S251="",0,VALUE(IF(S251='Tabelle Tipi-pesi'!R$2,'Tabelle Tipi-pesi'!S$2,"")&amp;IF(S251='Tabelle Tipi-pesi'!R$3,'Tabelle Tipi-pesi'!S$3,"")&amp;IF(S251='Tabelle Tipi-pesi'!R$4,'Tabelle Tipi-pesi'!S$4,"")&amp;IF(S251='Tabelle Tipi-pesi'!R$5,'Tabelle Tipi-pesi'!S$5,"")&amp;IF(S251='Tabelle Tipi-pesi'!R$6,'Tabelle Tipi-pesi'!S$6,"")&amp;IF(S251='Tabelle Tipi-pesi'!R$7,'Tabelle Tipi-pesi'!S$7,"")&amp;IF(S251='Tabelle Tipi-pesi'!R$8,'Tabelle Tipi-pesi'!S$8,"")&amp;IF(S251='Tabelle Tipi-pesi'!R$9,'Tabelle Tipi-pesi'!S$9,"")&amp;IF(S251='Tabelle Tipi-pesi'!R$10,'Tabelle Tipi-pesi'!S$10,"")&amp;IF(S251='Tabelle Tipi-pesi'!R$11,'Tabelle Tipi-pesi'!S$11,"")&amp;IF(S251='Tabelle Tipi-pesi'!R$12,'Tabelle Tipi-pesi'!S$12,"")&amp;IF(S251='Tabelle Tipi-pesi'!R$13,'Tabelle Tipi-pesi'!S$13,"")&amp;IF(S251='Tabelle Tipi-pesi'!R$14,'Tabelle Tipi-pesi'!S$14,"")&amp;IF(S251='Tabelle Tipi-pesi'!R$15,'Tabelle Tipi-pesi'!S$15,"")&amp;IF(S251='Tabelle Tipi-pesi'!R$16,'Tabelle Tipi-pesi'!S$16,"")&amp;IF(S251='Tabelle Tipi-pesi'!R$17,'Tabelle Tipi-pesi'!S$17,"")&amp;IF(S251='Tabelle Tipi-pesi'!R$18,'Tabelle Tipi-pesi'!S$18,"")&amp;IF(S251='Tabelle Tipi-pesi'!R$19,'Tabelle Tipi-pesi'!S$19,"")&amp;IF(S251='Tabelle Tipi-pesi'!R$20,'Tabelle Tipi-pesi'!S$20,"")&amp;IF(S251='Tabelle Tipi-pesi'!R$21,'Tabelle Tipi-pesi'!S$21,"")&amp;IF(S251='Tabelle Tipi-pesi'!R$22,'Tabelle Tipi-pesi'!S$22,"")&amp;IF(S251='Tabelle Tipi-pesi'!R$23,'Tabelle Tipi-pesi'!S$23,"")&amp;IF(S251='Tabelle Tipi-pesi'!R$24,'Tabelle Tipi-pesi'!S$24,"")&amp;IF(S251='Tabelle Tipi-pesi'!R$25,'Tabelle Tipi-pesi'!S$25,"")&amp;IF(S251='Tabelle Tipi-pesi'!R$26,'Tabelle Tipi-pesi'!S$26,"")&amp;IF(S251='Tabelle Tipi-pesi'!R$27,'Tabelle Tipi-pesi'!S$27,"")&amp;IF(S251='Tabelle Tipi-pesi'!R$28,'Tabelle Tipi-pesi'!S$28,"")&amp;IF(S251='Tabelle Tipi-pesi'!R$29,'Tabelle Tipi-pesi'!S$29,"")&amp;IF(S251='Tabelle Tipi-pesi'!R$30,'Tabelle Tipi-pesi'!S$30,"")))</f>
        <v>0</v>
      </c>
      <c r="V251" s="9">
        <f>IF(U251="",0,VALUE(IF(U251='Tabelle Tipi-pesi'!T$2,'Tabelle Tipi-pesi'!U$2,"")&amp;IF(U251='Tabelle Tipi-pesi'!T$3,'Tabelle Tipi-pesi'!U$3,"")&amp;IF(U251='Tabelle Tipi-pesi'!T$4,'Tabelle Tipi-pesi'!U$4,"")&amp;IF(U251='Tabelle Tipi-pesi'!T$5,'Tabelle Tipi-pesi'!U$5,"")&amp;IF(U251='Tabelle Tipi-pesi'!T$6,'Tabelle Tipi-pesi'!U$6,"")&amp;IF(U251='Tabelle Tipi-pesi'!T$7,'Tabelle Tipi-pesi'!U$7,"")&amp;IF(U251='Tabelle Tipi-pesi'!T$8,'Tabelle Tipi-pesi'!U$8,"")&amp;IF(U251='Tabelle Tipi-pesi'!T$9,'Tabelle Tipi-pesi'!U$9,"")&amp;IF(U251='Tabelle Tipi-pesi'!T$10,'Tabelle Tipi-pesi'!U$10,"")&amp;IF(U251='Tabelle Tipi-pesi'!T$11,'Tabelle Tipi-pesi'!U$11,"")&amp;IF(U251='Tabelle Tipi-pesi'!T$12,'Tabelle Tipi-pesi'!U$12,"")&amp;IF(U251='Tabelle Tipi-pesi'!T$13,'Tabelle Tipi-pesi'!U$13,"")&amp;IF(U251='Tabelle Tipi-pesi'!T$14,'Tabelle Tipi-pesi'!U$14,"")&amp;IF(U251='Tabelle Tipi-pesi'!T$15,'Tabelle Tipi-pesi'!U$15,"")&amp;IF(U251='Tabelle Tipi-pesi'!T$16,'Tabelle Tipi-pesi'!U$16,"")&amp;IF(U251='Tabelle Tipi-pesi'!T$17,'Tabelle Tipi-pesi'!U$17,"")&amp;IF(U251='Tabelle Tipi-pesi'!T$18,'Tabelle Tipi-pesi'!U$18,"")&amp;IF(U251='Tabelle Tipi-pesi'!T$19,'Tabelle Tipi-pesi'!U$19,"")&amp;IF(U251='Tabelle Tipi-pesi'!T$20,'Tabelle Tipi-pesi'!U$20,"")&amp;IF(U251='Tabelle Tipi-pesi'!T$21,'Tabelle Tipi-pesi'!U$21,"")&amp;IF(U251='Tabelle Tipi-pesi'!T$22,'Tabelle Tipi-pesi'!U$22,"")&amp;IF(U251='Tabelle Tipi-pesi'!T$23,'Tabelle Tipi-pesi'!U$23,"")&amp;IF(U251='Tabelle Tipi-pesi'!T$24,'Tabelle Tipi-pesi'!U$24,"")&amp;IF(U251='Tabelle Tipi-pesi'!T$25,'Tabelle Tipi-pesi'!U$25,"")&amp;IF(U251='Tabelle Tipi-pesi'!T$26,'Tabelle Tipi-pesi'!U$26,"")&amp;IF(U251='Tabelle Tipi-pesi'!T$27,'Tabelle Tipi-pesi'!U$27,"")&amp;IF(U251='Tabelle Tipi-pesi'!T$28,'Tabelle Tipi-pesi'!U$28,"")&amp;IF(U251='Tabelle Tipi-pesi'!T$29,'Tabelle Tipi-pesi'!U$29,"")&amp;IF(U251='Tabelle Tipi-pesi'!T$30,'Tabelle Tipi-pesi'!U$30,"")))</f>
        <v>0</v>
      </c>
      <c r="W251" s="31"/>
      <c r="X251" s="32">
        <f>IF(W251="",0,VALUE(IF(W251='Tabelle Tipi-pesi'!V$2,'Tabelle Tipi-pesi'!W$2,"")&amp;IF(W251='Tabelle Tipi-pesi'!V$3,'Tabelle Tipi-pesi'!W$3,"")&amp;IF(W251='Tabelle Tipi-pesi'!V$4,'Tabelle Tipi-pesi'!W$4,"")&amp;IF(W251='Tabelle Tipi-pesi'!V$5,'Tabelle Tipi-pesi'!W$5,"")&amp;IF(W251='Tabelle Tipi-pesi'!V$6,'Tabelle Tipi-pesi'!W$6,"")&amp;IF(W251='Tabelle Tipi-pesi'!V$7,'Tabelle Tipi-pesi'!W$7,"")&amp;IF(W251='Tabelle Tipi-pesi'!V$8,'Tabelle Tipi-pesi'!W$8,"")&amp;IF(W251='Tabelle Tipi-pesi'!V$9,'Tabelle Tipi-pesi'!W$9,"")&amp;IF(W251='Tabelle Tipi-pesi'!V$10,'Tabelle Tipi-pesi'!W$10,"")&amp;IF(W251='Tabelle Tipi-pesi'!V$11,'Tabelle Tipi-pesi'!W$11,"")&amp;IF(W251='Tabelle Tipi-pesi'!V$12,'Tabelle Tipi-pesi'!W$12,"")&amp;IF(W251='Tabelle Tipi-pesi'!V$13,'Tabelle Tipi-pesi'!W$13,"")&amp;IF(W251='Tabelle Tipi-pesi'!V$14,'Tabelle Tipi-pesi'!W$14,"")&amp;IF(W251='Tabelle Tipi-pesi'!V$15,'Tabelle Tipi-pesi'!W$15,"")&amp;IF(W251='Tabelle Tipi-pesi'!V$16,'Tabelle Tipi-pesi'!W$16,"")&amp;IF(W251='Tabelle Tipi-pesi'!V$17,'Tabelle Tipi-pesi'!W$17,"")&amp;IF(W251='Tabelle Tipi-pesi'!V$18,'Tabelle Tipi-pesi'!W$18,"")&amp;IF(W251='Tabelle Tipi-pesi'!V$19,'Tabelle Tipi-pesi'!W$19,"")&amp;IF(W251='Tabelle Tipi-pesi'!V$20,'Tabelle Tipi-pesi'!W$20,"")&amp;IF(W251='Tabelle Tipi-pesi'!V$21,'Tabelle Tipi-pesi'!W$21,"")&amp;IF(W251='Tabelle Tipi-pesi'!V$22,'Tabelle Tipi-pesi'!W$22,"")&amp;IF(W251='Tabelle Tipi-pesi'!V$23,'Tabelle Tipi-pesi'!W$23,"")&amp;IF(W251='Tabelle Tipi-pesi'!V$24,'Tabelle Tipi-pesi'!W$24,"")&amp;IF(W251='Tabelle Tipi-pesi'!V$25,'Tabelle Tipi-pesi'!W$25,"")&amp;IF(W251='Tabelle Tipi-pesi'!V$26,'Tabelle Tipi-pesi'!W$26,"")&amp;IF(W251='Tabelle Tipi-pesi'!V$27,'Tabelle Tipi-pesi'!W$27,"")&amp;IF(W251='Tabelle Tipi-pesi'!V$28,'Tabelle Tipi-pesi'!W$28,"")&amp;IF(W251='Tabelle Tipi-pesi'!V$29,'Tabelle Tipi-pesi'!W$29,"")&amp;IF(W251='Tabelle Tipi-pesi'!V$30,'Tabelle Tipi-pesi'!W$30,"")))</f>
        <v>0</v>
      </c>
      <c r="Z251" s="9">
        <f>IF(Y251="",0,VALUE(IF(Y251='Tabelle Tipi-pesi'!X$2,'Tabelle Tipi-pesi'!Y$2,"")&amp;IF(Y251='Tabelle Tipi-pesi'!X$3,'Tabelle Tipi-pesi'!Y$3,"")&amp;IF(Y251='Tabelle Tipi-pesi'!X$4,'Tabelle Tipi-pesi'!Y$4,"")&amp;IF(Y251='Tabelle Tipi-pesi'!X$5,'Tabelle Tipi-pesi'!Y$5,"")&amp;IF(Y251='Tabelle Tipi-pesi'!X$6,'Tabelle Tipi-pesi'!Y$6,"")&amp;IF(Y251='Tabelle Tipi-pesi'!X$7,'Tabelle Tipi-pesi'!Y$7,"")&amp;IF(Y251='Tabelle Tipi-pesi'!X$8,'Tabelle Tipi-pesi'!Y$8,"")&amp;IF(Y251='Tabelle Tipi-pesi'!X$9,'Tabelle Tipi-pesi'!Y$9,"")&amp;IF(Y251='Tabelle Tipi-pesi'!X$10,'Tabelle Tipi-pesi'!Y$10,"")&amp;IF(Y251='Tabelle Tipi-pesi'!X$11,'Tabelle Tipi-pesi'!Y$11,"")&amp;IF(Y251='Tabelle Tipi-pesi'!X$12,'Tabelle Tipi-pesi'!Y$12,"")&amp;IF(Y251='Tabelle Tipi-pesi'!X$13,'Tabelle Tipi-pesi'!Y$13,"")&amp;IF(Y251='Tabelle Tipi-pesi'!X$14,'Tabelle Tipi-pesi'!Y$14,"")&amp;IF(Y251='Tabelle Tipi-pesi'!X$15,'Tabelle Tipi-pesi'!Y$15,"")&amp;IF(Y251='Tabelle Tipi-pesi'!X$16,'Tabelle Tipi-pesi'!Y$16,"")&amp;IF(Y251='Tabelle Tipi-pesi'!X$17,'Tabelle Tipi-pesi'!Y$17,"")&amp;IF(Y251='Tabelle Tipi-pesi'!X$18,'Tabelle Tipi-pesi'!Y$18,"")&amp;IF(Y251='Tabelle Tipi-pesi'!X$19,'Tabelle Tipi-pesi'!Y$19,"")&amp;IF(Y251='Tabelle Tipi-pesi'!X$20,'Tabelle Tipi-pesi'!Y$20,"")&amp;IF(Y251='Tabelle Tipi-pesi'!X$21,'Tabelle Tipi-pesi'!Y$21,"")&amp;IF(Y251='Tabelle Tipi-pesi'!X$22,'Tabelle Tipi-pesi'!Y$22,"")&amp;IF(Y251='Tabelle Tipi-pesi'!X$23,'Tabelle Tipi-pesi'!Y$23,"")&amp;IF(Y251='Tabelle Tipi-pesi'!X$24,'Tabelle Tipi-pesi'!Y$24,"")&amp;IF(Y251='Tabelle Tipi-pesi'!X$25,'Tabelle Tipi-pesi'!Y$25,"")&amp;IF(Y251='Tabelle Tipi-pesi'!X$26,'Tabelle Tipi-pesi'!Y$26,"")&amp;IF(Y251='Tabelle Tipi-pesi'!X$27,'Tabelle Tipi-pesi'!Y$27,"")&amp;IF(Y251='Tabelle Tipi-pesi'!X$28,'Tabelle Tipi-pesi'!Y$28,"")&amp;IF(Y251='Tabelle Tipi-pesi'!X$29,'Tabelle Tipi-pesi'!Y$29,"")&amp;IF(Y251='Tabelle Tipi-pesi'!X$30,'Tabelle Tipi-pesi'!Y$30,"")))</f>
        <v>0</v>
      </c>
      <c r="AA251" s="36"/>
      <c r="AB251" s="37">
        <f>IF(AA251="",0,VALUE(IF(AA251='Tabelle Tipi-pesi'!Z$2,'Tabelle Tipi-pesi'!AA$2,"")&amp;IF(AA251='Tabelle Tipi-pesi'!Z$3,'Tabelle Tipi-pesi'!AA$3,"")&amp;IF(AA251='Tabelle Tipi-pesi'!Z$4,'Tabelle Tipi-pesi'!AA$4,"")&amp;IF(AA251='Tabelle Tipi-pesi'!Z$5,'Tabelle Tipi-pesi'!AA$5,"")&amp;IF(AA251='Tabelle Tipi-pesi'!Z$6,'Tabelle Tipi-pesi'!AA$6,"")&amp;IF(AA251='Tabelle Tipi-pesi'!Z$7,'Tabelle Tipi-pesi'!AA$7,"")&amp;IF(AA251='Tabelle Tipi-pesi'!Z$8,'Tabelle Tipi-pesi'!AA$8,"")&amp;IF(AA251='Tabelle Tipi-pesi'!Z$9,'Tabelle Tipi-pesi'!AA$9,"")&amp;IF(AA251='Tabelle Tipi-pesi'!Z$10,'Tabelle Tipi-pesi'!AA$10,"")&amp;IF(AA251='Tabelle Tipi-pesi'!Z$11,'Tabelle Tipi-pesi'!AA$11,"")&amp;IF(AA251='Tabelle Tipi-pesi'!Z$12,'Tabelle Tipi-pesi'!AA$12,"")&amp;IF(AA251='Tabelle Tipi-pesi'!Z$13,'Tabelle Tipi-pesi'!AA$13,"")&amp;IF(AA251='Tabelle Tipi-pesi'!Z$14,'Tabelle Tipi-pesi'!AA$14,"")&amp;IF(AA251='Tabelle Tipi-pesi'!Z$15,'Tabelle Tipi-pesi'!AA$15,"")&amp;IF(AA251='Tabelle Tipi-pesi'!Z$16,'Tabelle Tipi-pesi'!AA$16,"")&amp;IF(AA251='Tabelle Tipi-pesi'!Z$17,'Tabelle Tipi-pesi'!AA$17,"")&amp;IF(AA251='Tabelle Tipi-pesi'!Z$18,'Tabelle Tipi-pesi'!AA$18,"")&amp;IF(AA251='Tabelle Tipi-pesi'!Z$19,'Tabelle Tipi-pesi'!AA$19,"")&amp;IF(AA251='Tabelle Tipi-pesi'!Z$20,'Tabelle Tipi-pesi'!AA$20,"")&amp;IF(AA251='Tabelle Tipi-pesi'!Z$21,'Tabelle Tipi-pesi'!AA$21,"")&amp;IF(AA251='Tabelle Tipi-pesi'!Z$22,'Tabelle Tipi-pesi'!AA$22,"")&amp;IF(AA251='Tabelle Tipi-pesi'!Z$23,'Tabelle Tipi-pesi'!AA$23,"")&amp;IF(AA251='Tabelle Tipi-pesi'!Z$24,'Tabelle Tipi-pesi'!AA$24,"")&amp;IF(AA251='Tabelle Tipi-pesi'!Z$25,'Tabelle Tipi-pesi'!AA$25,"")&amp;IF(AA251='Tabelle Tipi-pesi'!Z$26,'Tabelle Tipi-pesi'!AA$26,"")&amp;IF(AA251='Tabelle Tipi-pesi'!Z$27,'Tabelle Tipi-pesi'!AA$27,"")&amp;IF(AA251='Tabelle Tipi-pesi'!Z$28,'Tabelle Tipi-pesi'!AA$28,"")&amp;IF(AA251='Tabelle Tipi-pesi'!Z$29,'Tabelle Tipi-pesi'!AA$29,"")&amp;IF(AA251='Tabelle Tipi-pesi'!Z$30,'Tabelle Tipi-pesi'!AA$30,"")))</f>
        <v>0</v>
      </c>
      <c r="AD251" s="9">
        <f>IF(AC251="",0,VALUE(IF(AC251='Tabelle Tipi-pesi'!Z$2,'Tabelle Tipi-pesi'!AA$2,"")&amp;IF(AC251='Tabelle Tipi-pesi'!Z$3,'Tabelle Tipi-pesi'!AA$3,"")&amp;IF(AC251='Tabelle Tipi-pesi'!Z$4,'Tabelle Tipi-pesi'!AA$4,"")&amp;IF(AC251='Tabelle Tipi-pesi'!Z$5,'Tabelle Tipi-pesi'!AA$5,"")&amp;IF(AC251='Tabelle Tipi-pesi'!Z$6,'Tabelle Tipi-pesi'!AA$6,"")&amp;IF(AC251='Tabelle Tipi-pesi'!Z$7,'Tabelle Tipi-pesi'!AA$7,"")&amp;IF(AC251='Tabelle Tipi-pesi'!Z$8,'Tabelle Tipi-pesi'!AA$8,"")&amp;IF(AC251='Tabelle Tipi-pesi'!Z$9,'Tabelle Tipi-pesi'!AA$9,"")&amp;IF(AC251='Tabelle Tipi-pesi'!Z$10,'Tabelle Tipi-pesi'!AA$10,"")&amp;IF(AC251='Tabelle Tipi-pesi'!Z$11,'Tabelle Tipi-pesi'!AA$11,"")&amp;IF(AC251='Tabelle Tipi-pesi'!Z$12,'Tabelle Tipi-pesi'!AA$12,"")&amp;IF(AC251='Tabelle Tipi-pesi'!Z$13,'Tabelle Tipi-pesi'!AA$13,"")&amp;IF(AC251='Tabelle Tipi-pesi'!Z$14,'Tabelle Tipi-pesi'!AA$14,"")&amp;IF(AC251='Tabelle Tipi-pesi'!Z$15,'Tabelle Tipi-pesi'!AA$15,"")&amp;IF(AC251='Tabelle Tipi-pesi'!Z$16,'Tabelle Tipi-pesi'!AA$16,"")&amp;IF(AC251='Tabelle Tipi-pesi'!Z$17,'Tabelle Tipi-pesi'!AA$17,"")&amp;IF(AC251='Tabelle Tipi-pesi'!Z$18,'Tabelle Tipi-pesi'!AA$18,"")&amp;IF(AC251='Tabelle Tipi-pesi'!Z$19,'Tabelle Tipi-pesi'!AA$19,"")&amp;IF(AC251='Tabelle Tipi-pesi'!Z$20,'Tabelle Tipi-pesi'!AA$20,"")&amp;IF(AC251='Tabelle Tipi-pesi'!Z$21,'Tabelle Tipi-pesi'!AA$21,"")&amp;IF(AC251='Tabelle Tipi-pesi'!Z$22,'Tabelle Tipi-pesi'!AA$22,"")&amp;IF(AC251='Tabelle Tipi-pesi'!Z$23,'Tabelle Tipi-pesi'!AA$23,"")&amp;IF(AC251='Tabelle Tipi-pesi'!Z$24,'Tabelle Tipi-pesi'!AA$24,"")&amp;IF(AC251='Tabelle Tipi-pesi'!Z$25,'Tabelle Tipi-pesi'!AA$25,"")&amp;IF(AC251='Tabelle Tipi-pesi'!Z$26,'Tabelle Tipi-pesi'!AA$26,"")&amp;IF(AC251='Tabelle Tipi-pesi'!Z$25,'Tabelle Tipi-pesi'!AA$25,"")&amp;IF(AC251='Tabelle Tipi-pesi'!Z$27,'Tabelle Tipi-pesi'!AA$27,"")&amp;IF(AC251='Tabelle Tipi-pesi'!Z$28,'Tabelle Tipi-pesi'!AA$28,"")&amp;IF(AC251='Tabelle Tipi-pesi'!Z$29,'Tabelle Tipi-pesi'!AA$29,"")&amp;IF(AC251='Tabelle Tipi-pesi'!Z$30,'Tabelle Tipi-pesi'!AA$30,"")))</f>
        <v>0</v>
      </c>
      <c r="AE251" s="34" t="s">
        <v>118</v>
      </c>
      <c r="AF251" s="35">
        <f>IF(AE251="",0,VALUE(IF(AE251='Tabelle Tipi-pesi'!AB$2,'Tabelle Tipi-pesi'!AC$2,"")&amp;IF(AE251='Tabelle Tipi-pesi'!AB$3,'Tabelle Tipi-pesi'!AC$3,"")&amp;IF(AE251='Tabelle Tipi-pesi'!AB$4,'Tabelle Tipi-pesi'!AC$4,"")&amp;IF(AE251='Tabelle Tipi-pesi'!AB$5,'Tabelle Tipi-pesi'!AC$5,"")&amp;IF(AE251='Tabelle Tipi-pesi'!AB$6,'Tabelle Tipi-pesi'!AC$6,"")&amp;IF(AE251='Tabelle Tipi-pesi'!AB$7,'Tabelle Tipi-pesi'!AC$7,"")&amp;IF(AE251='Tabelle Tipi-pesi'!AB$8,'Tabelle Tipi-pesi'!AC$8,"")&amp;IF(AE251='Tabelle Tipi-pesi'!AB$9,'Tabelle Tipi-pesi'!AC$9,"")&amp;IF(AE251='Tabelle Tipi-pesi'!AB$10,'Tabelle Tipi-pesi'!AC$10,"")&amp;IF(AE251='Tabelle Tipi-pesi'!AB$11,'Tabelle Tipi-pesi'!AC$11,"")&amp;IF(AE251='Tabelle Tipi-pesi'!AB$12,'Tabelle Tipi-pesi'!AC$12,"")&amp;IF(AE251='Tabelle Tipi-pesi'!AB$13,'Tabelle Tipi-pesi'!AC$13,"")&amp;IF(AE251='Tabelle Tipi-pesi'!AB$14,'Tabelle Tipi-pesi'!AC$14,"")&amp;IF(AE251='Tabelle Tipi-pesi'!AB$15,'Tabelle Tipi-pesi'!AC$15,"")&amp;IF(AE251='Tabelle Tipi-pesi'!AB$16,'Tabelle Tipi-pesi'!AC$16,"")&amp;IF(AE251='Tabelle Tipi-pesi'!AB$17,'Tabelle Tipi-pesi'!AC$17,"")&amp;IF(AE251='Tabelle Tipi-pesi'!AB$18,'Tabelle Tipi-pesi'!AC$18,"")&amp;IF(AE251='Tabelle Tipi-pesi'!AB$19,'Tabelle Tipi-pesi'!AC$19,"")&amp;IF(AE251='Tabelle Tipi-pesi'!AB$20,'Tabelle Tipi-pesi'!AC$20,"")&amp;IF(AE251='Tabelle Tipi-pesi'!AB$21,'Tabelle Tipi-pesi'!AC$21,"")&amp;IF(AE251='Tabelle Tipi-pesi'!AB$22,'Tabelle Tipi-pesi'!AC$22,"")&amp;IF(AE251='Tabelle Tipi-pesi'!AB$23,'Tabelle Tipi-pesi'!AC$23,"")&amp;IF(AE251='Tabelle Tipi-pesi'!AB$24,'Tabelle Tipi-pesi'!AC$24,"")&amp;IF(AE251='Tabelle Tipi-pesi'!AB$25,'Tabelle Tipi-pesi'!AC$25,"")&amp;IF(AE251='Tabelle Tipi-pesi'!AB$26,'Tabelle Tipi-pesi'!AC$26,"")&amp;IF(AE251='Tabelle Tipi-pesi'!AB$25,'Tabelle Tipi-pesi'!AC$25,"")&amp;IF(AE251='Tabelle Tipi-pesi'!AB$27,'Tabelle Tipi-pesi'!AC$27,"")&amp;IF(AE251='Tabelle Tipi-pesi'!AB$28,'Tabelle Tipi-pesi'!AC$28,"")&amp;IF(AE251='Tabelle Tipi-pesi'!AB$29,'Tabelle Tipi-pesi'!AC$29,"")&amp;IF(AE251='Tabelle Tipi-pesi'!AB$30,'Tabelle Tipi-pesi'!AC$30,"")))</f>
        <v>10</v>
      </c>
      <c r="AH251" s="9">
        <f>IF(AG251="",0,VALUE(IF(AG251='Tabelle Tipi-pesi'!AD$2,'Tabelle Tipi-pesi'!AE$2,"")&amp;IF(AG251='Tabelle Tipi-pesi'!AD$3,'Tabelle Tipi-pesi'!AE$3,"")&amp;IF(AG251='Tabelle Tipi-pesi'!AD$4,'Tabelle Tipi-pesi'!AE$4,"")&amp;IF(AG251='Tabelle Tipi-pesi'!AD$5,'Tabelle Tipi-pesi'!AE$5,"")&amp;IF(AG251='Tabelle Tipi-pesi'!AD$6,'Tabelle Tipi-pesi'!AE$6,"")&amp;IF(AG251='Tabelle Tipi-pesi'!AD$7,'Tabelle Tipi-pesi'!AE$7,"")&amp;IF(AG251='Tabelle Tipi-pesi'!AD$8,'Tabelle Tipi-pesi'!AE$8,"")&amp;IF(AG251='Tabelle Tipi-pesi'!AD$9,'Tabelle Tipi-pesi'!AE$9,"")&amp;IF(AG251='Tabelle Tipi-pesi'!AD$10,'Tabelle Tipi-pesi'!AE$10,"")&amp;IF(AG251='Tabelle Tipi-pesi'!AD$11,'Tabelle Tipi-pesi'!AE$11,"")&amp;IF(AG251='Tabelle Tipi-pesi'!AD$12,'Tabelle Tipi-pesi'!AE$12,"")&amp;IF(AG251='Tabelle Tipi-pesi'!AD$13,'Tabelle Tipi-pesi'!AE$13,"")&amp;IF(AG251='Tabelle Tipi-pesi'!AD$14,'Tabelle Tipi-pesi'!AE$14,"")&amp;IF(AG251='Tabelle Tipi-pesi'!AD$15,'Tabelle Tipi-pesi'!AE$15,"")&amp;IF(AG251='Tabelle Tipi-pesi'!AD$16,'Tabelle Tipi-pesi'!AE$16,"")&amp;IF(AG251='Tabelle Tipi-pesi'!AD$17,'Tabelle Tipi-pesi'!AE$17,"")&amp;IF(AG251='Tabelle Tipi-pesi'!AD$18,'Tabelle Tipi-pesi'!AE$18,"")&amp;IF(AG251='Tabelle Tipi-pesi'!AD$19,'Tabelle Tipi-pesi'!AE$19,"")&amp;IF(AG251='Tabelle Tipi-pesi'!AD$20,'Tabelle Tipi-pesi'!AE$20,"")&amp;IF(AG251='Tabelle Tipi-pesi'!AD$21,'Tabelle Tipi-pesi'!AE$21,"")&amp;IF(AG251='Tabelle Tipi-pesi'!AD$22,'Tabelle Tipi-pesi'!AE$22,"")&amp;IF(AG251='Tabelle Tipi-pesi'!AD$23,'Tabelle Tipi-pesi'!AE$23,"")&amp;IF(AG251='Tabelle Tipi-pesi'!AD$24,'Tabelle Tipi-pesi'!AE$24,"")&amp;IF(AG251='Tabelle Tipi-pesi'!AD$25,'Tabelle Tipi-pesi'!AE$25,"")&amp;IF(AG251='Tabelle Tipi-pesi'!AD$26,'Tabelle Tipi-pesi'!AE$26,"")&amp;IF(AG251='Tabelle Tipi-pesi'!AD$25,'Tabelle Tipi-pesi'!AE$25,"")&amp;IF(AG251='Tabelle Tipi-pesi'!AD$27,'Tabelle Tipi-pesi'!AE$27,"")&amp;IF(AG251='Tabelle Tipi-pesi'!AD$28,'Tabelle Tipi-pesi'!AE$28,"")&amp;IF(AG251='Tabelle Tipi-pesi'!AD$29,'Tabelle Tipi-pesi'!AE$29,"")&amp;IF(AG251='Tabelle Tipi-pesi'!AD$30,'Tabelle Tipi-pesi'!AE$30,"")))</f>
        <v>0</v>
      </c>
      <c r="AJ251" s="26">
        <f t="shared" ref="AJ251" si="28">AI251+AH251+AF251+AD251+AB251+Z251+X251+V251+T251+R251+P251+N251+L251+J251+H251+F251+D251</f>
        <v>371</v>
      </c>
      <c r="AK251" s="55">
        <v>32.799999999999997</v>
      </c>
      <c r="AL251" s="12">
        <v>2057</v>
      </c>
      <c r="AM251" s="18"/>
      <c r="AN251" s="11">
        <f t="shared" ref="AN251" si="29">(IF(LEFT(E251)="1",LEFT(E251,2),LEFT(E251)))*1</f>
        <v>10</v>
      </c>
      <c r="AO251" s="11" t="str">
        <f t="shared" ref="AO251" si="30">LEFT(O251)</f>
        <v>2</v>
      </c>
      <c r="AP251" s="8">
        <v>1080</v>
      </c>
      <c r="AQ251" s="40">
        <f t="shared" ref="AQ251" si="31">AL251*60/AK251/1000</f>
        <v>3.7628048780487808</v>
      </c>
      <c r="AR251" s="15">
        <f t="shared" ref="AR251" si="32">IF(RIGHT(O251)="i",AQ251*AO251*3.6,AQ251*AO251*3.7)</f>
        <v>27.844756097560978</v>
      </c>
      <c r="AS251" s="16">
        <f t="shared" ref="AS251" si="33">AR251/AJ251*1000</f>
        <v>75.053250936822039</v>
      </c>
      <c r="AT251" s="15">
        <f t="shared" ref="AT251" si="34">AJ251/AR251</f>
        <v>13.323873216921344</v>
      </c>
      <c r="AU251" s="39"/>
    </row>
    <row r="252" spans="1:47" s="8" customFormat="1" ht="11.25" customHeight="1" x14ac:dyDescent="0.2">
      <c r="A252" s="8">
        <v>248</v>
      </c>
      <c r="B252" s="8">
        <v>4</v>
      </c>
      <c r="C252" s="20" t="s">
        <v>156</v>
      </c>
      <c r="D252" s="21">
        <f>IF(C252="",0,VALUE(IF(C252='Tabelle Tipi-pesi'!B$2,'Tabelle Tipi-pesi'!C$2,"")&amp;IF(C252='Tabelle Tipi-pesi'!B$3,'Tabelle Tipi-pesi'!C$3,"")&amp;IF(C252='Tabelle Tipi-pesi'!B$4,'Tabelle Tipi-pesi'!C$4,"")&amp;IF(C252='Tabelle Tipi-pesi'!B$5,'Tabelle Tipi-pesi'!C$5,"")&amp;IF(C252='Tabelle Tipi-pesi'!B$6,'Tabelle Tipi-pesi'!C$6,"")&amp;IF(C252='Tabelle Tipi-pesi'!B$7,'Tabelle Tipi-pesi'!C$7,"")&amp;IF(C252='Tabelle Tipi-pesi'!B$8,'Tabelle Tipi-pesi'!C$8,"")&amp;IF(C252='Tabelle Tipi-pesi'!B$9,'Tabelle Tipi-pesi'!C$9,"")&amp;IF(C252='Tabelle Tipi-pesi'!B$10,'Tabelle Tipi-pesi'!C$10,"")&amp;IF(C252='Tabelle Tipi-pesi'!B$11,'Tabelle Tipi-pesi'!C$11,"")&amp;IF(C252='Tabelle Tipi-pesi'!B$12,'Tabelle Tipi-pesi'!C$12,"")&amp;IF(C252='Tabelle Tipi-pesi'!B$13,'Tabelle Tipi-pesi'!C$13,"")&amp;IF(C252='Tabelle Tipi-pesi'!B$14,'Tabelle Tipi-pesi'!C$14,"")&amp;IF(C252='Tabelle Tipi-pesi'!B$15,'Tabelle Tipi-pesi'!C$15,"")&amp;IF(C252='Tabelle Tipi-pesi'!B$16,'Tabelle Tipi-pesi'!C$16,"")&amp;IF(C252='Tabelle Tipi-pesi'!B$17,'Tabelle Tipi-pesi'!C$17,"")&amp;IF(C252='Tabelle Tipi-pesi'!B$18,'Tabelle Tipi-pesi'!C$18,"")&amp;IF(C252='Tabelle Tipi-pesi'!B$19,'Tabelle Tipi-pesi'!C$19,"")&amp;IF(C252='Tabelle Tipi-pesi'!B$20,'Tabelle Tipi-pesi'!C$20,"")&amp;IF(C252='Tabelle Tipi-pesi'!B$21,'Tabelle Tipi-pesi'!C$21,"")&amp;IF(C252='Tabelle Tipi-pesi'!B$22,'Tabelle Tipi-pesi'!C$22,"")&amp;IF(C252='Tabelle Tipi-pesi'!B$23,'Tabelle Tipi-pesi'!C$23,"")&amp;IF(C252='Tabelle Tipi-pesi'!B$24,'Tabelle Tipi-pesi'!C$24,"")&amp;IF(C252='Tabelle Tipi-pesi'!B$25,'Tabelle Tipi-pesi'!C$25,"")&amp;IF(C252='Tabelle Tipi-pesi'!B$26,'Tabelle Tipi-pesi'!C$26,"")&amp;IF(C252='Tabelle Tipi-pesi'!B$27,'Tabelle Tipi-pesi'!C$27,"")&amp;IF(C252='Tabelle Tipi-pesi'!B$28,'Tabelle Tipi-pesi'!C$28,"")&amp;IF(C252='Tabelle Tipi-pesi'!B$29,'Tabelle Tipi-pesi'!C$29,"")&amp;IF(C252='Tabelle Tipi-pesi'!B$30,'Tabelle Tipi-pesi'!C$30,"")))</f>
        <v>40</v>
      </c>
      <c r="E252" s="8" t="s">
        <v>174</v>
      </c>
      <c r="F252" s="7">
        <f>IF(E252="",0,VALUE(IF(E252='Tabelle Tipi-pesi'!D$2,'Tabelle Tipi-pesi'!E$2,"")&amp;IF(E252='Tabelle Tipi-pesi'!D$3,'Tabelle Tipi-pesi'!E$3,"")&amp;IF(E252='Tabelle Tipi-pesi'!D$4,'Tabelle Tipi-pesi'!E$4,"")&amp;IF(E252='Tabelle Tipi-pesi'!D$5,'Tabelle Tipi-pesi'!E$5,"")&amp;IF(E252='Tabelle Tipi-pesi'!D$6,'Tabelle Tipi-pesi'!E$6,"")&amp;IF(E252='Tabelle Tipi-pesi'!D$7,'Tabelle Tipi-pesi'!E$7,"")&amp;IF(E252='Tabelle Tipi-pesi'!D$8,'Tabelle Tipi-pesi'!E$8,"")&amp;IF(E252='Tabelle Tipi-pesi'!D$9,'Tabelle Tipi-pesi'!E$9,"")&amp;IF(E252='Tabelle Tipi-pesi'!D$10,'Tabelle Tipi-pesi'!E$10,"")&amp;IF(E252='Tabelle Tipi-pesi'!D$11,'Tabelle Tipi-pesi'!E$11,"")&amp;IF(E252='Tabelle Tipi-pesi'!D$12,'Tabelle Tipi-pesi'!E$12,"")&amp;IF(E252='Tabelle Tipi-pesi'!D$13,'Tabelle Tipi-pesi'!E$13,"")&amp;IF(E252='Tabelle Tipi-pesi'!D$14,'Tabelle Tipi-pesi'!E$14,"")&amp;IF(E252='Tabelle Tipi-pesi'!D$15,'Tabelle Tipi-pesi'!E$15,"")&amp;IF(E252='Tabelle Tipi-pesi'!D$16,'Tabelle Tipi-pesi'!E$16,"")&amp;IF(E252='Tabelle Tipi-pesi'!D$17,'Tabelle Tipi-pesi'!E$17,"")&amp;IF(E252='Tabelle Tipi-pesi'!D$18,'Tabelle Tipi-pesi'!E$18,"")&amp;IF(E252='Tabelle Tipi-pesi'!D$19,'Tabelle Tipi-pesi'!E$19,"")&amp;IF(E252='Tabelle Tipi-pesi'!D$20,'Tabelle Tipi-pesi'!E$20,"")&amp;IF(E252='Tabelle Tipi-pesi'!D$21,'Tabelle Tipi-pesi'!E$21,"")&amp;IF(E252='Tabelle Tipi-pesi'!D$22,'Tabelle Tipi-pesi'!E$22,"")&amp;IF(E252='Tabelle Tipi-pesi'!D$23,'Tabelle Tipi-pesi'!E$23,"")&amp;IF(E252='Tabelle Tipi-pesi'!D$24,'Tabelle Tipi-pesi'!E$24,"")&amp;IF(E252='Tabelle Tipi-pesi'!D$25,'Tabelle Tipi-pesi'!E$25,"")&amp;IF(E252='Tabelle Tipi-pesi'!D$26,'Tabelle Tipi-pesi'!E$26,"")&amp;IF(E252='Tabelle Tipi-pesi'!D$27,'Tabelle Tipi-pesi'!E$27,"")&amp;IF(E252='Tabelle Tipi-pesi'!D$28,'Tabelle Tipi-pesi'!E$28,"")&amp;IF(E252='Tabelle Tipi-pesi'!D$29,'Tabelle Tipi-pesi'!E$29,"")&amp;IF(E252='Tabelle Tipi-pesi'!D$30,'Tabelle Tipi-pesi'!E$30,"")))</f>
        <v>34</v>
      </c>
      <c r="G252" s="22" t="s">
        <v>133</v>
      </c>
      <c r="H252" s="23">
        <f>$B252*IF(G252="",0,VALUE(IF(G252='Tabelle Tipi-pesi'!F$2,'Tabelle Tipi-pesi'!G$2,"")&amp;IF(G252='Tabelle Tipi-pesi'!F$3,'Tabelle Tipi-pesi'!G$3,"")&amp;IF(G252='Tabelle Tipi-pesi'!F$4,'Tabelle Tipi-pesi'!G$4,"")&amp;IF(G252='Tabelle Tipi-pesi'!F$5,'Tabelle Tipi-pesi'!G$5,"")&amp;IF(G252='Tabelle Tipi-pesi'!F$6,'Tabelle Tipi-pesi'!G$6,"")&amp;IF(G252='Tabelle Tipi-pesi'!F$7,'Tabelle Tipi-pesi'!G$7,"")&amp;IF(G252='Tabelle Tipi-pesi'!F$8,'Tabelle Tipi-pesi'!G$8,"")&amp;IF(G252='Tabelle Tipi-pesi'!F$9,'Tabelle Tipi-pesi'!G$9,"")&amp;IF(G252='Tabelle Tipi-pesi'!F$10,'Tabelle Tipi-pesi'!G$10,"")&amp;IF(G252='Tabelle Tipi-pesi'!F$11,'Tabelle Tipi-pesi'!G$11,"")&amp;IF(G252='Tabelle Tipi-pesi'!F$12,'Tabelle Tipi-pesi'!G$12,"")&amp;IF(G252='Tabelle Tipi-pesi'!F$13,'Tabelle Tipi-pesi'!G$13,"")&amp;IF(G252='Tabelle Tipi-pesi'!F$14,'Tabelle Tipi-pesi'!G$14,"")&amp;IF(G252='Tabelle Tipi-pesi'!F$15,'Tabelle Tipi-pesi'!G$15,"")&amp;IF(G252='Tabelle Tipi-pesi'!F$16,'Tabelle Tipi-pesi'!G$16,"")&amp;IF(G252='Tabelle Tipi-pesi'!F$17,'Tabelle Tipi-pesi'!G$17,"")&amp;IF(G252='Tabelle Tipi-pesi'!F$18,'Tabelle Tipi-pesi'!G$18,"")&amp;IF(G252='Tabelle Tipi-pesi'!F$19,'Tabelle Tipi-pesi'!G$19,"")&amp;IF(G252='Tabelle Tipi-pesi'!F$20,'Tabelle Tipi-pesi'!G$20,"")&amp;IF(G252='Tabelle Tipi-pesi'!F$21,'Tabelle Tipi-pesi'!G$21,"")&amp;IF(G252='Tabelle Tipi-pesi'!F$22,'Tabelle Tipi-pesi'!G$22,"")&amp;IF(G252='Tabelle Tipi-pesi'!F$23,'Tabelle Tipi-pesi'!G$23,"")&amp;IF(G252='Tabelle Tipi-pesi'!F$24,'Tabelle Tipi-pesi'!G$24,"")&amp;IF(G252='Tabelle Tipi-pesi'!F$25,'Tabelle Tipi-pesi'!G$25,"")&amp;IF(G252='Tabelle Tipi-pesi'!F$26,'Tabelle Tipi-pesi'!G$26,"")&amp;IF(G252='Tabelle Tipi-pesi'!F$27,'Tabelle Tipi-pesi'!G$27,"")&amp;IF(G252='Tabelle Tipi-pesi'!F$28,'Tabelle Tipi-pesi'!G$28,"")&amp;IF(G252='Tabelle Tipi-pesi'!F$29,'Tabelle Tipi-pesi'!G$29,"")&amp;IF(G252='Tabelle Tipi-pesi'!F$30,'Tabelle Tipi-pesi'!G$30,"")))</f>
        <v>40</v>
      </c>
      <c r="I252" s="8" t="s">
        <v>46</v>
      </c>
      <c r="J252" s="9">
        <f>IF(I252="",0,VALUE(IF(I252='Tabelle Tipi-pesi'!H$2,'Tabelle Tipi-pesi'!I$2,"")&amp;IF(I252='Tabelle Tipi-pesi'!H$3,'Tabelle Tipi-pesi'!I$3,"")&amp;IF(I252='Tabelle Tipi-pesi'!H$4,'Tabelle Tipi-pesi'!I$4,"")&amp;IF(I252='Tabelle Tipi-pesi'!H$5,'Tabelle Tipi-pesi'!I$5,"")&amp;IF(I252='Tabelle Tipi-pesi'!H$6,'Tabelle Tipi-pesi'!I$6,"")&amp;IF(I252='Tabelle Tipi-pesi'!H$7,'Tabelle Tipi-pesi'!I$7,"")&amp;IF(I252='Tabelle Tipi-pesi'!H$8,'Tabelle Tipi-pesi'!I$8,"")&amp;IF(I252='Tabelle Tipi-pesi'!H$9,'Tabelle Tipi-pesi'!I$9,"")&amp;IF(I252='Tabelle Tipi-pesi'!H$10,'Tabelle Tipi-pesi'!I$10,"")&amp;IF(I252='Tabelle Tipi-pesi'!H$11,'Tabelle Tipi-pesi'!I$11,"")&amp;IF(I252='Tabelle Tipi-pesi'!H$12,'Tabelle Tipi-pesi'!I$12,"")&amp;IF(I252='Tabelle Tipi-pesi'!H$13,'Tabelle Tipi-pesi'!I$13,"")&amp;IF(I252='Tabelle Tipi-pesi'!H$14,'Tabelle Tipi-pesi'!I$14,"")&amp;IF(I252='Tabelle Tipi-pesi'!H$15,'Tabelle Tipi-pesi'!I$15,"")&amp;IF(I252='Tabelle Tipi-pesi'!H$16,'Tabelle Tipi-pesi'!I$16,"")&amp;IF(I252='Tabelle Tipi-pesi'!H$17,'Tabelle Tipi-pesi'!I$17,"")&amp;IF(I252='Tabelle Tipi-pesi'!H$18,'Tabelle Tipi-pesi'!I$18,"")&amp;IF(I252='Tabelle Tipi-pesi'!H$19,'Tabelle Tipi-pesi'!I$19,"")&amp;IF(I252='Tabelle Tipi-pesi'!H$20,'Tabelle Tipi-pesi'!I$20,"")&amp;IF(I252='Tabelle Tipi-pesi'!H$21,'Tabelle Tipi-pesi'!I$21,"")&amp;IF(I252='Tabelle Tipi-pesi'!H$22,'Tabelle Tipi-pesi'!I$22,"")&amp;IF(I252='Tabelle Tipi-pesi'!H$23,'Tabelle Tipi-pesi'!I$23,"")&amp;IF(I252='Tabelle Tipi-pesi'!H$24,'Tabelle Tipi-pesi'!I$24,"")&amp;IF(I252='Tabelle Tipi-pesi'!H$25,'Tabelle Tipi-pesi'!I$25,"")&amp;IF(I252='Tabelle Tipi-pesi'!H$26,'Tabelle Tipi-pesi'!I$26,"")&amp;IF(I252='Tabelle Tipi-pesi'!H$27,'Tabelle Tipi-pesi'!I$27,"")&amp;IF(I252='Tabelle Tipi-pesi'!H$28,'Tabelle Tipi-pesi'!I$28,"")&amp;IF(I252='Tabelle Tipi-pesi'!H$29,'Tabelle Tipi-pesi'!I$29,"")&amp;IF(I252='Tabelle Tipi-pesi'!H$30,'Tabelle Tipi-pesi'!I$30,"")))</f>
        <v>40</v>
      </c>
      <c r="K252" s="24" t="s">
        <v>50</v>
      </c>
      <c r="L252" s="25">
        <f>IF(K252="",0,VALUE(IF(K252='Tabelle Tipi-pesi'!J$2,'Tabelle Tipi-pesi'!K$2,"")&amp;IF(K252='Tabelle Tipi-pesi'!J$3,'Tabelle Tipi-pesi'!K$3,"")&amp;IF(K252='Tabelle Tipi-pesi'!J$4,'Tabelle Tipi-pesi'!K$4,"")&amp;IF(K252='Tabelle Tipi-pesi'!J$5,'Tabelle Tipi-pesi'!K$5,"")&amp;IF(K252='Tabelle Tipi-pesi'!J$6,'Tabelle Tipi-pesi'!K$6,"")&amp;IF(K252='Tabelle Tipi-pesi'!J$7,'Tabelle Tipi-pesi'!K$7,"")&amp;IF(K252='Tabelle Tipi-pesi'!J$8,'Tabelle Tipi-pesi'!K$8,"")&amp;IF(K252='Tabelle Tipi-pesi'!J$9,'Tabelle Tipi-pesi'!K$9,"")&amp;IF(K252='Tabelle Tipi-pesi'!J$10,'Tabelle Tipi-pesi'!K$10,"")&amp;IF(K252='Tabelle Tipi-pesi'!J$11,'Tabelle Tipi-pesi'!K$11,"")&amp;IF(K252='Tabelle Tipi-pesi'!J$12,'Tabelle Tipi-pesi'!K$12,"")&amp;IF(K252='Tabelle Tipi-pesi'!J$13,'Tabelle Tipi-pesi'!K$13,"")&amp;IF(K252='Tabelle Tipi-pesi'!J$14,'Tabelle Tipi-pesi'!K$14,"")&amp;IF(K252='Tabelle Tipi-pesi'!J$15,'Tabelle Tipi-pesi'!K$15,"")&amp;IF(K252='Tabelle Tipi-pesi'!J$16,'Tabelle Tipi-pesi'!K$16,"")&amp;IF(K252='Tabelle Tipi-pesi'!J$17,'Tabelle Tipi-pesi'!K$17,"")&amp;IF(K252='Tabelle Tipi-pesi'!J$18,'Tabelle Tipi-pesi'!K$18,"")&amp;IF(K252='Tabelle Tipi-pesi'!J$19,'Tabelle Tipi-pesi'!K$19,"")&amp;IF(K252='Tabelle Tipi-pesi'!J$20,'Tabelle Tipi-pesi'!K$20,"")&amp;IF(K252='Tabelle Tipi-pesi'!J$21,'Tabelle Tipi-pesi'!K$21,"")&amp;IF(K252='Tabelle Tipi-pesi'!J$22,'Tabelle Tipi-pesi'!K$22,"")&amp;IF(K252='Tabelle Tipi-pesi'!J$23,'Tabelle Tipi-pesi'!K$23,"")&amp;IF(K252='Tabelle Tipi-pesi'!J$24,'Tabelle Tipi-pesi'!K$24,"")&amp;IF(K252='Tabelle Tipi-pesi'!J$25,'Tabelle Tipi-pesi'!K$25,"")&amp;IF(K252='Tabelle Tipi-pesi'!J$26,'Tabelle Tipi-pesi'!K$26,"")&amp;IF(K252='Tabelle Tipi-pesi'!J$27,'Tabelle Tipi-pesi'!K$27,"")&amp;IF(K252='Tabelle Tipi-pesi'!J$28,'Tabelle Tipi-pesi'!K$28,"")&amp;IF(K252='Tabelle Tipi-pesi'!J$29,'Tabelle Tipi-pesi'!K$29,"")&amp;IF(K252='Tabelle Tipi-pesi'!J$30,'Tabelle Tipi-pesi'!K$30,"")))</f>
        <v>7</v>
      </c>
      <c r="M252" s="8" t="s">
        <v>55</v>
      </c>
      <c r="N252" s="9">
        <f>$B252*IF(M252="",0,VALUE(IF(M252='Tabelle Tipi-pesi'!L$2,'Tabelle Tipi-pesi'!M$2,"")&amp;IF(M252='Tabelle Tipi-pesi'!L$3,'Tabelle Tipi-pesi'!M$3,"")&amp;IF(M252='Tabelle Tipi-pesi'!L$4,'Tabelle Tipi-pesi'!M$4,"")&amp;IF(M252='Tabelle Tipi-pesi'!L$5,'Tabelle Tipi-pesi'!M$5,"")&amp;IF(M252='Tabelle Tipi-pesi'!L$6,'Tabelle Tipi-pesi'!M$6,"")&amp;IF(M252='Tabelle Tipi-pesi'!L$7,'Tabelle Tipi-pesi'!M$7,"")&amp;IF(M252='Tabelle Tipi-pesi'!L$8,'Tabelle Tipi-pesi'!M$8,"")&amp;IF(M252='Tabelle Tipi-pesi'!L$9,'Tabelle Tipi-pesi'!M$9,"")&amp;IF(M252='Tabelle Tipi-pesi'!L$10,'Tabelle Tipi-pesi'!M$10,"")&amp;IF(M252='Tabelle Tipi-pesi'!L$11,'Tabelle Tipi-pesi'!M$11,"")&amp;IF(M252='Tabelle Tipi-pesi'!L$12,'Tabelle Tipi-pesi'!M$12,"")&amp;IF(M252='Tabelle Tipi-pesi'!L$13,'Tabelle Tipi-pesi'!M$13,"")&amp;IF(M252='Tabelle Tipi-pesi'!L$14,'Tabelle Tipi-pesi'!M$14,"")&amp;IF(M252='Tabelle Tipi-pesi'!L$15,'Tabelle Tipi-pesi'!M$15,"")&amp;IF(M252='Tabelle Tipi-pesi'!L$16,'Tabelle Tipi-pesi'!M$16,"")&amp;IF(M252='Tabelle Tipi-pesi'!L$17,'Tabelle Tipi-pesi'!M$17,"")&amp;IF(M252='Tabelle Tipi-pesi'!L$18,'Tabelle Tipi-pesi'!M$18,"")&amp;IF(M252='Tabelle Tipi-pesi'!L$19,'Tabelle Tipi-pesi'!M$19,"")&amp;IF(M252='Tabelle Tipi-pesi'!L$20,'Tabelle Tipi-pesi'!M$20,"")&amp;IF(M252='Tabelle Tipi-pesi'!L$21,'Tabelle Tipi-pesi'!M$21,"")&amp;IF(M252='Tabelle Tipi-pesi'!L$22,'Tabelle Tipi-pesi'!M$22,"")&amp;IF(M252='Tabelle Tipi-pesi'!L$23,'Tabelle Tipi-pesi'!M$23,"")&amp;IF(M252='Tabelle Tipi-pesi'!L$24,'Tabelle Tipi-pesi'!M$24,"")&amp;IF(M252='Tabelle Tipi-pesi'!L$25,'Tabelle Tipi-pesi'!M$25,"")&amp;IF(M252='Tabelle Tipi-pesi'!L$26,'Tabelle Tipi-pesi'!M$26,"")&amp;IF(M252='Tabelle Tipi-pesi'!L$27,'Tabelle Tipi-pesi'!M$27,"")&amp;IF(M252='Tabelle Tipi-pesi'!L$28,'Tabelle Tipi-pesi'!M$28,"")&amp;IF(M252='Tabelle Tipi-pesi'!L$29,'Tabelle Tipi-pesi'!M$29,"")&amp;IF(M252='Tabelle Tipi-pesi'!L$30,'Tabelle Tipi-pesi'!M$30,"")))</f>
        <v>100</v>
      </c>
      <c r="O252" s="27" t="s">
        <v>162</v>
      </c>
      <c r="P252" s="28">
        <f>IF(O252="",0,VALUE(IF(O252='Tabelle Tipi-pesi'!N$2,'Tabelle Tipi-pesi'!O$2,"")&amp;IF(O252='Tabelle Tipi-pesi'!N$3,'Tabelle Tipi-pesi'!O$3,"")&amp;IF(O252='Tabelle Tipi-pesi'!N$4,'Tabelle Tipi-pesi'!O$4,"")&amp;IF(O252='Tabelle Tipi-pesi'!N$5,'Tabelle Tipi-pesi'!O$5,"")&amp;IF(O252='Tabelle Tipi-pesi'!N$6,'Tabelle Tipi-pesi'!O$6,"")&amp;IF(O252='Tabelle Tipi-pesi'!N$7,'Tabelle Tipi-pesi'!O$7,"")&amp;IF(O252='Tabelle Tipi-pesi'!N$8,'Tabelle Tipi-pesi'!O$8,"")&amp;IF(O252='Tabelle Tipi-pesi'!N$9,'Tabelle Tipi-pesi'!O$9,"")&amp;IF(O252='Tabelle Tipi-pesi'!N$10,'Tabelle Tipi-pesi'!O$10,"")&amp;IF(O252='Tabelle Tipi-pesi'!N$11,'Tabelle Tipi-pesi'!O$11,"")&amp;IF(O252='Tabelle Tipi-pesi'!N$12,'Tabelle Tipi-pesi'!O$12,"")&amp;IF(O252='Tabelle Tipi-pesi'!N$13,'Tabelle Tipi-pesi'!O$13,"")&amp;IF(O252='Tabelle Tipi-pesi'!N$14,'Tabelle Tipi-pesi'!O$14,"")&amp;IF(O252='Tabelle Tipi-pesi'!N$15,'Tabelle Tipi-pesi'!O$15,"")&amp;IF(O252='Tabelle Tipi-pesi'!N$16,'Tabelle Tipi-pesi'!O$16,"")&amp;IF(O252='Tabelle Tipi-pesi'!N$17,'Tabelle Tipi-pesi'!O$17,"")&amp;IF(O252='Tabelle Tipi-pesi'!N$18,'Tabelle Tipi-pesi'!O$18,"")&amp;IF(O252='Tabelle Tipi-pesi'!N$19,'Tabelle Tipi-pesi'!O$19,"")&amp;IF(O252='Tabelle Tipi-pesi'!N$20,'Tabelle Tipi-pesi'!O$20,"")&amp;IF(O252='Tabelle Tipi-pesi'!N$21,'Tabelle Tipi-pesi'!O$21,"")&amp;IF(O252='Tabelle Tipi-pesi'!N$22,'Tabelle Tipi-pesi'!O$22,"")&amp;IF(O252='Tabelle Tipi-pesi'!N$23,'Tabelle Tipi-pesi'!O$23,"")&amp;IF(O252='Tabelle Tipi-pesi'!N$24,'Tabelle Tipi-pesi'!O$24,"")&amp;IF(O252='Tabelle Tipi-pesi'!N$25,'Tabelle Tipi-pesi'!O$25,"")&amp;IF(O252='Tabelle Tipi-pesi'!N$26,'Tabelle Tipi-pesi'!O$26,"")&amp;IF(O252='Tabelle Tipi-pesi'!N$27,'Tabelle Tipi-pesi'!O$27,"")&amp;IF(O252='Tabelle Tipi-pesi'!N$28,'Tabelle Tipi-pesi'!O$28,"")&amp;IF(O252='Tabelle Tipi-pesi'!N$29,'Tabelle Tipi-pesi'!O$29,"")&amp;IF(O252='Tabelle Tipi-pesi'!N$30,'Tabelle Tipi-pesi'!O$30,"")))</f>
        <v>152</v>
      </c>
      <c r="R252" s="9">
        <f>IF(Q252="",0,VALUE(IF(Q252='Tabelle Tipi-pesi'!P$2,'Tabelle Tipi-pesi'!Q$2,"")&amp;IF(Q252='Tabelle Tipi-pesi'!P$3,'Tabelle Tipi-pesi'!Q$3,"")&amp;IF(Q252='Tabelle Tipi-pesi'!P$4,'Tabelle Tipi-pesi'!Q$4,"")&amp;IF(Q252='Tabelle Tipi-pesi'!P$5,'Tabelle Tipi-pesi'!Q$5,"")&amp;IF(Q252='Tabelle Tipi-pesi'!P$6,'Tabelle Tipi-pesi'!Q$6,"")&amp;IF(Q252='Tabelle Tipi-pesi'!P$7,'Tabelle Tipi-pesi'!Q$7,"")&amp;IF(Q252='Tabelle Tipi-pesi'!P$8,'Tabelle Tipi-pesi'!Q$8,"")&amp;IF(Q252='Tabelle Tipi-pesi'!P$9,'Tabelle Tipi-pesi'!Q$9,"")&amp;IF(Q252='Tabelle Tipi-pesi'!P$10,'Tabelle Tipi-pesi'!Q$10,"")&amp;IF(Q252='Tabelle Tipi-pesi'!P$11,'Tabelle Tipi-pesi'!Q$11,"")&amp;IF(Q252='Tabelle Tipi-pesi'!P$12,'Tabelle Tipi-pesi'!Q$12,"")&amp;IF(Q252='Tabelle Tipi-pesi'!P$13,'Tabelle Tipi-pesi'!Q$13,"")&amp;IF(Q252='Tabelle Tipi-pesi'!P$14,'Tabelle Tipi-pesi'!Q$14,"")&amp;IF(Q252='Tabelle Tipi-pesi'!P$15,'Tabelle Tipi-pesi'!Q$15,"")&amp;IF(Q252='Tabelle Tipi-pesi'!P$16,'Tabelle Tipi-pesi'!Q$16,"")&amp;IF(Q252='Tabelle Tipi-pesi'!P$17,'Tabelle Tipi-pesi'!Q$17,"")&amp;IF(Q252='Tabelle Tipi-pesi'!P$18,'Tabelle Tipi-pesi'!Q$18,"")&amp;IF(Q252='Tabelle Tipi-pesi'!P$19,'Tabelle Tipi-pesi'!Q$19,"")&amp;IF(Q252='Tabelle Tipi-pesi'!P$20,'Tabelle Tipi-pesi'!Q$20,"")&amp;IF(Q252='Tabelle Tipi-pesi'!P$21,'Tabelle Tipi-pesi'!Q$21,"")&amp;IF(Q252='Tabelle Tipi-pesi'!P$22,'Tabelle Tipi-pesi'!Q$22,"")&amp;IF(Q252='Tabelle Tipi-pesi'!P$23,'Tabelle Tipi-pesi'!Q$23,"")&amp;IF(Q252='Tabelle Tipi-pesi'!P$24,'Tabelle Tipi-pesi'!Q$24,"")&amp;IF(Q252='Tabelle Tipi-pesi'!P$25,'Tabelle Tipi-pesi'!Q$25,"")&amp;IF(Q252='Tabelle Tipi-pesi'!P$26,'Tabelle Tipi-pesi'!Q$26,"")&amp;IF(Q252='Tabelle Tipi-pesi'!P$27,'Tabelle Tipi-pesi'!Q$27,"")&amp;IF(Q252='Tabelle Tipi-pesi'!P$28,'Tabelle Tipi-pesi'!Q$28,"")&amp;IF(Q252='Tabelle Tipi-pesi'!P$29,'Tabelle Tipi-pesi'!Q$29,"")&amp;IF(Q252='Tabelle Tipi-pesi'!P$30,'Tabelle Tipi-pesi'!Q$30,"")))</f>
        <v>0</v>
      </c>
      <c r="S252" s="29"/>
      <c r="T252" s="30">
        <f>IF(S252="",0,VALUE(IF(S252='Tabelle Tipi-pesi'!R$2,'Tabelle Tipi-pesi'!S$2,"")&amp;IF(S252='Tabelle Tipi-pesi'!R$3,'Tabelle Tipi-pesi'!S$3,"")&amp;IF(S252='Tabelle Tipi-pesi'!R$4,'Tabelle Tipi-pesi'!S$4,"")&amp;IF(S252='Tabelle Tipi-pesi'!R$5,'Tabelle Tipi-pesi'!S$5,"")&amp;IF(S252='Tabelle Tipi-pesi'!R$6,'Tabelle Tipi-pesi'!S$6,"")&amp;IF(S252='Tabelle Tipi-pesi'!R$7,'Tabelle Tipi-pesi'!S$7,"")&amp;IF(S252='Tabelle Tipi-pesi'!R$8,'Tabelle Tipi-pesi'!S$8,"")&amp;IF(S252='Tabelle Tipi-pesi'!R$9,'Tabelle Tipi-pesi'!S$9,"")&amp;IF(S252='Tabelle Tipi-pesi'!R$10,'Tabelle Tipi-pesi'!S$10,"")&amp;IF(S252='Tabelle Tipi-pesi'!R$11,'Tabelle Tipi-pesi'!S$11,"")&amp;IF(S252='Tabelle Tipi-pesi'!R$12,'Tabelle Tipi-pesi'!S$12,"")&amp;IF(S252='Tabelle Tipi-pesi'!R$13,'Tabelle Tipi-pesi'!S$13,"")&amp;IF(S252='Tabelle Tipi-pesi'!R$14,'Tabelle Tipi-pesi'!S$14,"")&amp;IF(S252='Tabelle Tipi-pesi'!R$15,'Tabelle Tipi-pesi'!S$15,"")&amp;IF(S252='Tabelle Tipi-pesi'!R$16,'Tabelle Tipi-pesi'!S$16,"")&amp;IF(S252='Tabelle Tipi-pesi'!R$17,'Tabelle Tipi-pesi'!S$17,"")&amp;IF(S252='Tabelle Tipi-pesi'!R$18,'Tabelle Tipi-pesi'!S$18,"")&amp;IF(S252='Tabelle Tipi-pesi'!R$19,'Tabelle Tipi-pesi'!S$19,"")&amp;IF(S252='Tabelle Tipi-pesi'!R$20,'Tabelle Tipi-pesi'!S$20,"")&amp;IF(S252='Tabelle Tipi-pesi'!R$21,'Tabelle Tipi-pesi'!S$21,"")&amp;IF(S252='Tabelle Tipi-pesi'!R$22,'Tabelle Tipi-pesi'!S$22,"")&amp;IF(S252='Tabelle Tipi-pesi'!R$23,'Tabelle Tipi-pesi'!S$23,"")&amp;IF(S252='Tabelle Tipi-pesi'!R$24,'Tabelle Tipi-pesi'!S$24,"")&amp;IF(S252='Tabelle Tipi-pesi'!R$25,'Tabelle Tipi-pesi'!S$25,"")&amp;IF(S252='Tabelle Tipi-pesi'!R$26,'Tabelle Tipi-pesi'!S$26,"")&amp;IF(S252='Tabelle Tipi-pesi'!R$27,'Tabelle Tipi-pesi'!S$27,"")&amp;IF(S252='Tabelle Tipi-pesi'!R$28,'Tabelle Tipi-pesi'!S$28,"")&amp;IF(S252='Tabelle Tipi-pesi'!R$29,'Tabelle Tipi-pesi'!S$29,"")&amp;IF(S252='Tabelle Tipi-pesi'!R$30,'Tabelle Tipi-pesi'!S$30,"")))</f>
        <v>0</v>
      </c>
      <c r="V252" s="9">
        <f>IF(U252="",0,VALUE(IF(U252='Tabelle Tipi-pesi'!T$2,'Tabelle Tipi-pesi'!U$2,"")&amp;IF(U252='Tabelle Tipi-pesi'!T$3,'Tabelle Tipi-pesi'!U$3,"")&amp;IF(U252='Tabelle Tipi-pesi'!T$4,'Tabelle Tipi-pesi'!U$4,"")&amp;IF(U252='Tabelle Tipi-pesi'!T$5,'Tabelle Tipi-pesi'!U$5,"")&amp;IF(U252='Tabelle Tipi-pesi'!T$6,'Tabelle Tipi-pesi'!U$6,"")&amp;IF(U252='Tabelle Tipi-pesi'!T$7,'Tabelle Tipi-pesi'!U$7,"")&amp;IF(U252='Tabelle Tipi-pesi'!T$8,'Tabelle Tipi-pesi'!U$8,"")&amp;IF(U252='Tabelle Tipi-pesi'!T$9,'Tabelle Tipi-pesi'!U$9,"")&amp;IF(U252='Tabelle Tipi-pesi'!T$10,'Tabelle Tipi-pesi'!U$10,"")&amp;IF(U252='Tabelle Tipi-pesi'!T$11,'Tabelle Tipi-pesi'!U$11,"")&amp;IF(U252='Tabelle Tipi-pesi'!T$12,'Tabelle Tipi-pesi'!U$12,"")&amp;IF(U252='Tabelle Tipi-pesi'!T$13,'Tabelle Tipi-pesi'!U$13,"")&amp;IF(U252='Tabelle Tipi-pesi'!T$14,'Tabelle Tipi-pesi'!U$14,"")&amp;IF(U252='Tabelle Tipi-pesi'!T$15,'Tabelle Tipi-pesi'!U$15,"")&amp;IF(U252='Tabelle Tipi-pesi'!T$16,'Tabelle Tipi-pesi'!U$16,"")&amp;IF(U252='Tabelle Tipi-pesi'!T$17,'Tabelle Tipi-pesi'!U$17,"")&amp;IF(U252='Tabelle Tipi-pesi'!T$18,'Tabelle Tipi-pesi'!U$18,"")&amp;IF(U252='Tabelle Tipi-pesi'!T$19,'Tabelle Tipi-pesi'!U$19,"")&amp;IF(U252='Tabelle Tipi-pesi'!T$20,'Tabelle Tipi-pesi'!U$20,"")&amp;IF(U252='Tabelle Tipi-pesi'!T$21,'Tabelle Tipi-pesi'!U$21,"")&amp;IF(U252='Tabelle Tipi-pesi'!T$22,'Tabelle Tipi-pesi'!U$22,"")&amp;IF(U252='Tabelle Tipi-pesi'!T$23,'Tabelle Tipi-pesi'!U$23,"")&amp;IF(U252='Tabelle Tipi-pesi'!T$24,'Tabelle Tipi-pesi'!U$24,"")&amp;IF(U252='Tabelle Tipi-pesi'!T$25,'Tabelle Tipi-pesi'!U$25,"")&amp;IF(U252='Tabelle Tipi-pesi'!T$26,'Tabelle Tipi-pesi'!U$26,"")&amp;IF(U252='Tabelle Tipi-pesi'!T$27,'Tabelle Tipi-pesi'!U$27,"")&amp;IF(U252='Tabelle Tipi-pesi'!T$28,'Tabelle Tipi-pesi'!U$28,"")&amp;IF(U252='Tabelle Tipi-pesi'!T$29,'Tabelle Tipi-pesi'!U$29,"")&amp;IF(U252='Tabelle Tipi-pesi'!T$30,'Tabelle Tipi-pesi'!U$30,"")))</f>
        <v>0</v>
      </c>
      <c r="W252" s="31"/>
      <c r="X252" s="32">
        <f>IF(W252="",0,VALUE(IF(W252='Tabelle Tipi-pesi'!V$2,'Tabelle Tipi-pesi'!W$2,"")&amp;IF(W252='Tabelle Tipi-pesi'!V$3,'Tabelle Tipi-pesi'!W$3,"")&amp;IF(W252='Tabelle Tipi-pesi'!V$4,'Tabelle Tipi-pesi'!W$4,"")&amp;IF(W252='Tabelle Tipi-pesi'!V$5,'Tabelle Tipi-pesi'!W$5,"")&amp;IF(W252='Tabelle Tipi-pesi'!V$6,'Tabelle Tipi-pesi'!W$6,"")&amp;IF(W252='Tabelle Tipi-pesi'!V$7,'Tabelle Tipi-pesi'!W$7,"")&amp;IF(W252='Tabelle Tipi-pesi'!V$8,'Tabelle Tipi-pesi'!W$8,"")&amp;IF(W252='Tabelle Tipi-pesi'!V$9,'Tabelle Tipi-pesi'!W$9,"")&amp;IF(W252='Tabelle Tipi-pesi'!V$10,'Tabelle Tipi-pesi'!W$10,"")&amp;IF(W252='Tabelle Tipi-pesi'!V$11,'Tabelle Tipi-pesi'!W$11,"")&amp;IF(W252='Tabelle Tipi-pesi'!V$12,'Tabelle Tipi-pesi'!W$12,"")&amp;IF(W252='Tabelle Tipi-pesi'!V$13,'Tabelle Tipi-pesi'!W$13,"")&amp;IF(W252='Tabelle Tipi-pesi'!V$14,'Tabelle Tipi-pesi'!W$14,"")&amp;IF(W252='Tabelle Tipi-pesi'!V$15,'Tabelle Tipi-pesi'!W$15,"")&amp;IF(W252='Tabelle Tipi-pesi'!V$16,'Tabelle Tipi-pesi'!W$16,"")&amp;IF(W252='Tabelle Tipi-pesi'!V$17,'Tabelle Tipi-pesi'!W$17,"")&amp;IF(W252='Tabelle Tipi-pesi'!V$18,'Tabelle Tipi-pesi'!W$18,"")&amp;IF(W252='Tabelle Tipi-pesi'!V$19,'Tabelle Tipi-pesi'!W$19,"")&amp;IF(W252='Tabelle Tipi-pesi'!V$20,'Tabelle Tipi-pesi'!W$20,"")&amp;IF(W252='Tabelle Tipi-pesi'!V$21,'Tabelle Tipi-pesi'!W$21,"")&amp;IF(W252='Tabelle Tipi-pesi'!V$22,'Tabelle Tipi-pesi'!W$22,"")&amp;IF(W252='Tabelle Tipi-pesi'!V$23,'Tabelle Tipi-pesi'!W$23,"")&amp;IF(W252='Tabelle Tipi-pesi'!V$24,'Tabelle Tipi-pesi'!W$24,"")&amp;IF(W252='Tabelle Tipi-pesi'!V$25,'Tabelle Tipi-pesi'!W$25,"")&amp;IF(W252='Tabelle Tipi-pesi'!V$26,'Tabelle Tipi-pesi'!W$26,"")&amp;IF(W252='Tabelle Tipi-pesi'!V$27,'Tabelle Tipi-pesi'!W$27,"")&amp;IF(W252='Tabelle Tipi-pesi'!V$28,'Tabelle Tipi-pesi'!W$28,"")&amp;IF(W252='Tabelle Tipi-pesi'!V$29,'Tabelle Tipi-pesi'!W$29,"")&amp;IF(W252='Tabelle Tipi-pesi'!V$30,'Tabelle Tipi-pesi'!W$30,"")))</f>
        <v>0</v>
      </c>
      <c r="Z252" s="9">
        <f>IF(Y252="",0,VALUE(IF(Y252='Tabelle Tipi-pesi'!X$2,'Tabelle Tipi-pesi'!Y$2,"")&amp;IF(Y252='Tabelle Tipi-pesi'!X$3,'Tabelle Tipi-pesi'!Y$3,"")&amp;IF(Y252='Tabelle Tipi-pesi'!X$4,'Tabelle Tipi-pesi'!Y$4,"")&amp;IF(Y252='Tabelle Tipi-pesi'!X$5,'Tabelle Tipi-pesi'!Y$5,"")&amp;IF(Y252='Tabelle Tipi-pesi'!X$6,'Tabelle Tipi-pesi'!Y$6,"")&amp;IF(Y252='Tabelle Tipi-pesi'!X$7,'Tabelle Tipi-pesi'!Y$7,"")&amp;IF(Y252='Tabelle Tipi-pesi'!X$8,'Tabelle Tipi-pesi'!Y$8,"")&amp;IF(Y252='Tabelle Tipi-pesi'!X$9,'Tabelle Tipi-pesi'!Y$9,"")&amp;IF(Y252='Tabelle Tipi-pesi'!X$10,'Tabelle Tipi-pesi'!Y$10,"")&amp;IF(Y252='Tabelle Tipi-pesi'!X$11,'Tabelle Tipi-pesi'!Y$11,"")&amp;IF(Y252='Tabelle Tipi-pesi'!X$12,'Tabelle Tipi-pesi'!Y$12,"")&amp;IF(Y252='Tabelle Tipi-pesi'!X$13,'Tabelle Tipi-pesi'!Y$13,"")&amp;IF(Y252='Tabelle Tipi-pesi'!X$14,'Tabelle Tipi-pesi'!Y$14,"")&amp;IF(Y252='Tabelle Tipi-pesi'!X$15,'Tabelle Tipi-pesi'!Y$15,"")&amp;IF(Y252='Tabelle Tipi-pesi'!X$16,'Tabelle Tipi-pesi'!Y$16,"")&amp;IF(Y252='Tabelle Tipi-pesi'!X$17,'Tabelle Tipi-pesi'!Y$17,"")&amp;IF(Y252='Tabelle Tipi-pesi'!X$18,'Tabelle Tipi-pesi'!Y$18,"")&amp;IF(Y252='Tabelle Tipi-pesi'!X$19,'Tabelle Tipi-pesi'!Y$19,"")&amp;IF(Y252='Tabelle Tipi-pesi'!X$20,'Tabelle Tipi-pesi'!Y$20,"")&amp;IF(Y252='Tabelle Tipi-pesi'!X$21,'Tabelle Tipi-pesi'!Y$21,"")&amp;IF(Y252='Tabelle Tipi-pesi'!X$22,'Tabelle Tipi-pesi'!Y$22,"")&amp;IF(Y252='Tabelle Tipi-pesi'!X$23,'Tabelle Tipi-pesi'!Y$23,"")&amp;IF(Y252='Tabelle Tipi-pesi'!X$24,'Tabelle Tipi-pesi'!Y$24,"")&amp;IF(Y252='Tabelle Tipi-pesi'!X$25,'Tabelle Tipi-pesi'!Y$25,"")&amp;IF(Y252='Tabelle Tipi-pesi'!X$26,'Tabelle Tipi-pesi'!Y$26,"")&amp;IF(Y252='Tabelle Tipi-pesi'!X$27,'Tabelle Tipi-pesi'!Y$27,"")&amp;IF(Y252='Tabelle Tipi-pesi'!X$28,'Tabelle Tipi-pesi'!Y$28,"")&amp;IF(Y252='Tabelle Tipi-pesi'!X$29,'Tabelle Tipi-pesi'!Y$29,"")&amp;IF(Y252='Tabelle Tipi-pesi'!X$30,'Tabelle Tipi-pesi'!Y$30,"")))</f>
        <v>0</v>
      </c>
      <c r="AA252" s="36"/>
      <c r="AB252" s="37">
        <f>IF(AA252="",0,VALUE(IF(AA252='Tabelle Tipi-pesi'!Z$2,'Tabelle Tipi-pesi'!AA$2,"")&amp;IF(AA252='Tabelle Tipi-pesi'!Z$3,'Tabelle Tipi-pesi'!AA$3,"")&amp;IF(AA252='Tabelle Tipi-pesi'!Z$4,'Tabelle Tipi-pesi'!AA$4,"")&amp;IF(AA252='Tabelle Tipi-pesi'!Z$5,'Tabelle Tipi-pesi'!AA$5,"")&amp;IF(AA252='Tabelle Tipi-pesi'!Z$6,'Tabelle Tipi-pesi'!AA$6,"")&amp;IF(AA252='Tabelle Tipi-pesi'!Z$7,'Tabelle Tipi-pesi'!AA$7,"")&amp;IF(AA252='Tabelle Tipi-pesi'!Z$8,'Tabelle Tipi-pesi'!AA$8,"")&amp;IF(AA252='Tabelle Tipi-pesi'!Z$9,'Tabelle Tipi-pesi'!AA$9,"")&amp;IF(AA252='Tabelle Tipi-pesi'!Z$10,'Tabelle Tipi-pesi'!AA$10,"")&amp;IF(AA252='Tabelle Tipi-pesi'!Z$11,'Tabelle Tipi-pesi'!AA$11,"")&amp;IF(AA252='Tabelle Tipi-pesi'!Z$12,'Tabelle Tipi-pesi'!AA$12,"")&amp;IF(AA252='Tabelle Tipi-pesi'!Z$13,'Tabelle Tipi-pesi'!AA$13,"")&amp;IF(AA252='Tabelle Tipi-pesi'!Z$14,'Tabelle Tipi-pesi'!AA$14,"")&amp;IF(AA252='Tabelle Tipi-pesi'!Z$15,'Tabelle Tipi-pesi'!AA$15,"")&amp;IF(AA252='Tabelle Tipi-pesi'!Z$16,'Tabelle Tipi-pesi'!AA$16,"")&amp;IF(AA252='Tabelle Tipi-pesi'!Z$17,'Tabelle Tipi-pesi'!AA$17,"")&amp;IF(AA252='Tabelle Tipi-pesi'!Z$18,'Tabelle Tipi-pesi'!AA$18,"")&amp;IF(AA252='Tabelle Tipi-pesi'!Z$19,'Tabelle Tipi-pesi'!AA$19,"")&amp;IF(AA252='Tabelle Tipi-pesi'!Z$20,'Tabelle Tipi-pesi'!AA$20,"")&amp;IF(AA252='Tabelle Tipi-pesi'!Z$21,'Tabelle Tipi-pesi'!AA$21,"")&amp;IF(AA252='Tabelle Tipi-pesi'!Z$22,'Tabelle Tipi-pesi'!AA$22,"")&amp;IF(AA252='Tabelle Tipi-pesi'!Z$23,'Tabelle Tipi-pesi'!AA$23,"")&amp;IF(AA252='Tabelle Tipi-pesi'!Z$24,'Tabelle Tipi-pesi'!AA$24,"")&amp;IF(AA252='Tabelle Tipi-pesi'!Z$25,'Tabelle Tipi-pesi'!AA$25,"")&amp;IF(AA252='Tabelle Tipi-pesi'!Z$26,'Tabelle Tipi-pesi'!AA$26,"")&amp;IF(AA252='Tabelle Tipi-pesi'!Z$27,'Tabelle Tipi-pesi'!AA$27,"")&amp;IF(AA252='Tabelle Tipi-pesi'!Z$28,'Tabelle Tipi-pesi'!AA$28,"")&amp;IF(AA252='Tabelle Tipi-pesi'!Z$29,'Tabelle Tipi-pesi'!AA$29,"")&amp;IF(AA252='Tabelle Tipi-pesi'!Z$30,'Tabelle Tipi-pesi'!AA$30,"")))</f>
        <v>0</v>
      </c>
      <c r="AD252" s="9">
        <f>IF(AC252="",0,VALUE(IF(AC252='Tabelle Tipi-pesi'!Z$2,'Tabelle Tipi-pesi'!AA$2,"")&amp;IF(AC252='Tabelle Tipi-pesi'!Z$3,'Tabelle Tipi-pesi'!AA$3,"")&amp;IF(AC252='Tabelle Tipi-pesi'!Z$4,'Tabelle Tipi-pesi'!AA$4,"")&amp;IF(AC252='Tabelle Tipi-pesi'!Z$5,'Tabelle Tipi-pesi'!AA$5,"")&amp;IF(AC252='Tabelle Tipi-pesi'!Z$6,'Tabelle Tipi-pesi'!AA$6,"")&amp;IF(AC252='Tabelle Tipi-pesi'!Z$7,'Tabelle Tipi-pesi'!AA$7,"")&amp;IF(AC252='Tabelle Tipi-pesi'!Z$8,'Tabelle Tipi-pesi'!AA$8,"")&amp;IF(AC252='Tabelle Tipi-pesi'!Z$9,'Tabelle Tipi-pesi'!AA$9,"")&amp;IF(AC252='Tabelle Tipi-pesi'!Z$10,'Tabelle Tipi-pesi'!AA$10,"")&amp;IF(AC252='Tabelle Tipi-pesi'!Z$11,'Tabelle Tipi-pesi'!AA$11,"")&amp;IF(AC252='Tabelle Tipi-pesi'!Z$12,'Tabelle Tipi-pesi'!AA$12,"")&amp;IF(AC252='Tabelle Tipi-pesi'!Z$13,'Tabelle Tipi-pesi'!AA$13,"")&amp;IF(AC252='Tabelle Tipi-pesi'!Z$14,'Tabelle Tipi-pesi'!AA$14,"")&amp;IF(AC252='Tabelle Tipi-pesi'!Z$15,'Tabelle Tipi-pesi'!AA$15,"")&amp;IF(AC252='Tabelle Tipi-pesi'!Z$16,'Tabelle Tipi-pesi'!AA$16,"")&amp;IF(AC252='Tabelle Tipi-pesi'!Z$17,'Tabelle Tipi-pesi'!AA$17,"")&amp;IF(AC252='Tabelle Tipi-pesi'!Z$18,'Tabelle Tipi-pesi'!AA$18,"")&amp;IF(AC252='Tabelle Tipi-pesi'!Z$19,'Tabelle Tipi-pesi'!AA$19,"")&amp;IF(AC252='Tabelle Tipi-pesi'!Z$20,'Tabelle Tipi-pesi'!AA$20,"")&amp;IF(AC252='Tabelle Tipi-pesi'!Z$21,'Tabelle Tipi-pesi'!AA$21,"")&amp;IF(AC252='Tabelle Tipi-pesi'!Z$22,'Tabelle Tipi-pesi'!AA$22,"")&amp;IF(AC252='Tabelle Tipi-pesi'!Z$23,'Tabelle Tipi-pesi'!AA$23,"")&amp;IF(AC252='Tabelle Tipi-pesi'!Z$24,'Tabelle Tipi-pesi'!AA$24,"")&amp;IF(AC252='Tabelle Tipi-pesi'!Z$25,'Tabelle Tipi-pesi'!AA$25,"")&amp;IF(AC252='Tabelle Tipi-pesi'!Z$26,'Tabelle Tipi-pesi'!AA$26,"")&amp;IF(AC252='Tabelle Tipi-pesi'!Z$25,'Tabelle Tipi-pesi'!AA$25,"")&amp;IF(AC252='Tabelle Tipi-pesi'!Z$27,'Tabelle Tipi-pesi'!AA$27,"")&amp;IF(AC252='Tabelle Tipi-pesi'!Z$28,'Tabelle Tipi-pesi'!AA$28,"")&amp;IF(AC252='Tabelle Tipi-pesi'!Z$29,'Tabelle Tipi-pesi'!AA$29,"")&amp;IF(AC252='Tabelle Tipi-pesi'!Z$30,'Tabelle Tipi-pesi'!AA$30,"")))</f>
        <v>0</v>
      </c>
      <c r="AE252" s="34" t="s">
        <v>118</v>
      </c>
      <c r="AF252" s="35">
        <f>IF(AE252="",0,VALUE(IF(AE252='Tabelle Tipi-pesi'!AB$2,'Tabelle Tipi-pesi'!AC$2,"")&amp;IF(AE252='Tabelle Tipi-pesi'!AB$3,'Tabelle Tipi-pesi'!AC$3,"")&amp;IF(AE252='Tabelle Tipi-pesi'!AB$4,'Tabelle Tipi-pesi'!AC$4,"")&amp;IF(AE252='Tabelle Tipi-pesi'!AB$5,'Tabelle Tipi-pesi'!AC$5,"")&amp;IF(AE252='Tabelle Tipi-pesi'!AB$6,'Tabelle Tipi-pesi'!AC$6,"")&amp;IF(AE252='Tabelle Tipi-pesi'!AB$7,'Tabelle Tipi-pesi'!AC$7,"")&amp;IF(AE252='Tabelle Tipi-pesi'!AB$8,'Tabelle Tipi-pesi'!AC$8,"")&amp;IF(AE252='Tabelle Tipi-pesi'!AB$9,'Tabelle Tipi-pesi'!AC$9,"")&amp;IF(AE252='Tabelle Tipi-pesi'!AB$10,'Tabelle Tipi-pesi'!AC$10,"")&amp;IF(AE252='Tabelle Tipi-pesi'!AB$11,'Tabelle Tipi-pesi'!AC$11,"")&amp;IF(AE252='Tabelle Tipi-pesi'!AB$12,'Tabelle Tipi-pesi'!AC$12,"")&amp;IF(AE252='Tabelle Tipi-pesi'!AB$13,'Tabelle Tipi-pesi'!AC$13,"")&amp;IF(AE252='Tabelle Tipi-pesi'!AB$14,'Tabelle Tipi-pesi'!AC$14,"")&amp;IF(AE252='Tabelle Tipi-pesi'!AB$15,'Tabelle Tipi-pesi'!AC$15,"")&amp;IF(AE252='Tabelle Tipi-pesi'!AB$16,'Tabelle Tipi-pesi'!AC$16,"")&amp;IF(AE252='Tabelle Tipi-pesi'!AB$17,'Tabelle Tipi-pesi'!AC$17,"")&amp;IF(AE252='Tabelle Tipi-pesi'!AB$18,'Tabelle Tipi-pesi'!AC$18,"")&amp;IF(AE252='Tabelle Tipi-pesi'!AB$19,'Tabelle Tipi-pesi'!AC$19,"")&amp;IF(AE252='Tabelle Tipi-pesi'!AB$20,'Tabelle Tipi-pesi'!AC$20,"")&amp;IF(AE252='Tabelle Tipi-pesi'!AB$21,'Tabelle Tipi-pesi'!AC$21,"")&amp;IF(AE252='Tabelle Tipi-pesi'!AB$22,'Tabelle Tipi-pesi'!AC$22,"")&amp;IF(AE252='Tabelle Tipi-pesi'!AB$23,'Tabelle Tipi-pesi'!AC$23,"")&amp;IF(AE252='Tabelle Tipi-pesi'!AB$24,'Tabelle Tipi-pesi'!AC$24,"")&amp;IF(AE252='Tabelle Tipi-pesi'!AB$25,'Tabelle Tipi-pesi'!AC$25,"")&amp;IF(AE252='Tabelle Tipi-pesi'!AB$26,'Tabelle Tipi-pesi'!AC$26,"")&amp;IF(AE252='Tabelle Tipi-pesi'!AB$25,'Tabelle Tipi-pesi'!AC$25,"")&amp;IF(AE252='Tabelle Tipi-pesi'!AB$27,'Tabelle Tipi-pesi'!AC$27,"")&amp;IF(AE252='Tabelle Tipi-pesi'!AB$28,'Tabelle Tipi-pesi'!AC$28,"")&amp;IF(AE252='Tabelle Tipi-pesi'!AB$29,'Tabelle Tipi-pesi'!AC$29,"")&amp;IF(AE252='Tabelle Tipi-pesi'!AB$30,'Tabelle Tipi-pesi'!AC$30,"")))</f>
        <v>10</v>
      </c>
      <c r="AH252" s="9">
        <f>IF(AG252="",0,VALUE(IF(AG252='Tabelle Tipi-pesi'!AD$2,'Tabelle Tipi-pesi'!AE$2,"")&amp;IF(AG252='Tabelle Tipi-pesi'!AD$3,'Tabelle Tipi-pesi'!AE$3,"")&amp;IF(AG252='Tabelle Tipi-pesi'!AD$4,'Tabelle Tipi-pesi'!AE$4,"")&amp;IF(AG252='Tabelle Tipi-pesi'!AD$5,'Tabelle Tipi-pesi'!AE$5,"")&amp;IF(AG252='Tabelle Tipi-pesi'!AD$6,'Tabelle Tipi-pesi'!AE$6,"")&amp;IF(AG252='Tabelle Tipi-pesi'!AD$7,'Tabelle Tipi-pesi'!AE$7,"")&amp;IF(AG252='Tabelle Tipi-pesi'!AD$8,'Tabelle Tipi-pesi'!AE$8,"")&amp;IF(AG252='Tabelle Tipi-pesi'!AD$9,'Tabelle Tipi-pesi'!AE$9,"")&amp;IF(AG252='Tabelle Tipi-pesi'!AD$10,'Tabelle Tipi-pesi'!AE$10,"")&amp;IF(AG252='Tabelle Tipi-pesi'!AD$11,'Tabelle Tipi-pesi'!AE$11,"")&amp;IF(AG252='Tabelle Tipi-pesi'!AD$12,'Tabelle Tipi-pesi'!AE$12,"")&amp;IF(AG252='Tabelle Tipi-pesi'!AD$13,'Tabelle Tipi-pesi'!AE$13,"")&amp;IF(AG252='Tabelle Tipi-pesi'!AD$14,'Tabelle Tipi-pesi'!AE$14,"")&amp;IF(AG252='Tabelle Tipi-pesi'!AD$15,'Tabelle Tipi-pesi'!AE$15,"")&amp;IF(AG252='Tabelle Tipi-pesi'!AD$16,'Tabelle Tipi-pesi'!AE$16,"")&amp;IF(AG252='Tabelle Tipi-pesi'!AD$17,'Tabelle Tipi-pesi'!AE$17,"")&amp;IF(AG252='Tabelle Tipi-pesi'!AD$18,'Tabelle Tipi-pesi'!AE$18,"")&amp;IF(AG252='Tabelle Tipi-pesi'!AD$19,'Tabelle Tipi-pesi'!AE$19,"")&amp;IF(AG252='Tabelle Tipi-pesi'!AD$20,'Tabelle Tipi-pesi'!AE$20,"")&amp;IF(AG252='Tabelle Tipi-pesi'!AD$21,'Tabelle Tipi-pesi'!AE$21,"")&amp;IF(AG252='Tabelle Tipi-pesi'!AD$22,'Tabelle Tipi-pesi'!AE$22,"")&amp;IF(AG252='Tabelle Tipi-pesi'!AD$23,'Tabelle Tipi-pesi'!AE$23,"")&amp;IF(AG252='Tabelle Tipi-pesi'!AD$24,'Tabelle Tipi-pesi'!AE$24,"")&amp;IF(AG252='Tabelle Tipi-pesi'!AD$25,'Tabelle Tipi-pesi'!AE$25,"")&amp;IF(AG252='Tabelle Tipi-pesi'!AD$26,'Tabelle Tipi-pesi'!AE$26,"")&amp;IF(AG252='Tabelle Tipi-pesi'!AD$25,'Tabelle Tipi-pesi'!AE$25,"")&amp;IF(AG252='Tabelle Tipi-pesi'!AD$27,'Tabelle Tipi-pesi'!AE$27,"")&amp;IF(AG252='Tabelle Tipi-pesi'!AD$28,'Tabelle Tipi-pesi'!AE$28,"")&amp;IF(AG252='Tabelle Tipi-pesi'!AD$29,'Tabelle Tipi-pesi'!AE$29,"")&amp;IF(AG252='Tabelle Tipi-pesi'!AD$30,'Tabelle Tipi-pesi'!AE$30,"")))</f>
        <v>0</v>
      </c>
      <c r="AJ252" s="26">
        <f t="shared" ref="AJ252" si="35">AI252+AH252+AF252+AD252+AB252+Z252+X252+V252+T252+R252+P252+N252+L252+J252+H252+F252+D252</f>
        <v>423</v>
      </c>
      <c r="AK252" s="55">
        <v>10</v>
      </c>
      <c r="AL252" s="12">
        <v>502</v>
      </c>
      <c r="AM252" s="18"/>
      <c r="AN252" s="11">
        <f t="shared" ref="AN252" si="36">(IF(LEFT(E252)="1",LEFT(E252,2),LEFT(E252)))*1</f>
        <v>10</v>
      </c>
      <c r="AO252" s="11" t="str">
        <f t="shared" ref="AO252" si="37">LEFT(O252)</f>
        <v>3</v>
      </c>
      <c r="AP252" s="8">
        <v>1080</v>
      </c>
      <c r="AQ252" s="40">
        <f t="shared" ref="AQ252" si="38">AL252*60/AK252/1000</f>
        <v>3.012</v>
      </c>
      <c r="AR252" s="15">
        <f t="shared" ref="AR252" si="39">IF(RIGHT(O252)="i",AQ252*AO252*3.6,AQ252*AO252*3.7)</f>
        <v>33.433199999999999</v>
      </c>
      <c r="AS252" s="16">
        <f t="shared" ref="AS252" si="40">AR252/AJ252*1000</f>
        <v>79.038297872340436</v>
      </c>
      <c r="AT252" s="15">
        <f t="shared" ref="AT252" si="41">AJ252/AR252</f>
        <v>12.652094325401098</v>
      </c>
      <c r="AU252" s="39"/>
    </row>
    <row r="253" spans="1:47" s="8" customFormat="1" ht="11.25" customHeight="1" x14ac:dyDescent="0.2">
      <c r="A253" s="8">
        <v>249</v>
      </c>
      <c r="B253" s="8">
        <v>4</v>
      </c>
      <c r="C253" s="20" t="s">
        <v>156</v>
      </c>
      <c r="D253" s="21">
        <f>IF(C253="",0,VALUE(IF(C253='Tabelle Tipi-pesi'!B$2,'Tabelle Tipi-pesi'!C$2,"")&amp;IF(C253='Tabelle Tipi-pesi'!B$3,'Tabelle Tipi-pesi'!C$3,"")&amp;IF(C253='Tabelle Tipi-pesi'!B$4,'Tabelle Tipi-pesi'!C$4,"")&amp;IF(C253='Tabelle Tipi-pesi'!B$5,'Tabelle Tipi-pesi'!C$5,"")&amp;IF(C253='Tabelle Tipi-pesi'!B$6,'Tabelle Tipi-pesi'!C$6,"")&amp;IF(C253='Tabelle Tipi-pesi'!B$7,'Tabelle Tipi-pesi'!C$7,"")&amp;IF(C253='Tabelle Tipi-pesi'!B$8,'Tabelle Tipi-pesi'!C$8,"")&amp;IF(C253='Tabelle Tipi-pesi'!B$9,'Tabelle Tipi-pesi'!C$9,"")&amp;IF(C253='Tabelle Tipi-pesi'!B$10,'Tabelle Tipi-pesi'!C$10,"")&amp;IF(C253='Tabelle Tipi-pesi'!B$11,'Tabelle Tipi-pesi'!C$11,"")&amp;IF(C253='Tabelle Tipi-pesi'!B$12,'Tabelle Tipi-pesi'!C$12,"")&amp;IF(C253='Tabelle Tipi-pesi'!B$13,'Tabelle Tipi-pesi'!C$13,"")&amp;IF(C253='Tabelle Tipi-pesi'!B$14,'Tabelle Tipi-pesi'!C$14,"")&amp;IF(C253='Tabelle Tipi-pesi'!B$15,'Tabelle Tipi-pesi'!C$15,"")&amp;IF(C253='Tabelle Tipi-pesi'!B$16,'Tabelle Tipi-pesi'!C$16,"")&amp;IF(C253='Tabelle Tipi-pesi'!B$17,'Tabelle Tipi-pesi'!C$17,"")&amp;IF(C253='Tabelle Tipi-pesi'!B$18,'Tabelle Tipi-pesi'!C$18,"")&amp;IF(C253='Tabelle Tipi-pesi'!B$19,'Tabelle Tipi-pesi'!C$19,"")&amp;IF(C253='Tabelle Tipi-pesi'!B$20,'Tabelle Tipi-pesi'!C$20,"")&amp;IF(C253='Tabelle Tipi-pesi'!B$21,'Tabelle Tipi-pesi'!C$21,"")&amp;IF(C253='Tabelle Tipi-pesi'!B$22,'Tabelle Tipi-pesi'!C$22,"")&amp;IF(C253='Tabelle Tipi-pesi'!B$23,'Tabelle Tipi-pesi'!C$23,"")&amp;IF(C253='Tabelle Tipi-pesi'!B$24,'Tabelle Tipi-pesi'!C$24,"")&amp;IF(C253='Tabelle Tipi-pesi'!B$25,'Tabelle Tipi-pesi'!C$25,"")&amp;IF(C253='Tabelle Tipi-pesi'!B$26,'Tabelle Tipi-pesi'!C$26,"")&amp;IF(C253='Tabelle Tipi-pesi'!B$27,'Tabelle Tipi-pesi'!C$27,"")&amp;IF(C253='Tabelle Tipi-pesi'!B$28,'Tabelle Tipi-pesi'!C$28,"")&amp;IF(C253='Tabelle Tipi-pesi'!B$29,'Tabelle Tipi-pesi'!C$29,"")&amp;IF(C253='Tabelle Tipi-pesi'!B$30,'Tabelle Tipi-pesi'!C$30,"")))</f>
        <v>40</v>
      </c>
      <c r="E253" s="8" t="s">
        <v>174</v>
      </c>
      <c r="F253" s="7">
        <f>IF(E253="",0,VALUE(IF(E253='Tabelle Tipi-pesi'!D$2,'Tabelle Tipi-pesi'!E$2,"")&amp;IF(E253='Tabelle Tipi-pesi'!D$3,'Tabelle Tipi-pesi'!E$3,"")&amp;IF(E253='Tabelle Tipi-pesi'!D$4,'Tabelle Tipi-pesi'!E$4,"")&amp;IF(E253='Tabelle Tipi-pesi'!D$5,'Tabelle Tipi-pesi'!E$5,"")&amp;IF(E253='Tabelle Tipi-pesi'!D$6,'Tabelle Tipi-pesi'!E$6,"")&amp;IF(E253='Tabelle Tipi-pesi'!D$7,'Tabelle Tipi-pesi'!E$7,"")&amp;IF(E253='Tabelle Tipi-pesi'!D$8,'Tabelle Tipi-pesi'!E$8,"")&amp;IF(E253='Tabelle Tipi-pesi'!D$9,'Tabelle Tipi-pesi'!E$9,"")&amp;IF(E253='Tabelle Tipi-pesi'!D$10,'Tabelle Tipi-pesi'!E$10,"")&amp;IF(E253='Tabelle Tipi-pesi'!D$11,'Tabelle Tipi-pesi'!E$11,"")&amp;IF(E253='Tabelle Tipi-pesi'!D$12,'Tabelle Tipi-pesi'!E$12,"")&amp;IF(E253='Tabelle Tipi-pesi'!D$13,'Tabelle Tipi-pesi'!E$13,"")&amp;IF(E253='Tabelle Tipi-pesi'!D$14,'Tabelle Tipi-pesi'!E$14,"")&amp;IF(E253='Tabelle Tipi-pesi'!D$15,'Tabelle Tipi-pesi'!E$15,"")&amp;IF(E253='Tabelle Tipi-pesi'!D$16,'Tabelle Tipi-pesi'!E$16,"")&amp;IF(E253='Tabelle Tipi-pesi'!D$17,'Tabelle Tipi-pesi'!E$17,"")&amp;IF(E253='Tabelle Tipi-pesi'!D$18,'Tabelle Tipi-pesi'!E$18,"")&amp;IF(E253='Tabelle Tipi-pesi'!D$19,'Tabelle Tipi-pesi'!E$19,"")&amp;IF(E253='Tabelle Tipi-pesi'!D$20,'Tabelle Tipi-pesi'!E$20,"")&amp;IF(E253='Tabelle Tipi-pesi'!D$21,'Tabelle Tipi-pesi'!E$21,"")&amp;IF(E253='Tabelle Tipi-pesi'!D$22,'Tabelle Tipi-pesi'!E$22,"")&amp;IF(E253='Tabelle Tipi-pesi'!D$23,'Tabelle Tipi-pesi'!E$23,"")&amp;IF(E253='Tabelle Tipi-pesi'!D$24,'Tabelle Tipi-pesi'!E$24,"")&amp;IF(E253='Tabelle Tipi-pesi'!D$25,'Tabelle Tipi-pesi'!E$25,"")&amp;IF(E253='Tabelle Tipi-pesi'!D$26,'Tabelle Tipi-pesi'!E$26,"")&amp;IF(E253='Tabelle Tipi-pesi'!D$27,'Tabelle Tipi-pesi'!E$27,"")&amp;IF(E253='Tabelle Tipi-pesi'!D$28,'Tabelle Tipi-pesi'!E$28,"")&amp;IF(E253='Tabelle Tipi-pesi'!D$29,'Tabelle Tipi-pesi'!E$29,"")&amp;IF(E253='Tabelle Tipi-pesi'!D$30,'Tabelle Tipi-pesi'!E$30,"")))</f>
        <v>34</v>
      </c>
      <c r="G253" s="22" t="s">
        <v>133</v>
      </c>
      <c r="H253" s="23">
        <f>$B253*IF(G253="",0,VALUE(IF(G253='Tabelle Tipi-pesi'!F$2,'Tabelle Tipi-pesi'!G$2,"")&amp;IF(G253='Tabelle Tipi-pesi'!F$3,'Tabelle Tipi-pesi'!G$3,"")&amp;IF(G253='Tabelle Tipi-pesi'!F$4,'Tabelle Tipi-pesi'!G$4,"")&amp;IF(G253='Tabelle Tipi-pesi'!F$5,'Tabelle Tipi-pesi'!G$5,"")&amp;IF(G253='Tabelle Tipi-pesi'!F$6,'Tabelle Tipi-pesi'!G$6,"")&amp;IF(G253='Tabelle Tipi-pesi'!F$7,'Tabelle Tipi-pesi'!G$7,"")&amp;IF(G253='Tabelle Tipi-pesi'!F$8,'Tabelle Tipi-pesi'!G$8,"")&amp;IF(G253='Tabelle Tipi-pesi'!F$9,'Tabelle Tipi-pesi'!G$9,"")&amp;IF(G253='Tabelle Tipi-pesi'!F$10,'Tabelle Tipi-pesi'!G$10,"")&amp;IF(G253='Tabelle Tipi-pesi'!F$11,'Tabelle Tipi-pesi'!G$11,"")&amp;IF(G253='Tabelle Tipi-pesi'!F$12,'Tabelle Tipi-pesi'!G$12,"")&amp;IF(G253='Tabelle Tipi-pesi'!F$13,'Tabelle Tipi-pesi'!G$13,"")&amp;IF(G253='Tabelle Tipi-pesi'!F$14,'Tabelle Tipi-pesi'!G$14,"")&amp;IF(G253='Tabelle Tipi-pesi'!F$15,'Tabelle Tipi-pesi'!G$15,"")&amp;IF(G253='Tabelle Tipi-pesi'!F$16,'Tabelle Tipi-pesi'!G$16,"")&amp;IF(G253='Tabelle Tipi-pesi'!F$17,'Tabelle Tipi-pesi'!G$17,"")&amp;IF(G253='Tabelle Tipi-pesi'!F$18,'Tabelle Tipi-pesi'!G$18,"")&amp;IF(G253='Tabelle Tipi-pesi'!F$19,'Tabelle Tipi-pesi'!G$19,"")&amp;IF(G253='Tabelle Tipi-pesi'!F$20,'Tabelle Tipi-pesi'!G$20,"")&amp;IF(G253='Tabelle Tipi-pesi'!F$21,'Tabelle Tipi-pesi'!G$21,"")&amp;IF(G253='Tabelle Tipi-pesi'!F$22,'Tabelle Tipi-pesi'!G$22,"")&amp;IF(G253='Tabelle Tipi-pesi'!F$23,'Tabelle Tipi-pesi'!G$23,"")&amp;IF(G253='Tabelle Tipi-pesi'!F$24,'Tabelle Tipi-pesi'!G$24,"")&amp;IF(G253='Tabelle Tipi-pesi'!F$25,'Tabelle Tipi-pesi'!G$25,"")&amp;IF(G253='Tabelle Tipi-pesi'!F$26,'Tabelle Tipi-pesi'!G$26,"")&amp;IF(G253='Tabelle Tipi-pesi'!F$27,'Tabelle Tipi-pesi'!G$27,"")&amp;IF(G253='Tabelle Tipi-pesi'!F$28,'Tabelle Tipi-pesi'!G$28,"")&amp;IF(G253='Tabelle Tipi-pesi'!F$29,'Tabelle Tipi-pesi'!G$29,"")&amp;IF(G253='Tabelle Tipi-pesi'!F$30,'Tabelle Tipi-pesi'!G$30,"")))</f>
        <v>40</v>
      </c>
      <c r="I253" s="8" t="s">
        <v>46</v>
      </c>
      <c r="J253" s="9">
        <f>IF(I253="",0,VALUE(IF(I253='Tabelle Tipi-pesi'!H$2,'Tabelle Tipi-pesi'!I$2,"")&amp;IF(I253='Tabelle Tipi-pesi'!H$3,'Tabelle Tipi-pesi'!I$3,"")&amp;IF(I253='Tabelle Tipi-pesi'!H$4,'Tabelle Tipi-pesi'!I$4,"")&amp;IF(I253='Tabelle Tipi-pesi'!H$5,'Tabelle Tipi-pesi'!I$5,"")&amp;IF(I253='Tabelle Tipi-pesi'!H$6,'Tabelle Tipi-pesi'!I$6,"")&amp;IF(I253='Tabelle Tipi-pesi'!H$7,'Tabelle Tipi-pesi'!I$7,"")&amp;IF(I253='Tabelle Tipi-pesi'!H$8,'Tabelle Tipi-pesi'!I$8,"")&amp;IF(I253='Tabelle Tipi-pesi'!H$9,'Tabelle Tipi-pesi'!I$9,"")&amp;IF(I253='Tabelle Tipi-pesi'!H$10,'Tabelle Tipi-pesi'!I$10,"")&amp;IF(I253='Tabelle Tipi-pesi'!H$11,'Tabelle Tipi-pesi'!I$11,"")&amp;IF(I253='Tabelle Tipi-pesi'!H$12,'Tabelle Tipi-pesi'!I$12,"")&amp;IF(I253='Tabelle Tipi-pesi'!H$13,'Tabelle Tipi-pesi'!I$13,"")&amp;IF(I253='Tabelle Tipi-pesi'!H$14,'Tabelle Tipi-pesi'!I$14,"")&amp;IF(I253='Tabelle Tipi-pesi'!H$15,'Tabelle Tipi-pesi'!I$15,"")&amp;IF(I253='Tabelle Tipi-pesi'!H$16,'Tabelle Tipi-pesi'!I$16,"")&amp;IF(I253='Tabelle Tipi-pesi'!H$17,'Tabelle Tipi-pesi'!I$17,"")&amp;IF(I253='Tabelle Tipi-pesi'!H$18,'Tabelle Tipi-pesi'!I$18,"")&amp;IF(I253='Tabelle Tipi-pesi'!H$19,'Tabelle Tipi-pesi'!I$19,"")&amp;IF(I253='Tabelle Tipi-pesi'!H$20,'Tabelle Tipi-pesi'!I$20,"")&amp;IF(I253='Tabelle Tipi-pesi'!H$21,'Tabelle Tipi-pesi'!I$21,"")&amp;IF(I253='Tabelle Tipi-pesi'!H$22,'Tabelle Tipi-pesi'!I$22,"")&amp;IF(I253='Tabelle Tipi-pesi'!H$23,'Tabelle Tipi-pesi'!I$23,"")&amp;IF(I253='Tabelle Tipi-pesi'!H$24,'Tabelle Tipi-pesi'!I$24,"")&amp;IF(I253='Tabelle Tipi-pesi'!H$25,'Tabelle Tipi-pesi'!I$25,"")&amp;IF(I253='Tabelle Tipi-pesi'!H$26,'Tabelle Tipi-pesi'!I$26,"")&amp;IF(I253='Tabelle Tipi-pesi'!H$27,'Tabelle Tipi-pesi'!I$27,"")&amp;IF(I253='Tabelle Tipi-pesi'!H$28,'Tabelle Tipi-pesi'!I$28,"")&amp;IF(I253='Tabelle Tipi-pesi'!H$29,'Tabelle Tipi-pesi'!I$29,"")&amp;IF(I253='Tabelle Tipi-pesi'!H$30,'Tabelle Tipi-pesi'!I$30,"")))</f>
        <v>40</v>
      </c>
      <c r="K253" s="24" t="s">
        <v>50</v>
      </c>
      <c r="L253" s="25">
        <f>IF(K253="",0,VALUE(IF(K253='Tabelle Tipi-pesi'!J$2,'Tabelle Tipi-pesi'!K$2,"")&amp;IF(K253='Tabelle Tipi-pesi'!J$3,'Tabelle Tipi-pesi'!K$3,"")&amp;IF(K253='Tabelle Tipi-pesi'!J$4,'Tabelle Tipi-pesi'!K$4,"")&amp;IF(K253='Tabelle Tipi-pesi'!J$5,'Tabelle Tipi-pesi'!K$5,"")&amp;IF(K253='Tabelle Tipi-pesi'!J$6,'Tabelle Tipi-pesi'!K$6,"")&amp;IF(K253='Tabelle Tipi-pesi'!J$7,'Tabelle Tipi-pesi'!K$7,"")&amp;IF(K253='Tabelle Tipi-pesi'!J$8,'Tabelle Tipi-pesi'!K$8,"")&amp;IF(K253='Tabelle Tipi-pesi'!J$9,'Tabelle Tipi-pesi'!K$9,"")&amp;IF(K253='Tabelle Tipi-pesi'!J$10,'Tabelle Tipi-pesi'!K$10,"")&amp;IF(K253='Tabelle Tipi-pesi'!J$11,'Tabelle Tipi-pesi'!K$11,"")&amp;IF(K253='Tabelle Tipi-pesi'!J$12,'Tabelle Tipi-pesi'!K$12,"")&amp;IF(K253='Tabelle Tipi-pesi'!J$13,'Tabelle Tipi-pesi'!K$13,"")&amp;IF(K253='Tabelle Tipi-pesi'!J$14,'Tabelle Tipi-pesi'!K$14,"")&amp;IF(K253='Tabelle Tipi-pesi'!J$15,'Tabelle Tipi-pesi'!K$15,"")&amp;IF(K253='Tabelle Tipi-pesi'!J$16,'Tabelle Tipi-pesi'!K$16,"")&amp;IF(K253='Tabelle Tipi-pesi'!J$17,'Tabelle Tipi-pesi'!K$17,"")&amp;IF(K253='Tabelle Tipi-pesi'!J$18,'Tabelle Tipi-pesi'!K$18,"")&amp;IF(K253='Tabelle Tipi-pesi'!J$19,'Tabelle Tipi-pesi'!K$19,"")&amp;IF(K253='Tabelle Tipi-pesi'!J$20,'Tabelle Tipi-pesi'!K$20,"")&amp;IF(K253='Tabelle Tipi-pesi'!J$21,'Tabelle Tipi-pesi'!K$21,"")&amp;IF(K253='Tabelle Tipi-pesi'!J$22,'Tabelle Tipi-pesi'!K$22,"")&amp;IF(K253='Tabelle Tipi-pesi'!J$23,'Tabelle Tipi-pesi'!K$23,"")&amp;IF(K253='Tabelle Tipi-pesi'!J$24,'Tabelle Tipi-pesi'!K$24,"")&amp;IF(K253='Tabelle Tipi-pesi'!J$25,'Tabelle Tipi-pesi'!K$25,"")&amp;IF(K253='Tabelle Tipi-pesi'!J$26,'Tabelle Tipi-pesi'!K$26,"")&amp;IF(K253='Tabelle Tipi-pesi'!J$27,'Tabelle Tipi-pesi'!K$27,"")&amp;IF(K253='Tabelle Tipi-pesi'!J$28,'Tabelle Tipi-pesi'!K$28,"")&amp;IF(K253='Tabelle Tipi-pesi'!J$29,'Tabelle Tipi-pesi'!K$29,"")&amp;IF(K253='Tabelle Tipi-pesi'!J$30,'Tabelle Tipi-pesi'!K$30,"")))</f>
        <v>7</v>
      </c>
      <c r="M253" s="8" t="s">
        <v>55</v>
      </c>
      <c r="N253" s="9">
        <f>$B253*IF(M253="",0,VALUE(IF(M253='Tabelle Tipi-pesi'!L$2,'Tabelle Tipi-pesi'!M$2,"")&amp;IF(M253='Tabelle Tipi-pesi'!L$3,'Tabelle Tipi-pesi'!M$3,"")&amp;IF(M253='Tabelle Tipi-pesi'!L$4,'Tabelle Tipi-pesi'!M$4,"")&amp;IF(M253='Tabelle Tipi-pesi'!L$5,'Tabelle Tipi-pesi'!M$5,"")&amp;IF(M253='Tabelle Tipi-pesi'!L$6,'Tabelle Tipi-pesi'!M$6,"")&amp;IF(M253='Tabelle Tipi-pesi'!L$7,'Tabelle Tipi-pesi'!M$7,"")&amp;IF(M253='Tabelle Tipi-pesi'!L$8,'Tabelle Tipi-pesi'!M$8,"")&amp;IF(M253='Tabelle Tipi-pesi'!L$9,'Tabelle Tipi-pesi'!M$9,"")&amp;IF(M253='Tabelle Tipi-pesi'!L$10,'Tabelle Tipi-pesi'!M$10,"")&amp;IF(M253='Tabelle Tipi-pesi'!L$11,'Tabelle Tipi-pesi'!M$11,"")&amp;IF(M253='Tabelle Tipi-pesi'!L$12,'Tabelle Tipi-pesi'!M$12,"")&amp;IF(M253='Tabelle Tipi-pesi'!L$13,'Tabelle Tipi-pesi'!M$13,"")&amp;IF(M253='Tabelle Tipi-pesi'!L$14,'Tabelle Tipi-pesi'!M$14,"")&amp;IF(M253='Tabelle Tipi-pesi'!L$15,'Tabelle Tipi-pesi'!M$15,"")&amp;IF(M253='Tabelle Tipi-pesi'!L$16,'Tabelle Tipi-pesi'!M$16,"")&amp;IF(M253='Tabelle Tipi-pesi'!L$17,'Tabelle Tipi-pesi'!M$17,"")&amp;IF(M253='Tabelle Tipi-pesi'!L$18,'Tabelle Tipi-pesi'!M$18,"")&amp;IF(M253='Tabelle Tipi-pesi'!L$19,'Tabelle Tipi-pesi'!M$19,"")&amp;IF(M253='Tabelle Tipi-pesi'!L$20,'Tabelle Tipi-pesi'!M$20,"")&amp;IF(M253='Tabelle Tipi-pesi'!L$21,'Tabelle Tipi-pesi'!M$21,"")&amp;IF(M253='Tabelle Tipi-pesi'!L$22,'Tabelle Tipi-pesi'!M$22,"")&amp;IF(M253='Tabelle Tipi-pesi'!L$23,'Tabelle Tipi-pesi'!M$23,"")&amp;IF(M253='Tabelle Tipi-pesi'!L$24,'Tabelle Tipi-pesi'!M$24,"")&amp;IF(M253='Tabelle Tipi-pesi'!L$25,'Tabelle Tipi-pesi'!M$25,"")&amp;IF(M253='Tabelle Tipi-pesi'!L$26,'Tabelle Tipi-pesi'!M$26,"")&amp;IF(M253='Tabelle Tipi-pesi'!L$27,'Tabelle Tipi-pesi'!M$27,"")&amp;IF(M253='Tabelle Tipi-pesi'!L$28,'Tabelle Tipi-pesi'!M$28,"")&amp;IF(M253='Tabelle Tipi-pesi'!L$29,'Tabelle Tipi-pesi'!M$29,"")&amp;IF(M253='Tabelle Tipi-pesi'!L$30,'Tabelle Tipi-pesi'!M$30,"")))</f>
        <v>100</v>
      </c>
      <c r="O253" s="27" t="s">
        <v>170</v>
      </c>
      <c r="P253" s="28">
        <f>IF(O253="",0,VALUE(IF(O253='Tabelle Tipi-pesi'!N$2,'Tabelle Tipi-pesi'!O$2,"")&amp;IF(O253='Tabelle Tipi-pesi'!N$3,'Tabelle Tipi-pesi'!O$3,"")&amp;IF(O253='Tabelle Tipi-pesi'!N$4,'Tabelle Tipi-pesi'!O$4,"")&amp;IF(O253='Tabelle Tipi-pesi'!N$5,'Tabelle Tipi-pesi'!O$5,"")&amp;IF(O253='Tabelle Tipi-pesi'!N$6,'Tabelle Tipi-pesi'!O$6,"")&amp;IF(O253='Tabelle Tipi-pesi'!N$7,'Tabelle Tipi-pesi'!O$7,"")&amp;IF(O253='Tabelle Tipi-pesi'!N$8,'Tabelle Tipi-pesi'!O$8,"")&amp;IF(O253='Tabelle Tipi-pesi'!N$9,'Tabelle Tipi-pesi'!O$9,"")&amp;IF(O253='Tabelle Tipi-pesi'!N$10,'Tabelle Tipi-pesi'!O$10,"")&amp;IF(O253='Tabelle Tipi-pesi'!N$11,'Tabelle Tipi-pesi'!O$11,"")&amp;IF(O253='Tabelle Tipi-pesi'!N$12,'Tabelle Tipi-pesi'!O$12,"")&amp;IF(O253='Tabelle Tipi-pesi'!N$13,'Tabelle Tipi-pesi'!O$13,"")&amp;IF(O253='Tabelle Tipi-pesi'!N$14,'Tabelle Tipi-pesi'!O$14,"")&amp;IF(O253='Tabelle Tipi-pesi'!N$15,'Tabelle Tipi-pesi'!O$15,"")&amp;IF(O253='Tabelle Tipi-pesi'!N$16,'Tabelle Tipi-pesi'!O$16,"")&amp;IF(O253='Tabelle Tipi-pesi'!N$17,'Tabelle Tipi-pesi'!O$17,"")&amp;IF(O253='Tabelle Tipi-pesi'!N$18,'Tabelle Tipi-pesi'!O$18,"")&amp;IF(O253='Tabelle Tipi-pesi'!N$19,'Tabelle Tipi-pesi'!O$19,"")&amp;IF(O253='Tabelle Tipi-pesi'!N$20,'Tabelle Tipi-pesi'!O$20,"")&amp;IF(O253='Tabelle Tipi-pesi'!N$21,'Tabelle Tipi-pesi'!O$21,"")&amp;IF(O253='Tabelle Tipi-pesi'!N$22,'Tabelle Tipi-pesi'!O$22,"")&amp;IF(O253='Tabelle Tipi-pesi'!N$23,'Tabelle Tipi-pesi'!O$23,"")&amp;IF(O253='Tabelle Tipi-pesi'!N$24,'Tabelle Tipi-pesi'!O$24,"")&amp;IF(O253='Tabelle Tipi-pesi'!N$25,'Tabelle Tipi-pesi'!O$25,"")&amp;IF(O253='Tabelle Tipi-pesi'!N$26,'Tabelle Tipi-pesi'!O$26,"")&amp;IF(O253='Tabelle Tipi-pesi'!N$27,'Tabelle Tipi-pesi'!O$27,"")&amp;IF(O253='Tabelle Tipi-pesi'!N$28,'Tabelle Tipi-pesi'!O$28,"")&amp;IF(O253='Tabelle Tipi-pesi'!N$29,'Tabelle Tipi-pesi'!O$29,"")&amp;IF(O253='Tabelle Tipi-pesi'!N$30,'Tabelle Tipi-pesi'!O$30,"")))</f>
        <v>295</v>
      </c>
      <c r="Q253" s="8" t="s">
        <v>120</v>
      </c>
      <c r="R253" s="9">
        <f>IF(Q253="",0,VALUE(IF(Q253='Tabelle Tipi-pesi'!P$2,'Tabelle Tipi-pesi'!Q$2,"")&amp;IF(Q253='Tabelle Tipi-pesi'!P$3,'Tabelle Tipi-pesi'!Q$3,"")&amp;IF(Q253='Tabelle Tipi-pesi'!P$4,'Tabelle Tipi-pesi'!Q$4,"")&amp;IF(Q253='Tabelle Tipi-pesi'!P$5,'Tabelle Tipi-pesi'!Q$5,"")&amp;IF(Q253='Tabelle Tipi-pesi'!P$6,'Tabelle Tipi-pesi'!Q$6,"")&amp;IF(Q253='Tabelle Tipi-pesi'!P$7,'Tabelle Tipi-pesi'!Q$7,"")&amp;IF(Q253='Tabelle Tipi-pesi'!P$8,'Tabelle Tipi-pesi'!Q$8,"")&amp;IF(Q253='Tabelle Tipi-pesi'!P$9,'Tabelle Tipi-pesi'!Q$9,"")&amp;IF(Q253='Tabelle Tipi-pesi'!P$10,'Tabelle Tipi-pesi'!Q$10,"")&amp;IF(Q253='Tabelle Tipi-pesi'!P$11,'Tabelle Tipi-pesi'!Q$11,"")&amp;IF(Q253='Tabelle Tipi-pesi'!P$12,'Tabelle Tipi-pesi'!Q$12,"")&amp;IF(Q253='Tabelle Tipi-pesi'!P$13,'Tabelle Tipi-pesi'!Q$13,"")&amp;IF(Q253='Tabelle Tipi-pesi'!P$14,'Tabelle Tipi-pesi'!Q$14,"")&amp;IF(Q253='Tabelle Tipi-pesi'!P$15,'Tabelle Tipi-pesi'!Q$15,"")&amp;IF(Q253='Tabelle Tipi-pesi'!P$16,'Tabelle Tipi-pesi'!Q$16,"")&amp;IF(Q253='Tabelle Tipi-pesi'!P$17,'Tabelle Tipi-pesi'!Q$17,"")&amp;IF(Q253='Tabelle Tipi-pesi'!P$18,'Tabelle Tipi-pesi'!Q$18,"")&amp;IF(Q253='Tabelle Tipi-pesi'!P$19,'Tabelle Tipi-pesi'!Q$19,"")&amp;IF(Q253='Tabelle Tipi-pesi'!P$20,'Tabelle Tipi-pesi'!Q$20,"")&amp;IF(Q253='Tabelle Tipi-pesi'!P$21,'Tabelle Tipi-pesi'!Q$21,"")&amp;IF(Q253='Tabelle Tipi-pesi'!P$22,'Tabelle Tipi-pesi'!Q$22,"")&amp;IF(Q253='Tabelle Tipi-pesi'!P$23,'Tabelle Tipi-pesi'!Q$23,"")&amp;IF(Q253='Tabelle Tipi-pesi'!P$24,'Tabelle Tipi-pesi'!Q$24,"")&amp;IF(Q253='Tabelle Tipi-pesi'!P$25,'Tabelle Tipi-pesi'!Q$25,"")&amp;IF(Q253='Tabelle Tipi-pesi'!P$26,'Tabelle Tipi-pesi'!Q$26,"")&amp;IF(Q253='Tabelle Tipi-pesi'!P$27,'Tabelle Tipi-pesi'!Q$27,"")&amp;IF(Q253='Tabelle Tipi-pesi'!P$28,'Tabelle Tipi-pesi'!Q$28,"")&amp;IF(Q253='Tabelle Tipi-pesi'!P$29,'Tabelle Tipi-pesi'!Q$29,"")&amp;IF(Q253='Tabelle Tipi-pesi'!P$30,'Tabelle Tipi-pesi'!Q$30,"")))</f>
        <v>20</v>
      </c>
      <c r="S253" s="29"/>
      <c r="T253" s="30">
        <f>IF(S253="",0,VALUE(IF(S253='Tabelle Tipi-pesi'!R$2,'Tabelle Tipi-pesi'!S$2,"")&amp;IF(S253='Tabelle Tipi-pesi'!R$3,'Tabelle Tipi-pesi'!S$3,"")&amp;IF(S253='Tabelle Tipi-pesi'!R$4,'Tabelle Tipi-pesi'!S$4,"")&amp;IF(S253='Tabelle Tipi-pesi'!R$5,'Tabelle Tipi-pesi'!S$5,"")&amp;IF(S253='Tabelle Tipi-pesi'!R$6,'Tabelle Tipi-pesi'!S$6,"")&amp;IF(S253='Tabelle Tipi-pesi'!R$7,'Tabelle Tipi-pesi'!S$7,"")&amp;IF(S253='Tabelle Tipi-pesi'!R$8,'Tabelle Tipi-pesi'!S$8,"")&amp;IF(S253='Tabelle Tipi-pesi'!R$9,'Tabelle Tipi-pesi'!S$9,"")&amp;IF(S253='Tabelle Tipi-pesi'!R$10,'Tabelle Tipi-pesi'!S$10,"")&amp;IF(S253='Tabelle Tipi-pesi'!R$11,'Tabelle Tipi-pesi'!S$11,"")&amp;IF(S253='Tabelle Tipi-pesi'!R$12,'Tabelle Tipi-pesi'!S$12,"")&amp;IF(S253='Tabelle Tipi-pesi'!R$13,'Tabelle Tipi-pesi'!S$13,"")&amp;IF(S253='Tabelle Tipi-pesi'!R$14,'Tabelle Tipi-pesi'!S$14,"")&amp;IF(S253='Tabelle Tipi-pesi'!R$15,'Tabelle Tipi-pesi'!S$15,"")&amp;IF(S253='Tabelle Tipi-pesi'!R$16,'Tabelle Tipi-pesi'!S$16,"")&amp;IF(S253='Tabelle Tipi-pesi'!R$17,'Tabelle Tipi-pesi'!S$17,"")&amp;IF(S253='Tabelle Tipi-pesi'!R$18,'Tabelle Tipi-pesi'!S$18,"")&amp;IF(S253='Tabelle Tipi-pesi'!R$19,'Tabelle Tipi-pesi'!S$19,"")&amp;IF(S253='Tabelle Tipi-pesi'!R$20,'Tabelle Tipi-pesi'!S$20,"")&amp;IF(S253='Tabelle Tipi-pesi'!R$21,'Tabelle Tipi-pesi'!S$21,"")&amp;IF(S253='Tabelle Tipi-pesi'!R$22,'Tabelle Tipi-pesi'!S$22,"")&amp;IF(S253='Tabelle Tipi-pesi'!R$23,'Tabelle Tipi-pesi'!S$23,"")&amp;IF(S253='Tabelle Tipi-pesi'!R$24,'Tabelle Tipi-pesi'!S$24,"")&amp;IF(S253='Tabelle Tipi-pesi'!R$25,'Tabelle Tipi-pesi'!S$25,"")&amp;IF(S253='Tabelle Tipi-pesi'!R$26,'Tabelle Tipi-pesi'!S$26,"")&amp;IF(S253='Tabelle Tipi-pesi'!R$27,'Tabelle Tipi-pesi'!S$27,"")&amp;IF(S253='Tabelle Tipi-pesi'!R$28,'Tabelle Tipi-pesi'!S$28,"")&amp;IF(S253='Tabelle Tipi-pesi'!R$29,'Tabelle Tipi-pesi'!S$29,"")&amp;IF(S253='Tabelle Tipi-pesi'!R$30,'Tabelle Tipi-pesi'!S$30,"")))</f>
        <v>0</v>
      </c>
      <c r="V253" s="9">
        <f>IF(U253="",0,VALUE(IF(U253='Tabelle Tipi-pesi'!T$2,'Tabelle Tipi-pesi'!U$2,"")&amp;IF(U253='Tabelle Tipi-pesi'!T$3,'Tabelle Tipi-pesi'!U$3,"")&amp;IF(U253='Tabelle Tipi-pesi'!T$4,'Tabelle Tipi-pesi'!U$4,"")&amp;IF(U253='Tabelle Tipi-pesi'!T$5,'Tabelle Tipi-pesi'!U$5,"")&amp;IF(U253='Tabelle Tipi-pesi'!T$6,'Tabelle Tipi-pesi'!U$6,"")&amp;IF(U253='Tabelle Tipi-pesi'!T$7,'Tabelle Tipi-pesi'!U$7,"")&amp;IF(U253='Tabelle Tipi-pesi'!T$8,'Tabelle Tipi-pesi'!U$8,"")&amp;IF(U253='Tabelle Tipi-pesi'!T$9,'Tabelle Tipi-pesi'!U$9,"")&amp;IF(U253='Tabelle Tipi-pesi'!T$10,'Tabelle Tipi-pesi'!U$10,"")&amp;IF(U253='Tabelle Tipi-pesi'!T$11,'Tabelle Tipi-pesi'!U$11,"")&amp;IF(U253='Tabelle Tipi-pesi'!T$12,'Tabelle Tipi-pesi'!U$12,"")&amp;IF(U253='Tabelle Tipi-pesi'!T$13,'Tabelle Tipi-pesi'!U$13,"")&amp;IF(U253='Tabelle Tipi-pesi'!T$14,'Tabelle Tipi-pesi'!U$14,"")&amp;IF(U253='Tabelle Tipi-pesi'!T$15,'Tabelle Tipi-pesi'!U$15,"")&amp;IF(U253='Tabelle Tipi-pesi'!T$16,'Tabelle Tipi-pesi'!U$16,"")&amp;IF(U253='Tabelle Tipi-pesi'!T$17,'Tabelle Tipi-pesi'!U$17,"")&amp;IF(U253='Tabelle Tipi-pesi'!T$18,'Tabelle Tipi-pesi'!U$18,"")&amp;IF(U253='Tabelle Tipi-pesi'!T$19,'Tabelle Tipi-pesi'!U$19,"")&amp;IF(U253='Tabelle Tipi-pesi'!T$20,'Tabelle Tipi-pesi'!U$20,"")&amp;IF(U253='Tabelle Tipi-pesi'!T$21,'Tabelle Tipi-pesi'!U$21,"")&amp;IF(U253='Tabelle Tipi-pesi'!T$22,'Tabelle Tipi-pesi'!U$22,"")&amp;IF(U253='Tabelle Tipi-pesi'!T$23,'Tabelle Tipi-pesi'!U$23,"")&amp;IF(U253='Tabelle Tipi-pesi'!T$24,'Tabelle Tipi-pesi'!U$24,"")&amp;IF(U253='Tabelle Tipi-pesi'!T$25,'Tabelle Tipi-pesi'!U$25,"")&amp;IF(U253='Tabelle Tipi-pesi'!T$26,'Tabelle Tipi-pesi'!U$26,"")&amp;IF(U253='Tabelle Tipi-pesi'!T$27,'Tabelle Tipi-pesi'!U$27,"")&amp;IF(U253='Tabelle Tipi-pesi'!T$28,'Tabelle Tipi-pesi'!U$28,"")&amp;IF(U253='Tabelle Tipi-pesi'!T$29,'Tabelle Tipi-pesi'!U$29,"")&amp;IF(U253='Tabelle Tipi-pesi'!T$30,'Tabelle Tipi-pesi'!U$30,"")))</f>
        <v>0</v>
      </c>
      <c r="W253" s="31"/>
      <c r="X253" s="32">
        <f>IF(W253="",0,VALUE(IF(W253='Tabelle Tipi-pesi'!V$2,'Tabelle Tipi-pesi'!W$2,"")&amp;IF(W253='Tabelle Tipi-pesi'!V$3,'Tabelle Tipi-pesi'!W$3,"")&amp;IF(W253='Tabelle Tipi-pesi'!V$4,'Tabelle Tipi-pesi'!W$4,"")&amp;IF(W253='Tabelle Tipi-pesi'!V$5,'Tabelle Tipi-pesi'!W$5,"")&amp;IF(W253='Tabelle Tipi-pesi'!V$6,'Tabelle Tipi-pesi'!W$6,"")&amp;IF(W253='Tabelle Tipi-pesi'!V$7,'Tabelle Tipi-pesi'!W$7,"")&amp;IF(W253='Tabelle Tipi-pesi'!V$8,'Tabelle Tipi-pesi'!W$8,"")&amp;IF(W253='Tabelle Tipi-pesi'!V$9,'Tabelle Tipi-pesi'!W$9,"")&amp;IF(W253='Tabelle Tipi-pesi'!V$10,'Tabelle Tipi-pesi'!W$10,"")&amp;IF(W253='Tabelle Tipi-pesi'!V$11,'Tabelle Tipi-pesi'!W$11,"")&amp;IF(W253='Tabelle Tipi-pesi'!V$12,'Tabelle Tipi-pesi'!W$12,"")&amp;IF(W253='Tabelle Tipi-pesi'!V$13,'Tabelle Tipi-pesi'!W$13,"")&amp;IF(W253='Tabelle Tipi-pesi'!V$14,'Tabelle Tipi-pesi'!W$14,"")&amp;IF(W253='Tabelle Tipi-pesi'!V$15,'Tabelle Tipi-pesi'!W$15,"")&amp;IF(W253='Tabelle Tipi-pesi'!V$16,'Tabelle Tipi-pesi'!W$16,"")&amp;IF(W253='Tabelle Tipi-pesi'!V$17,'Tabelle Tipi-pesi'!W$17,"")&amp;IF(W253='Tabelle Tipi-pesi'!V$18,'Tabelle Tipi-pesi'!W$18,"")&amp;IF(W253='Tabelle Tipi-pesi'!V$19,'Tabelle Tipi-pesi'!W$19,"")&amp;IF(W253='Tabelle Tipi-pesi'!V$20,'Tabelle Tipi-pesi'!W$20,"")&amp;IF(W253='Tabelle Tipi-pesi'!V$21,'Tabelle Tipi-pesi'!W$21,"")&amp;IF(W253='Tabelle Tipi-pesi'!V$22,'Tabelle Tipi-pesi'!W$22,"")&amp;IF(W253='Tabelle Tipi-pesi'!V$23,'Tabelle Tipi-pesi'!W$23,"")&amp;IF(W253='Tabelle Tipi-pesi'!V$24,'Tabelle Tipi-pesi'!W$24,"")&amp;IF(W253='Tabelle Tipi-pesi'!V$25,'Tabelle Tipi-pesi'!W$25,"")&amp;IF(W253='Tabelle Tipi-pesi'!V$26,'Tabelle Tipi-pesi'!W$26,"")&amp;IF(W253='Tabelle Tipi-pesi'!V$27,'Tabelle Tipi-pesi'!W$27,"")&amp;IF(W253='Tabelle Tipi-pesi'!V$28,'Tabelle Tipi-pesi'!W$28,"")&amp;IF(W253='Tabelle Tipi-pesi'!V$29,'Tabelle Tipi-pesi'!W$29,"")&amp;IF(W253='Tabelle Tipi-pesi'!V$30,'Tabelle Tipi-pesi'!W$30,"")))</f>
        <v>0</v>
      </c>
      <c r="Z253" s="9">
        <f>IF(Y253="",0,VALUE(IF(Y253='Tabelle Tipi-pesi'!X$2,'Tabelle Tipi-pesi'!Y$2,"")&amp;IF(Y253='Tabelle Tipi-pesi'!X$3,'Tabelle Tipi-pesi'!Y$3,"")&amp;IF(Y253='Tabelle Tipi-pesi'!X$4,'Tabelle Tipi-pesi'!Y$4,"")&amp;IF(Y253='Tabelle Tipi-pesi'!X$5,'Tabelle Tipi-pesi'!Y$5,"")&amp;IF(Y253='Tabelle Tipi-pesi'!X$6,'Tabelle Tipi-pesi'!Y$6,"")&amp;IF(Y253='Tabelle Tipi-pesi'!X$7,'Tabelle Tipi-pesi'!Y$7,"")&amp;IF(Y253='Tabelle Tipi-pesi'!X$8,'Tabelle Tipi-pesi'!Y$8,"")&amp;IF(Y253='Tabelle Tipi-pesi'!X$9,'Tabelle Tipi-pesi'!Y$9,"")&amp;IF(Y253='Tabelle Tipi-pesi'!X$10,'Tabelle Tipi-pesi'!Y$10,"")&amp;IF(Y253='Tabelle Tipi-pesi'!X$11,'Tabelle Tipi-pesi'!Y$11,"")&amp;IF(Y253='Tabelle Tipi-pesi'!X$12,'Tabelle Tipi-pesi'!Y$12,"")&amp;IF(Y253='Tabelle Tipi-pesi'!X$13,'Tabelle Tipi-pesi'!Y$13,"")&amp;IF(Y253='Tabelle Tipi-pesi'!X$14,'Tabelle Tipi-pesi'!Y$14,"")&amp;IF(Y253='Tabelle Tipi-pesi'!X$15,'Tabelle Tipi-pesi'!Y$15,"")&amp;IF(Y253='Tabelle Tipi-pesi'!X$16,'Tabelle Tipi-pesi'!Y$16,"")&amp;IF(Y253='Tabelle Tipi-pesi'!X$17,'Tabelle Tipi-pesi'!Y$17,"")&amp;IF(Y253='Tabelle Tipi-pesi'!X$18,'Tabelle Tipi-pesi'!Y$18,"")&amp;IF(Y253='Tabelle Tipi-pesi'!X$19,'Tabelle Tipi-pesi'!Y$19,"")&amp;IF(Y253='Tabelle Tipi-pesi'!X$20,'Tabelle Tipi-pesi'!Y$20,"")&amp;IF(Y253='Tabelle Tipi-pesi'!X$21,'Tabelle Tipi-pesi'!Y$21,"")&amp;IF(Y253='Tabelle Tipi-pesi'!X$22,'Tabelle Tipi-pesi'!Y$22,"")&amp;IF(Y253='Tabelle Tipi-pesi'!X$23,'Tabelle Tipi-pesi'!Y$23,"")&amp;IF(Y253='Tabelle Tipi-pesi'!X$24,'Tabelle Tipi-pesi'!Y$24,"")&amp;IF(Y253='Tabelle Tipi-pesi'!X$25,'Tabelle Tipi-pesi'!Y$25,"")&amp;IF(Y253='Tabelle Tipi-pesi'!X$26,'Tabelle Tipi-pesi'!Y$26,"")&amp;IF(Y253='Tabelle Tipi-pesi'!X$27,'Tabelle Tipi-pesi'!Y$27,"")&amp;IF(Y253='Tabelle Tipi-pesi'!X$28,'Tabelle Tipi-pesi'!Y$28,"")&amp;IF(Y253='Tabelle Tipi-pesi'!X$29,'Tabelle Tipi-pesi'!Y$29,"")&amp;IF(Y253='Tabelle Tipi-pesi'!X$30,'Tabelle Tipi-pesi'!Y$30,"")))</f>
        <v>0</v>
      </c>
      <c r="AA253" s="36"/>
      <c r="AB253" s="37">
        <f>IF(AA253="",0,VALUE(IF(AA253='Tabelle Tipi-pesi'!Z$2,'Tabelle Tipi-pesi'!AA$2,"")&amp;IF(AA253='Tabelle Tipi-pesi'!Z$3,'Tabelle Tipi-pesi'!AA$3,"")&amp;IF(AA253='Tabelle Tipi-pesi'!Z$4,'Tabelle Tipi-pesi'!AA$4,"")&amp;IF(AA253='Tabelle Tipi-pesi'!Z$5,'Tabelle Tipi-pesi'!AA$5,"")&amp;IF(AA253='Tabelle Tipi-pesi'!Z$6,'Tabelle Tipi-pesi'!AA$6,"")&amp;IF(AA253='Tabelle Tipi-pesi'!Z$7,'Tabelle Tipi-pesi'!AA$7,"")&amp;IF(AA253='Tabelle Tipi-pesi'!Z$8,'Tabelle Tipi-pesi'!AA$8,"")&amp;IF(AA253='Tabelle Tipi-pesi'!Z$9,'Tabelle Tipi-pesi'!AA$9,"")&amp;IF(AA253='Tabelle Tipi-pesi'!Z$10,'Tabelle Tipi-pesi'!AA$10,"")&amp;IF(AA253='Tabelle Tipi-pesi'!Z$11,'Tabelle Tipi-pesi'!AA$11,"")&amp;IF(AA253='Tabelle Tipi-pesi'!Z$12,'Tabelle Tipi-pesi'!AA$12,"")&amp;IF(AA253='Tabelle Tipi-pesi'!Z$13,'Tabelle Tipi-pesi'!AA$13,"")&amp;IF(AA253='Tabelle Tipi-pesi'!Z$14,'Tabelle Tipi-pesi'!AA$14,"")&amp;IF(AA253='Tabelle Tipi-pesi'!Z$15,'Tabelle Tipi-pesi'!AA$15,"")&amp;IF(AA253='Tabelle Tipi-pesi'!Z$16,'Tabelle Tipi-pesi'!AA$16,"")&amp;IF(AA253='Tabelle Tipi-pesi'!Z$17,'Tabelle Tipi-pesi'!AA$17,"")&amp;IF(AA253='Tabelle Tipi-pesi'!Z$18,'Tabelle Tipi-pesi'!AA$18,"")&amp;IF(AA253='Tabelle Tipi-pesi'!Z$19,'Tabelle Tipi-pesi'!AA$19,"")&amp;IF(AA253='Tabelle Tipi-pesi'!Z$20,'Tabelle Tipi-pesi'!AA$20,"")&amp;IF(AA253='Tabelle Tipi-pesi'!Z$21,'Tabelle Tipi-pesi'!AA$21,"")&amp;IF(AA253='Tabelle Tipi-pesi'!Z$22,'Tabelle Tipi-pesi'!AA$22,"")&amp;IF(AA253='Tabelle Tipi-pesi'!Z$23,'Tabelle Tipi-pesi'!AA$23,"")&amp;IF(AA253='Tabelle Tipi-pesi'!Z$24,'Tabelle Tipi-pesi'!AA$24,"")&amp;IF(AA253='Tabelle Tipi-pesi'!Z$25,'Tabelle Tipi-pesi'!AA$25,"")&amp;IF(AA253='Tabelle Tipi-pesi'!Z$26,'Tabelle Tipi-pesi'!AA$26,"")&amp;IF(AA253='Tabelle Tipi-pesi'!Z$27,'Tabelle Tipi-pesi'!AA$27,"")&amp;IF(AA253='Tabelle Tipi-pesi'!Z$28,'Tabelle Tipi-pesi'!AA$28,"")&amp;IF(AA253='Tabelle Tipi-pesi'!Z$29,'Tabelle Tipi-pesi'!AA$29,"")&amp;IF(AA253='Tabelle Tipi-pesi'!Z$30,'Tabelle Tipi-pesi'!AA$30,"")))</f>
        <v>0</v>
      </c>
      <c r="AD253" s="9">
        <f>IF(AC253="",0,VALUE(IF(AC253='Tabelle Tipi-pesi'!Z$2,'Tabelle Tipi-pesi'!AA$2,"")&amp;IF(AC253='Tabelle Tipi-pesi'!Z$3,'Tabelle Tipi-pesi'!AA$3,"")&amp;IF(AC253='Tabelle Tipi-pesi'!Z$4,'Tabelle Tipi-pesi'!AA$4,"")&amp;IF(AC253='Tabelle Tipi-pesi'!Z$5,'Tabelle Tipi-pesi'!AA$5,"")&amp;IF(AC253='Tabelle Tipi-pesi'!Z$6,'Tabelle Tipi-pesi'!AA$6,"")&amp;IF(AC253='Tabelle Tipi-pesi'!Z$7,'Tabelle Tipi-pesi'!AA$7,"")&amp;IF(AC253='Tabelle Tipi-pesi'!Z$8,'Tabelle Tipi-pesi'!AA$8,"")&amp;IF(AC253='Tabelle Tipi-pesi'!Z$9,'Tabelle Tipi-pesi'!AA$9,"")&amp;IF(AC253='Tabelle Tipi-pesi'!Z$10,'Tabelle Tipi-pesi'!AA$10,"")&amp;IF(AC253='Tabelle Tipi-pesi'!Z$11,'Tabelle Tipi-pesi'!AA$11,"")&amp;IF(AC253='Tabelle Tipi-pesi'!Z$12,'Tabelle Tipi-pesi'!AA$12,"")&amp;IF(AC253='Tabelle Tipi-pesi'!Z$13,'Tabelle Tipi-pesi'!AA$13,"")&amp;IF(AC253='Tabelle Tipi-pesi'!Z$14,'Tabelle Tipi-pesi'!AA$14,"")&amp;IF(AC253='Tabelle Tipi-pesi'!Z$15,'Tabelle Tipi-pesi'!AA$15,"")&amp;IF(AC253='Tabelle Tipi-pesi'!Z$16,'Tabelle Tipi-pesi'!AA$16,"")&amp;IF(AC253='Tabelle Tipi-pesi'!Z$17,'Tabelle Tipi-pesi'!AA$17,"")&amp;IF(AC253='Tabelle Tipi-pesi'!Z$18,'Tabelle Tipi-pesi'!AA$18,"")&amp;IF(AC253='Tabelle Tipi-pesi'!Z$19,'Tabelle Tipi-pesi'!AA$19,"")&amp;IF(AC253='Tabelle Tipi-pesi'!Z$20,'Tabelle Tipi-pesi'!AA$20,"")&amp;IF(AC253='Tabelle Tipi-pesi'!Z$21,'Tabelle Tipi-pesi'!AA$21,"")&amp;IF(AC253='Tabelle Tipi-pesi'!Z$22,'Tabelle Tipi-pesi'!AA$22,"")&amp;IF(AC253='Tabelle Tipi-pesi'!Z$23,'Tabelle Tipi-pesi'!AA$23,"")&amp;IF(AC253='Tabelle Tipi-pesi'!Z$24,'Tabelle Tipi-pesi'!AA$24,"")&amp;IF(AC253='Tabelle Tipi-pesi'!Z$25,'Tabelle Tipi-pesi'!AA$25,"")&amp;IF(AC253='Tabelle Tipi-pesi'!Z$26,'Tabelle Tipi-pesi'!AA$26,"")&amp;IF(AC253='Tabelle Tipi-pesi'!Z$25,'Tabelle Tipi-pesi'!AA$25,"")&amp;IF(AC253='Tabelle Tipi-pesi'!Z$27,'Tabelle Tipi-pesi'!AA$27,"")&amp;IF(AC253='Tabelle Tipi-pesi'!Z$28,'Tabelle Tipi-pesi'!AA$28,"")&amp;IF(AC253='Tabelle Tipi-pesi'!Z$29,'Tabelle Tipi-pesi'!AA$29,"")&amp;IF(AC253='Tabelle Tipi-pesi'!Z$30,'Tabelle Tipi-pesi'!AA$30,"")))</f>
        <v>0</v>
      </c>
      <c r="AE253" s="34"/>
      <c r="AF253" s="35">
        <f>IF(AE253="",0,VALUE(IF(AE253='Tabelle Tipi-pesi'!AB$2,'Tabelle Tipi-pesi'!AC$2,"")&amp;IF(AE253='Tabelle Tipi-pesi'!AB$3,'Tabelle Tipi-pesi'!AC$3,"")&amp;IF(AE253='Tabelle Tipi-pesi'!AB$4,'Tabelle Tipi-pesi'!AC$4,"")&amp;IF(AE253='Tabelle Tipi-pesi'!AB$5,'Tabelle Tipi-pesi'!AC$5,"")&amp;IF(AE253='Tabelle Tipi-pesi'!AB$6,'Tabelle Tipi-pesi'!AC$6,"")&amp;IF(AE253='Tabelle Tipi-pesi'!AB$7,'Tabelle Tipi-pesi'!AC$7,"")&amp;IF(AE253='Tabelle Tipi-pesi'!AB$8,'Tabelle Tipi-pesi'!AC$8,"")&amp;IF(AE253='Tabelle Tipi-pesi'!AB$9,'Tabelle Tipi-pesi'!AC$9,"")&amp;IF(AE253='Tabelle Tipi-pesi'!AB$10,'Tabelle Tipi-pesi'!AC$10,"")&amp;IF(AE253='Tabelle Tipi-pesi'!AB$11,'Tabelle Tipi-pesi'!AC$11,"")&amp;IF(AE253='Tabelle Tipi-pesi'!AB$12,'Tabelle Tipi-pesi'!AC$12,"")&amp;IF(AE253='Tabelle Tipi-pesi'!AB$13,'Tabelle Tipi-pesi'!AC$13,"")&amp;IF(AE253='Tabelle Tipi-pesi'!AB$14,'Tabelle Tipi-pesi'!AC$14,"")&amp;IF(AE253='Tabelle Tipi-pesi'!AB$15,'Tabelle Tipi-pesi'!AC$15,"")&amp;IF(AE253='Tabelle Tipi-pesi'!AB$16,'Tabelle Tipi-pesi'!AC$16,"")&amp;IF(AE253='Tabelle Tipi-pesi'!AB$17,'Tabelle Tipi-pesi'!AC$17,"")&amp;IF(AE253='Tabelle Tipi-pesi'!AB$18,'Tabelle Tipi-pesi'!AC$18,"")&amp;IF(AE253='Tabelle Tipi-pesi'!AB$19,'Tabelle Tipi-pesi'!AC$19,"")&amp;IF(AE253='Tabelle Tipi-pesi'!AB$20,'Tabelle Tipi-pesi'!AC$20,"")&amp;IF(AE253='Tabelle Tipi-pesi'!AB$21,'Tabelle Tipi-pesi'!AC$21,"")&amp;IF(AE253='Tabelle Tipi-pesi'!AB$22,'Tabelle Tipi-pesi'!AC$22,"")&amp;IF(AE253='Tabelle Tipi-pesi'!AB$23,'Tabelle Tipi-pesi'!AC$23,"")&amp;IF(AE253='Tabelle Tipi-pesi'!AB$24,'Tabelle Tipi-pesi'!AC$24,"")&amp;IF(AE253='Tabelle Tipi-pesi'!AB$25,'Tabelle Tipi-pesi'!AC$25,"")&amp;IF(AE253='Tabelle Tipi-pesi'!AB$26,'Tabelle Tipi-pesi'!AC$26,"")&amp;IF(AE253='Tabelle Tipi-pesi'!AB$25,'Tabelle Tipi-pesi'!AC$25,"")&amp;IF(AE253='Tabelle Tipi-pesi'!AB$27,'Tabelle Tipi-pesi'!AC$27,"")&amp;IF(AE253='Tabelle Tipi-pesi'!AB$28,'Tabelle Tipi-pesi'!AC$28,"")&amp;IF(AE253='Tabelle Tipi-pesi'!AB$29,'Tabelle Tipi-pesi'!AC$29,"")&amp;IF(AE253='Tabelle Tipi-pesi'!AB$30,'Tabelle Tipi-pesi'!AC$30,"")))</f>
        <v>0</v>
      </c>
      <c r="AH253" s="9">
        <f>IF(AG253="",0,VALUE(IF(AG253='Tabelle Tipi-pesi'!AD$2,'Tabelle Tipi-pesi'!AE$2,"")&amp;IF(AG253='Tabelle Tipi-pesi'!AD$3,'Tabelle Tipi-pesi'!AE$3,"")&amp;IF(AG253='Tabelle Tipi-pesi'!AD$4,'Tabelle Tipi-pesi'!AE$4,"")&amp;IF(AG253='Tabelle Tipi-pesi'!AD$5,'Tabelle Tipi-pesi'!AE$5,"")&amp;IF(AG253='Tabelle Tipi-pesi'!AD$6,'Tabelle Tipi-pesi'!AE$6,"")&amp;IF(AG253='Tabelle Tipi-pesi'!AD$7,'Tabelle Tipi-pesi'!AE$7,"")&amp;IF(AG253='Tabelle Tipi-pesi'!AD$8,'Tabelle Tipi-pesi'!AE$8,"")&amp;IF(AG253='Tabelle Tipi-pesi'!AD$9,'Tabelle Tipi-pesi'!AE$9,"")&amp;IF(AG253='Tabelle Tipi-pesi'!AD$10,'Tabelle Tipi-pesi'!AE$10,"")&amp;IF(AG253='Tabelle Tipi-pesi'!AD$11,'Tabelle Tipi-pesi'!AE$11,"")&amp;IF(AG253='Tabelle Tipi-pesi'!AD$12,'Tabelle Tipi-pesi'!AE$12,"")&amp;IF(AG253='Tabelle Tipi-pesi'!AD$13,'Tabelle Tipi-pesi'!AE$13,"")&amp;IF(AG253='Tabelle Tipi-pesi'!AD$14,'Tabelle Tipi-pesi'!AE$14,"")&amp;IF(AG253='Tabelle Tipi-pesi'!AD$15,'Tabelle Tipi-pesi'!AE$15,"")&amp;IF(AG253='Tabelle Tipi-pesi'!AD$16,'Tabelle Tipi-pesi'!AE$16,"")&amp;IF(AG253='Tabelle Tipi-pesi'!AD$17,'Tabelle Tipi-pesi'!AE$17,"")&amp;IF(AG253='Tabelle Tipi-pesi'!AD$18,'Tabelle Tipi-pesi'!AE$18,"")&amp;IF(AG253='Tabelle Tipi-pesi'!AD$19,'Tabelle Tipi-pesi'!AE$19,"")&amp;IF(AG253='Tabelle Tipi-pesi'!AD$20,'Tabelle Tipi-pesi'!AE$20,"")&amp;IF(AG253='Tabelle Tipi-pesi'!AD$21,'Tabelle Tipi-pesi'!AE$21,"")&amp;IF(AG253='Tabelle Tipi-pesi'!AD$22,'Tabelle Tipi-pesi'!AE$22,"")&amp;IF(AG253='Tabelle Tipi-pesi'!AD$23,'Tabelle Tipi-pesi'!AE$23,"")&amp;IF(AG253='Tabelle Tipi-pesi'!AD$24,'Tabelle Tipi-pesi'!AE$24,"")&amp;IF(AG253='Tabelle Tipi-pesi'!AD$25,'Tabelle Tipi-pesi'!AE$25,"")&amp;IF(AG253='Tabelle Tipi-pesi'!AD$26,'Tabelle Tipi-pesi'!AE$26,"")&amp;IF(AG253='Tabelle Tipi-pesi'!AD$25,'Tabelle Tipi-pesi'!AE$25,"")&amp;IF(AG253='Tabelle Tipi-pesi'!AD$27,'Tabelle Tipi-pesi'!AE$27,"")&amp;IF(AG253='Tabelle Tipi-pesi'!AD$28,'Tabelle Tipi-pesi'!AE$28,"")&amp;IF(AG253='Tabelle Tipi-pesi'!AD$29,'Tabelle Tipi-pesi'!AE$29,"")&amp;IF(AG253='Tabelle Tipi-pesi'!AD$30,'Tabelle Tipi-pesi'!AE$30,"")))</f>
        <v>0</v>
      </c>
      <c r="AJ253" s="26">
        <f t="shared" ref="AJ253:AJ254" si="42">AI253+AH253+AF253+AD253+AB253+Z253+X253+V253+T253+R253+P253+N253+L253+J253+H253+F253+D253</f>
        <v>576</v>
      </c>
      <c r="AK253" s="55">
        <v>56</v>
      </c>
      <c r="AL253" s="12">
        <v>5000</v>
      </c>
      <c r="AM253" s="18"/>
      <c r="AN253" s="11">
        <f t="shared" ref="AN253:AN254" si="43">(IF(LEFT(E253)="1",LEFT(E253,2),LEFT(E253)))*1</f>
        <v>10</v>
      </c>
      <c r="AO253" s="11" t="str">
        <f t="shared" ref="AO253:AO254" si="44">LEFT(O253)</f>
        <v>3</v>
      </c>
      <c r="AP253" s="8">
        <v>1080</v>
      </c>
      <c r="AQ253" s="40">
        <f t="shared" ref="AQ253:AQ254" si="45">AL253*60/AK253/1000</f>
        <v>5.3571428571428568</v>
      </c>
      <c r="AR253" s="15">
        <f t="shared" ref="AR253:AR254" si="46">IF(RIGHT(O253)="i",AQ253*AO253*3.6,AQ253*AO253*3.7)</f>
        <v>57.857142857142854</v>
      </c>
      <c r="AS253" s="16">
        <f t="shared" ref="AS253:AS254" si="47">AR253/AJ253*1000</f>
        <v>100.44642857142856</v>
      </c>
      <c r="AT253" s="15">
        <f t="shared" ref="AT253:AT254" si="48">AJ253/AR253</f>
        <v>9.9555555555555557</v>
      </c>
      <c r="AU253" s="39"/>
    </row>
    <row r="254" spans="1:47" s="8" customFormat="1" ht="11.25" customHeight="1" x14ac:dyDescent="0.2">
      <c r="A254" s="8">
        <v>250</v>
      </c>
      <c r="B254" s="8">
        <v>4</v>
      </c>
      <c r="C254" s="20" t="s">
        <v>156</v>
      </c>
      <c r="D254" s="21">
        <f>IF(C254="",0,VALUE(IF(C254='Tabelle Tipi-pesi'!B$2,'Tabelle Tipi-pesi'!C$2,"")&amp;IF(C254='Tabelle Tipi-pesi'!B$3,'Tabelle Tipi-pesi'!C$3,"")&amp;IF(C254='Tabelle Tipi-pesi'!B$4,'Tabelle Tipi-pesi'!C$4,"")&amp;IF(C254='Tabelle Tipi-pesi'!B$5,'Tabelle Tipi-pesi'!C$5,"")&amp;IF(C254='Tabelle Tipi-pesi'!B$6,'Tabelle Tipi-pesi'!C$6,"")&amp;IF(C254='Tabelle Tipi-pesi'!B$7,'Tabelle Tipi-pesi'!C$7,"")&amp;IF(C254='Tabelle Tipi-pesi'!B$8,'Tabelle Tipi-pesi'!C$8,"")&amp;IF(C254='Tabelle Tipi-pesi'!B$9,'Tabelle Tipi-pesi'!C$9,"")&amp;IF(C254='Tabelle Tipi-pesi'!B$10,'Tabelle Tipi-pesi'!C$10,"")&amp;IF(C254='Tabelle Tipi-pesi'!B$11,'Tabelle Tipi-pesi'!C$11,"")&amp;IF(C254='Tabelle Tipi-pesi'!B$12,'Tabelle Tipi-pesi'!C$12,"")&amp;IF(C254='Tabelle Tipi-pesi'!B$13,'Tabelle Tipi-pesi'!C$13,"")&amp;IF(C254='Tabelle Tipi-pesi'!B$14,'Tabelle Tipi-pesi'!C$14,"")&amp;IF(C254='Tabelle Tipi-pesi'!B$15,'Tabelle Tipi-pesi'!C$15,"")&amp;IF(C254='Tabelle Tipi-pesi'!B$16,'Tabelle Tipi-pesi'!C$16,"")&amp;IF(C254='Tabelle Tipi-pesi'!B$17,'Tabelle Tipi-pesi'!C$17,"")&amp;IF(C254='Tabelle Tipi-pesi'!B$18,'Tabelle Tipi-pesi'!C$18,"")&amp;IF(C254='Tabelle Tipi-pesi'!B$19,'Tabelle Tipi-pesi'!C$19,"")&amp;IF(C254='Tabelle Tipi-pesi'!B$20,'Tabelle Tipi-pesi'!C$20,"")&amp;IF(C254='Tabelle Tipi-pesi'!B$21,'Tabelle Tipi-pesi'!C$21,"")&amp;IF(C254='Tabelle Tipi-pesi'!B$22,'Tabelle Tipi-pesi'!C$22,"")&amp;IF(C254='Tabelle Tipi-pesi'!B$23,'Tabelle Tipi-pesi'!C$23,"")&amp;IF(C254='Tabelle Tipi-pesi'!B$24,'Tabelle Tipi-pesi'!C$24,"")&amp;IF(C254='Tabelle Tipi-pesi'!B$25,'Tabelle Tipi-pesi'!C$25,"")&amp;IF(C254='Tabelle Tipi-pesi'!B$26,'Tabelle Tipi-pesi'!C$26,"")&amp;IF(C254='Tabelle Tipi-pesi'!B$27,'Tabelle Tipi-pesi'!C$27,"")&amp;IF(C254='Tabelle Tipi-pesi'!B$28,'Tabelle Tipi-pesi'!C$28,"")&amp;IF(C254='Tabelle Tipi-pesi'!B$29,'Tabelle Tipi-pesi'!C$29,"")&amp;IF(C254='Tabelle Tipi-pesi'!B$30,'Tabelle Tipi-pesi'!C$30,"")))</f>
        <v>40</v>
      </c>
      <c r="E254" s="8" t="s">
        <v>139</v>
      </c>
      <c r="F254" s="7">
        <f>IF(E254="",0,VALUE(IF(E254='Tabelle Tipi-pesi'!D$2,'Tabelle Tipi-pesi'!E$2,"")&amp;IF(E254='Tabelle Tipi-pesi'!D$3,'Tabelle Tipi-pesi'!E$3,"")&amp;IF(E254='Tabelle Tipi-pesi'!D$4,'Tabelle Tipi-pesi'!E$4,"")&amp;IF(E254='Tabelle Tipi-pesi'!D$5,'Tabelle Tipi-pesi'!E$5,"")&amp;IF(E254='Tabelle Tipi-pesi'!D$6,'Tabelle Tipi-pesi'!E$6,"")&amp;IF(E254='Tabelle Tipi-pesi'!D$7,'Tabelle Tipi-pesi'!E$7,"")&amp;IF(E254='Tabelle Tipi-pesi'!D$8,'Tabelle Tipi-pesi'!E$8,"")&amp;IF(E254='Tabelle Tipi-pesi'!D$9,'Tabelle Tipi-pesi'!E$9,"")&amp;IF(E254='Tabelle Tipi-pesi'!D$10,'Tabelle Tipi-pesi'!E$10,"")&amp;IF(E254='Tabelle Tipi-pesi'!D$11,'Tabelle Tipi-pesi'!E$11,"")&amp;IF(E254='Tabelle Tipi-pesi'!D$12,'Tabelle Tipi-pesi'!E$12,"")&amp;IF(E254='Tabelle Tipi-pesi'!D$13,'Tabelle Tipi-pesi'!E$13,"")&amp;IF(E254='Tabelle Tipi-pesi'!D$14,'Tabelle Tipi-pesi'!E$14,"")&amp;IF(E254='Tabelle Tipi-pesi'!D$15,'Tabelle Tipi-pesi'!E$15,"")&amp;IF(E254='Tabelle Tipi-pesi'!D$16,'Tabelle Tipi-pesi'!E$16,"")&amp;IF(E254='Tabelle Tipi-pesi'!D$17,'Tabelle Tipi-pesi'!E$17,"")&amp;IF(E254='Tabelle Tipi-pesi'!D$18,'Tabelle Tipi-pesi'!E$18,"")&amp;IF(E254='Tabelle Tipi-pesi'!D$19,'Tabelle Tipi-pesi'!E$19,"")&amp;IF(E254='Tabelle Tipi-pesi'!D$20,'Tabelle Tipi-pesi'!E$20,"")&amp;IF(E254='Tabelle Tipi-pesi'!D$21,'Tabelle Tipi-pesi'!E$21,"")&amp;IF(E254='Tabelle Tipi-pesi'!D$22,'Tabelle Tipi-pesi'!E$22,"")&amp;IF(E254='Tabelle Tipi-pesi'!D$23,'Tabelle Tipi-pesi'!E$23,"")&amp;IF(E254='Tabelle Tipi-pesi'!D$24,'Tabelle Tipi-pesi'!E$24,"")&amp;IF(E254='Tabelle Tipi-pesi'!D$25,'Tabelle Tipi-pesi'!E$25,"")&amp;IF(E254='Tabelle Tipi-pesi'!D$26,'Tabelle Tipi-pesi'!E$26,"")&amp;IF(E254='Tabelle Tipi-pesi'!D$27,'Tabelle Tipi-pesi'!E$27,"")&amp;IF(E254='Tabelle Tipi-pesi'!D$28,'Tabelle Tipi-pesi'!E$28,"")&amp;IF(E254='Tabelle Tipi-pesi'!D$29,'Tabelle Tipi-pesi'!E$29,"")&amp;IF(E254='Tabelle Tipi-pesi'!D$30,'Tabelle Tipi-pesi'!E$30,"")))</f>
        <v>20</v>
      </c>
      <c r="G254" s="22" t="s">
        <v>133</v>
      </c>
      <c r="H254" s="23">
        <f>$B254*IF(G254="",0,VALUE(IF(G254='Tabelle Tipi-pesi'!F$2,'Tabelle Tipi-pesi'!G$2,"")&amp;IF(G254='Tabelle Tipi-pesi'!F$3,'Tabelle Tipi-pesi'!G$3,"")&amp;IF(G254='Tabelle Tipi-pesi'!F$4,'Tabelle Tipi-pesi'!G$4,"")&amp;IF(G254='Tabelle Tipi-pesi'!F$5,'Tabelle Tipi-pesi'!G$5,"")&amp;IF(G254='Tabelle Tipi-pesi'!F$6,'Tabelle Tipi-pesi'!G$6,"")&amp;IF(G254='Tabelle Tipi-pesi'!F$7,'Tabelle Tipi-pesi'!G$7,"")&amp;IF(G254='Tabelle Tipi-pesi'!F$8,'Tabelle Tipi-pesi'!G$8,"")&amp;IF(G254='Tabelle Tipi-pesi'!F$9,'Tabelle Tipi-pesi'!G$9,"")&amp;IF(G254='Tabelle Tipi-pesi'!F$10,'Tabelle Tipi-pesi'!G$10,"")&amp;IF(G254='Tabelle Tipi-pesi'!F$11,'Tabelle Tipi-pesi'!G$11,"")&amp;IF(G254='Tabelle Tipi-pesi'!F$12,'Tabelle Tipi-pesi'!G$12,"")&amp;IF(G254='Tabelle Tipi-pesi'!F$13,'Tabelle Tipi-pesi'!G$13,"")&amp;IF(G254='Tabelle Tipi-pesi'!F$14,'Tabelle Tipi-pesi'!G$14,"")&amp;IF(G254='Tabelle Tipi-pesi'!F$15,'Tabelle Tipi-pesi'!G$15,"")&amp;IF(G254='Tabelle Tipi-pesi'!F$16,'Tabelle Tipi-pesi'!G$16,"")&amp;IF(G254='Tabelle Tipi-pesi'!F$17,'Tabelle Tipi-pesi'!G$17,"")&amp;IF(G254='Tabelle Tipi-pesi'!F$18,'Tabelle Tipi-pesi'!G$18,"")&amp;IF(G254='Tabelle Tipi-pesi'!F$19,'Tabelle Tipi-pesi'!G$19,"")&amp;IF(G254='Tabelle Tipi-pesi'!F$20,'Tabelle Tipi-pesi'!G$20,"")&amp;IF(G254='Tabelle Tipi-pesi'!F$21,'Tabelle Tipi-pesi'!G$21,"")&amp;IF(G254='Tabelle Tipi-pesi'!F$22,'Tabelle Tipi-pesi'!G$22,"")&amp;IF(G254='Tabelle Tipi-pesi'!F$23,'Tabelle Tipi-pesi'!G$23,"")&amp;IF(G254='Tabelle Tipi-pesi'!F$24,'Tabelle Tipi-pesi'!G$24,"")&amp;IF(G254='Tabelle Tipi-pesi'!F$25,'Tabelle Tipi-pesi'!G$25,"")&amp;IF(G254='Tabelle Tipi-pesi'!F$26,'Tabelle Tipi-pesi'!G$26,"")&amp;IF(G254='Tabelle Tipi-pesi'!F$27,'Tabelle Tipi-pesi'!G$27,"")&amp;IF(G254='Tabelle Tipi-pesi'!F$28,'Tabelle Tipi-pesi'!G$28,"")&amp;IF(G254='Tabelle Tipi-pesi'!F$29,'Tabelle Tipi-pesi'!G$29,"")&amp;IF(G254='Tabelle Tipi-pesi'!F$30,'Tabelle Tipi-pesi'!G$30,"")))</f>
        <v>40</v>
      </c>
      <c r="I254" s="8" t="s">
        <v>175</v>
      </c>
      <c r="J254" s="9">
        <f>IF(I254="",0,VALUE(IF(I254='Tabelle Tipi-pesi'!H$2,'Tabelle Tipi-pesi'!I$2,"")&amp;IF(I254='Tabelle Tipi-pesi'!H$3,'Tabelle Tipi-pesi'!I$3,"")&amp;IF(I254='Tabelle Tipi-pesi'!H$4,'Tabelle Tipi-pesi'!I$4,"")&amp;IF(I254='Tabelle Tipi-pesi'!H$5,'Tabelle Tipi-pesi'!I$5,"")&amp;IF(I254='Tabelle Tipi-pesi'!H$6,'Tabelle Tipi-pesi'!I$6,"")&amp;IF(I254='Tabelle Tipi-pesi'!H$7,'Tabelle Tipi-pesi'!I$7,"")&amp;IF(I254='Tabelle Tipi-pesi'!H$8,'Tabelle Tipi-pesi'!I$8,"")&amp;IF(I254='Tabelle Tipi-pesi'!H$9,'Tabelle Tipi-pesi'!I$9,"")&amp;IF(I254='Tabelle Tipi-pesi'!H$10,'Tabelle Tipi-pesi'!I$10,"")&amp;IF(I254='Tabelle Tipi-pesi'!H$11,'Tabelle Tipi-pesi'!I$11,"")&amp;IF(I254='Tabelle Tipi-pesi'!H$12,'Tabelle Tipi-pesi'!I$12,"")&amp;IF(I254='Tabelle Tipi-pesi'!H$13,'Tabelle Tipi-pesi'!I$13,"")&amp;IF(I254='Tabelle Tipi-pesi'!H$14,'Tabelle Tipi-pesi'!I$14,"")&amp;IF(I254='Tabelle Tipi-pesi'!H$15,'Tabelle Tipi-pesi'!I$15,"")&amp;IF(I254='Tabelle Tipi-pesi'!H$16,'Tabelle Tipi-pesi'!I$16,"")&amp;IF(I254='Tabelle Tipi-pesi'!H$17,'Tabelle Tipi-pesi'!I$17,"")&amp;IF(I254='Tabelle Tipi-pesi'!H$18,'Tabelle Tipi-pesi'!I$18,"")&amp;IF(I254='Tabelle Tipi-pesi'!H$19,'Tabelle Tipi-pesi'!I$19,"")&amp;IF(I254='Tabelle Tipi-pesi'!H$20,'Tabelle Tipi-pesi'!I$20,"")&amp;IF(I254='Tabelle Tipi-pesi'!H$21,'Tabelle Tipi-pesi'!I$21,"")&amp;IF(I254='Tabelle Tipi-pesi'!H$22,'Tabelle Tipi-pesi'!I$22,"")&amp;IF(I254='Tabelle Tipi-pesi'!H$23,'Tabelle Tipi-pesi'!I$23,"")&amp;IF(I254='Tabelle Tipi-pesi'!H$24,'Tabelle Tipi-pesi'!I$24,"")&amp;IF(I254='Tabelle Tipi-pesi'!H$25,'Tabelle Tipi-pesi'!I$25,"")&amp;IF(I254='Tabelle Tipi-pesi'!H$26,'Tabelle Tipi-pesi'!I$26,"")&amp;IF(I254='Tabelle Tipi-pesi'!H$27,'Tabelle Tipi-pesi'!I$27,"")&amp;IF(I254='Tabelle Tipi-pesi'!H$28,'Tabelle Tipi-pesi'!I$28,"")&amp;IF(I254='Tabelle Tipi-pesi'!H$29,'Tabelle Tipi-pesi'!I$29,"")&amp;IF(I254='Tabelle Tipi-pesi'!H$30,'Tabelle Tipi-pesi'!I$30,"")))</f>
        <v>70</v>
      </c>
      <c r="K254" s="24" t="s">
        <v>50</v>
      </c>
      <c r="L254" s="25">
        <f>IF(K254="",0,VALUE(IF(K254='Tabelle Tipi-pesi'!J$2,'Tabelle Tipi-pesi'!K$2,"")&amp;IF(K254='Tabelle Tipi-pesi'!J$3,'Tabelle Tipi-pesi'!K$3,"")&amp;IF(K254='Tabelle Tipi-pesi'!J$4,'Tabelle Tipi-pesi'!K$4,"")&amp;IF(K254='Tabelle Tipi-pesi'!J$5,'Tabelle Tipi-pesi'!K$5,"")&amp;IF(K254='Tabelle Tipi-pesi'!J$6,'Tabelle Tipi-pesi'!K$6,"")&amp;IF(K254='Tabelle Tipi-pesi'!J$7,'Tabelle Tipi-pesi'!K$7,"")&amp;IF(K254='Tabelle Tipi-pesi'!J$8,'Tabelle Tipi-pesi'!K$8,"")&amp;IF(K254='Tabelle Tipi-pesi'!J$9,'Tabelle Tipi-pesi'!K$9,"")&amp;IF(K254='Tabelle Tipi-pesi'!J$10,'Tabelle Tipi-pesi'!K$10,"")&amp;IF(K254='Tabelle Tipi-pesi'!J$11,'Tabelle Tipi-pesi'!K$11,"")&amp;IF(K254='Tabelle Tipi-pesi'!J$12,'Tabelle Tipi-pesi'!K$12,"")&amp;IF(K254='Tabelle Tipi-pesi'!J$13,'Tabelle Tipi-pesi'!K$13,"")&amp;IF(K254='Tabelle Tipi-pesi'!J$14,'Tabelle Tipi-pesi'!K$14,"")&amp;IF(K254='Tabelle Tipi-pesi'!J$15,'Tabelle Tipi-pesi'!K$15,"")&amp;IF(K254='Tabelle Tipi-pesi'!J$16,'Tabelle Tipi-pesi'!K$16,"")&amp;IF(K254='Tabelle Tipi-pesi'!J$17,'Tabelle Tipi-pesi'!K$17,"")&amp;IF(K254='Tabelle Tipi-pesi'!J$18,'Tabelle Tipi-pesi'!K$18,"")&amp;IF(K254='Tabelle Tipi-pesi'!J$19,'Tabelle Tipi-pesi'!K$19,"")&amp;IF(K254='Tabelle Tipi-pesi'!J$20,'Tabelle Tipi-pesi'!K$20,"")&amp;IF(K254='Tabelle Tipi-pesi'!J$21,'Tabelle Tipi-pesi'!K$21,"")&amp;IF(K254='Tabelle Tipi-pesi'!J$22,'Tabelle Tipi-pesi'!K$22,"")&amp;IF(K254='Tabelle Tipi-pesi'!J$23,'Tabelle Tipi-pesi'!K$23,"")&amp;IF(K254='Tabelle Tipi-pesi'!J$24,'Tabelle Tipi-pesi'!K$24,"")&amp;IF(K254='Tabelle Tipi-pesi'!J$25,'Tabelle Tipi-pesi'!K$25,"")&amp;IF(K254='Tabelle Tipi-pesi'!J$26,'Tabelle Tipi-pesi'!K$26,"")&amp;IF(K254='Tabelle Tipi-pesi'!J$27,'Tabelle Tipi-pesi'!K$27,"")&amp;IF(K254='Tabelle Tipi-pesi'!J$28,'Tabelle Tipi-pesi'!K$28,"")&amp;IF(K254='Tabelle Tipi-pesi'!J$29,'Tabelle Tipi-pesi'!K$29,"")&amp;IF(K254='Tabelle Tipi-pesi'!J$30,'Tabelle Tipi-pesi'!K$30,"")))</f>
        <v>7</v>
      </c>
      <c r="M254" s="8" t="s">
        <v>55</v>
      </c>
      <c r="N254" s="9">
        <f>$B254*IF(M254="",0,VALUE(IF(M254='Tabelle Tipi-pesi'!L$2,'Tabelle Tipi-pesi'!M$2,"")&amp;IF(M254='Tabelle Tipi-pesi'!L$3,'Tabelle Tipi-pesi'!M$3,"")&amp;IF(M254='Tabelle Tipi-pesi'!L$4,'Tabelle Tipi-pesi'!M$4,"")&amp;IF(M254='Tabelle Tipi-pesi'!L$5,'Tabelle Tipi-pesi'!M$5,"")&amp;IF(M254='Tabelle Tipi-pesi'!L$6,'Tabelle Tipi-pesi'!M$6,"")&amp;IF(M254='Tabelle Tipi-pesi'!L$7,'Tabelle Tipi-pesi'!M$7,"")&amp;IF(M254='Tabelle Tipi-pesi'!L$8,'Tabelle Tipi-pesi'!M$8,"")&amp;IF(M254='Tabelle Tipi-pesi'!L$9,'Tabelle Tipi-pesi'!M$9,"")&amp;IF(M254='Tabelle Tipi-pesi'!L$10,'Tabelle Tipi-pesi'!M$10,"")&amp;IF(M254='Tabelle Tipi-pesi'!L$11,'Tabelle Tipi-pesi'!M$11,"")&amp;IF(M254='Tabelle Tipi-pesi'!L$12,'Tabelle Tipi-pesi'!M$12,"")&amp;IF(M254='Tabelle Tipi-pesi'!L$13,'Tabelle Tipi-pesi'!M$13,"")&amp;IF(M254='Tabelle Tipi-pesi'!L$14,'Tabelle Tipi-pesi'!M$14,"")&amp;IF(M254='Tabelle Tipi-pesi'!L$15,'Tabelle Tipi-pesi'!M$15,"")&amp;IF(M254='Tabelle Tipi-pesi'!L$16,'Tabelle Tipi-pesi'!M$16,"")&amp;IF(M254='Tabelle Tipi-pesi'!L$17,'Tabelle Tipi-pesi'!M$17,"")&amp;IF(M254='Tabelle Tipi-pesi'!L$18,'Tabelle Tipi-pesi'!M$18,"")&amp;IF(M254='Tabelle Tipi-pesi'!L$19,'Tabelle Tipi-pesi'!M$19,"")&amp;IF(M254='Tabelle Tipi-pesi'!L$20,'Tabelle Tipi-pesi'!M$20,"")&amp;IF(M254='Tabelle Tipi-pesi'!L$21,'Tabelle Tipi-pesi'!M$21,"")&amp;IF(M254='Tabelle Tipi-pesi'!L$22,'Tabelle Tipi-pesi'!M$22,"")&amp;IF(M254='Tabelle Tipi-pesi'!L$23,'Tabelle Tipi-pesi'!M$23,"")&amp;IF(M254='Tabelle Tipi-pesi'!L$24,'Tabelle Tipi-pesi'!M$24,"")&amp;IF(M254='Tabelle Tipi-pesi'!L$25,'Tabelle Tipi-pesi'!M$25,"")&amp;IF(M254='Tabelle Tipi-pesi'!L$26,'Tabelle Tipi-pesi'!M$26,"")&amp;IF(M254='Tabelle Tipi-pesi'!L$27,'Tabelle Tipi-pesi'!M$27,"")&amp;IF(M254='Tabelle Tipi-pesi'!L$28,'Tabelle Tipi-pesi'!M$28,"")&amp;IF(M254='Tabelle Tipi-pesi'!L$29,'Tabelle Tipi-pesi'!M$29,"")&amp;IF(M254='Tabelle Tipi-pesi'!L$30,'Tabelle Tipi-pesi'!M$30,"")))</f>
        <v>100</v>
      </c>
      <c r="O254" s="27" t="s">
        <v>162</v>
      </c>
      <c r="P254" s="28">
        <f>IF(O254="",0,VALUE(IF(O254='Tabelle Tipi-pesi'!N$2,'Tabelle Tipi-pesi'!O$2,"")&amp;IF(O254='Tabelle Tipi-pesi'!N$3,'Tabelle Tipi-pesi'!O$3,"")&amp;IF(O254='Tabelle Tipi-pesi'!N$4,'Tabelle Tipi-pesi'!O$4,"")&amp;IF(O254='Tabelle Tipi-pesi'!N$5,'Tabelle Tipi-pesi'!O$5,"")&amp;IF(O254='Tabelle Tipi-pesi'!N$6,'Tabelle Tipi-pesi'!O$6,"")&amp;IF(O254='Tabelle Tipi-pesi'!N$7,'Tabelle Tipi-pesi'!O$7,"")&amp;IF(O254='Tabelle Tipi-pesi'!N$8,'Tabelle Tipi-pesi'!O$8,"")&amp;IF(O254='Tabelle Tipi-pesi'!N$9,'Tabelle Tipi-pesi'!O$9,"")&amp;IF(O254='Tabelle Tipi-pesi'!N$10,'Tabelle Tipi-pesi'!O$10,"")&amp;IF(O254='Tabelle Tipi-pesi'!N$11,'Tabelle Tipi-pesi'!O$11,"")&amp;IF(O254='Tabelle Tipi-pesi'!N$12,'Tabelle Tipi-pesi'!O$12,"")&amp;IF(O254='Tabelle Tipi-pesi'!N$13,'Tabelle Tipi-pesi'!O$13,"")&amp;IF(O254='Tabelle Tipi-pesi'!N$14,'Tabelle Tipi-pesi'!O$14,"")&amp;IF(O254='Tabelle Tipi-pesi'!N$15,'Tabelle Tipi-pesi'!O$15,"")&amp;IF(O254='Tabelle Tipi-pesi'!N$16,'Tabelle Tipi-pesi'!O$16,"")&amp;IF(O254='Tabelle Tipi-pesi'!N$17,'Tabelle Tipi-pesi'!O$17,"")&amp;IF(O254='Tabelle Tipi-pesi'!N$18,'Tabelle Tipi-pesi'!O$18,"")&amp;IF(O254='Tabelle Tipi-pesi'!N$19,'Tabelle Tipi-pesi'!O$19,"")&amp;IF(O254='Tabelle Tipi-pesi'!N$20,'Tabelle Tipi-pesi'!O$20,"")&amp;IF(O254='Tabelle Tipi-pesi'!N$21,'Tabelle Tipi-pesi'!O$21,"")&amp;IF(O254='Tabelle Tipi-pesi'!N$22,'Tabelle Tipi-pesi'!O$22,"")&amp;IF(O254='Tabelle Tipi-pesi'!N$23,'Tabelle Tipi-pesi'!O$23,"")&amp;IF(O254='Tabelle Tipi-pesi'!N$24,'Tabelle Tipi-pesi'!O$24,"")&amp;IF(O254='Tabelle Tipi-pesi'!N$25,'Tabelle Tipi-pesi'!O$25,"")&amp;IF(O254='Tabelle Tipi-pesi'!N$26,'Tabelle Tipi-pesi'!O$26,"")&amp;IF(O254='Tabelle Tipi-pesi'!N$27,'Tabelle Tipi-pesi'!O$27,"")&amp;IF(O254='Tabelle Tipi-pesi'!N$28,'Tabelle Tipi-pesi'!O$28,"")&amp;IF(O254='Tabelle Tipi-pesi'!N$29,'Tabelle Tipi-pesi'!O$29,"")&amp;IF(O254='Tabelle Tipi-pesi'!N$30,'Tabelle Tipi-pesi'!O$30,"")))</f>
        <v>152</v>
      </c>
      <c r="R254" s="9">
        <f>IF(Q254="",0,VALUE(IF(Q254='Tabelle Tipi-pesi'!P$2,'Tabelle Tipi-pesi'!Q$2,"")&amp;IF(Q254='Tabelle Tipi-pesi'!P$3,'Tabelle Tipi-pesi'!Q$3,"")&amp;IF(Q254='Tabelle Tipi-pesi'!P$4,'Tabelle Tipi-pesi'!Q$4,"")&amp;IF(Q254='Tabelle Tipi-pesi'!P$5,'Tabelle Tipi-pesi'!Q$5,"")&amp;IF(Q254='Tabelle Tipi-pesi'!P$6,'Tabelle Tipi-pesi'!Q$6,"")&amp;IF(Q254='Tabelle Tipi-pesi'!P$7,'Tabelle Tipi-pesi'!Q$7,"")&amp;IF(Q254='Tabelle Tipi-pesi'!P$8,'Tabelle Tipi-pesi'!Q$8,"")&amp;IF(Q254='Tabelle Tipi-pesi'!P$9,'Tabelle Tipi-pesi'!Q$9,"")&amp;IF(Q254='Tabelle Tipi-pesi'!P$10,'Tabelle Tipi-pesi'!Q$10,"")&amp;IF(Q254='Tabelle Tipi-pesi'!P$11,'Tabelle Tipi-pesi'!Q$11,"")&amp;IF(Q254='Tabelle Tipi-pesi'!P$12,'Tabelle Tipi-pesi'!Q$12,"")&amp;IF(Q254='Tabelle Tipi-pesi'!P$13,'Tabelle Tipi-pesi'!Q$13,"")&amp;IF(Q254='Tabelle Tipi-pesi'!P$14,'Tabelle Tipi-pesi'!Q$14,"")&amp;IF(Q254='Tabelle Tipi-pesi'!P$15,'Tabelle Tipi-pesi'!Q$15,"")&amp;IF(Q254='Tabelle Tipi-pesi'!P$16,'Tabelle Tipi-pesi'!Q$16,"")&amp;IF(Q254='Tabelle Tipi-pesi'!P$17,'Tabelle Tipi-pesi'!Q$17,"")&amp;IF(Q254='Tabelle Tipi-pesi'!P$18,'Tabelle Tipi-pesi'!Q$18,"")&amp;IF(Q254='Tabelle Tipi-pesi'!P$19,'Tabelle Tipi-pesi'!Q$19,"")&amp;IF(Q254='Tabelle Tipi-pesi'!P$20,'Tabelle Tipi-pesi'!Q$20,"")&amp;IF(Q254='Tabelle Tipi-pesi'!P$21,'Tabelle Tipi-pesi'!Q$21,"")&amp;IF(Q254='Tabelle Tipi-pesi'!P$22,'Tabelle Tipi-pesi'!Q$22,"")&amp;IF(Q254='Tabelle Tipi-pesi'!P$23,'Tabelle Tipi-pesi'!Q$23,"")&amp;IF(Q254='Tabelle Tipi-pesi'!P$24,'Tabelle Tipi-pesi'!Q$24,"")&amp;IF(Q254='Tabelle Tipi-pesi'!P$25,'Tabelle Tipi-pesi'!Q$25,"")&amp;IF(Q254='Tabelle Tipi-pesi'!P$26,'Tabelle Tipi-pesi'!Q$26,"")&amp;IF(Q254='Tabelle Tipi-pesi'!P$27,'Tabelle Tipi-pesi'!Q$27,"")&amp;IF(Q254='Tabelle Tipi-pesi'!P$28,'Tabelle Tipi-pesi'!Q$28,"")&amp;IF(Q254='Tabelle Tipi-pesi'!P$29,'Tabelle Tipi-pesi'!Q$29,"")&amp;IF(Q254='Tabelle Tipi-pesi'!P$30,'Tabelle Tipi-pesi'!Q$30,"")))</f>
        <v>0</v>
      </c>
      <c r="S254" s="29"/>
      <c r="T254" s="30">
        <f>IF(S254="",0,VALUE(IF(S254='Tabelle Tipi-pesi'!R$2,'Tabelle Tipi-pesi'!S$2,"")&amp;IF(S254='Tabelle Tipi-pesi'!R$3,'Tabelle Tipi-pesi'!S$3,"")&amp;IF(S254='Tabelle Tipi-pesi'!R$4,'Tabelle Tipi-pesi'!S$4,"")&amp;IF(S254='Tabelle Tipi-pesi'!R$5,'Tabelle Tipi-pesi'!S$5,"")&amp;IF(S254='Tabelle Tipi-pesi'!R$6,'Tabelle Tipi-pesi'!S$6,"")&amp;IF(S254='Tabelle Tipi-pesi'!R$7,'Tabelle Tipi-pesi'!S$7,"")&amp;IF(S254='Tabelle Tipi-pesi'!R$8,'Tabelle Tipi-pesi'!S$8,"")&amp;IF(S254='Tabelle Tipi-pesi'!R$9,'Tabelle Tipi-pesi'!S$9,"")&amp;IF(S254='Tabelle Tipi-pesi'!R$10,'Tabelle Tipi-pesi'!S$10,"")&amp;IF(S254='Tabelle Tipi-pesi'!R$11,'Tabelle Tipi-pesi'!S$11,"")&amp;IF(S254='Tabelle Tipi-pesi'!R$12,'Tabelle Tipi-pesi'!S$12,"")&amp;IF(S254='Tabelle Tipi-pesi'!R$13,'Tabelle Tipi-pesi'!S$13,"")&amp;IF(S254='Tabelle Tipi-pesi'!R$14,'Tabelle Tipi-pesi'!S$14,"")&amp;IF(S254='Tabelle Tipi-pesi'!R$15,'Tabelle Tipi-pesi'!S$15,"")&amp;IF(S254='Tabelle Tipi-pesi'!R$16,'Tabelle Tipi-pesi'!S$16,"")&amp;IF(S254='Tabelle Tipi-pesi'!R$17,'Tabelle Tipi-pesi'!S$17,"")&amp;IF(S254='Tabelle Tipi-pesi'!R$18,'Tabelle Tipi-pesi'!S$18,"")&amp;IF(S254='Tabelle Tipi-pesi'!R$19,'Tabelle Tipi-pesi'!S$19,"")&amp;IF(S254='Tabelle Tipi-pesi'!R$20,'Tabelle Tipi-pesi'!S$20,"")&amp;IF(S254='Tabelle Tipi-pesi'!R$21,'Tabelle Tipi-pesi'!S$21,"")&amp;IF(S254='Tabelle Tipi-pesi'!R$22,'Tabelle Tipi-pesi'!S$22,"")&amp;IF(S254='Tabelle Tipi-pesi'!R$23,'Tabelle Tipi-pesi'!S$23,"")&amp;IF(S254='Tabelle Tipi-pesi'!R$24,'Tabelle Tipi-pesi'!S$24,"")&amp;IF(S254='Tabelle Tipi-pesi'!R$25,'Tabelle Tipi-pesi'!S$25,"")&amp;IF(S254='Tabelle Tipi-pesi'!R$26,'Tabelle Tipi-pesi'!S$26,"")&amp;IF(S254='Tabelle Tipi-pesi'!R$27,'Tabelle Tipi-pesi'!S$27,"")&amp;IF(S254='Tabelle Tipi-pesi'!R$28,'Tabelle Tipi-pesi'!S$28,"")&amp;IF(S254='Tabelle Tipi-pesi'!R$29,'Tabelle Tipi-pesi'!S$29,"")&amp;IF(S254='Tabelle Tipi-pesi'!R$30,'Tabelle Tipi-pesi'!S$30,"")))</f>
        <v>0</v>
      </c>
      <c r="U254" s="8" t="s">
        <v>97</v>
      </c>
      <c r="V254" s="9">
        <f>IF(U254="",0,VALUE(IF(U254='Tabelle Tipi-pesi'!T$2,'Tabelle Tipi-pesi'!U$2,"")&amp;IF(U254='Tabelle Tipi-pesi'!T$3,'Tabelle Tipi-pesi'!U$3,"")&amp;IF(U254='Tabelle Tipi-pesi'!T$4,'Tabelle Tipi-pesi'!U$4,"")&amp;IF(U254='Tabelle Tipi-pesi'!T$5,'Tabelle Tipi-pesi'!U$5,"")&amp;IF(U254='Tabelle Tipi-pesi'!T$6,'Tabelle Tipi-pesi'!U$6,"")&amp;IF(U254='Tabelle Tipi-pesi'!T$7,'Tabelle Tipi-pesi'!U$7,"")&amp;IF(U254='Tabelle Tipi-pesi'!T$8,'Tabelle Tipi-pesi'!U$8,"")&amp;IF(U254='Tabelle Tipi-pesi'!T$9,'Tabelle Tipi-pesi'!U$9,"")&amp;IF(U254='Tabelle Tipi-pesi'!T$10,'Tabelle Tipi-pesi'!U$10,"")&amp;IF(U254='Tabelle Tipi-pesi'!T$11,'Tabelle Tipi-pesi'!U$11,"")&amp;IF(U254='Tabelle Tipi-pesi'!T$12,'Tabelle Tipi-pesi'!U$12,"")&amp;IF(U254='Tabelle Tipi-pesi'!T$13,'Tabelle Tipi-pesi'!U$13,"")&amp;IF(U254='Tabelle Tipi-pesi'!T$14,'Tabelle Tipi-pesi'!U$14,"")&amp;IF(U254='Tabelle Tipi-pesi'!T$15,'Tabelle Tipi-pesi'!U$15,"")&amp;IF(U254='Tabelle Tipi-pesi'!T$16,'Tabelle Tipi-pesi'!U$16,"")&amp;IF(U254='Tabelle Tipi-pesi'!T$17,'Tabelle Tipi-pesi'!U$17,"")&amp;IF(U254='Tabelle Tipi-pesi'!T$18,'Tabelle Tipi-pesi'!U$18,"")&amp;IF(U254='Tabelle Tipi-pesi'!T$19,'Tabelle Tipi-pesi'!U$19,"")&amp;IF(U254='Tabelle Tipi-pesi'!T$20,'Tabelle Tipi-pesi'!U$20,"")&amp;IF(U254='Tabelle Tipi-pesi'!T$21,'Tabelle Tipi-pesi'!U$21,"")&amp;IF(U254='Tabelle Tipi-pesi'!T$22,'Tabelle Tipi-pesi'!U$22,"")&amp;IF(U254='Tabelle Tipi-pesi'!T$23,'Tabelle Tipi-pesi'!U$23,"")&amp;IF(U254='Tabelle Tipi-pesi'!T$24,'Tabelle Tipi-pesi'!U$24,"")&amp;IF(U254='Tabelle Tipi-pesi'!T$25,'Tabelle Tipi-pesi'!U$25,"")&amp;IF(U254='Tabelle Tipi-pesi'!T$26,'Tabelle Tipi-pesi'!U$26,"")&amp;IF(U254='Tabelle Tipi-pesi'!T$27,'Tabelle Tipi-pesi'!U$27,"")&amp;IF(U254='Tabelle Tipi-pesi'!T$28,'Tabelle Tipi-pesi'!U$28,"")&amp;IF(U254='Tabelle Tipi-pesi'!T$29,'Tabelle Tipi-pesi'!U$29,"")&amp;IF(U254='Tabelle Tipi-pesi'!T$30,'Tabelle Tipi-pesi'!U$30,"")))</f>
        <v>20</v>
      </c>
      <c r="W254" s="31"/>
      <c r="X254" s="32">
        <f>IF(W254="",0,VALUE(IF(W254='Tabelle Tipi-pesi'!V$2,'Tabelle Tipi-pesi'!W$2,"")&amp;IF(W254='Tabelle Tipi-pesi'!V$3,'Tabelle Tipi-pesi'!W$3,"")&amp;IF(W254='Tabelle Tipi-pesi'!V$4,'Tabelle Tipi-pesi'!W$4,"")&amp;IF(W254='Tabelle Tipi-pesi'!V$5,'Tabelle Tipi-pesi'!W$5,"")&amp;IF(W254='Tabelle Tipi-pesi'!V$6,'Tabelle Tipi-pesi'!W$6,"")&amp;IF(W254='Tabelle Tipi-pesi'!V$7,'Tabelle Tipi-pesi'!W$7,"")&amp;IF(W254='Tabelle Tipi-pesi'!V$8,'Tabelle Tipi-pesi'!W$8,"")&amp;IF(W254='Tabelle Tipi-pesi'!V$9,'Tabelle Tipi-pesi'!W$9,"")&amp;IF(W254='Tabelle Tipi-pesi'!V$10,'Tabelle Tipi-pesi'!W$10,"")&amp;IF(W254='Tabelle Tipi-pesi'!V$11,'Tabelle Tipi-pesi'!W$11,"")&amp;IF(W254='Tabelle Tipi-pesi'!V$12,'Tabelle Tipi-pesi'!W$12,"")&amp;IF(W254='Tabelle Tipi-pesi'!V$13,'Tabelle Tipi-pesi'!W$13,"")&amp;IF(W254='Tabelle Tipi-pesi'!V$14,'Tabelle Tipi-pesi'!W$14,"")&amp;IF(W254='Tabelle Tipi-pesi'!V$15,'Tabelle Tipi-pesi'!W$15,"")&amp;IF(W254='Tabelle Tipi-pesi'!V$16,'Tabelle Tipi-pesi'!W$16,"")&amp;IF(W254='Tabelle Tipi-pesi'!V$17,'Tabelle Tipi-pesi'!W$17,"")&amp;IF(W254='Tabelle Tipi-pesi'!V$18,'Tabelle Tipi-pesi'!W$18,"")&amp;IF(W254='Tabelle Tipi-pesi'!V$19,'Tabelle Tipi-pesi'!W$19,"")&amp;IF(W254='Tabelle Tipi-pesi'!V$20,'Tabelle Tipi-pesi'!W$20,"")&amp;IF(W254='Tabelle Tipi-pesi'!V$21,'Tabelle Tipi-pesi'!W$21,"")&amp;IF(W254='Tabelle Tipi-pesi'!V$22,'Tabelle Tipi-pesi'!W$22,"")&amp;IF(W254='Tabelle Tipi-pesi'!V$23,'Tabelle Tipi-pesi'!W$23,"")&amp;IF(W254='Tabelle Tipi-pesi'!V$24,'Tabelle Tipi-pesi'!W$24,"")&amp;IF(W254='Tabelle Tipi-pesi'!V$25,'Tabelle Tipi-pesi'!W$25,"")&amp;IF(W254='Tabelle Tipi-pesi'!V$26,'Tabelle Tipi-pesi'!W$26,"")&amp;IF(W254='Tabelle Tipi-pesi'!V$27,'Tabelle Tipi-pesi'!W$27,"")&amp;IF(W254='Tabelle Tipi-pesi'!V$28,'Tabelle Tipi-pesi'!W$28,"")&amp;IF(W254='Tabelle Tipi-pesi'!V$29,'Tabelle Tipi-pesi'!W$29,"")&amp;IF(W254='Tabelle Tipi-pesi'!V$30,'Tabelle Tipi-pesi'!W$30,"")))</f>
        <v>0</v>
      </c>
      <c r="Z254" s="9">
        <f>IF(Y254="",0,VALUE(IF(Y254='Tabelle Tipi-pesi'!X$2,'Tabelle Tipi-pesi'!Y$2,"")&amp;IF(Y254='Tabelle Tipi-pesi'!X$3,'Tabelle Tipi-pesi'!Y$3,"")&amp;IF(Y254='Tabelle Tipi-pesi'!X$4,'Tabelle Tipi-pesi'!Y$4,"")&amp;IF(Y254='Tabelle Tipi-pesi'!X$5,'Tabelle Tipi-pesi'!Y$5,"")&amp;IF(Y254='Tabelle Tipi-pesi'!X$6,'Tabelle Tipi-pesi'!Y$6,"")&amp;IF(Y254='Tabelle Tipi-pesi'!X$7,'Tabelle Tipi-pesi'!Y$7,"")&amp;IF(Y254='Tabelle Tipi-pesi'!X$8,'Tabelle Tipi-pesi'!Y$8,"")&amp;IF(Y254='Tabelle Tipi-pesi'!X$9,'Tabelle Tipi-pesi'!Y$9,"")&amp;IF(Y254='Tabelle Tipi-pesi'!X$10,'Tabelle Tipi-pesi'!Y$10,"")&amp;IF(Y254='Tabelle Tipi-pesi'!X$11,'Tabelle Tipi-pesi'!Y$11,"")&amp;IF(Y254='Tabelle Tipi-pesi'!X$12,'Tabelle Tipi-pesi'!Y$12,"")&amp;IF(Y254='Tabelle Tipi-pesi'!X$13,'Tabelle Tipi-pesi'!Y$13,"")&amp;IF(Y254='Tabelle Tipi-pesi'!X$14,'Tabelle Tipi-pesi'!Y$14,"")&amp;IF(Y254='Tabelle Tipi-pesi'!X$15,'Tabelle Tipi-pesi'!Y$15,"")&amp;IF(Y254='Tabelle Tipi-pesi'!X$16,'Tabelle Tipi-pesi'!Y$16,"")&amp;IF(Y254='Tabelle Tipi-pesi'!X$17,'Tabelle Tipi-pesi'!Y$17,"")&amp;IF(Y254='Tabelle Tipi-pesi'!X$18,'Tabelle Tipi-pesi'!Y$18,"")&amp;IF(Y254='Tabelle Tipi-pesi'!X$19,'Tabelle Tipi-pesi'!Y$19,"")&amp;IF(Y254='Tabelle Tipi-pesi'!X$20,'Tabelle Tipi-pesi'!Y$20,"")&amp;IF(Y254='Tabelle Tipi-pesi'!X$21,'Tabelle Tipi-pesi'!Y$21,"")&amp;IF(Y254='Tabelle Tipi-pesi'!X$22,'Tabelle Tipi-pesi'!Y$22,"")&amp;IF(Y254='Tabelle Tipi-pesi'!X$23,'Tabelle Tipi-pesi'!Y$23,"")&amp;IF(Y254='Tabelle Tipi-pesi'!X$24,'Tabelle Tipi-pesi'!Y$24,"")&amp;IF(Y254='Tabelle Tipi-pesi'!X$25,'Tabelle Tipi-pesi'!Y$25,"")&amp;IF(Y254='Tabelle Tipi-pesi'!X$26,'Tabelle Tipi-pesi'!Y$26,"")&amp;IF(Y254='Tabelle Tipi-pesi'!X$27,'Tabelle Tipi-pesi'!Y$27,"")&amp;IF(Y254='Tabelle Tipi-pesi'!X$28,'Tabelle Tipi-pesi'!Y$28,"")&amp;IF(Y254='Tabelle Tipi-pesi'!X$29,'Tabelle Tipi-pesi'!Y$29,"")&amp;IF(Y254='Tabelle Tipi-pesi'!X$30,'Tabelle Tipi-pesi'!Y$30,"")))</f>
        <v>0</v>
      </c>
      <c r="AA254" s="36" t="s">
        <v>103</v>
      </c>
      <c r="AB254" s="37">
        <f>IF(AA254="",0,VALUE(IF(AA254='Tabelle Tipi-pesi'!Z$2,'Tabelle Tipi-pesi'!AA$2,"")&amp;IF(AA254='Tabelle Tipi-pesi'!Z$3,'Tabelle Tipi-pesi'!AA$3,"")&amp;IF(AA254='Tabelle Tipi-pesi'!Z$4,'Tabelle Tipi-pesi'!AA$4,"")&amp;IF(AA254='Tabelle Tipi-pesi'!Z$5,'Tabelle Tipi-pesi'!AA$5,"")&amp;IF(AA254='Tabelle Tipi-pesi'!Z$6,'Tabelle Tipi-pesi'!AA$6,"")&amp;IF(AA254='Tabelle Tipi-pesi'!Z$7,'Tabelle Tipi-pesi'!AA$7,"")&amp;IF(AA254='Tabelle Tipi-pesi'!Z$8,'Tabelle Tipi-pesi'!AA$8,"")&amp;IF(AA254='Tabelle Tipi-pesi'!Z$9,'Tabelle Tipi-pesi'!AA$9,"")&amp;IF(AA254='Tabelle Tipi-pesi'!Z$10,'Tabelle Tipi-pesi'!AA$10,"")&amp;IF(AA254='Tabelle Tipi-pesi'!Z$11,'Tabelle Tipi-pesi'!AA$11,"")&amp;IF(AA254='Tabelle Tipi-pesi'!Z$12,'Tabelle Tipi-pesi'!AA$12,"")&amp;IF(AA254='Tabelle Tipi-pesi'!Z$13,'Tabelle Tipi-pesi'!AA$13,"")&amp;IF(AA254='Tabelle Tipi-pesi'!Z$14,'Tabelle Tipi-pesi'!AA$14,"")&amp;IF(AA254='Tabelle Tipi-pesi'!Z$15,'Tabelle Tipi-pesi'!AA$15,"")&amp;IF(AA254='Tabelle Tipi-pesi'!Z$16,'Tabelle Tipi-pesi'!AA$16,"")&amp;IF(AA254='Tabelle Tipi-pesi'!Z$17,'Tabelle Tipi-pesi'!AA$17,"")&amp;IF(AA254='Tabelle Tipi-pesi'!Z$18,'Tabelle Tipi-pesi'!AA$18,"")&amp;IF(AA254='Tabelle Tipi-pesi'!Z$19,'Tabelle Tipi-pesi'!AA$19,"")&amp;IF(AA254='Tabelle Tipi-pesi'!Z$20,'Tabelle Tipi-pesi'!AA$20,"")&amp;IF(AA254='Tabelle Tipi-pesi'!Z$21,'Tabelle Tipi-pesi'!AA$21,"")&amp;IF(AA254='Tabelle Tipi-pesi'!Z$22,'Tabelle Tipi-pesi'!AA$22,"")&amp;IF(AA254='Tabelle Tipi-pesi'!Z$23,'Tabelle Tipi-pesi'!AA$23,"")&amp;IF(AA254='Tabelle Tipi-pesi'!Z$24,'Tabelle Tipi-pesi'!AA$24,"")&amp;IF(AA254='Tabelle Tipi-pesi'!Z$25,'Tabelle Tipi-pesi'!AA$25,"")&amp;IF(AA254='Tabelle Tipi-pesi'!Z$26,'Tabelle Tipi-pesi'!AA$26,"")&amp;IF(AA254='Tabelle Tipi-pesi'!Z$27,'Tabelle Tipi-pesi'!AA$27,"")&amp;IF(AA254='Tabelle Tipi-pesi'!Z$28,'Tabelle Tipi-pesi'!AA$28,"")&amp;IF(AA254='Tabelle Tipi-pesi'!Z$29,'Tabelle Tipi-pesi'!AA$29,"")&amp;IF(AA254='Tabelle Tipi-pesi'!Z$30,'Tabelle Tipi-pesi'!AA$30,"")))</f>
        <v>10</v>
      </c>
      <c r="AD254" s="9">
        <f>IF(AC254="",0,VALUE(IF(AC254='Tabelle Tipi-pesi'!Z$2,'Tabelle Tipi-pesi'!AA$2,"")&amp;IF(AC254='Tabelle Tipi-pesi'!Z$3,'Tabelle Tipi-pesi'!AA$3,"")&amp;IF(AC254='Tabelle Tipi-pesi'!Z$4,'Tabelle Tipi-pesi'!AA$4,"")&amp;IF(AC254='Tabelle Tipi-pesi'!Z$5,'Tabelle Tipi-pesi'!AA$5,"")&amp;IF(AC254='Tabelle Tipi-pesi'!Z$6,'Tabelle Tipi-pesi'!AA$6,"")&amp;IF(AC254='Tabelle Tipi-pesi'!Z$7,'Tabelle Tipi-pesi'!AA$7,"")&amp;IF(AC254='Tabelle Tipi-pesi'!Z$8,'Tabelle Tipi-pesi'!AA$8,"")&amp;IF(AC254='Tabelle Tipi-pesi'!Z$9,'Tabelle Tipi-pesi'!AA$9,"")&amp;IF(AC254='Tabelle Tipi-pesi'!Z$10,'Tabelle Tipi-pesi'!AA$10,"")&amp;IF(AC254='Tabelle Tipi-pesi'!Z$11,'Tabelle Tipi-pesi'!AA$11,"")&amp;IF(AC254='Tabelle Tipi-pesi'!Z$12,'Tabelle Tipi-pesi'!AA$12,"")&amp;IF(AC254='Tabelle Tipi-pesi'!Z$13,'Tabelle Tipi-pesi'!AA$13,"")&amp;IF(AC254='Tabelle Tipi-pesi'!Z$14,'Tabelle Tipi-pesi'!AA$14,"")&amp;IF(AC254='Tabelle Tipi-pesi'!Z$15,'Tabelle Tipi-pesi'!AA$15,"")&amp;IF(AC254='Tabelle Tipi-pesi'!Z$16,'Tabelle Tipi-pesi'!AA$16,"")&amp;IF(AC254='Tabelle Tipi-pesi'!Z$17,'Tabelle Tipi-pesi'!AA$17,"")&amp;IF(AC254='Tabelle Tipi-pesi'!Z$18,'Tabelle Tipi-pesi'!AA$18,"")&amp;IF(AC254='Tabelle Tipi-pesi'!Z$19,'Tabelle Tipi-pesi'!AA$19,"")&amp;IF(AC254='Tabelle Tipi-pesi'!Z$20,'Tabelle Tipi-pesi'!AA$20,"")&amp;IF(AC254='Tabelle Tipi-pesi'!Z$21,'Tabelle Tipi-pesi'!AA$21,"")&amp;IF(AC254='Tabelle Tipi-pesi'!Z$22,'Tabelle Tipi-pesi'!AA$22,"")&amp;IF(AC254='Tabelle Tipi-pesi'!Z$23,'Tabelle Tipi-pesi'!AA$23,"")&amp;IF(AC254='Tabelle Tipi-pesi'!Z$24,'Tabelle Tipi-pesi'!AA$24,"")&amp;IF(AC254='Tabelle Tipi-pesi'!Z$25,'Tabelle Tipi-pesi'!AA$25,"")&amp;IF(AC254='Tabelle Tipi-pesi'!Z$26,'Tabelle Tipi-pesi'!AA$26,"")&amp;IF(AC254='Tabelle Tipi-pesi'!Z$25,'Tabelle Tipi-pesi'!AA$25,"")&amp;IF(AC254='Tabelle Tipi-pesi'!Z$27,'Tabelle Tipi-pesi'!AA$27,"")&amp;IF(AC254='Tabelle Tipi-pesi'!Z$28,'Tabelle Tipi-pesi'!AA$28,"")&amp;IF(AC254='Tabelle Tipi-pesi'!Z$29,'Tabelle Tipi-pesi'!AA$29,"")&amp;IF(AC254='Tabelle Tipi-pesi'!Z$30,'Tabelle Tipi-pesi'!AA$30,"")))</f>
        <v>0</v>
      </c>
      <c r="AE254" s="34" t="s">
        <v>118</v>
      </c>
      <c r="AF254" s="35">
        <f>IF(AE254="",0,VALUE(IF(AE254='Tabelle Tipi-pesi'!AB$2,'Tabelle Tipi-pesi'!AC$2,"")&amp;IF(AE254='Tabelle Tipi-pesi'!AB$3,'Tabelle Tipi-pesi'!AC$3,"")&amp;IF(AE254='Tabelle Tipi-pesi'!AB$4,'Tabelle Tipi-pesi'!AC$4,"")&amp;IF(AE254='Tabelle Tipi-pesi'!AB$5,'Tabelle Tipi-pesi'!AC$5,"")&amp;IF(AE254='Tabelle Tipi-pesi'!AB$6,'Tabelle Tipi-pesi'!AC$6,"")&amp;IF(AE254='Tabelle Tipi-pesi'!AB$7,'Tabelle Tipi-pesi'!AC$7,"")&amp;IF(AE254='Tabelle Tipi-pesi'!AB$8,'Tabelle Tipi-pesi'!AC$8,"")&amp;IF(AE254='Tabelle Tipi-pesi'!AB$9,'Tabelle Tipi-pesi'!AC$9,"")&amp;IF(AE254='Tabelle Tipi-pesi'!AB$10,'Tabelle Tipi-pesi'!AC$10,"")&amp;IF(AE254='Tabelle Tipi-pesi'!AB$11,'Tabelle Tipi-pesi'!AC$11,"")&amp;IF(AE254='Tabelle Tipi-pesi'!AB$12,'Tabelle Tipi-pesi'!AC$12,"")&amp;IF(AE254='Tabelle Tipi-pesi'!AB$13,'Tabelle Tipi-pesi'!AC$13,"")&amp;IF(AE254='Tabelle Tipi-pesi'!AB$14,'Tabelle Tipi-pesi'!AC$14,"")&amp;IF(AE254='Tabelle Tipi-pesi'!AB$15,'Tabelle Tipi-pesi'!AC$15,"")&amp;IF(AE254='Tabelle Tipi-pesi'!AB$16,'Tabelle Tipi-pesi'!AC$16,"")&amp;IF(AE254='Tabelle Tipi-pesi'!AB$17,'Tabelle Tipi-pesi'!AC$17,"")&amp;IF(AE254='Tabelle Tipi-pesi'!AB$18,'Tabelle Tipi-pesi'!AC$18,"")&amp;IF(AE254='Tabelle Tipi-pesi'!AB$19,'Tabelle Tipi-pesi'!AC$19,"")&amp;IF(AE254='Tabelle Tipi-pesi'!AB$20,'Tabelle Tipi-pesi'!AC$20,"")&amp;IF(AE254='Tabelle Tipi-pesi'!AB$21,'Tabelle Tipi-pesi'!AC$21,"")&amp;IF(AE254='Tabelle Tipi-pesi'!AB$22,'Tabelle Tipi-pesi'!AC$22,"")&amp;IF(AE254='Tabelle Tipi-pesi'!AB$23,'Tabelle Tipi-pesi'!AC$23,"")&amp;IF(AE254='Tabelle Tipi-pesi'!AB$24,'Tabelle Tipi-pesi'!AC$24,"")&amp;IF(AE254='Tabelle Tipi-pesi'!AB$25,'Tabelle Tipi-pesi'!AC$25,"")&amp;IF(AE254='Tabelle Tipi-pesi'!AB$26,'Tabelle Tipi-pesi'!AC$26,"")&amp;IF(AE254='Tabelle Tipi-pesi'!AB$25,'Tabelle Tipi-pesi'!AC$25,"")&amp;IF(AE254='Tabelle Tipi-pesi'!AB$27,'Tabelle Tipi-pesi'!AC$27,"")&amp;IF(AE254='Tabelle Tipi-pesi'!AB$28,'Tabelle Tipi-pesi'!AC$28,"")&amp;IF(AE254='Tabelle Tipi-pesi'!AB$29,'Tabelle Tipi-pesi'!AC$29,"")&amp;IF(AE254='Tabelle Tipi-pesi'!AB$30,'Tabelle Tipi-pesi'!AC$30,"")))</f>
        <v>10</v>
      </c>
      <c r="AH254" s="9">
        <f>IF(AG254="",0,VALUE(IF(AG254='Tabelle Tipi-pesi'!AD$2,'Tabelle Tipi-pesi'!AE$2,"")&amp;IF(AG254='Tabelle Tipi-pesi'!AD$3,'Tabelle Tipi-pesi'!AE$3,"")&amp;IF(AG254='Tabelle Tipi-pesi'!AD$4,'Tabelle Tipi-pesi'!AE$4,"")&amp;IF(AG254='Tabelle Tipi-pesi'!AD$5,'Tabelle Tipi-pesi'!AE$5,"")&amp;IF(AG254='Tabelle Tipi-pesi'!AD$6,'Tabelle Tipi-pesi'!AE$6,"")&amp;IF(AG254='Tabelle Tipi-pesi'!AD$7,'Tabelle Tipi-pesi'!AE$7,"")&amp;IF(AG254='Tabelle Tipi-pesi'!AD$8,'Tabelle Tipi-pesi'!AE$8,"")&amp;IF(AG254='Tabelle Tipi-pesi'!AD$9,'Tabelle Tipi-pesi'!AE$9,"")&amp;IF(AG254='Tabelle Tipi-pesi'!AD$10,'Tabelle Tipi-pesi'!AE$10,"")&amp;IF(AG254='Tabelle Tipi-pesi'!AD$11,'Tabelle Tipi-pesi'!AE$11,"")&amp;IF(AG254='Tabelle Tipi-pesi'!AD$12,'Tabelle Tipi-pesi'!AE$12,"")&amp;IF(AG254='Tabelle Tipi-pesi'!AD$13,'Tabelle Tipi-pesi'!AE$13,"")&amp;IF(AG254='Tabelle Tipi-pesi'!AD$14,'Tabelle Tipi-pesi'!AE$14,"")&amp;IF(AG254='Tabelle Tipi-pesi'!AD$15,'Tabelle Tipi-pesi'!AE$15,"")&amp;IF(AG254='Tabelle Tipi-pesi'!AD$16,'Tabelle Tipi-pesi'!AE$16,"")&amp;IF(AG254='Tabelle Tipi-pesi'!AD$17,'Tabelle Tipi-pesi'!AE$17,"")&amp;IF(AG254='Tabelle Tipi-pesi'!AD$18,'Tabelle Tipi-pesi'!AE$18,"")&amp;IF(AG254='Tabelle Tipi-pesi'!AD$19,'Tabelle Tipi-pesi'!AE$19,"")&amp;IF(AG254='Tabelle Tipi-pesi'!AD$20,'Tabelle Tipi-pesi'!AE$20,"")&amp;IF(AG254='Tabelle Tipi-pesi'!AD$21,'Tabelle Tipi-pesi'!AE$21,"")&amp;IF(AG254='Tabelle Tipi-pesi'!AD$22,'Tabelle Tipi-pesi'!AE$22,"")&amp;IF(AG254='Tabelle Tipi-pesi'!AD$23,'Tabelle Tipi-pesi'!AE$23,"")&amp;IF(AG254='Tabelle Tipi-pesi'!AD$24,'Tabelle Tipi-pesi'!AE$24,"")&amp;IF(AG254='Tabelle Tipi-pesi'!AD$25,'Tabelle Tipi-pesi'!AE$25,"")&amp;IF(AG254='Tabelle Tipi-pesi'!AD$26,'Tabelle Tipi-pesi'!AE$26,"")&amp;IF(AG254='Tabelle Tipi-pesi'!AD$25,'Tabelle Tipi-pesi'!AE$25,"")&amp;IF(AG254='Tabelle Tipi-pesi'!AD$27,'Tabelle Tipi-pesi'!AE$27,"")&amp;IF(AG254='Tabelle Tipi-pesi'!AD$28,'Tabelle Tipi-pesi'!AE$28,"")&amp;IF(AG254='Tabelle Tipi-pesi'!AD$29,'Tabelle Tipi-pesi'!AE$29,"")&amp;IF(AG254='Tabelle Tipi-pesi'!AD$30,'Tabelle Tipi-pesi'!AE$30,"")))</f>
        <v>0</v>
      </c>
      <c r="AJ254" s="26">
        <f t="shared" si="42"/>
        <v>469</v>
      </c>
      <c r="AK254" s="55">
        <v>26.5</v>
      </c>
      <c r="AL254" s="12">
        <v>1897</v>
      </c>
      <c r="AM254" s="18"/>
      <c r="AN254" s="11">
        <f t="shared" si="43"/>
        <v>9</v>
      </c>
      <c r="AO254" s="11" t="str">
        <f t="shared" si="44"/>
        <v>3</v>
      </c>
      <c r="AP254" s="8">
        <v>1080</v>
      </c>
      <c r="AQ254" s="40">
        <f t="shared" si="45"/>
        <v>4.2950943396226409</v>
      </c>
      <c r="AR254" s="15">
        <f t="shared" si="46"/>
        <v>47.675547169811317</v>
      </c>
      <c r="AS254" s="16">
        <f t="shared" si="47"/>
        <v>101.65361869895803</v>
      </c>
      <c r="AT254" s="15">
        <f t="shared" si="48"/>
        <v>9.8373281030107602</v>
      </c>
      <c r="AU254" s="39"/>
    </row>
    <row r="255" spans="1:47" s="8" customFormat="1" ht="11.25" customHeight="1" x14ac:dyDescent="0.2">
      <c r="A255" s="8">
        <v>251</v>
      </c>
      <c r="B255" s="8">
        <v>4</v>
      </c>
      <c r="C255" s="20" t="s">
        <v>156</v>
      </c>
      <c r="D255" s="21">
        <f>IF(C255="",0,VALUE(IF(C255='Tabelle Tipi-pesi'!B$2,'Tabelle Tipi-pesi'!C$2,"")&amp;IF(C255='Tabelle Tipi-pesi'!B$3,'Tabelle Tipi-pesi'!C$3,"")&amp;IF(C255='Tabelle Tipi-pesi'!B$4,'Tabelle Tipi-pesi'!C$4,"")&amp;IF(C255='Tabelle Tipi-pesi'!B$5,'Tabelle Tipi-pesi'!C$5,"")&amp;IF(C255='Tabelle Tipi-pesi'!B$6,'Tabelle Tipi-pesi'!C$6,"")&amp;IF(C255='Tabelle Tipi-pesi'!B$7,'Tabelle Tipi-pesi'!C$7,"")&amp;IF(C255='Tabelle Tipi-pesi'!B$8,'Tabelle Tipi-pesi'!C$8,"")&amp;IF(C255='Tabelle Tipi-pesi'!B$9,'Tabelle Tipi-pesi'!C$9,"")&amp;IF(C255='Tabelle Tipi-pesi'!B$10,'Tabelle Tipi-pesi'!C$10,"")&amp;IF(C255='Tabelle Tipi-pesi'!B$11,'Tabelle Tipi-pesi'!C$11,"")&amp;IF(C255='Tabelle Tipi-pesi'!B$12,'Tabelle Tipi-pesi'!C$12,"")&amp;IF(C255='Tabelle Tipi-pesi'!B$13,'Tabelle Tipi-pesi'!C$13,"")&amp;IF(C255='Tabelle Tipi-pesi'!B$14,'Tabelle Tipi-pesi'!C$14,"")&amp;IF(C255='Tabelle Tipi-pesi'!B$15,'Tabelle Tipi-pesi'!C$15,"")&amp;IF(C255='Tabelle Tipi-pesi'!B$16,'Tabelle Tipi-pesi'!C$16,"")&amp;IF(C255='Tabelle Tipi-pesi'!B$17,'Tabelle Tipi-pesi'!C$17,"")&amp;IF(C255='Tabelle Tipi-pesi'!B$18,'Tabelle Tipi-pesi'!C$18,"")&amp;IF(C255='Tabelle Tipi-pesi'!B$19,'Tabelle Tipi-pesi'!C$19,"")&amp;IF(C255='Tabelle Tipi-pesi'!B$20,'Tabelle Tipi-pesi'!C$20,"")&amp;IF(C255='Tabelle Tipi-pesi'!B$21,'Tabelle Tipi-pesi'!C$21,"")&amp;IF(C255='Tabelle Tipi-pesi'!B$22,'Tabelle Tipi-pesi'!C$22,"")&amp;IF(C255='Tabelle Tipi-pesi'!B$23,'Tabelle Tipi-pesi'!C$23,"")&amp;IF(C255='Tabelle Tipi-pesi'!B$24,'Tabelle Tipi-pesi'!C$24,"")&amp;IF(C255='Tabelle Tipi-pesi'!B$25,'Tabelle Tipi-pesi'!C$25,"")&amp;IF(C255='Tabelle Tipi-pesi'!B$26,'Tabelle Tipi-pesi'!C$26,"")&amp;IF(C255='Tabelle Tipi-pesi'!B$27,'Tabelle Tipi-pesi'!C$27,"")&amp;IF(C255='Tabelle Tipi-pesi'!B$28,'Tabelle Tipi-pesi'!C$28,"")&amp;IF(C255='Tabelle Tipi-pesi'!B$29,'Tabelle Tipi-pesi'!C$29,"")&amp;IF(C255='Tabelle Tipi-pesi'!B$30,'Tabelle Tipi-pesi'!C$30,"")))</f>
        <v>40</v>
      </c>
      <c r="E255" s="8" t="s">
        <v>176</v>
      </c>
      <c r="F255" s="7">
        <f>IF(E255="",0,VALUE(IF(E255='Tabelle Tipi-pesi'!D$2,'Tabelle Tipi-pesi'!E$2,"")&amp;IF(E255='Tabelle Tipi-pesi'!D$3,'Tabelle Tipi-pesi'!E$3,"")&amp;IF(E255='Tabelle Tipi-pesi'!D$4,'Tabelle Tipi-pesi'!E$4,"")&amp;IF(E255='Tabelle Tipi-pesi'!D$5,'Tabelle Tipi-pesi'!E$5,"")&amp;IF(E255='Tabelle Tipi-pesi'!D$6,'Tabelle Tipi-pesi'!E$6,"")&amp;IF(E255='Tabelle Tipi-pesi'!D$7,'Tabelle Tipi-pesi'!E$7,"")&amp;IF(E255='Tabelle Tipi-pesi'!D$8,'Tabelle Tipi-pesi'!E$8,"")&amp;IF(E255='Tabelle Tipi-pesi'!D$9,'Tabelle Tipi-pesi'!E$9,"")&amp;IF(E255='Tabelle Tipi-pesi'!D$10,'Tabelle Tipi-pesi'!E$10,"")&amp;IF(E255='Tabelle Tipi-pesi'!D$11,'Tabelle Tipi-pesi'!E$11,"")&amp;IF(E255='Tabelle Tipi-pesi'!D$12,'Tabelle Tipi-pesi'!E$12,"")&amp;IF(E255='Tabelle Tipi-pesi'!D$13,'Tabelle Tipi-pesi'!E$13,"")&amp;IF(E255='Tabelle Tipi-pesi'!D$14,'Tabelle Tipi-pesi'!E$14,"")&amp;IF(E255='Tabelle Tipi-pesi'!D$15,'Tabelle Tipi-pesi'!E$15,"")&amp;IF(E255='Tabelle Tipi-pesi'!D$16,'Tabelle Tipi-pesi'!E$16,"")&amp;IF(E255='Tabelle Tipi-pesi'!D$17,'Tabelle Tipi-pesi'!E$17,"")&amp;IF(E255='Tabelle Tipi-pesi'!D$18,'Tabelle Tipi-pesi'!E$18,"")&amp;IF(E255='Tabelle Tipi-pesi'!D$19,'Tabelle Tipi-pesi'!E$19,"")&amp;IF(E255='Tabelle Tipi-pesi'!D$20,'Tabelle Tipi-pesi'!E$20,"")&amp;IF(E255='Tabelle Tipi-pesi'!D$21,'Tabelle Tipi-pesi'!E$21,"")&amp;IF(E255='Tabelle Tipi-pesi'!D$22,'Tabelle Tipi-pesi'!E$22,"")&amp;IF(E255='Tabelle Tipi-pesi'!D$23,'Tabelle Tipi-pesi'!E$23,"")&amp;IF(E255='Tabelle Tipi-pesi'!D$24,'Tabelle Tipi-pesi'!E$24,"")&amp;IF(E255='Tabelle Tipi-pesi'!D$25,'Tabelle Tipi-pesi'!E$25,"")&amp;IF(E255='Tabelle Tipi-pesi'!D$26,'Tabelle Tipi-pesi'!E$26,"")&amp;IF(E255='Tabelle Tipi-pesi'!D$27,'Tabelle Tipi-pesi'!E$27,"")&amp;IF(E255='Tabelle Tipi-pesi'!D$28,'Tabelle Tipi-pesi'!E$28,"")&amp;IF(E255='Tabelle Tipi-pesi'!D$29,'Tabelle Tipi-pesi'!E$29,"")&amp;IF(E255='Tabelle Tipi-pesi'!D$30,'Tabelle Tipi-pesi'!E$30,"")))</f>
        <v>16</v>
      </c>
      <c r="G255" s="22" t="s">
        <v>133</v>
      </c>
      <c r="H255" s="23">
        <f>$B255*IF(G255="",0,VALUE(IF(G255='Tabelle Tipi-pesi'!F$2,'Tabelle Tipi-pesi'!G$2,"")&amp;IF(G255='Tabelle Tipi-pesi'!F$3,'Tabelle Tipi-pesi'!G$3,"")&amp;IF(G255='Tabelle Tipi-pesi'!F$4,'Tabelle Tipi-pesi'!G$4,"")&amp;IF(G255='Tabelle Tipi-pesi'!F$5,'Tabelle Tipi-pesi'!G$5,"")&amp;IF(G255='Tabelle Tipi-pesi'!F$6,'Tabelle Tipi-pesi'!G$6,"")&amp;IF(G255='Tabelle Tipi-pesi'!F$7,'Tabelle Tipi-pesi'!G$7,"")&amp;IF(G255='Tabelle Tipi-pesi'!F$8,'Tabelle Tipi-pesi'!G$8,"")&amp;IF(G255='Tabelle Tipi-pesi'!F$9,'Tabelle Tipi-pesi'!G$9,"")&amp;IF(G255='Tabelle Tipi-pesi'!F$10,'Tabelle Tipi-pesi'!G$10,"")&amp;IF(G255='Tabelle Tipi-pesi'!F$11,'Tabelle Tipi-pesi'!G$11,"")&amp;IF(G255='Tabelle Tipi-pesi'!F$12,'Tabelle Tipi-pesi'!G$12,"")&amp;IF(G255='Tabelle Tipi-pesi'!F$13,'Tabelle Tipi-pesi'!G$13,"")&amp;IF(G255='Tabelle Tipi-pesi'!F$14,'Tabelle Tipi-pesi'!G$14,"")&amp;IF(G255='Tabelle Tipi-pesi'!F$15,'Tabelle Tipi-pesi'!G$15,"")&amp;IF(G255='Tabelle Tipi-pesi'!F$16,'Tabelle Tipi-pesi'!G$16,"")&amp;IF(G255='Tabelle Tipi-pesi'!F$17,'Tabelle Tipi-pesi'!G$17,"")&amp;IF(G255='Tabelle Tipi-pesi'!F$18,'Tabelle Tipi-pesi'!G$18,"")&amp;IF(G255='Tabelle Tipi-pesi'!F$19,'Tabelle Tipi-pesi'!G$19,"")&amp;IF(G255='Tabelle Tipi-pesi'!F$20,'Tabelle Tipi-pesi'!G$20,"")&amp;IF(G255='Tabelle Tipi-pesi'!F$21,'Tabelle Tipi-pesi'!G$21,"")&amp;IF(G255='Tabelle Tipi-pesi'!F$22,'Tabelle Tipi-pesi'!G$22,"")&amp;IF(G255='Tabelle Tipi-pesi'!F$23,'Tabelle Tipi-pesi'!G$23,"")&amp;IF(G255='Tabelle Tipi-pesi'!F$24,'Tabelle Tipi-pesi'!G$24,"")&amp;IF(G255='Tabelle Tipi-pesi'!F$25,'Tabelle Tipi-pesi'!G$25,"")&amp;IF(G255='Tabelle Tipi-pesi'!F$26,'Tabelle Tipi-pesi'!G$26,"")&amp;IF(G255='Tabelle Tipi-pesi'!F$27,'Tabelle Tipi-pesi'!G$27,"")&amp;IF(G255='Tabelle Tipi-pesi'!F$28,'Tabelle Tipi-pesi'!G$28,"")&amp;IF(G255='Tabelle Tipi-pesi'!F$29,'Tabelle Tipi-pesi'!G$29,"")&amp;IF(G255='Tabelle Tipi-pesi'!F$30,'Tabelle Tipi-pesi'!G$30,"")))</f>
        <v>40</v>
      </c>
      <c r="I255" s="8" t="s">
        <v>157</v>
      </c>
      <c r="J255" s="9">
        <f>IF(I255="",0,VALUE(IF(I255='Tabelle Tipi-pesi'!H$2,'Tabelle Tipi-pesi'!I$2,"")&amp;IF(I255='Tabelle Tipi-pesi'!H$3,'Tabelle Tipi-pesi'!I$3,"")&amp;IF(I255='Tabelle Tipi-pesi'!H$4,'Tabelle Tipi-pesi'!I$4,"")&amp;IF(I255='Tabelle Tipi-pesi'!H$5,'Tabelle Tipi-pesi'!I$5,"")&amp;IF(I255='Tabelle Tipi-pesi'!H$6,'Tabelle Tipi-pesi'!I$6,"")&amp;IF(I255='Tabelle Tipi-pesi'!H$7,'Tabelle Tipi-pesi'!I$7,"")&amp;IF(I255='Tabelle Tipi-pesi'!H$8,'Tabelle Tipi-pesi'!I$8,"")&amp;IF(I255='Tabelle Tipi-pesi'!H$9,'Tabelle Tipi-pesi'!I$9,"")&amp;IF(I255='Tabelle Tipi-pesi'!H$10,'Tabelle Tipi-pesi'!I$10,"")&amp;IF(I255='Tabelle Tipi-pesi'!H$11,'Tabelle Tipi-pesi'!I$11,"")&amp;IF(I255='Tabelle Tipi-pesi'!H$12,'Tabelle Tipi-pesi'!I$12,"")&amp;IF(I255='Tabelle Tipi-pesi'!H$13,'Tabelle Tipi-pesi'!I$13,"")&amp;IF(I255='Tabelle Tipi-pesi'!H$14,'Tabelle Tipi-pesi'!I$14,"")&amp;IF(I255='Tabelle Tipi-pesi'!H$15,'Tabelle Tipi-pesi'!I$15,"")&amp;IF(I255='Tabelle Tipi-pesi'!H$16,'Tabelle Tipi-pesi'!I$16,"")&amp;IF(I255='Tabelle Tipi-pesi'!H$17,'Tabelle Tipi-pesi'!I$17,"")&amp;IF(I255='Tabelle Tipi-pesi'!H$18,'Tabelle Tipi-pesi'!I$18,"")&amp;IF(I255='Tabelle Tipi-pesi'!H$19,'Tabelle Tipi-pesi'!I$19,"")&amp;IF(I255='Tabelle Tipi-pesi'!H$20,'Tabelle Tipi-pesi'!I$20,"")&amp;IF(I255='Tabelle Tipi-pesi'!H$21,'Tabelle Tipi-pesi'!I$21,"")&amp;IF(I255='Tabelle Tipi-pesi'!H$22,'Tabelle Tipi-pesi'!I$22,"")&amp;IF(I255='Tabelle Tipi-pesi'!H$23,'Tabelle Tipi-pesi'!I$23,"")&amp;IF(I255='Tabelle Tipi-pesi'!H$24,'Tabelle Tipi-pesi'!I$24,"")&amp;IF(I255='Tabelle Tipi-pesi'!H$25,'Tabelle Tipi-pesi'!I$25,"")&amp;IF(I255='Tabelle Tipi-pesi'!H$26,'Tabelle Tipi-pesi'!I$26,"")&amp;IF(I255='Tabelle Tipi-pesi'!H$27,'Tabelle Tipi-pesi'!I$27,"")&amp;IF(I255='Tabelle Tipi-pesi'!H$28,'Tabelle Tipi-pesi'!I$28,"")&amp;IF(I255='Tabelle Tipi-pesi'!H$29,'Tabelle Tipi-pesi'!I$29,"")&amp;IF(I255='Tabelle Tipi-pesi'!H$30,'Tabelle Tipi-pesi'!I$30,"")))</f>
        <v>30</v>
      </c>
      <c r="K255" s="24" t="s">
        <v>50</v>
      </c>
      <c r="L255" s="25">
        <f>IF(K255="",0,VALUE(IF(K255='Tabelle Tipi-pesi'!J$2,'Tabelle Tipi-pesi'!K$2,"")&amp;IF(K255='Tabelle Tipi-pesi'!J$3,'Tabelle Tipi-pesi'!K$3,"")&amp;IF(K255='Tabelle Tipi-pesi'!J$4,'Tabelle Tipi-pesi'!K$4,"")&amp;IF(K255='Tabelle Tipi-pesi'!J$5,'Tabelle Tipi-pesi'!K$5,"")&amp;IF(K255='Tabelle Tipi-pesi'!J$6,'Tabelle Tipi-pesi'!K$6,"")&amp;IF(K255='Tabelle Tipi-pesi'!J$7,'Tabelle Tipi-pesi'!K$7,"")&amp;IF(K255='Tabelle Tipi-pesi'!J$8,'Tabelle Tipi-pesi'!K$8,"")&amp;IF(K255='Tabelle Tipi-pesi'!J$9,'Tabelle Tipi-pesi'!K$9,"")&amp;IF(K255='Tabelle Tipi-pesi'!J$10,'Tabelle Tipi-pesi'!K$10,"")&amp;IF(K255='Tabelle Tipi-pesi'!J$11,'Tabelle Tipi-pesi'!K$11,"")&amp;IF(K255='Tabelle Tipi-pesi'!J$12,'Tabelle Tipi-pesi'!K$12,"")&amp;IF(K255='Tabelle Tipi-pesi'!J$13,'Tabelle Tipi-pesi'!K$13,"")&amp;IF(K255='Tabelle Tipi-pesi'!J$14,'Tabelle Tipi-pesi'!K$14,"")&amp;IF(K255='Tabelle Tipi-pesi'!J$15,'Tabelle Tipi-pesi'!K$15,"")&amp;IF(K255='Tabelle Tipi-pesi'!J$16,'Tabelle Tipi-pesi'!K$16,"")&amp;IF(K255='Tabelle Tipi-pesi'!J$17,'Tabelle Tipi-pesi'!K$17,"")&amp;IF(K255='Tabelle Tipi-pesi'!J$18,'Tabelle Tipi-pesi'!K$18,"")&amp;IF(K255='Tabelle Tipi-pesi'!J$19,'Tabelle Tipi-pesi'!K$19,"")&amp;IF(K255='Tabelle Tipi-pesi'!J$20,'Tabelle Tipi-pesi'!K$20,"")&amp;IF(K255='Tabelle Tipi-pesi'!J$21,'Tabelle Tipi-pesi'!K$21,"")&amp;IF(K255='Tabelle Tipi-pesi'!J$22,'Tabelle Tipi-pesi'!K$22,"")&amp;IF(K255='Tabelle Tipi-pesi'!J$23,'Tabelle Tipi-pesi'!K$23,"")&amp;IF(K255='Tabelle Tipi-pesi'!J$24,'Tabelle Tipi-pesi'!K$24,"")&amp;IF(K255='Tabelle Tipi-pesi'!J$25,'Tabelle Tipi-pesi'!K$25,"")&amp;IF(K255='Tabelle Tipi-pesi'!J$26,'Tabelle Tipi-pesi'!K$26,"")&amp;IF(K255='Tabelle Tipi-pesi'!J$27,'Tabelle Tipi-pesi'!K$27,"")&amp;IF(K255='Tabelle Tipi-pesi'!J$28,'Tabelle Tipi-pesi'!K$28,"")&amp;IF(K255='Tabelle Tipi-pesi'!J$29,'Tabelle Tipi-pesi'!K$29,"")&amp;IF(K255='Tabelle Tipi-pesi'!J$30,'Tabelle Tipi-pesi'!K$30,"")))</f>
        <v>7</v>
      </c>
      <c r="M255" s="8" t="s">
        <v>56</v>
      </c>
      <c r="N255" s="9">
        <f>$B255*IF(M255="",0,VALUE(IF(M255='Tabelle Tipi-pesi'!L$2,'Tabelle Tipi-pesi'!M$2,"")&amp;IF(M255='Tabelle Tipi-pesi'!L$3,'Tabelle Tipi-pesi'!M$3,"")&amp;IF(M255='Tabelle Tipi-pesi'!L$4,'Tabelle Tipi-pesi'!M$4,"")&amp;IF(M255='Tabelle Tipi-pesi'!L$5,'Tabelle Tipi-pesi'!M$5,"")&amp;IF(M255='Tabelle Tipi-pesi'!L$6,'Tabelle Tipi-pesi'!M$6,"")&amp;IF(M255='Tabelle Tipi-pesi'!L$7,'Tabelle Tipi-pesi'!M$7,"")&amp;IF(M255='Tabelle Tipi-pesi'!L$8,'Tabelle Tipi-pesi'!M$8,"")&amp;IF(M255='Tabelle Tipi-pesi'!L$9,'Tabelle Tipi-pesi'!M$9,"")&amp;IF(M255='Tabelle Tipi-pesi'!L$10,'Tabelle Tipi-pesi'!M$10,"")&amp;IF(M255='Tabelle Tipi-pesi'!L$11,'Tabelle Tipi-pesi'!M$11,"")&amp;IF(M255='Tabelle Tipi-pesi'!L$12,'Tabelle Tipi-pesi'!M$12,"")&amp;IF(M255='Tabelle Tipi-pesi'!L$13,'Tabelle Tipi-pesi'!M$13,"")&amp;IF(M255='Tabelle Tipi-pesi'!L$14,'Tabelle Tipi-pesi'!M$14,"")&amp;IF(M255='Tabelle Tipi-pesi'!L$15,'Tabelle Tipi-pesi'!M$15,"")&amp;IF(M255='Tabelle Tipi-pesi'!L$16,'Tabelle Tipi-pesi'!M$16,"")&amp;IF(M255='Tabelle Tipi-pesi'!L$17,'Tabelle Tipi-pesi'!M$17,"")&amp;IF(M255='Tabelle Tipi-pesi'!L$18,'Tabelle Tipi-pesi'!M$18,"")&amp;IF(M255='Tabelle Tipi-pesi'!L$19,'Tabelle Tipi-pesi'!M$19,"")&amp;IF(M255='Tabelle Tipi-pesi'!L$20,'Tabelle Tipi-pesi'!M$20,"")&amp;IF(M255='Tabelle Tipi-pesi'!L$21,'Tabelle Tipi-pesi'!M$21,"")&amp;IF(M255='Tabelle Tipi-pesi'!L$22,'Tabelle Tipi-pesi'!M$22,"")&amp;IF(M255='Tabelle Tipi-pesi'!L$23,'Tabelle Tipi-pesi'!M$23,"")&amp;IF(M255='Tabelle Tipi-pesi'!L$24,'Tabelle Tipi-pesi'!M$24,"")&amp;IF(M255='Tabelle Tipi-pesi'!L$25,'Tabelle Tipi-pesi'!M$25,"")&amp;IF(M255='Tabelle Tipi-pesi'!L$26,'Tabelle Tipi-pesi'!M$26,"")&amp;IF(M255='Tabelle Tipi-pesi'!L$27,'Tabelle Tipi-pesi'!M$27,"")&amp;IF(M255='Tabelle Tipi-pesi'!L$28,'Tabelle Tipi-pesi'!M$28,"")&amp;IF(M255='Tabelle Tipi-pesi'!L$29,'Tabelle Tipi-pesi'!M$29,"")&amp;IF(M255='Tabelle Tipi-pesi'!L$30,'Tabelle Tipi-pesi'!M$30,"")))</f>
        <v>80</v>
      </c>
      <c r="O255" s="27" t="s">
        <v>170</v>
      </c>
      <c r="P255" s="28">
        <f>IF(O255="",0,VALUE(IF(O255='Tabelle Tipi-pesi'!N$2,'Tabelle Tipi-pesi'!O$2,"")&amp;IF(O255='Tabelle Tipi-pesi'!N$3,'Tabelle Tipi-pesi'!O$3,"")&amp;IF(O255='Tabelle Tipi-pesi'!N$4,'Tabelle Tipi-pesi'!O$4,"")&amp;IF(O255='Tabelle Tipi-pesi'!N$5,'Tabelle Tipi-pesi'!O$5,"")&amp;IF(O255='Tabelle Tipi-pesi'!N$6,'Tabelle Tipi-pesi'!O$6,"")&amp;IF(O255='Tabelle Tipi-pesi'!N$7,'Tabelle Tipi-pesi'!O$7,"")&amp;IF(O255='Tabelle Tipi-pesi'!N$8,'Tabelle Tipi-pesi'!O$8,"")&amp;IF(O255='Tabelle Tipi-pesi'!N$9,'Tabelle Tipi-pesi'!O$9,"")&amp;IF(O255='Tabelle Tipi-pesi'!N$10,'Tabelle Tipi-pesi'!O$10,"")&amp;IF(O255='Tabelle Tipi-pesi'!N$11,'Tabelle Tipi-pesi'!O$11,"")&amp;IF(O255='Tabelle Tipi-pesi'!N$12,'Tabelle Tipi-pesi'!O$12,"")&amp;IF(O255='Tabelle Tipi-pesi'!N$13,'Tabelle Tipi-pesi'!O$13,"")&amp;IF(O255='Tabelle Tipi-pesi'!N$14,'Tabelle Tipi-pesi'!O$14,"")&amp;IF(O255='Tabelle Tipi-pesi'!N$15,'Tabelle Tipi-pesi'!O$15,"")&amp;IF(O255='Tabelle Tipi-pesi'!N$16,'Tabelle Tipi-pesi'!O$16,"")&amp;IF(O255='Tabelle Tipi-pesi'!N$17,'Tabelle Tipi-pesi'!O$17,"")&amp;IF(O255='Tabelle Tipi-pesi'!N$18,'Tabelle Tipi-pesi'!O$18,"")&amp;IF(O255='Tabelle Tipi-pesi'!N$19,'Tabelle Tipi-pesi'!O$19,"")&amp;IF(O255='Tabelle Tipi-pesi'!N$20,'Tabelle Tipi-pesi'!O$20,"")&amp;IF(O255='Tabelle Tipi-pesi'!N$21,'Tabelle Tipi-pesi'!O$21,"")&amp;IF(O255='Tabelle Tipi-pesi'!N$22,'Tabelle Tipi-pesi'!O$22,"")&amp;IF(O255='Tabelle Tipi-pesi'!N$23,'Tabelle Tipi-pesi'!O$23,"")&amp;IF(O255='Tabelle Tipi-pesi'!N$24,'Tabelle Tipi-pesi'!O$24,"")&amp;IF(O255='Tabelle Tipi-pesi'!N$25,'Tabelle Tipi-pesi'!O$25,"")&amp;IF(O255='Tabelle Tipi-pesi'!N$26,'Tabelle Tipi-pesi'!O$26,"")&amp;IF(O255='Tabelle Tipi-pesi'!N$27,'Tabelle Tipi-pesi'!O$27,"")&amp;IF(O255='Tabelle Tipi-pesi'!N$28,'Tabelle Tipi-pesi'!O$28,"")&amp;IF(O255='Tabelle Tipi-pesi'!N$29,'Tabelle Tipi-pesi'!O$29,"")&amp;IF(O255='Tabelle Tipi-pesi'!N$30,'Tabelle Tipi-pesi'!O$30,"")))</f>
        <v>295</v>
      </c>
      <c r="R255" s="9">
        <f>IF(Q255="",0,VALUE(IF(Q255='Tabelle Tipi-pesi'!P$2,'Tabelle Tipi-pesi'!Q$2,"")&amp;IF(Q255='Tabelle Tipi-pesi'!P$3,'Tabelle Tipi-pesi'!Q$3,"")&amp;IF(Q255='Tabelle Tipi-pesi'!P$4,'Tabelle Tipi-pesi'!Q$4,"")&amp;IF(Q255='Tabelle Tipi-pesi'!P$5,'Tabelle Tipi-pesi'!Q$5,"")&amp;IF(Q255='Tabelle Tipi-pesi'!P$6,'Tabelle Tipi-pesi'!Q$6,"")&amp;IF(Q255='Tabelle Tipi-pesi'!P$7,'Tabelle Tipi-pesi'!Q$7,"")&amp;IF(Q255='Tabelle Tipi-pesi'!P$8,'Tabelle Tipi-pesi'!Q$8,"")&amp;IF(Q255='Tabelle Tipi-pesi'!P$9,'Tabelle Tipi-pesi'!Q$9,"")&amp;IF(Q255='Tabelle Tipi-pesi'!P$10,'Tabelle Tipi-pesi'!Q$10,"")&amp;IF(Q255='Tabelle Tipi-pesi'!P$11,'Tabelle Tipi-pesi'!Q$11,"")&amp;IF(Q255='Tabelle Tipi-pesi'!P$12,'Tabelle Tipi-pesi'!Q$12,"")&amp;IF(Q255='Tabelle Tipi-pesi'!P$13,'Tabelle Tipi-pesi'!Q$13,"")&amp;IF(Q255='Tabelle Tipi-pesi'!P$14,'Tabelle Tipi-pesi'!Q$14,"")&amp;IF(Q255='Tabelle Tipi-pesi'!P$15,'Tabelle Tipi-pesi'!Q$15,"")&amp;IF(Q255='Tabelle Tipi-pesi'!P$16,'Tabelle Tipi-pesi'!Q$16,"")&amp;IF(Q255='Tabelle Tipi-pesi'!P$17,'Tabelle Tipi-pesi'!Q$17,"")&amp;IF(Q255='Tabelle Tipi-pesi'!P$18,'Tabelle Tipi-pesi'!Q$18,"")&amp;IF(Q255='Tabelle Tipi-pesi'!P$19,'Tabelle Tipi-pesi'!Q$19,"")&amp;IF(Q255='Tabelle Tipi-pesi'!P$20,'Tabelle Tipi-pesi'!Q$20,"")&amp;IF(Q255='Tabelle Tipi-pesi'!P$21,'Tabelle Tipi-pesi'!Q$21,"")&amp;IF(Q255='Tabelle Tipi-pesi'!P$22,'Tabelle Tipi-pesi'!Q$22,"")&amp;IF(Q255='Tabelle Tipi-pesi'!P$23,'Tabelle Tipi-pesi'!Q$23,"")&amp;IF(Q255='Tabelle Tipi-pesi'!P$24,'Tabelle Tipi-pesi'!Q$24,"")&amp;IF(Q255='Tabelle Tipi-pesi'!P$25,'Tabelle Tipi-pesi'!Q$25,"")&amp;IF(Q255='Tabelle Tipi-pesi'!P$26,'Tabelle Tipi-pesi'!Q$26,"")&amp;IF(Q255='Tabelle Tipi-pesi'!P$27,'Tabelle Tipi-pesi'!Q$27,"")&amp;IF(Q255='Tabelle Tipi-pesi'!P$28,'Tabelle Tipi-pesi'!Q$28,"")&amp;IF(Q255='Tabelle Tipi-pesi'!P$29,'Tabelle Tipi-pesi'!Q$29,"")&amp;IF(Q255='Tabelle Tipi-pesi'!P$30,'Tabelle Tipi-pesi'!Q$30,"")))</f>
        <v>0</v>
      </c>
      <c r="S255" s="29"/>
      <c r="T255" s="30">
        <f>IF(S255="",0,VALUE(IF(S255='Tabelle Tipi-pesi'!R$2,'Tabelle Tipi-pesi'!S$2,"")&amp;IF(S255='Tabelle Tipi-pesi'!R$3,'Tabelle Tipi-pesi'!S$3,"")&amp;IF(S255='Tabelle Tipi-pesi'!R$4,'Tabelle Tipi-pesi'!S$4,"")&amp;IF(S255='Tabelle Tipi-pesi'!R$5,'Tabelle Tipi-pesi'!S$5,"")&amp;IF(S255='Tabelle Tipi-pesi'!R$6,'Tabelle Tipi-pesi'!S$6,"")&amp;IF(S255='Tabelle Tipi-pesi'!R$7,'Tabelle Tipi-pesi'!S$7,"")&amp;IF(S255='Tabelle Tipi-pesi'!R$8,'Tabelle Tipi-pesi'!S$8,"")&amp;IF(S255='Tabelle Tipi-pesi'!R$9,'Tabelle Tipi-pesi'!S$9,"")&amp;IF(S255='Tabelle Tipi-pesi'!R$10,'Tabelle Tipi-pesi'!S$10,"")&amp;IF(S255='Tabelle Tipi-pesi'!R$11,'Tabelle Tipi-pesi'!S$11,"")&amp;IF(S255='Tabelle Tipi-pesi'!R$12,'Tabelle Tipi-pesi'!S$12,"")&amp;IF(S255='Tabelle Tipi-pesi'!R$13,'Tabelle Tipi-pesi'!S$13,"")&amp;IF(S255='Tabelle Tipi-pesi'!R$14,'Tabelle Tipi-pesi'!S$14,"")&amp;IF(S255='Tabelle Tipi-pesi'!R$15,'Tabelle Tipi-pesi'!S$15,"")&amp;IF(S255='Tabelle Tipi-pesi'!R$16,'Tabelle Tipi-pesi'!S$16,"")&amp;IF(S255='Tabelle Tipi-pesi'!R$17,'Tabelle Tipi-pesi'!S$17,"")&amp;IF(S255='Tabelle Tipi-pesi'!R$18,'Tabelle Tipi-pesi'!S$18,"")&amp;IF(S255='Tabelle Tipi-pesi'!R$19,'Tabelle Tipi-pesi'!S$19,"")&amp;IF(S255='Tabelle Tipi-pesi'!R$20,'Tabelle Tipi-pesi'!S$20,"")&amp;IF(S255='Tabelle Tipi-pesi'!R$21,'Tabelle Tipi-pesi'!S$21,"")&amp;IF(S255='Tabelle Tipi-pesi'!R$22,'Tabelle Tipi-pesi'!S$22,"")&amp;IF(S255='Tabelle Tipi-pesi'!R$23,'Tabelle Tipi-pesi'!S$23,"")&amp;IF(S255='Tabelle Tipi-pesi'!R$24,'Tabelle Tipi-pesi'!S$24,"")&amp;IF(S255='Tabelle Tipi-pesi'!R$25,'Tabelle Tipi-pesi'!S$25,"")&amp;IF(S255='Tabelle Tipi-pesi'!R$26,'Tabelle Tipi-pesi'!S$26,"")&amp;IF(S255='Tabelle Tipi-pesi'!R$27,'Tabelle Tipi-pesi'!S$27,"")&amp;IF(S255='Tabelle Tipi-pesi'!R$28,'Tabelle Tipi-pesi'!S$28,"")&amp;IF(S255='Tabelle Tipi-pesi'!R$29,'Tabelle Tipi-pesi'!S$29,"")&amp;IF(S255='Tabelle Tipi-pesi'!R$30,'Tabelle Tipi-pesi'!S$30,"")))</f>
        <v>0</v>
      </c>
      <c r="V255" s="9">
        <f>IF(U255="",0,VALUE(IF(U255='Tabelle Tipi-pesi'!T$2,'Tabelle Tipi-pesi'!U$2,"")&amp;IF(U255='Tabelle Tipi-pesi'!T$3,'Tabelle Tipi-pesi'!U$3,"")&amp;IF(U255='Tabelle Tipi-pesi'!T$4,'Tabelle Tipi-pesi'!U$4,"")&amp;IF(U255='Tabelle Tipi-pesi'!T$5,'Tabelle Tipi-pesi'!U$5,"")&amp;IF(U255='Tabelle Tipi-pesi'!T$6,'Tabelle Tipi-pesi'!U$6,"")&amp;IF(U255='Tabelle Tipi-pesi'!T$7,'Tabelle Tipi-pesi'!U$7,"")&amp;IF(U255='Tabelle Tipi-pesi'!T$8,'Tabelle Tipi-pesi'!U$8,"")&amp;IF(U255='Tabelle Tipi-pesi'!T$9,'Tabelle Tipi-pesi'!U$9,"")&amp;IF(U255='Tabelle Tipi-pesi'!T$10,'Tabelle Tipi-pesi'!U$10,"")&amp;IF(U255='Tabelle Tipi-pesi'!T$11,'Tabelle Tipi-pesi'!U$11,"")&amp;IF(U255='Tabelle Tipi-pesi'!T$12,'Tabelle Tipi-pesi'!U$12,"")&amp;IF(U255='Tabelle Tipi-pesi'!T$13,'Tabelle Tipi-pesi'!U$13,"")&amp;IF(U255='Tabelle Tipi-pesi'!T$14,'Tabelle Tipi-pesi'!U$14,"")&amp;IF(U255='Tabelle Tipi-pesi'!T$15,'Tabelle Tipi-pesi'!U$15,"")&amp;IF(U255='Tabelle Tipi-pesi'!T$16,'Tabelle Tipi-pesi'!U$16,"")&amp;IF(U255='Tabelle Tipi-pesi'!T$17,'Tabelle Tipi-pesi'!U$17,"")&amp;IF(U255='Tabelle Tipi-pesi'!T$18,'Tabelle Tipi-pesi'!U$18,"")&amp;IF(U255='Tabelle Tipi-pesi'!T$19,'Tabelle Tipi-pesi'!U$19,"")&amp;IF(U255='Tabelle Tipi-pesi'!T$20,'Tabelle Tipi-pesi'!U$20,"")&amp;IF(U255='Tabelle Tipi-pesi'!T$21,'Tabelle Tipi-pesi'!U$21,"")&amp;IF(U255='Tabelle Tipi-pesi'!T$22,'Tabelle Tipi-pesi'!U$22,"")&amp;IF(U255='Tabelle Tipi-pesi'!T$23,'Tabelle Tipi-pesi'!U$23,"")&amp;IF(U255='Tabelle Tipi-pesi'!T$24,'Tabelle Tipi-pesi'!U$24,"")&amp;IF(U255='Tabelle Tipi-pesi'!T$25,'Tabelle Tipi-pesi'!U$25,"")&amp;IF(U255='Tabelle Tipi-pesi'!T$26,'Tabelle Tipi-pesi'!U$26,"")&amp;IF(U255='Tabelle Tipi-pesi'!T$27,'Tabelle Tipi-pesi'!U$27,"")&amp;IF(U255='Tabelle Tipi-pesi'!T$28,'Tabelle Tipi-pesi'!U$28,"")&amp;IF(U255='Tabelle Tipi-pesi'!T$29,'Tabelle Tipi-pesi'!U$29,"")&amp;IF(U255='Tabelle Tipi-pesi'!T$30,'Tabelle Tipi-pesi'!U$30,"")))</f>
        <v>0</v>
      </c>
      <c r="W255" s="31"/>
      <c r="X255" s="32">
        <f>IF(W255="",0,VALUE(IF(W255='Tabelle Tipi-pesi'!V$2,'Tabelle Tipi-pesi'!W$2,"")&amp;IF(W255='Tabelle Tipi-pesi'!V$3,'Tabelle Tipi-pesi'!W$3,"")&amp;IF(W255='Tabelle Tipi-pesi'!V$4,'Tabelle Tipi-pesi'!W$4,"")&amp;IF(W255='Tabelle Tipi-pesi'!V$5,'Tabelle Tipi-pesi'!W$5,"")&amp;IF(W255='Tabelle Tipi-pesi'!V$6,'Tabelle Tipi-pesi'!W$6,"")&amp;IF(W255='Tabelle Tipi-pesi'!V$7,'Tabelle Tipi-pesi'!W$7,"")&amp;IF(W255='Tabelle Tipi-pesi'!V$8,'Tabelle Tipi-pesi'!W$8,"")&amp;IF(W255='Tabelle Tipi-pesi'!V$9,'Tabelle Tipi-pesi'!W$9,"")&amp;IF(W255='Tabelle Tipi-pesi'!V$10,'Tabelle Tipi-pesi'!W$10,"")&amp;IF(W255='Tabelle Tipi-pesi'!V$11,'Tabelle Tipi-pesi'!W$11,"")&amp;IF(W255='Tabelle Tipi-pesi'!V$12,'Tabelle Tipi-pesi'!W$12,"")&amp;IF(W255='Tabelle Tipi-pesi'!V$13,'Tabelle Tipi-pesi'!W$13,"")&amp;IF(W255='Tabelle Tipi-pesi'!V$14,'Tabelle Tipi-pesi'!W$14,"")&amp;IF(W255='Tabelle Tipi-pesi'!V$15,'Tabelle Tipi-pesi'!W$15,"")&amp;IF(W255='Tabelle Tipi-pesi'!V$16,'Tabelle Tipi-pesi'!W$16,"")&amp;IF(W255='Tabelle Tipi-pesi'!V$17,'Tabelle Tipi-pesi'!W$17,"")&amp;IF(W255='Tabelle Tipi-pesi'!V$18,'Tabelle Tipi-pesi'!W$18,"")&amp;IF(W255='Tabelle Tipi-pesi'!V$19,'Tabelle Tipi-pesi'!W$19,"")&amp;IF(W255='Tabelle Tipi-pesi'!V$20,'Tabelle Tipi-pesi'!W$20,"")&amp;IF(W255='Tabelle Tipi-pesi'!V$21,'Tabelle Tipi-pesi'!W$21,"")&amp;IF(W255='Tabelle Tipi-pesi'!V$22,'Tabelle Tipi-pesi'!W$22,"")&amp;IF(W255='Tabelle Tipi-pesi'!V$23,'Tabelle Tipi-pesi'!W$23,"")&amp;IF(W255='Tabelle Tipi-pesi'!V$24,'Tabelle Tipi-pesi'!W$24,"")&amp;IF(W255='Tabelle Tipi-pesi'!V$25,'Tabelle Tipi-pesi'!W$25,"")&amp;IF(W255='Tabelle Tipi-pesi'!V$26,'Tabelle Tipi-pesi'!W$26,"")&amp;IF(W255='Tabelle Tipi-pesi'!V$27,'Tabelle Tipi-pesi'!W$27,"")&amp;IF(W255='Tabelle Tipi-pesi'!V$28,'Tabelle Tipi-pesi'!W$28,"")&amp;IF(W255='Tabelle Tipi-pesi'!V$29,'Tabelle Tipi-pesi'!W$29,"")&amp;IF(W255='Tabelle Tipi-pesi'!V$30,'Tabelle Tipi-pesi'!W$30,"")))</f>
        <v>0</v>
      </c>
      <c r="Z255" s="9">
        <f>IF(Y255="",0,VALUE(IF(Y255='Tabelle Tipi-pesi'!X$2,'Tabelle Tipi-pesi'!Y$2,"")&amp;IF(Y255='Tabelle Tipi-pesi'!X$3,'Tabelle Tipi-pesi'!Y$3,"")&amp;IF(Y255='Tabelle Tipi-pesi'!X$4,'Tabelle Tipi-pesi'!Y$4,"")&amp;IF(Y255='Tabelle Tipi-pesi'!X$5,'Tabelle Tipi-pesi'!Y$5,"")&amp;IF(Y255='Tabelle Tipi-pesi'!X$6,'Tabelle Tipi-pesi'!Y$6,"")&amp;IF(Y255='Tabelle Tipi-pesi'!X$7,'Tabelle Tipi-pesi'!Y$7,"")&amp;IF(Y255='Tabelle Tipi-pesi'!X$8,'Tabelle Tipi-pesi'!Y$8,"")&amp;IF(Y255='Tabelle Tipi-pesi'!X$9,'Tabelle Tipi-pesi'!Y$9,"")&amp;IF(Y255='Tabelle Tipi-pesi'!X$10,'Tabelle Tipi-pesi'!Y$10,"")&amp;IF(Y255='Tabelle Tipi-pesi'!X$11,'Tabelle Tipi-pesi'!Y$11,"")&amp;IF(Y255='Tabelle Tipi-pesi'!X$12,'Tabelle Tipi-pesi'!Y$12,"")&amp;IF(Y255='Tabelle Tipi-pesi'!X$13,'Tabelle Tipi-pesi'!Y$13,"")&amp;IF(Y255='Tabelle Tipi-pesi'!X$14,'Tabelle Tipi-pesi'!Y$14,"")&amp;IF(Y255='Tabelle Tipi-pesi'!X$15,'Tabelle Tipi-pesi'!Y$15,"")&amp;IF(Y255='Tabelle Tipi-pesi'!X$16,'Tabelle Tipi-pesi'!Y$16,"")&amp;IF(Y255='Tabelle Tipi-pesi'!X$17,'Tabelle Tipi-pesi'!Y$17,"")&amp;IF(Y255='Tabelle Tipi-pesi'!X$18,'Tabelle Tipi-pesi'!Y$18,"")&amp;IF(Y255='Tabelle Tipi-pesi'!X$19,'Tabelle Tipi-pesi'!Y$19,"")&amp;IF(Y255='Tabelle Tipi-pesi'!X$20,'Tabelle Tipi-pesi'!Y$20,"")&amp;IF(Y255='Tabelle Tipi-pesi'!X$21,'Tabelle Tipi-pesi'!Y$21,"")&amp;IF(Y255='Tabelle Tipi-pesi'!X$22,'Tabelle Tipi-pesi'!Y$22,"")&amp;IF(Y255='Tabelle Tipi-pesi'!X$23,'Tabelle Tipi-pesi'!Y$23,"")&amp;IF(Y255='Tabelle Tipi-pesi'!X$24,'Tabelle Tipi-pesi'!Y$24,"")&amp;IF(Y255='Tabelle Tipi-pesi'!X$25,'Tabelle Tipi-pesi'!Y$25,"")&amp;IF(Y255='Tabelle Tipi-pesi'!X$26,'Tabelle Tipi-pesi'!Y$26,"")&amp;IF(Y255='Tabelle Tipi-pesi'!X$27,'Tabelle Tipi-pesi'!Y$27,"")&amp;IF(Y255='Tabelle Tipi-pesi'!X$28,'Tabelle Tipi-pesi'!Y$28,"")&amp;IF(Y255='Tabelle Tipi-pesi'!X$29,'Tabelle Tipi-pesi'!Y$29,"")&amp;IF(Y255='Tabelle Tipi-pesi'!X$30,'Tabelle Tipi-pesi'!Y$30,"")))</f>
        <v>0</v>
      </c>
      <c r="AA255" s="36"/>
      <c r="AB255" s="37">
        <f>IF(AA255="",0,VALUE(IF(AA255='Tabelle Tipi-pesi'!Z$2,'Tabelle Tipi-pesi'!AA$2,"")&amp;IF(AA255='Tabelle Tipi-pesi'!Z$3,'Tabelle Tipi-pesi'!AA$3,"")&amp;IF(AA255='Tabelle Tipi-pesi'!Z$4,'Tabelle Tipi-pesi'!AA$4,"")&amp;IF(AA255='Tabelle Tipi-pesi'!Z$5,'Tabelle Tipi-pesi'!AA$5,"")&amp;IF(AA255='Tabelle Tipi-pesi'!Z$6,'Tabelle Tipi-pesi'!AA$6,"")&amp;IF(AA255='Tabelle Tipi-pesi'!Z$7,'Tabelle Tipi-pesi'!AA$7,"")&amp;IF(AA255='Tabelle Tipi-pesi'!Z$8,'Tabelle Tipi-pesi'!AA$8,"")&amp;IF(AA255='Tabelle Tipi-pesi'!Z$9,'Tabelle Tipi-pesi'!AA$9,"")&amp;IF(AA255='Tabelle Tipi-pesi'!Z$10,'Tabelle Tipi-pesi'!AA$10,"")&amp;IF(AA255='Tabelle Tipi-pesi'!Z$11,'Tabelle Tipi-pesi'!AA$11,"")&amp;IF(AA255='Tabelle Tipi-pesi'!Z$12,'Tabelle Tipi-pesi'!AA$12,"")&amp;IF(AA255='Tabelle Tipi-pesi'!Z$13,'Tabelle Tipi-pesi'!AA$13,"")&amp;IF(AA255='Tabelle Tipi-pesi'!Z$14,'Tabelle Tipi-pesi'!AA$14,"")&amp;IF(AA255='Tabelle Tipi-pesi'!Z$15,'Tabelle Tipi-pesi'!AA$15,"")&amp;IF(AA255='Tabelle Tipi-pesi'!Z$16,'Tabelle Tipi-pesi'!AA$16,"")&amp;IF(AA255='Tabelle Tipi-pesi'!Z$17,'Tabelle Tipi-pesi'!AA$17,"")&amp;IF(AA255='Tabelle Tipi-pesi'!Z$18,'Tabelle Tipi-pesi'!AA$18,"")&amp;IF(AA255='Tabelle Tipi-pesi'!Z$19,'Tabelle Tipi-pesi'!AA$19,"")&amp;IF(AA255='Tabelle Tipi-pesi'!Z$20,'Tabelle Tipi-pesi'!AA$20,"")&amp;IF(AA255='Tabelle Tipi-pesi'!Z$21,'Tabelle Tipi-pesi'!AA$21,"")&amp;IF(AA255='Tabelle Tipi-pesi'!Z$22,'Tabelle Tipi-pesi'!AA$22,"")&amp;IF(AA255='Tabelle Tipi-pesi'!Z$23,'Tabelle Tipi-pesi'!AA$23,"")&amp;IF(AA255='Tabelle Tipi-pesi'!Z$24,'Tabelle Tipi-pesi'!AA$24,"")&amp;IF(AA255='Tabelle Tipi-pesi'!Z$25,'Tabelle Tipi-pesi'!AA$25,"")&amp;IF(AA255='Tabelle Tipi-pesi'!Z$26,'Tabelle Tipi-pesi'!AA$26,"")&amp;IF(AA255='Tabelle Tipi-pesi'!Z$27,'Tabelle Tipi-pesi'!AA$27,"")&amp;IF(AA255='Tabelle Tipi-pesi'!Z$28,'Tabelle Tipi-pesi'!AA$28,"")&amp;IF(AA255='Tabelle Tipi-pesi'!Z$29,'Tabelle Tipi-pesi'!AA$29,"")&amp;IF(AA255='Tabelle Tipi-pesi'!Z$30,'Tabelle Tipi-pesi'!AA$30,"")))</f>
        <v>0</v>
      </c>
      <c r="AD255" s="9">
        <f>IF(AC255="",0,VALUE(IF(AC255='Tabelle Tipi-pesi'!Z$2,'Tabelle Tipi-pesi'!AA$2,"")&amp;IF(AC255='Tabelle Tipi-pesi'!Z$3,'Tabelle Tipi-pesi'!AA$3,"")&amp;IF(AC255='Tabelle Tipi-pesi'!Z$4,'Tabelle Tipi-pesi'!AA$4,"")&amp;IF(AC255='Tabelle Tipi-pesi'!Z$5,'Tabelle Tipi-pesi'!AA$5,"")&amp;IF(AC255='Tabelle Tipi-pesi'!Z$6,'Tabelle Tipi-pesi'!AA$6,"")&amp;IF(AC255='Tabelle Tipi-pesi'!Z$7,'Tabelle Tipi-pesi'!AA$7,"")&amp;IF(AC255='Tabelle Tipi-pesi'!Z$8,'Tabelle Tipi-pesi'!AA$8,"")&amp;IF(AC255='Tabelle Tipi-pesi'!Z$9,'Tabelle Tipi-pesi'!AA$9,"")&amp;IF(AC255='Tabelle Tipi-pesi'!Z$10,'Tabelle Tipi-pesi'!AA$10,"")&amp;IF(AC255='Tabelle Tipi-pesi'!Z$11,'Tabelle Tipi-pesi'!AA$11,"")&amp;IF(AC255='Tabelle Tipi-pesi'!Z$12,'Tabelle Tipi-pesi'!AA$12,"")&amp;IF(AC255='Tabelle Tipi-pesi'!Z$13,'Tabelle Tipi-pesi'!AA$13,"")&amp;IF(AC255='Tabelle Tipi-pesi'!Z$14,'Tabelle Tipi-pesi'!AA$14,"")&amp;IF(AC255='Tabelle Tipi-pesi'!Z$15,'Tabelle Tipi-pesi'!AA$15,"")&amp;IF(AC255='Tabelle Tipi-pesi'!Z$16,'Tabelle Tipi-pesi'!AA$16,"")&amp;IF(AC255='Tabelle Tipi-pesi'!Z$17,'Tabelle Tipi-pesi'!AA$17,"")&amp;IF(AC255='Tabelle Tipi-pesi'!Z$18,'Tabelle Tipi-pesi'!AA$18,"")&amp;IF(AC255='Tabelle Tipi-pesi'!Z$19,'Tabelle Tipi-pesi'!AA$19,"")&amp;IF(AC255='Tabelle Tipi-pesi'!Z$20,'Tabelle Tipi-pesi'!AA$20,"")&amp;IF(AC255='Tabelle Tipi-pesi'!Z$21,'Tabelle Tipi-pesi'!AA$21,"")&amp;IF(AC255='Tabelle Tipi-pesi'!Z$22,'Tabelle Tipi-pesi'!AA$22,"")&amp;IF(AC255='Tabelle Tipi-pesi'!Z$23,'Tabelle Tipi-pesi'!AA$23,"")&amp;IF(AC255='Tabelle Tipi-pesi'!Z$24,'Tabelle Tipi-pesi'!AA$24,"")&amp;IF(AC255='Tabelle Tipi-pesi'!Z$25,'Tabelle Tipi-pesi'!AA$25,"")&amp;IF(AC255='Tabelle Tipi-pesi'!Z$26,'Tabelle Tipi-pesi'!AA$26,"")&amp;IF(AC255='Tabelle Tipi-pesi'!Z$25,'Tabelle Tipi-pesi'!AA$25,"")&amp;IF(AC255='Tabelle Tipi-pesi'!Z$27,'Tabelle Tipi-pesi'!AA$27,"")&amp;IF(AC255='Tabelle Tipi-pesi'!Z$28,'Tabelle Tipi-pesi'!AA$28,"")&amp;IF(AC255='Tabelle Tipi-pesi'!Z$29,'Tabelle Tipi-pesi'!AA$29,"")&amp;IF(AC255='Tabelle Tipi-pesi'!Z$30,'Tabelle Tipi-pesi'!AA$30,"")))</f>
        <v>0</v>
      </c>
      <c r="AE255" s="34" t="s">
        <v>118</v>
      </c>
      <c r="AF255" s="35">
        <f>IF(AE255="",0,VALUE(IF(AE255='Tabelle Tipi-pesi'!AB$2,'Tabelle Tipi-pesi'!AC$2,"")&amp;IF(AE255='Tabelle Tipi-pesi'!AB$3,'Tabelle Tipi-pesi'!AC$3,"")&amp;IF(AE255='Tabelle Tipi-pesi'!AB$4,'Tabelle Tipi-pesi'!AC$4,"")&amp;IF(AE255='Tabelle Tipi-pesi'!AB$5,'Tabelle Tipi-pesi'!AC$5,"")&amp;IF(AE255='Tabelle Tipi-pesi'!AB$6,'Tabelle Tipi-pesi'!AC$6,"")&amp;IF(AE255='Tabelle Tipi-pesi'!AB$7,'Tabelle Tipi-pesi'!AC$7,"")&amp;IF(AE255='Tabelle Tipi-pesi'!AB$8,'Tabelle Tipi-pesi'!AC$8,"")&amp;IF(AE255='Tabelle Tipi-pesi'!AB$9,'Tabelle Tipi-pesi'!AC$9,"")&amp;IF(AE255='Tabelle Tipi-pesi'!AB$10,'Tabelle Tipi-pesi'!AC$10,"")&amp;IF(AE255='Tabelle Tipi-pesi'!AB$11,'Tabelle Tipi-pesi'!AC$11,"")&amp;IF(AE255='Tabelle Tipi-pesi'!AB$12,'Tabelle Tipi-pesi'!AC$12,"")&amp;IF(AE255='Tabelle Tipi-pesi'!AB$13,'Tabelle Tipi-pesi'!AC$13,"")&amp;IF(AE255='Tabelle Tipi-pesi'!AB$14,'Tabelle Tipi-pesi'!AC$14,"")&amp;IF(AE255='Tabelle Tipi-pesi'!AB$15,'Tabelle Tipi-pesi'!AC$15,"")&amp;IF(AE255='Tabelle Tipi-pesi'!AB$16,'Tabelle Tipi-pesi'!AC$16,"")&amp;IF(AE255='Tabelle Tipi-pesi'!AB$17,'Tabelle Tipi-pesi'!AC$17,"")&amp;IF(AE255='Tabelle Tipi-pesi'!AB$18,'Tabelle Tipi-pesi'!AC$18,"")&amp;IF(AE255='Tabelle Tipi-pesi'!AB$19,'Tabelle Tipi-pesi'!AC$19,"")&amp;IF(AE255='Tabelle Tipi-pesi'!AB$20,'Tabelle Tipi-pesi'!AC$20,"")&amp;IF(AE255='Tabelle Tipi-pesi'!AB$21,'Tabelle Tipi-pesi'!AC$21,"")&amp;IF(AE255='Tabelle Tipi-pesi'!AB$22,'Tabelle Tipi-pesi'!AC$22,"")&amp;IF(AE255='Tabelle Tipi-pesi'!AB$23,'Tabelle Tipi-pesi'!AC$23,"")&amp;IF(AE255='Tabelle Tipi-pesi'!AB$24,'Tabelle Tipi-pesi'!AC$24,"")&amp;IF(AE255='Tabelle Tipi-pesi'!AB$25,'Tabelle Tipi-pesi'!AC$25,"")&amp;IF(AE255='Tabelle Tipi-pesi'!AB$26,'Tabelle Tipi-pesi'!AC$26,"")&amp;IF(AE255='Tabelle Tipi-pesi'!AB$25,'Tabelle Tipi-pesi'!AC$25,"")&amp;IF(AE255='Tabelle Tipi-pesi'!AB$27,'Tabelle Tipi-pesi'!AC$27,"")&amp;IF(AE255='Tabelle Tipi-pesi'!AB$28,'Tabelle Tipi-pesi'!AC$28,"")&amp;IF(AE255='Tabelle Tipi-pesi'!AB$29,'Tabelle Tipi-pesi'!AC$29,"")&amp;IF(AE255='Tabelle Tipi-pesi'!AB$30,'Tabelle Tipi-pesi'!AC$30,"")))</f>
        <v>10</v>
      </c>
      <c r="AH255" s="9">
        <f>IF(AG255="",0,VALUE(IF(AG255='Tabelle Tipi-pesi'!AD$2,'Tabelle Tipi-pesi'!AE$2,"")&amp;IF(AG255='Tabelle Tipi-pesi'!AD$3,'Tabelle Tipi-pesi'!AE$3,"")&amp;IF(AG255='Tabelle Tipi-pesi'!AD$4,'Tabelle Tipi-pesi'!AE$4,"")&amp;IF(AG255='Tabelle Tipi-pesi'!AD$5,'Tabelle Tipi-pesi'!AE$5,"")&amp;IF(AG255='Tabelle Tipi-pesi'!AD$6,'Tabelle Tipi-pesi'!AE$6,"")&amp;IF(AG255='Tabelle Tipi-pesi'!AD$7,'Tabelle Tipi-pesi'!AE$7,"")&amp;IF(AG255='Tabelle Tipi-pesi'!AD$8,'Tabelle Tipi-pesi'!AE$8,"")&amp;IF(AG255='Tabelle Tipi-pesi'!AD$9,'Tabelle Tipi-pesi'!AE$9,"")&amp;IF(AG255='Tabelle Tipi-pesi'!AD$10,'Tabelle Tipi-pesi'!AE$10,"")&amp;IF(AG255='Tabelle Tipi-pesi'!AD$11,'Tabelle Tipi-pesi'!AE$11,"")&amp;IF(AG255='Tabelle Tipi-pesi'!AD$12,'Tabelle Tipi-pesi'!AE$12,"")&amp;IF(AG255='Tabelle Tipi-pesi'!AD$13,'Tabelle Tipi-pesi'!AE$13,"")&amp;IF(AG255='Tabelle Tipi-pesi'!AD$14,'Tabelle Tipi-pesi'!AE$14,"")&amp;IF(AG255='Tabelle Tipi-pesi'!AD$15,'Tabelle Tipi-pesi'!AE$15,"")&amp;IF(AG255='Tabelle Tipi-pesi'!AD$16,'Tabelle Tipi-pesi'!AE$16,"")&amp;IF(AG255='Tabelle Tipi-pesi'!AD$17,'Tabelle Tipi-pesi'!AE$17,"")&amp;IF(AG255='Tabelle Tipi-pesi'!AD$18,'Tabelle Tipi-pesi'!AE$18,"")&amp;IF(AG255='Tabelle Tipi-pesi'!AD$19,'Tabelle Tipi-pesi'!AE$19,"")&amp;IF(AG255='Tabelle Tipi-pesi'!AD$20,'Tabelle Tipi-pesi'!AE$20,"")&amp;IF(AG255='Tabelle Tipi-pesi'!AD$21,'Tabelle Tipi-pesi'!AE$21,"")&amp;IF(AG255='Tabelle Tipi-pesi'!AD$22,'Tabelle Tipi-pesi'!AE$22,"")&amp;IF(AG255='Tabelle Tipi-pesi'!AD$23,'Tabelle Tipi-pesi'!AE$23,"")&amp;IF(AG255='Tabelle Tipi-pesi'!AD$24,'Tabelle Tipi-pesi'!AE$24,"")&amp;IF(AG255='Tabelle Tipi-pesi'!AD$25,'Tabelle Tipi-pesi'!AE$25,"")&amp;IF(AG255='Tabelle Tipi-pesi'!AD$26,'Tabelle Tipi-pesi'!AE$26,"")&amp;IF(AG255='Tabelle Tipi-pesi'!AD$25,'Tabelle Tipi-pesi'!AE$25,"")&amp;IF(AG255='Tabelle Tipi-pesi'!AD$27,'Tabelle Tipi-pesi'!AE$27,"")&amp;IF(AG255='Tabelle Tipi-pesi'!AD$28,'Tabelle Tipi-pesi'!AE$28,"")&amp;IF(AG255='Tabelle Tipi-pesi'!AD$29,'Tabelle Tipi-pesi'!AE$29,"")&amp;IF(AG255='Tabelle Tipi-pesi'!AD$30,'Tabelle Tipi-pesi'!AE$30,"")))</f>
        <v>0</v>
      </c>
      <c r="AJ255" s="26">
        <f t="shared" ref="AJ255" si="49">AI255+AH255+AF255+AD255+AB255+Z255+X255+V255+T255+R255+P255+N255+L255+J255+H255+F255+D255</f>
        <v>518</v>
      </c>
      <c r="AK255" s="55">
        <v>40</v>
      </c>
      <c r="AL255" s="12">
        <v>4212</v>
      </c>
      <c r="AM255" s="18"/>
      <c r="AN255" s="11">
        <f t="shared" ref="AN255" si="50">(IF(LEFT(E255)="1",LEFT(E255,2),LEFT(E255)))*1</f>
        <v>7</v>
      </c>
      <c r="AO255" s="11" t="str">
        <f t="shared" ref="AO255" si="51">LEFT(O255)</f>
        <v>3</v>
      </c>
      <c r="AP255" s="8">
        <v>1080</v>
      </c>
      <c r="AQ255" s="40">
        <f t="shared" ref="AQ255" si="52">AL255*60/AK255/1000</f>
        <v>6.3179999999999996</v>
      </c>
      <c r="AR255" s="15">
        <f t="shared" ref="AR255" si="53">IF(RIGHT(O255)="i",AQ255*AO255*3.6,AQ255*AO255*3.7)</f>
        <v>68.234400000000008</v>
      </c>
      <c r="AS255" s="16">
        <f t="shared" ref="AS255" si="54">AR255/AJ255*1000</f>
        <v>131.72664092664093</v>
      </c>
      <c r="AT255" s="15">
        <f t="shared" ref="AT255" si="55">AJ255/AR255</f>
        <v>7.5914787848944218</v>
      </c>
      <c r="AU255" s="39"/>
    </row>
    <row r="256" spans="1:47" s="8" customFormat="1" ht="11.25" customHeight="1" x14ac:dyDescent="0.2">
      <c r="A256" s="8">
        <v>252</v>
      </c>
      <c r="B256" s="8">
        <v>4</v>
      </c>
      <c r="C256" s="20" t="s">
        <v>156</v>
      </c>
      <c r="D256" s="21">
        <f>IF(C256="",0,VALUE(IF(C256='Tabelle Tipi-pesi'!B$2,'Tabelle Tipi-pesi'!C$2,"")&amp;IF(C256='Tabelle Tipi-pesi'!B$3,'Tabelle Tipi-pesi'!C$3,"")&amp;IF(C256='Tabelle Tipi-pesi'!B$4,'Tabelle Tipi-pesi'!C$4,"")&amp;IF(C256='Tabelle Tipi-pesi'!B$5,'Tabelle Tipi-pesi'!C$5,"")&amp;IF(C256='Tabelle Tipi-pesi'!B$6,'Tabelle Tipi-pesi'!C$6,"")&amp;IF(C256='Tabelle Tipi-pesi'!B$7,'Tabelle Tipi-pesi'!C$7,"")&amp;IF(C256='Tabelle Tipi-pesi'!B$8,'Tabelle Tipi-pesi'!C$8,"")&amp;IF(C256='Tabelle Tipi-pesi'!B$9,'Tabelle Tipi-pesi'!C$9,"")&amp;IF(C256='Tabelle Tipi-pesi'!B$10,'Tabelle Tipi-pesi'!C$10,"")&amp;IF(C256='Tabelle Tipi-pesi'!B$11,'Tabelle Tipi-pesi'!C$11,"")&amp;IF(C256='Tabelle Tipi-pesi'!B$12,'Tabelle Tipi-pesi'!C$12,"")&amp;IF(C256='Tabelle Tipi-pesi'!B$13,'Tabelle Tipi-pesi'!C$13,"")&amp;IF(C256='Tabelle Tipi-pesi'!B$14,'Tabelle Tipi-pesi'!C$14,"")&amp;IF(C256='Tabelle Tipi-pesi'!B$15,'Tabelle Tipi-pesi'!C$15,"")&amp;IF(C256='Tabelle Tipi-pesi'!B$16,'Tabelle Tipi-pesi'!C$16,"")&amp;IF(C256='Tabelle Tipi-pesi'!B$17,'Tabelle Tipi-pesi'!C$17,"")&amp;IF(C256='Tabelle Tipi-pesi'!B$18,'Tabelle Tipi-pesi'!C$18,"")&amp;IF(C256='Tabelle Tipi-pesi'!B$19,'Tabelle Tipi-pesi'!C$19,"")&amp;IF(C256='Tabelle Tipi-pesi'!B$20,'Tabelle Tipi-pesi'!C$20,"")&amp;IF(C256='Tabelle Tipi-pesi'!B$21,'Tabelle Tipi-pesi'!C$21,"")&amp;IF(C256='Tabelle Tipi-pesi'!B$22,'Tabelle Tipi-pesi'!C$22,"")&amp;IF(C256='Tabelle Tipi-pesi'!B$23,'Tabelle Tipi-pesi'!C$23,"")&amp;IF(C256='Tabelle Tipi-pesi'!B$24,'Tabelle Tipi-pesi'!C$24,"")&amp;IF(C256='Tabelle Tipi-pesi'!B$25,'Tabelle Tipi-pesi'!C$25,"")&amp;IF(C256='Tabelle Tipi-pesi'!B$26,'Tabelle Tipi-pesi'!C$26,"")&amp;IF(C256='Tabelle Tipi-pesi'!B$27,'Tabelle Tipi-pesi'!C$27,"")&amp;IF(C256='Tabelle Tipi-pesi'!B$28,'Tabelle Tipi-pesi'!C$28,"")&amp;IF(C256='Tabelle Tipi-pesi'!B$29,'Tabelle Tipi-pesi'!C$29,"")&amp;IF(C256='Tabelle Tipi-pesi'!B$30,'Tabelle Tipi-pesi'!C$30,"")))</f>
        <v>40</v>
      </c>
      <c r="E256" s="8" t="s">
        <v>176</v>
      </c>
      <c r="F256" s="7">
        <f>IF(E256="",0,VALUE(IF(E256='Tabelle Tipi-pesi'!D$2,'Tabelle Tipi-pesi'!E$2,"")&amp;IF(E256='Tabelle Tipi-pesi'!D$3,'Tabelle Tipi-pesi'!E$3,"")&amp;IF(E256='Tabelle Tipi-pesi'!D$4,'Tabelle Tipi-pesi'!E$4,"")&amp;IF(E256='Tabelle Tipi-pesi'!D$5,'Tabelle Tipi-pesi'!E$5,"")&amp;IF(E256='Tabelle Tipi-pesi'!D$6,'Tabelle Tipi-pesi'!E$6,"")&amp;IF(E256='Tabelle Tipi-pesi'!D$7,'Tabelle Tipi-pesi'!E$7,"")&amp;IF(E256='Tabelle Tipi-pesi'!D$8,'Tabelle Tipi-pesi'!E$8,"")&amp;IF(E256='Tabelle Tipi-pesi'!D$9,'Tabelle Tipi-pesi'!E$9,"")&amp;IF(E256='Tabelle Tipi-pesi'!D$10,'Tabelle Tipi-pesi'!E$10,"")&amp;IF(E256='Tabelle Tipi-pesi'!D$11,'Tabelle Tipi-pesi'!E$11,"")&amp;IF(E256='Tabelle Tipi-pesi'!D$12,'Tabelle Tipi-pesi'!E$12,"")&amp;IF(E256='Tabelle Tipi-pesi'!D$13,'Tabelle Tipi-pesi'!E$13,"")&amp;IF(E256='Tabelle Tipi-pesi'!D$14,'Tabelle Tipi-pesi'!E$14,"")&amp;IF(E256='Tabelle Tipi-pesi'!D$15,'Tabelle Tipi-pesi'!E$15,"")&amp;IF(E256='Tabelle Tipi-pesi'!D$16,'Tabelle Tipi-pesi'!E$16,"")&amp;IF(E256='Tabelle Tipi-pesi'!D$17,'Tabelle Tipi-pesi'!E$17,"")&amp;IF(E256='Tabelle Tipi-pesi'!D$18,'Tabelle Tipi-pesi'!E$18,"")&amp;IF(E256='Tabelle Tipi-pesi'!D$19,'Tabelle Tipi-pesi'!E$19,"")&amp;IF(E256='Tabelle Tipi-pesi'!D$20,'Tabelle Tipi-pesi'!E$20,"")&amp;IF(E256='Tabelle Tipi-pesi'!D$21,'Tabelle Tipi-pesi'!E$21,"")&amp;IF(E256='Tabelle Tipi-pesi'!D$22,'Tabelle Tipi-pesi'!E$22,"")&amp;IF(E256='Tabelle Tipi-pesi'!D$23,'Tabelle Tipi-pesi'!E$23,"")&amp;IF(E256='Tabelle Tipi-pesi'!D$24,'Tabelle Tipi-pesi'!E$24,"")&amp;IF(E256='Tabelle Tipi-pesi'!D$25,'Tabelle Tipi-pesi'!E$25,"")&amp;IF(E256='Tabelle Tipi-pesi'!D$26,'Tabelle Tipi-pesi'!E$26,"")&amp;IF(E256='Tabelle Tipi-pesi'!D$27,'Tabelle Tipi-pesi'!E$27,"")&amp;IF(E256='Tabelle Tipi-pesi'!D$28,'Tabelle Tipi-pesi'!E$28,"")&amp;IF(E256='Tabelle Tipi-pesi'!D$29,'Tabelle Tipi-pesi'!E$29,"")&amp;IF(E256='Tabelle Tipi-pesi'!D$30,'Tabelle Tipi-pesi'!E$30,"")))</f>
        <v>16</v>
      </c>
      <c r="G256" s="22" t="s">
        <v>133</v>
      </c>
      <c r="H256" s="23">
        <f>$B256*IF(G256="",0,VALUE(IF(G256='Tabelle Tipi-pesi'!F$2,'Tabelle Tipi-pesi'!G$2,"")&amp;IF(G256='Tabelle Tipi-pesi'!F$3,'Tabelle Tipi-pesi'!G$3,"")&amp;IF(G256='Tabelle Tipi-pesi'!F$4,'Tabelle Tipi-pesi'!G$4,"")&amp;IF(G256='Tabelle Tipi-pesi'!F$5,'Tabelle Tipi-pesi'!G$5,"")&amp;IF(G256='Tabelle Tipi-pesi'!F$6,'Tabelle Tipi-pesi'!G$6,"")&amp;IF(G256='Tabelle Tipi-pesi'!F$7,'Tabelle Tipi-pesi'!G$7,"")&amp;IF(G256='Tabelle Tipi-pesi'!F$8,'Tabelle Tipi-pesi'!G$8,"")&amp;IF(G256='Tabelle Tipi-pesi'!F$9,'Tabelle Tipi-pesi'!G$9,"")&amp;IF(G256='Tabelle Tipi-pesi'!F$10,'Tabelle Tipi-pesi'!G$10,"")&amp;IF(G256='Tabelle Tipi-pesi'!F$11,'Tabelle Tipi-pesi'!G$11,"")&amp;IF(G256='Tabelle Tipi-pesi'!F$12,'Tabelle Tipi-pesi'!G$12,"")&amp;IF(G256='Tabelle Tipi-pesi'!F$13,'Tabelle Tipi-pesi'!G$13,"")&amp;IF(G256='Tabelle Tipi-pesi'!F$14,'Tabelle Tipi-pesi'!G$14,"")&amp;IF(G256='Tabelle Tipi-pesi'!F$15,'Tabelle Tipi-pesi'!G$15,"")&amp;IF(G256='Tabelle Tipi-pesi'!F$16,'Tabelle Tipi-pesi'!G$16,"")&amp;IF(G256='Tabelle Tipi-pesi'!F$17,'Tabelle Tipi-pesi'!G$17,"")&amp;IF(G256='Tabelle Tipi-pesi'!F$18,'Tabelle Tipi-pesi'!G$18,"")&amp;IF(G256='Tabelle Tipi-pesi'!F$19,'Tabelle Tipi-pesi'!G$19,"")&amp;IF(G256='Tabelle Tipi-pesi'!F$20,'Tabelle Tipi-pesi'!G$20,"")&amp;IF(G256='Tabelle Tipi-pesi'!F$21,'Tabelle Tipi-pesi'!G$21,"")&amp;IF(G256='Tabelle Tipi-pesi'!F$22,'Tabelle Tipi-pesi'!G$22,"")&amp;IF(G256='Tabelle Tipi-pesi'!F$23,'Tabelle Tipi-pesi'!G$23,"")&amp;IF(G256='Tabelle Tipi-pesi'!F$24,'Tabelle Tipi-pesi'!G$24,"")&amp;IF(G256='Tabelle Tipi-pesi'!F$25,'Tabelle Tipi-pesi'!G$25,"")&amp;IF(G256='Tabelle Tipi-pesi'!F$26,'Tabelle Tipi-pesi'!G$26,"")&amp;IF(G256='Tabelle Tipi-pesi'!F$27,'Tabelle Tipi-pesi'!G$27,"")&amp;IF(G256='Tabelle Tipi-pesi'!F$28,'Tabelle Tipi-pesi'!G$28,"")&amp;IF(G256='Tabelle Tipi-pesi'!F$29,'Tabelle Tipi-pesi'!G$29,"")&amp;IF(G256='Tabelle Tipi-pesi'!F$30,'Tabelle Tipi-pesi'!G$30,"")))</f>
        <v>40</v>
      </c>
      <c r="I256" s="8" t="s">
        <v>157</v>
      </c>
      <c r="J256" s="9">
        <f>IF(I256="",0,VALUE(IF(I256='Tabelle Tipi-pesi'!H$2,'Tabelle Tipi-pesi'!I$2,"")&amp;IF(I256='Tabelle Tipi-pesi'!H$3,'Tabelle Tipi-pesi'!I$3,"")&amp;IF(I256='Tabelle Tipi-pesi'!H$4,'Tabelle Tipi-pesi'!I$4,"")&amp;IF(I256='Tabelle Tipi-pesi'!H$5,'Tabelle Tipi-pesi'!I$5,"")&amp;IF(I256='Tabelle Tipi-pesi'!H$6,'Tabelle Tipi-pesi'!I$6,"")&amp;IF(I256='Tabelle Tipi-pesi'!H$7,'Tabelle Tipi-pesi'!I$7,"")&amp;IF(I256='Tabelle Tipi-pesi'!H$8,'Tabelle Tipi-pesi'!I$8,"")&amp;IF(I256='Tabelle Tipi-pesi'!H$9,'Tabelle Tipi-pesi'!I$9,"")&amp;IF(I256='Tabelle Tipi-pesi'!H$10,'Tabelle Tipi-pesi'!I$10,"")&amp;IF(I256='Tabelle Tipi-pesi'!H$11,'Tabelle Tipi-pesi'!I$11,"")&amp;IF(I256='Tabelle Tipi-pesi'!H$12,'Tabelle Tipi-pesi'!I$12,"")&amp;IF(I256='Tabelle Tipi-pesi'!H$13,'Tabelle Tipi-pesi'!I$13,"")&amp;IF(I256='Tabelle Tipi-pesi'!H$14,'Tabelle Tipi-pesi'!I$14,"")&amp;IF(I256='Tabelle Tipi-pesi'!H$15,'Tabelle Tipi-pesi'!I$15,"")&amp;IF(I256='Tabelle Tipi-pesi'!H$16,'Tabelle Tipi-pesi'!I$16,"")&amp;IF(I256='Tabelle Tipi-pesi'!H$17,'Tabelle Tipi-pesi'!I$17,"")&amp;IF(I256='Tabelle Tipi-pesi'!H$18,'Tabelle Tipi-pesi'!I$18,"")&amp;IF(I256='Tabelle Tipi-pesi'!H$19,'Tabelle Tipi-pesi'!I$19,"")&amp;IF(I256='Tabelle Tipi-pesi'!H$20,'Tabelle Tipi-pesi'!I$20,"")&amp;IF(I256='Tabelle Tipi-pesi'!H$21,'Tabelle Tipi-pesi'!I$21,"")&amp;IF(I256='Tabelle Tipi-pesi'!H$22,'Tabelle Tipi-pesi'!I$22,"")&amp;IF(I256='Tabelle Tipi-pesi'!H$23,'Tabelle Tipi-pesi'!I$23,"")&amp;IF(I256='Tabelle Tipi-pesi'!H$24,'Tabelle Tipi-pesi'!I$24,"")&amp;IF(I256='Tabelle Tipi-pesi'!H$25,'Tabelle Tipi-pesi'!I$25,"")&amp;IF(I256='Tabelle Tipi-pesi'!H$26,'Tabelle Tipi-pesi'!I$26,"")&amp;IF(I256='Tabelle Tipi-pesi'!H$27,'Tabelle Tipi-pesi'!I$27,"")&amp;IF(I256='Tabelle Tipi-pesi'!H$28,'Tabelle Tipi-pesi'!I$28,"")&amp;IF(I256='Tabelle Tipi-pesi'!H$29,'Tabelle Tipi-pesi'!I$29,"")&amp;IF(I256='Tabelle Tipi-pesi'!H$30,'Tabelle Tipi-pesi'!I$30,"")))</f>
        <v>30</v>
      </c>
      <c r="K256" s="24" t="s">
        <v>50</v>
      </c>
      <c r="L256" s="25">
        <f>IF(K256="",0,VALUE(IF(K256='Tabelle Tipi-pesi'!J$2,'Tabelle Tipi-pesi'!K$2,"")&amp;IF(K256='Tabelle Tipi-pesi'!J$3,'Tabelle Tipi-pesi'!K$3,"")&amp;IF(K256='Tabelle Tipi-pesi'!J$4,'Tabelle Tipi-pesi'!K$4,"")&amp;IF(K256='Tabelle Tipi-pesi'!J$5,'Tabelle Tipi-pesi'!K$5,"")&amp;IF(K256='Tabelle Tipi-pesi'!J$6,'Tabelle Tipi-pesi'!K$6,"")&amp;IF(K256='Tabelle Tipi-pesi'!J$7,'Tabelle Tipi-pesi'!K$7,"")&amp;IF(K256='Tabelle Tipi-pesi'!J$8,'Tabelle Tipi-pesi'!K$8,"")&amp;IF(K256='Tabelle Tipi-pesi'!J$9,'Tabelle Tipi-pesi'!K$9,"")&amp;IF(K256='Tabelle Tipi-pesi'!J$10,'Tabelle Tipi-pesi'!K$10,"")&amp;IF(K256='Tabelle Tipi-pesi'!J$11,'Tabelle Tipi-pesi'!K$11,"")&amp;IF(K256='Tabelle Tipi-pesi'!J$12,'Tabelle Tipi-pesi'!K$12,"")&amp;IF(K256='Tabelle Tipi-pesi'!J$13,'Tabelle Tipi-pesi'!K$13,"")&amp;IF(K256='Tabelle Tipi-pesi'!J$14,'Tabelle Tipi-pesi'!K$14,"")&amp;IF(K256='Tabelle Tipi-pesi'!J$15,'Tabelle Tipi-pesi'!K$15,"")&amp;IF(K256='Tabelle Tipi-pesi'!J$16,'Tabelle Tipi-pesi'!K$16,"")&amp;IF(K256='Tabelle Tipi-pesi'!J$17,'Tabelle Tipi-pesi'!K$17,"")&amp;IF(K256='Tabelle Tipi-pesi'!J$18,'Tabelle Tipi-pesi'!K$18,"")&amp;IF(K256='Tabelle Tipi-pesi'!J$19,'Tabelle Tipi-pesi'!K$19,"")&amp;IF(K256='Tabelle Tipi-pesi'!J$20,'Tabelle Tipi-pesi'!K$20,"")&amp;IF(K256='Tabelle Tipi-pesi'!J$21,'Tabelle Tipi-pesi'!K$21,"")&amp;IF(K256='Tabelle Tipi-pesi'!J$22,'Tabelle Tipi-pesi'!K$22,"")&amp;IF(K256='Tabelle Tipi-pesi'!J$23,'Tabelle Tipi-pesi'!K$23,"")&amp;IF(K256='Tabelle Tipi-pesi'!J$24,'Tabelle Tipi-pesi'!K$24,"")&amp;IF(K256='Tabelle Tipi-pesi'!J$25,'Tabelle Tipi-pesi'!K$25,"")&amp;IF(K256='Tabelle Tipi-pesi'!J$26,'Tabelle Tipi-pesi'!K$26,"")&amp;IF(K256='Tabelle Tipi-pesi'!J$27,'Tabelle Tipi-pesi'!K$27,"")&amp;IF(K256='Tabelle Tipi-pesi'!J$28,'Tabelle Tipi-pesi'!K$28,"")&amp;IF(K256='Tabelle Tipi-pesi'!J$29,'Tabelle Tipi-pesi'!K$29,"")&amp;IF(K256='Tabelle Tipi-pesi'!J$30,'Tabelle Tipi-pesi'!K$30,"")))</f>
        <v>7</v>
      </c>
      <c r="M256" s="8" t="s">
        <v>56</v>
      </c>
      <c r="N256" s="9">
        <f>$B256*IF(M256="",0,VALUE(IF(M256='Tabelle Tipi-pesi'!L$2,'Tabelle Tipi-pesi'!M$2,"")&amp;IF(M256='Tabelle Tipi-pesi'!L$3,'Tabelle Tipi-pesi'!M$3,"")&amp;IF(M256='Tabelle Tipi-pesi'!L$4,'Tabelle Tipi-pesi'!M$4,"")&amp;IF(M256='Tabelle Tipi-pesi'!L$5,'Tabelle Tipi-pesi'!M$5,"")&amp;IF(M256='Tabelle Tipi-pesi'!L$6,'Tabelle Tipi-pesi'!M$6,"")&amp;IF(M256='Tabelle Tipi-pesi'!L$7,'Tabelle Tipi-pesi'!M$7,"")&amp;IF(M256='Tabelle Tipi-pesi'!L$8,'Tabelle Tipi-pesi'!M$8,"")&amp;IF(M256='Tabelle Tipi-pesi'!L$9,'Tabelle Tipi-pesi'!M$9,"")&amp;IF(M256='Tabelle Tipi-pesi'!L$10,'Tabelle Tipi-pesi'!M$10,"")&amp;IF(M256='Tabelle Tipi-pesi'!L$11,'Tabelle Tipi-pesi'!M$11,"")&amp;IF(M256='Tabelle Tipi-pesi'!L$12,'Tabelle Tipi-pesi'!M$12,"")&amp;IF(M256='Tabelle Tipi-pesi'!L$13,'Tabelle Tipi-pesi'!M$13,"")&amp;IF(M256='Tabelle Tipi-pesi'!L$14,'Tabelle Tipi-pesi'!M$14,"")&amp;IF(M256='Tabelle Tipi-pesi'!L$15,'Tabelle Tipi-pesi'!M$15,"")&amp;IF(M256='Tabelle Tipi-pesi'!L$16,'Tabelle Tipi-pesi'!M$16,"")&amp;IF(M256='Tabelle Tipi-pesi'!L$17,'Tabelle Tipi-pesi'!M$17,"")&amp;IF(M256='Tabelle Tipi-pesi'!L$18,'Tabelle Tipi-pesi'!M$18,"")&amp;IF(M256='Tabelle Tipi-pesi'!L$19,'Tabelle Tipi-pesi'!M$19,"")&amp;IF(M256='Tabelle Tipi-pesi'!L$20,'Tabelle Tipi-pesi'!M$20,"")&amp;IF(M256='Tabelle Tipi-pesi'!L$21,'Tabelle Tipi-pesi'!M$21,"")&amp;IF(M256='Tabelle Tipi-pesi'!L$22,'Tabelle Tipi-pesi'!M$22,"")&amp;IF(M256='Tabelle Tipi-pesi'!L$23,'Tabelle Tipi-pesi'!M$23,"")&amp;IF(M256='Tabelle Tipi-pesi'!L$24,'Tabelle Tipi-pesi'!M$24,"")&amp;IF(M256='Tabelle Tipi-pesi'!L$25,'Tabelle Tipi-pesi'!M$25,"")&amp;IF(M256='Tabelle Tipi-pesi'!L$26,'Tabelle Tipi-pesi'!M$26,"")&amp;IF(M256='Tabelle Tipi-pesi'!L$27,'Tabelle Tipi-pesi'!M$27,"")&amp;IF(M256='Tabelle Tipi-pesi'!L$28,'Tabelle Tipi-pesi'!M$28,"")&amp;IF(M256='Tabelle Tipi-pesi'!L$29,'Tabelle Tipi-pesi'!M$29,"")&amp;IF(M256='Tabelle Tipi-pesi'!L$30,'Tabelle Tipi-pesi'!M$30,"")))</f>
        <v>80</v>
      </c>
      <c r="O256" s="27" t="s">
        <v>162</v>
      </c>
      <c r="P256" s="28">
        <f>IF(O256="",0,VALUE(IF(O256='Tabelle Tipi-pesi'!N$2,'Tabelle Tipi-pesi'!O$2,"")&amp;IF(O256='Tabelle Tipi-pesi'!N$3,'Tabelle Tipi-pesi'!O$3,"")&amp;IF(O256='Tabelle Tipi-pesi'!N$4,'Tabelle Tipi-pesi'!O$4,"")&amp;IF(O256='Tabelle Tipi-pesi'!N$5,'Tabelle Tipi-pesi'!O$5,"")&amp;IF(O256='Tabelle Tipi-pesi'!N$6,'Tabelle Tipi-pesi'!O$6,"")&amp;IF(O256='Tabelle Tipi-pesi'!N$7,'Tabelle Tipi-pesi'!O$7,"")&amp;IF(O256='Tabelle Tipi-pesi'!N$8,'Tabelle Tipi-pesi'!O$8,"")&amp;IF(O256='Tabelle Tipi-pesi'!N$9,'Tabelle Tipi-pesi'!O$9,"")&amp;IF(O256='Tabelle Tipi-pesi'!N$10,'Tabelle Tipi-pesi'!O$10,"")&amp;IF(O256='Tabelle Tipi-pesi'!N$11,'Tabelle Tipi-pesi'!O$11,"")&amp;IF(O256='Tabelle Tipi-pesi'!N$12,'Tabelle Tipi-pesi'!O$12,"")&amp;IF(O256='Tabelle Tipi-pesi'!N$13,'Tabelle Tipi-pesi'!O$13,"")&amp;IF(O256='Tabelle Tipi-pesi'!N$14,'Tabelle Tipi-pesi'!O$14,"")&amp;IF(O256='Tabelle Tipi-pesi'!N$15,'Tabelle Tipi-pesi'!O$15,"")&amp;IF(O256='Tabelle Tipi-pesi'!N$16,'Tabelle Tipi-pesi'!O$16,"")&amp;IF(O256='Tabelle Tipi-pesi'!N$17,'Tabelle Tipi-pesi'!O$17,"")&amp;IF(O256='Tabelle Tipi-pesi'!N$18,'Tabelle Tipi-pesi'!O$18,"")&amp;IF(O256='Tabelle Tipi-pesi'!N$19,'Tabelle Tipi-pesi'!O$19,"")&amp;IF(O256='Tabelle Tipi-pesi'!N$20,'Tabelle Tipi-pesi'!O$20,"")&amp;IF(O256='Tabelle Tipi-pesi'!N$21,'Tabelle Tipi-pesi'!O$21,"")&amp;IF(O256='Tabelle Tipi-pesi'!N$22,'Tabelle Tipi-pesi'!O$22,"")&amp;IF(O256='Tabelle Tipi-pesi'!N$23,'Tabelle Tipi-pesi'!O$23,"")&amp;IF(O256='Tabelle Tipi-pesi'!N$24,'Tabelle Tipi-pesi'!O$24,"")&amp;IF(O256='Tabelle Tipi-pesi'!N$25,'Tabelle Tipi-pesi'!O$25,"")&amp;IF(O256='Tabelle Tipi-pesi'!N$26,'Tabelle Tipi-pesi'!O$26,"")&amp;IF(O256='Tabelle Tipi-pesi'!N$27,'Tabelle Tipi-pesi'!O$27,"")&amp;IF(O256='Tabelle Tipi-pesi'!N$28,'Tabelle Tipi-pesi'!O$28,"")&amp;IF(O256='Tabelle Tipi-pesi'!N$29,'Tabelle Tipi-pesi'!O$29,"")&amp;IF(O256='Tabelle Tipi-pesi'!N$30,'Tabelle Tipi-pesi'!O$30,"")))</f>
        <v>152</v>
      </c>
      <c r="Q256" s="8" t="s">
        <v>120</v>
      </c>
      <c r="R256" s="9">
        <f>IF(Q256="",0,VALUE(IF(Q256='Tabelle Tipi-pesi'!P$2,'Tabelle Tipi-pesi'!Q$2,"")&amp;IF(Q256='Tabelle Tipi-pesi'!P$3,'Tabelle Tipi-pesi'!Q$3,"")&amp;IF(Q256='Tabelle Tipi-pesi'!P$4,'Tabelle Tipi-pesi'!Q$4,"")&amp;IF(Q256='Tabelle Tipi-pesi'!P$5,'Tabelle Tipi-pesi'!Q$5,"")&amp;IF(Q256='Tabelle Tipi-pesi'!P$6,'Tabelle Tipi-pesi'!Q$6,"")&amp;IF(Q256='Tabelle Tipi-pesi'!P$7,'Tabelle Tipi-pesi'!Q$7,"")&amp;IF(Q256='Tabelle Tipi-pesi'!P$8,'Tabelle Tipi-pesi'!Q$8,"")&amp;IF(Q256='Tabelle Tipi-pesi'!P$9,'Tabelle Tipi-pesi'!Q$9,"")&amp;IF(Q256='Tabelle Tipi-pesi'!P$10,'Tabelle Tipi-pesi'!Q$10,"")&amp;IF(Q256='Tabelle Tipi-pesi'!P$11,'Tabelle Tipi-pesi'!Q$11,"")&amp;IF(Q256='Tabelle Tipi-pesi'!P$12,'Tabelle Tipi-pesi'!Q$12,"")&amp;IF(Q256='Tabelle Tipi-pesi'!P$13,'Tabelle Tipi-pesi'!Q$13,"")&amp;IF(Q256='Tabelle Tipi-pesi'!P$14,'Tabelle Tipi-pesi'!Q$14,"")&amp;IF(Q256='Tabelle Tipi-pesi'!P$15,'Tabelle Tipi-pesi'!Q$15,"")&amp;IF(Q256='Tabelle Tipi-pesi'!P$16,'Tabelle Tipi-pesi'!Q$16,"")&amp;IF(Q256='Tabelle Tipi-pesi'!P$17,'Tabelle Tipi-pesi'!Q$17,"")&amp;IF(Q256='Tabelle Tipi-pesi'!P$18,'Tabelle Tipi-pesi'!Q$18,"")&amp;IF(Q256='Tabelle Tipi-pesi'!P$19,'Tabelle Tipi-pesi'!Q$19,"")&amp;IF(Q256='Tabelle Tipi-pesi'!P$20,'Tabelle Tipi-pesi'!Q$20,"")&amp;IF(Q256='Tabelle Tipi-pesi'!P$21,'Tabelle Tipi-pesi'!Q$21,"")&amp;IF(Q256='Tabelle Tipi-pesi'!P$22,'Tabelle Tipi-pesi'!Q$22,"")&amp;IF(Q256='Tabelle Tipi-pesi'!P$23,'Tabelle Tipi-pesi'!Q$23,"")&amp;IF(Q256='Tabelle Tipi-pesi'!P$24,'Tabelle Tipi-pesi'!Q$24,"")&amp;IF(Q256='Tabelle Tipi-pesi'!P$25,'Tabelle Tipi-pesi'!Q$25,"")&amp;IF(Q256='Tabelle Tipi-pesi'!P$26,'Tabelle Tipi-pesi'!Q$26,"")&amp;IF(Q256='Tabelle Tipi-pesi'!P$27,'Tabelle Tipi-pesi'!Q$27,"")&amp;IF(Q256='Tabelle Tipi-pesi'!P$28,'Tabelle Tipi-pesi'!Q$28,"")&amp;IF(Q256='Tabelle Tipi-pesi'!P$29,'Tabelle Tipi-pesi'!Q$29,"")&amp;IF(Q256='Tabelle Tipi-pesi'!P$30,'Tabelle Tipi-pesi'!Q$30,"")))</f>
        <v>20</v>
      </c>
      <c r="S256" s="29"/>
      <c r="T256" s="30">
        <f>IF(S256="",0,VALUE(IF(S256='Tabelle Tipi-pesi'!R$2,'Tabelle Tipi-pesi'!S$2,"")&amp;IF(S256='Tabelle Tipi-pesi'!R$3,'Tabelle Tipi-pesi'!S$3,"")&amp;IF(S256='Tabelle Tipi-pesi'!R$4,'Tabelle Tipi-pesi'!S$4,"")&amp;IF(S256='Tabelle Tipi-pesi'!R$5,'Tabelle Tipi-pesi'!S$5,"")&amp;IF(S256='Tabelle Tipi-pesi'!R$6,'Tabelle Tipi-pesi'!S$6,"")&amp;IF(S256='Tabelle Tipi-pesi'!R$7,'Tabelle Tipi-pesi'!S$7,"")&amp;IF(S256='Tabelle Tipi-pesi'!R$8,'Tabelle Tipi-pesi'!S$8,"")&amp;IF(S256='Tabelle Tipi-pesi'!R$9,'Tabelle Tipi-pesi'!S$9,"")&amp;IF(S256='Tabelle Tipi-pesi'!R$10,'Tabelle Tipi-pesi'!S$10,"")&amp;IF(S256='Tabelle Tipi-pesi'!R$11,'Tabelle Tipi-pesi'!S$11,"")&amp;IF(S256='Tabelle Tipi-pesi'!R$12,'Tabelle Tipi-pesi'!S$12,"")&amp;IF(S256='Tabelle Tipi-pesi'!R$13,'Tabelle Tipi-pesi'!S$13,"")&amp;IF(S256='Tabelle Tipi-pesi'!R$14,'Tabelle Tipi-pesi'!S$14,"")&amp;IF(S256='Tabelle Tipi-pesi'!R$15,'Tabelle Tipi-pesi'!S$15,"")&amp;IF(S256='Tabelle Tipi-pesi'!R$16,'Tabelle Tipi-pesi'!S$16,"")&amp;IF(S256='Tabelle Tipi-pesi'!R$17,'Tabelle Tipi-pesi'!S$17,"")&amp;IF(S256='Tabelle Tipi-pesi'!R$18,'Tabelle Tipi-pesi'!S$18,"")&amp;IF(S256='Tabelle Tipi-pesi'!R$19,'Tabelle Tipi-pesi'!S$19,"")&amp;IF(S256='Tabelle Tipi-pesi'!R$20,'Tabelle Tipi-pesi'!S$20,"")&amp;IF(S256='Tabelle Tipi-pesi'!R$21,'Tabelle Tipi-pesi'!S$21,"")&amp;IF(S256='Tabelle Tipi-pesi'!R$22,'Tabelle Tipi-pesi'!S$22,"")&amp;IF(S256='Tabelle Tipi-pesi'!R$23,'Tabelle Tipi-pesi'!S$23,"")&amp;IF(S256='Tabelle Tipi-pesi'!R$24,'Tabelle Tipi-pesi'!S$24,"")&amp;IF(S256='Tabelle Tipi-pesi'!R$25,'Tabelle Tipi-pesi'!S$25,"")&amp;IF(S256='Tabelle Tipi-pesi'!R$26,'Tabelle Tipi-pesi'!S$26,"")&amp;IF(S256='Tabelle Tipi-pesi'!R$27,'Tabelle Tipi-pesi'!S$27,"")&amp;IF(S256='Tabelle Tipi-pesi'!R$28,'Tabelle Tipi-pesi'!S$28,"")&amp;IF(S256='Tabelle Tipi-pesi'!R$29,'Tabelle Tipi-pesi'!S$29,"")&amp;IF(S256='Tabelle Tipi-pesi'!R$30,'Tabelle Tipi-pesi'!S$30,"")))</f>
        <v>0</v>
      </c>
      <c r="V256" s="9">
        <f>IF(U256="",0,VALUE(IF(U256='Tabelle Tipi-pesi'!T$2,'Tabelle Tipi-pesi'!U$2,"")&amp;IF(U256='Tabelle Tipi-pesi'!T$3,'Tabelle Tipi-pesi'!U$3,"")&amp;IF(U256='Tabelle Tipi-pesi'!T$4,'Tabelle Tipi-pesi'!U$4,"")&amp;IF(U256='Tabelle Tipi-pesi'!T$5,'Tabelle Tipi-pesi'!U$5,"")&amp;IF(U256='Tabelle Tipi-pesi'!T$6,'Tabelle Tipi-pesi'!U$6,"")&amp;IF(U256='Tabelle Tipi-pesi'!T$7,'Tabelle Tipi-pesi'!U$7,"")&amp;IF(U256='Tabelle Tipi-pesi'!T$8,'Tabelle Tipi-pesi'!U$8,"")&amp;IF(U256='Tabelle Tipi-pesi'!T$9,'Tabelle Tipi-pesi'!U$9,"")&amp;IF(U256='Tabelle Tipi-pesi'!T$10,'Tabelle Tipi-pesi'!U$10,"")&amp;IF(U256='Tabelle Tipi-pesi'!T$11,'Tabelle Tipi-pesi'!U$11,"")&amp;IF(U256='Tabelle Tipi-pesi'!T$12,'Tabelle Tipi-pesi'!U$12,"")&amp;IF(U256='Tabelle Tipi-pesi'!T$13,'Tabelle Tipi-pesi'!U$13,"")&amp;IF(U256='Tabelle Tipi-pesi'!T$14,'Tabelle Tipi-pesi'!U$14,"")&amp;IF(U256='Tabelle Tipi-pesi'!T$15,'Tabelle Tipi-pesi'!U$15,"")&amp;IF(U256='Tabelle Tipi-pesi'!T$16,'Tabelle Tipi-pesi'!U$16,"")&amp;IF(U256='Tabelle Tipi-pesi'!T$17,'Tabelle Tipi-pesi'!U$17,"")&amp;IF(U256='Tabelle Tipi-pesi'!T$18,'Tabelle Tipi-pesi'!U$18,"")&amp;IF(U256='Tabelle Tipi-pesi'!T$19,'Tabelle Tipi-pesi'!U$19,"")&amp;IF(U256='Tabelle Tipi-pesi'!T$20,'Tabelle Tipi-pesi'!U$20,"")&amp;IF(U256='Tabelle Tipi-pesi'!T$21,'Tabelle Tipi-pesi'!U$21,"")&amp;IF(U256='Tabelle Tipi-pesi'!T$22,'Tabelle Tipi-pesi'!U$22,"")&amp;IF(U256='Tabelle Tipi-pesi'!T$23,'Tabelle Tipi-pesi'!U$23,"")&amp;IF(U256='Tabelle Tipi-pesi'!T$24,'Tabelle Tipi-pesi'!U$24,"")&amp;IF(U256='Tabelle Tipi-pesi'!T$25,'Tabelle Tipi-pesi'!U$25,"")&amp;IF(U256='Tabelle Tipi-pesi'!T$26,'Tabelle Tipi-pesi'!U$26,"")&amp;IF(U256='Tabelle Tipi-pesi'!T$27,'Tabelle Tipi-pesi'!U$27,"")&amp;IF(U256='Tabelle Tipi-pesi'!T$28,'Tabelle Tipi-pesi'!U$28,"")&amp;IF(U256='Tabelle Tipi-pesi'!T$29,'Tabelle Tipi-pesi'!U$29,"")&amp;IF(U256='Tabelle Tipi-pesi'!T$30,'Tabelle Tipi-pesi'!U$30,"")))</f>
        <v>0</v>
      </c>
      <c r="W256" s="31"/>
      <c r="X256" s="32">
        <f>IF(W256="",0,VALUE(IF(W256='Tabelle Tipi-pesi'!V$2,'Tabelle Tipi-pesi'!W$2,"")&amp;IF(W256='Tabelle Tipi-pesi'!V$3,'Tabelle Tipi-pesi'!W$3,"")&amp;IF(W256='Tabelle Tipi-pesi'!V$4,'Tabelle Tipi-pesi'!W$4,"")&amp;IF(W256='Tabelle Tipi-pesi'!V$5,'Tabelle Tipi-pesi'!W$5,"")&amp;IF(W256='Tabelle Tipi-pesi'!V$6,'Tabelle Tipi-pesi'!W$6,"")&amp;IF(W256='Tabelle Tipi-pesi'!V$7,'Tabelle Tipi-pesi'!W$7,"")&amp;IF(W256='Tabelle Tipi-pesi'!V$8,'Tabelle Tipi-pesi'!W$8,"")&amp;IF(W256='Tabelle Tipi-pesi'!V$9,'Tabelle Tipi-pesi'!W$9,"")&amp;IF(W256='Tabelle Tipi-pesi'!V$10,'Tabelle Tipi-pesi'!W$10,"")&amp;IF(W256='Tabelle Tipi-pesi'!V$11,'Tabelle Tipi-pesi'!W$11,"")&amp;IF(W256='Tabelle Tipi-pesi'!V$12,'Tabelle Tipi-pesi'!W$12,"")&amp;IF(W256='Tabelle Tipi-pesi'!V$13,'Tabelle Tipi-pesi'!W$13,"")&amp;IF(W256='Tabelle Tipi-pesi'!V$14,'Tabelle Tipi-pesi'!W$14,"")&amp;IF(W256='Tabelle Tipi-pesi'!V$15,'Tabelle Tipi-pesi'!W$15,"")&amp;IF(W256='Tabelle Tipi-pesi'!V$16,'Tabelle Tipi-pesi'!W$16,"")&amp;IF(W256='Tabelle Tipi-pesi'!V$17,'Tabelle Tipi-pesi'!W$17,"")&amp;IF(W256='Tabelle Tipi-pesi'!V$18,'Tabelle Tipi-pesi'!W$18,"")&amp;IF(W256='Tabelle Tipi-pesi'!V$19,'Tabelle Tipi-pesi'!W$19,"")&amp;IF(W256='Tabelle Tipi-pesi'!V$20,'Tabelle Tipi-pesi'!W$20,"")&amp;IF(W256='Tabelle Tipi-pesi'!V$21,'Tabelle Tipi-pesi'!W$21,"")&amp;IF(W256='Tabelle Tipi-pesi'!V$22,'Tabelle Tipi-pesi'!W$22,"")&amp;IF(W256='Tabelle Tipi-pesi'!V$23,'Tabelle Tipi-pesi'!W$23,"")&amp;IF(W256='Tabelle Tipi-pesi'!V$24,'Tabelle Tipi-pesi'!W$24,"")&amp;IF(W256='Tabelle Tipi-pesi'!V$25,'Tabelle Tipi-pesi'!W$25,"")&amp;IF(W256='Tabelle Tipi-pesi'!V$26,'Tabelle Tipi-pesi'!W$26,"")&amp;IF(W256='Tabelle Tipi-pesi'!V$27,'Tabelle Tipi-pesi'!W$27,"")&amp;IF(W256='Tabelle Tipi-pesi'!V$28,'Tabelle Tipi-pesi'!W$28,"")&amp;IF(W256='Tabelle Tipi-pesi'!V$29,'Tabelle Tipi-pesi'!W$29,"")&amp;IF(W256='Tabelle Tipi-pesi'!V$30,'Tabelle Tipi-pesi'!W$30,"")))</f>
        <v>0</v>
      </c>
      <c r="Z256" s="9">
        <f>IF(Y256="",0,VALUE(IF(Y256='Tabelle Tipi-pesi'!X$2,'Tabelle Tipi-pesi'!Y$2,"")&amp;IF(Y256='Tabelle Tipi-pesi'!X$3,'Tabelle Tipi-pesi'!Y$3,"")&amp;IF(Y256='Tabelle Tipi-pesi'!X$4,'Tabelle Tipi-pesi'!Y$4,"")&amp;IF(Y256='Tabelle Tipi-pesi'!X$5,'Tabelle Tipi-pesi'!Y$5,"")&amp;IF(Y256='Tabelle Tipi-pesi'!X$6,'Tabelle Tipi-pesi'!Y$6,"")&amp;IF(Y256='Tabelle Tipi-pesi'!X$7,'Tabelle Tipi-pesi'!Y$7,"")&amp;IF(Y256='Tabelle Tipi-pesi'!X$8,'Tabelle Tipi-pesi'!Y$8,"")&amp;IF(Y256='Tabelle Tipi-pesi'!X$9,'Tabelle Tipi-pesi'!Y$9,"")&amp;IF(Y256='Tabelle Tipi-pesi'!X$10,'Tabelle Tipi-pesi'!Y$10,"")&amp;IF(Y256='Tabelle Tipi-pesi'!X$11,'Tabelle Tipi-pesi'!Y$11,"")&amp;IF(Y256='Tabelle Tipi-pesi'!X$12,'Tabelle Tipi-pesi'!Y$12,"")&amp;IF(Y256='Tabelle Tipi-pesi'!X$13,'Tabelle Tipi-pesi'!Y$13,"")&amp;IF(Y256='Tabelle Tipi-pesi'!X$14,'Tabelle Tipi-pesi'!Y$14,"")&amp;IF(Y256='Tabelle Tipi-pesi'!X$15,'Tabelle Tipi-pesi'!Y$15,"")&amp;IF(Y256='Tabelle Tipi-pesi'!X$16,'Tabelle Tipi-pesi'!Y$16,"")&amp;IF(Y256='Tabelle Tipi-pesi'!X$17,'Tabelle Tipi-pesi'!Y$17,"")&amp;IF(Y256='Tabelle Tipi-pesi'!X$18,'Tabelle Tipi-pesi'!Y$18,"")&amp;IF(Y256='Tabelle Tipi-pesi'!X$19,'Tabelle Tipi-pesi'!Y$19,"")&amp;IF(Y256='Tabelle Tipi-pesi'!X$20,'Tabelle Tipi-pesi'!Y$20,"")&amp;IF(Y256='Tabelle Tipi-pesi'!X$21,'Tabelle Tipi-pesi'!Y$21,"")&amp;IF(Y256='Tabelle Tipi-pesi'!X$22,'Tabelle Tipi-pesi'!Y$22,"")&amp;IF(Y256='Tabelle Tipi-pesi'!X$23,'Tabelle Tipi-pesi'!Y$23,"")&amp;IF(Y256='Tabelle Tipi-pesi'!X$24,'Tabelle Tipi-pesi'!Y$24,"")&amp;IF(Y256='Tabelle Tipi-pesi'!X$25,'Tabelle Tipi-pesi'!Y$25,"")&amp;IF(Y256='Tabelle Tipi-pesi'!X$26,'Tabelle Tipi-pesi'!Y$26,"")&amp;IF(Y256='Tabelle Tipi-pesi'!X$27,'Tabelle Tipi-pesi'!Y$27,"")&amp;IF(Y256='Tabelle Tipi-pesi'!X$28,'Tabelle Tipi-pesi'!Y$28,"")&amp;IF(Y256='Tabelle Tipi-pesi'!X$29,'Tabelle Tipi-pesi'!Y$29,"")&amp;IF(Y256='Tabelle Tipi-pesi'!X$30,'Tabelle Tipi-pesi'!Y$30,"")))</f>
        <v>0</v>
      </c>
      <c r="AA256" s="36"/>
      <c r="AB256" s="37">
        <f>IF(AA256="",0,VALUE(IF(AA256='Tabelle Tipi-pesi'!Z$2,'Tabelle Tipi-pesi'!AA$2,"")&amp;IF(AA256='Tabelle Tipi-pesi'!Z$3,'Tabelle Tipi-pesi'!AA$3,"")&amp;IF(AA256='Tabelle Tipi-pesi'!Z$4,'Tabelle Tipi-pesi'!AA$4,"")&amp;IF(AA256='Tabelle Tipi-pesi'!Z$5,'Tabelle Tipi-pesi'!AA$5,"")&amp;IF(AA256='Tabelle Tipi-pesi'!Z$6,'Tabelle Tipi-pesi'!AA$6,"")&amp;IF(AA256='Tabelle Tipi-pesi'!Z$7,'Tabelle Tipi-pesi'!AA$7,"")&amp;IF(AA256='Tabelle Tipi-pesi'!Z$8,'Tabelle Tipi-pesi'!AA$8,"")&amp;IF(AA256='Tabelle Tipi-pesi'!Z$9,'Tabelle Tipi-pesi'!AA$9,"")&amp;IF(AA256='Tabelle Tipi-pesi'!Z$10,'Tabelle Tipi-pesi'!AA$10,"")&amp;IF(AA256='Tabelle Tipi-pesi'!Z$11,'Tabelle Tipi-pesi'!AA$11,"")&amp;IF(AA256='Tabelle Tipi-pesi'!Z$12,'Tabelle Tipi-pesi'!AA$12,"")&amp;IF(AA256='Tabelle Tipi-pesi'!Z$13,'Tabelle Tipi-pesi'!AA$13,"")&amp;IF(AA256='Tabelle Tipi-pesi'!Z$14,'Tabelle Tipi-pesi'!AA$14,"")&amp;IF(AA256='Tabelle Tipi-pesi'!Z$15,'Tabelle Tipi-pesi'!AA$15,"")&amp;IF(AA256='Tabelle Tipi-pesi'!Z$16,'Tabelle Tipi-pesi'!AA$16,"")&amp;IF(AA256='Tabelle Tipi-pesi'!Z$17,'Tabelle Tipi-pesi'!AA$17,"")&amp;IF(AA256='Tabelle Tipi-pesi'!Z$18,'Tabelle Tipi-pesi'!AA$18,"")&amp;IF(AA256='Tabelle Tipi-pesi'!Z$19,'Tabelle Tipi-pesi'!AA$19,"")&amp;IF(AA256='Tabelle Tipi-pesi'!Z$20,'Tabelle Tipi-pesi'!AA$20,"")&amp;IF(AA256='Tabelle Tipi-pesi'!Z$21,'Tabelle Tipi-pesi'!AA$21,"")&amp;IF(AA256='Tabelle Tipi-pesi'!Z$22,'Tabelle Tipi-pesi'!AA$22,"")&amp;IF(AA256='Tabelle Tipi-pesi'!Z$23,'Tabelle Tipi-pesi'!AA$23,"")&amp;IF(AA256='Tabelle Tipi-pesi'!Z$24,'Tabelle Tipi-pesi'!AA$24,"")&amp;IF(AA256='Tabelle Tipi-pesi'!Z$25,'Tabelle Tipi-pesi'!AA$25,"")&amp;IF(AA256='Tabelle Tipi-pesi'!Z$26,'Tabelle Tipi-pesi'!AA$26,"")&amp;IF(AA256='Tabelle Tipi-pesi'!Z$27,'Tabelle Tipi-pesi'!AA$27,"")&amp;IF(AA256='Tabelle Tipi-pesi'!Z$28,'Tabelle Tipi-pesi'!AA$28,"")&amp;IF(AA256='Tabelle Tipi-pesi'!Z$29,'Tabelle Tipi-pesi'!AA$29,"")&amp;IF(AA256='Tabelle Tipi-pesi'!Z$30,'Tabelle Tipi-pesi'!AA$30,"")))</f>
        <v>0</v>
      </c>
      <c r="AD256" s="9">
        <f>IF(AC256="",0,VALUE(IF(AC256='Tabelle Tipi-pesi'!Z$2,'Tabelle Tipi-pesi'!AA$2,"")&amp;IF(AC256='Tabelle Tipi-pesi'!Z$3,'Tabelle Tipi-pesi'!AA$3,"")&amp;IF(AC256='Tabelle Tipi-pesi'!Z$4,'Tabelle Tipi-pesi'!AA$4,"")&amp;IF(AC256='Tabelle Tipi-pesi'!Z$5,'Tabelle Tipi-pesi'!AA$5,"")&amp;IF(AC256='Tabelle Tipi-pesi'!Z$6,'Tabelle Tipi-pesi'!AA$6,"")&amp;IF(AC256='Tabelle Tipi-pesi'!Z$7,'Tabelle Tipi-pesi'!AA$7,"")&amp;IF(AC256='Tabelle Tipi-pesi'!Z$8,'Tabelle Tipi-pesi'!AA$8,"")&amp;IF(AC256='Tabelle Tipi-pesi'!Z$9,'Tabelle Tipi-pesi'!AA$9,"")&amp;IF(AC256='Tabelle Tipi-pesi'!Z$10,'Tabelle Tipi-pesi'!AA$10,"")&amp;IF(AC256='Tabelle Tipi-pesi'!Z$11,'Tabelle Tipi-pesi'!AA$11,"")&amp;IF(AC256='Tabelle Tipi-pesi'!Z$12,'Tabelle Tipi-pesi'!AA$12,"")&amp;IF(AC256='Tabelle Tipi-pesi'!Z$13,'Tabelle Tipi-pesi'!AA$13,"")&amp;IF(AC256='Tabelle Tipi-pesi'!Z$14,'Tabelle Tipi-pesi'!AA$14,"")&amp;IF(AC256='Tabelle Tipi-pesi'!Z$15,'Tabelle Tipi-pesi'!AA$15,"")&amp;IF(AC256='Tabelle Tipi-pesi'!Z$16,'Tabelle Tipi-pesi'!AA$16,"")&amp;IF(AC256='Tabelle Tipi-pesi'!Z$17,'Tabelle Tipi-pesi'!AA$17,"")&amp;IF(AC256='Tabelle Tipi-pesi'!Z$18,'Tabelle Tipi-pesi'!AA$18,"")&amp;IF(AC256='Tabelle Tipi-pesi'!Z$19,'Tabelle Tipi-pesi'!AA$19,"")&amp;IF(AC256='Tabelle Tipi-pesi'!Z$20,'Tabelle Tipi-pesi'!AA$20,"")&amp;IF(AC256='Tabelle Tipi-pesi'!Z$21,'Tabelle Tipi-pesi'!AA$21,"")&amp;IF(AC256='Tabelle Tipi-pesi'!Z$22,'Tabelle Tipi-pesi'!AA$22,"")&amp;IF(AC256='Tabelle Tipi-pesi'!Z$23,'Tabelle Tipi-pesi'!AA$23,"")&amp;IF(AC256='Tabelle Tipi-pesi'!Z$24,'Tabelle Tipi-pesi'!AA$24,"")&amp;IF(AC256='Tabelle Tipi-pesi'!Z$25,'Tabelle Tipi-pesi'!AA$25,"")&amp;IF(AC256='Tabelle Tipi-pesi'!Z$26,'Tabelle Tipi-pesi'!AA$26,"")&amp;IF(AC256='Tabelle Tipi-pesi'!Z$25,'Tabelle Tipi-pesi'!AA$25,"")&amp;IF(AC256='Tabelle Tipi-pesi'!Z$27,'Tabelle Tipi-pesi'!AA$27,"")&amp;IF(AC256='Tabelle Tipi-pesi'!Z$28,'Tabelle Tipi-pesi'!AA$28,"")&amp;IF(AC256='Tabelle Tipi-pesi'!Z$29,'Tabelle Tipi-pesi'!AA$29,"")&amp;IF(AC256='Tabelle Tipi-pesi'!Z$30,'Tabelle Tipi-pesi'!AA$30,"")))</f>
        <v>0</v>
      </c>
      <c r="AE256" s="34"/>
      <c r="AF256" s="35">
        <f>IF(AE256="",0,VALUE(IF(AE256='Tabelle Tipi-pesi'!AB$2,'Tabelle Tipi-pesi'!AC$2,"")&amp;IF(AE256='Tabelle Tipi-pesi'!AB$3,'Tabelle Tipi-pesi'!AC$3,"")&amp;IF(AE256='Tabelle Tipi-pesi'!AB$4,'Tabelle Tipi-pesi'!AC$4,"")&amp;IF(AE256='Tabelle Tipi-pesi'!AB$5,'Tabelle Tipi-pesi'!AC$5,"")&amp;IF(AE256='Tabelle Tipi-pesi'!AB$6,'Tabelle Tipi-pesi'!AC$6,"")&amp;IF(AE256='Tabelle Tipi-pesi'!AB$7,'Tabelle Tipi-pesi'!AC$7,"")&amp;IF(AE256='Tabelle Tipi-pesi'!AB$8,'Tabelle Tipi-pesi'!AC$8,"")&amp;IF(AE256='Tabelle Tipi-pesi'!AB$9,'Tabelle Tipi-pesi'!AC$9,"")&amp;IF(AE256='Tabelle Tipi-pesi'!AB$10,'Tabelle Tipi-pesi'!AC$10,"")&amp;IF(AE256='Tabelle Tipi-pesi'!AB$11,'Tabelle Tipi-pesi'!AC$11,"")&amp;IF(AE256='Tabelle Tipi-pesi'!AB$12,'Tabelle Tipi-pesi'!AC$12,"")&amp;IF(AE256='Tabelle Tipi-pesi'!AB$13,'Tabelle Tipi-pesi'!AC$13,"")&amp;IF(AE256='Tabelle Tipi-pesi'!AB$14,'Tabelle Tipi-pesi'!AC$14,"")&amp;IF(AE256='Tabelle Tipi-pesi'!AB$15,'Tabelle Tipi-pesi'!AC$15,"")&amp;IF(AE256='Tabelle Tipi-pesi'!AB$16,'Tabelle Tipi-pesi'!AC$16,"")&amp;IF(AE256='Tabelle Tipi-pesi'!AB$17,'Tabelle Tipi-pesi'!AC$17,"")&amp;IF(AE256='Tabelle Tipi-pesi'!AB$18,'Tabelle Tipi-pesi'!AC$18,"")&amp;IF(AE256='Tabelle Tipi-pesi'!AB$19,'Tabelle Tipi-pesi'!AC$19,"")&amp;IF(AE256='Tabelle Tipi-pesi'!AB$20,'Tabelle Tipi-pesi'!AC$20,"")&amp;IF(AE256='Tabelle Tipi-pesi'!AB$21,'Tabelle Tipi-pesi'!AC$21,"")&amp;IF(AE256='Tabelle Tipi-pesi'!AB$22,'Tabelle Tipi-pesi'!AC$22,"")&amp;IF(AE256='Tabelle Tipi-pesi'!AB$23,'Tabelle Tipi-pesi'!AC$23,"")&amp;IF(AE256='Tabelle Tipi-pesi'!AB$24,'Tabelle Tipi-pesi'!AC$24,"")&amp;IF(AE256='Tabelle Tipi-pesi'!AB$25,'Tabelle Tipi-pesi'!AC$25,"")&amp;IF(AE256='Tabelle Tipi-pesi'!AB$26,'Tabelle Tipi-pesi'!AC$26,"")&amp;IF(AE256='Tabelle Tipi-pesi'!AB$25,'Tabelle Tipi-pesi'!AC$25,"")&amp;IF(AE256='Tabelle Tipi-pesi'!AB$27,'Tabelle Tipi-pesi'!AC$27,"")&amp;IF(AE256='Tabelle Tipi-pesi'!AB$28,'Tabelle Tipi-pesi'!AC$28,"")&amp;IF(AE256='Tabelle Tipi-pesi'!AB$29,'Tabelle Tipi-pesi'!AC$29,"")&amp;IF(AE256='Tabelle Tipi-pesi'!AB$30,'Tabelle Tipi-pesi'!AC$30,"")))</f>
        <v>0</v>
      </c>
      <c r="AH256" s="9">
        <f>IF(AG256="",0,VALUE(IF(AG256='Tabelle Tipi-pesi'!AD$2,'Tabelle Tipi-pesi'!AE$2,"")&amp;IF(AG256='Tabelle Tipi-pesi'!AD$3,'Tabelle Tipi-pesi'!AE$3,"")&amp;IF(AG256='Tabelle Tipi-pesi'!AD$4,'Tabelle Tipi-pesi'!AE$4,"")&amp;IF(AG256='Tabelle Tipi-pesi'!AD$5,'Tabelle Tipi-pesi'!AE$5,"")&amp;IF(AG256='Tabelle Tipi-pesi'!AD$6,'Tabelle Tipi-pesi'!AE$6,"")&amp;IF(AG256='Tabelle Tipi-pesi'!AD$7,'Tabelle Tipi-pesi'!AE$7,"")&amp;IF(AG256='Tabelle Tipi-pesi'!AD$8,'Tabelle Tipi-pesi'!AE$8,"")&amp;IF(AG256='Tabelle Tipi-pesi'!AD$9,'Tabelle Tipi-pesi'!AE$9,"")&amp;IF(AG256='Tabelle Tipi-pesi'!AD$10,'Tabelle Tipi-pesi'!AE$10,"")&amp;IF(AG256='Tabelle Tipi-pesi'!AD$11,'Tabelle Tipi-pesi'!AE$11,"")&amp;IF(AG256='Tabelle Tipi-pesi'!AD$12,'Tabelle Tipi-pesi'!AE$12,"")&amp;IF(AG256='Tabelle Tipi-pesi'!AD$13,'Tabelle Tipi-pesi'!AE$13,"")&amp;IF(AG256='Tabelle Tipi-pesi'!AD$14,'Tabelle Tipi-pesi'!AE$14,"")&amp;IF(AG256='Tabelle Tipi-pesi'!AD$15,'Tabelle Tipi-pesi'!AE$15,"")&amp;IF(AG256='Tabelle Tipi-pesi'!AD$16,'Tabelle Tipi-pesi'!AE$16,"")&amp;IF(AG256='Tabelle Tipi-pesi'!AD$17,'Tabelle Tipi-pesi'!AE$17,"")&amp;IF(AG256='Tabelle Tipi-pesi'!AD$18,'Tabelle Tipi-pesi'!AE$18,"")&amp;IF(AG256='Tabelle Tipi-pesi'!AD$19,'Tabelle Tipi-pesi'!AE$19,"")&amp;IF(AG256='Tabelle Tipi-pesi'!AD$20,'Tabelle Tipi-pesi'!AE$20,"")&amp;IF(AG256='Tabelle Tipi-pesi'!AD$21,'Tabelle Tipi-pesi'!AE$21,"")&amp;IF(AG256='Tabelle Tipi-pesi'!AD$22,'Tabelle Tipi-pesi'!AE$22,"")&amp;IF(AG256='Tabelle Tipi-pesi'!AD$23,'Tabelle Tipi-pesi'!AE$23,"")&amp;IF(AG256='Tabelle Tipi-pesi'!AD$24,'Tabelle Tipi-pesi'!AE$24,"")&amp;IF(AG256='Tabelle Tipi-pesi'!AD$25,'Tabelle Tipi-pesi'!AE$25,"")&amp;IF(AG256='Tabelle Tipi-pesi'!AD$26,'Tabelle Tipi-pesi'!AE$26,"")&amp;IF(AG256='Tabelle Tipi-pesi'!AD$25,'Tabelle Tipi-pesi'!AE$25,"")&amp;IF(AG256='Tabelle Tipi-pesi'!AD$27,'Tabelle Tipi-pesi'!AE$27,"")&amp;IF(AG256='Tabelle Tipi-pesi'!AD$28,'Tabelle Tipi-pesi'!AE$28,"")&amp;IF(AG256='Tabelle Tipi-pesi'!AD$29,'Tabelle Tipi-pesi'!AE$29,"")&amp;IF(AG256='Tabelle Tipi-pesi'!AD$30,'Tabelle Tipi-pesi'!AE$30,"")))</f>
        <v>0</v>
      </c>
      <c r="AJ256" s="26">
        <f t="shared" ref="AJ256:AJ257" si="56">AI256+AH256+AF256+AD256+AB256+Z256+X256+V256+T256+R256+P256+N256+L256+J256+H256+F256+D256</f>
        <v>385</v>
      </c>
      <c r="AK256" s="55">
        <v>40</v>
      </c>
      <c r="AL256" s="12">
        <v>2042</v>
      </c>
      <c r="AM256" s="18"/>
      <c r="AN256" s="11">
        <f t="shared" ref="AN256:AN257" si="57">(IF(LEFT(E256)="1",LEFT(E256,2),LEFT(E256)))*1</f>
        <v>7</v>
      </c>
      <c r="AO256" s="11" t="str">
        <f t="shared" ref="AO256:AO257" si="58">LEFT(O256)</f>
        <v>3</v>
      </c>
      <c r="AP256" s="8">
        <v>1080</v>
      </c>
      <c r="AQ256" s="40">
        <f t="shared" ref="AQ256:AQ257" si="59">AL256*60/AK256/1000</f>
        <v>3.0630000000000002</v>
      </c>
      <c r="AR256" s="15">
        <f t="shared" ref="AR256:AR257" si="60">IF(RIGHT(O256)="i",AQ256*AO256*3.6,AQ256*AO256*3.7)</f>
        <v>33.999300000000005</v>
      </c>
      <c r="AS256" s="16">
        <f t="shared" ref="AS256:AS257" si="61">AR256/AJ256*1000</f>
        <v>88.309870129870134</v>
      </c>
      <c r="AT256" s="15">
        <f t="shared" ref="AT256:AT257" si="62">AJ256/AR256</f>
        <v>11.323762548052459</v>
      </c>
      <c r="AU256" s="39"/>
    </row>
    <row r="257" spans="1:47" s="8" customFormat="1" ht="11.25" customHeight="1" x14ac:dyDescent="0.2">
      <c r="A257" s="8">
        <v>253</v>
      </c>
      <c r="B257" s="8">
        <v>4</v>
      </c>
      <c r="C257" s="20" t="s">
        <v>156</v>
      </c>
      <c r="D257" s="21">
        <f>IF(C257="",0,VALUE(IF(C257='Tabelle Tipi-pesi'!B$2,'Tabelle Tipi-pesi'!C$2,"")&amp;IF(C257='Tabelle Tipi-pesi'!B$3,'Tabelle Tipi-pesi'!C$3,"")&amp;IF(C257='Tabelle Tipi-pesi'!B$4,'Tabelle Tipi-pesi'!C$4,"")&amp;IF(C257='Tabelle Tipi-pesi'!B$5,'Tabelle Tipi-pesi'!C$5,"")&amp;IF(C257='Tabelle Tipi-pesi'!B$6,'Tabelle Tipi-pesi'!C$6,"")&amp;IF(C257='Tabelle Tipi-pesi'!B$7,'Tabelle Tipi-pesi'!C$7,"")&amp;IF(C257='Tabelle Tipi-pesi'!B$8,'Tabelle Tipi-pesi'!C$8,"")&amp;IF(C257='Tabelle Tipi-pesi'!B$9,'Tabelle Tipi-pesi'!C$9,"")&amp;IF(C257='Tabelle Tipi-pesi'!B$10,'Tabelle Tipi-pesi'!C$10,"")&amp;IF(C257='Tabelle Tipi-pesi'!B$11,'Tabelle Tipi-pesi'!C$11,"")&amp;IF(C257='Tabelle Tipi-pesi'!B$12,'Tabelle Tipi-pesi'!C$12,"")&amp;IF(C257='Tabelle Tipi-pesi'!B$13,'Tabelle Tipi-pesi'!C$13,"")&amp;IF(C257='Tabelle Tipi-pesi'!B$14,'Tabelle Tipi-pesi'!C$14,"")&amp;IF(C257='Tabelle Tipi-pesi'!B$15,'Tabelle Tipi-pesi'!C$15,"")&amp;IF(C257='Tabelle Tipi-pesi'!B$16,'Tabelle Tipi-pesi'!C$16,"")&amp;IF(C257='Tabelle Tipi-pesi'!B$17,'Tabelle Tipi-pesi'!C$17,"")&amp;IF(C257='Tabelle Tipi-pesi'!B$18,'Tabelle Tipi-pesi'!C$18,"")&amp;IF(C257='Tabelle Tipi-pesi'!B$19,'Tabelle Tipi-pesi'!C$19,"")&amp;IF(C257='Tabelle Tipi-pesi'!B$20,'Tabelle Tipi-pesi'!C$20,"")&amp;IF(C257='Tabelle Tipi-pesi'!B$21,'Tabelle Tipi-pesi'!C$21,"")&amp;IF(C257='Tabelle Tipi-pesi'!B$22,'Tabelle Tipi-pesi'!C$22,"")&amp;IF(C257='Tabelle Tipi-pesi'!B$23,'Tabelle Tipi-pesi'!C$23,"")&amp;IF(C257='Tabelle Tipi-pesi'!B$24,'Tabelle Tipi-pesi'!C$24,"")&amp;IF(C257='Tabelle Tipi-pesi'!B$25,'Tabelle Tipi-pesi'!C$25,"")&amp;IF(C257='Tabelle Tipi-pesi'!B$26,'Tabelle Tipi-pesi'!C$26,"")&amp;IF(C257='Tabelle Tipi-pesi'!B$27,'Tabelle Tipi-pesi'!C$27,"")&amp;IF(C257='Tabelle Tipi-pesi'!B$28,'Tabelle Tipi-pesi'!C$28,"")&amp;IF(C257='Tabelle Tipi-pesi'!B$29,'Tabelle Tipi-pesi'!C$29,"")&amp;IF(C257='Tabelle Tipi-pesi'!B$30,'Tabelle Tipi-pesi'!C$30,"")))</f>
        <v>40</v>
      </c>
      <c r="E257" s="8" t="s">
        <v>139</v>
      </c>
      <c r="F257" s="7">
        <f>IF(E257="",0,VALUE(IF(E257='Tabelle Tipi-pesi'!D$2,'Tabelle Tipi-pesi'!E$2,"")&amp;IF(E257='Tabelle Tipi-pesi'!D$3,'Tabelle Tipi-pesi'!E$3,"")&amp;IF(E257='Tabelle Tipi-pesi'!D$4,'Tabelle Tipi-pesi'!E$4,"")&amp;IF(E257='Tabelle Tipi-pesi'!D$5,'Tabelle Tipi-pesi'!E$5,"")&amp;IF(E257='Tabelle Tipi-pesi'!D$6,'Tabelle Tipi-pesi'!E$6,"")&amp;IF(E257='Tabelle Tipi-pesi'!D$7,'Tabelle Tipi-pesi'!E$7,"")&amp;IF(E257='Tabelle Tipi-pesi'!D$8,'Tabelle Tipi-pesi'!E$8,"")&amp;IF(E257='Tabelle Tipi-pesi'!D$9,'Tabelle Tipi-pesi'!E$9,"")&amp;IF(E257='Tabelle Tipi-pesi'!D$10,'Tabelle Tipi-pesi'!E$10,"")&amp;IF(E257='Tabelle Tipi-pesi'!D$11,'Tabelle Tipi-pesi'!E$11,"")&amp;IF(E257='Tabelle Tipi-pesi'!D$12,'Tabelle Tipi-pesi'!E$12,"")&amp;IF(E257='Tabelle Tipi-pesi'!D$13,'Tabelle Tipi-pesi'!E$13,"")&amp;IF(E257='Tabelle Tipi-pesi'!D$14,'Tabelle Tipi-pesi'!E$14,"")&amp;IF(E257='Tabelle Tipi-pesi'!D$15,'Tabelle Tipi-pesi'!E$15,"")&amp;IF(E257='Tabelle Tipi-pesi'!D$16,'Tabelle Tipi-pesi'!E$16,"")&amp;IF(E257='Tabelle Tipi-pesi'!D$17,'Tabelle Tipi-pesi'!E$17,"")&amp;IF(E257='Tabelle Tipi-pesi'!D$18,'Tabelle Tipi-pesi'!E$18,"")&amp;IF(E257='Tabelle Tipi-pesi'!D$19,'Tabelle Tipi-pesi'!E$19,"")&amp;IF(E257='Tabelle Tipi-pesi'!D$20,'Tabelle Tipi-pesi'!E$20,"")&amp;IF(E257='Tabelle Tipi-pesi'!D$21,'Tabelle Tipi-pesi'!E$21,"")&amp;IF(E257='Tabelle Tipi-pesi'!D$22,'Tabelle Tipi-pesi'!E$22,"")&amp;IF(E257='Tabelle Tipi-pesi'!D$23,'Tabelle Tipi-pesi'!E$23,"")&amp;IF(E257='Tabelle Tipi-pesi'!D$24,'Tabelle Tipi-pesi'!E$24,"")&amp;IF(E257='Tabelle Tipi-pesi'!D$25,'Tabelle Tipi-pesi'!E$25,"")&amp;IF(E257='Tabelle Tipi-pesi'!D$26,'Tabelle Tipi-pesi'!E$26,"")&amp;IF(E257='Tabelle Tipi-pesi'!D$27,'Tabelle Tipi-pesi'!E$27,"")&amp;IF(E257='Tabelle Tipi-pesi'!D$28,'Tabelle Tipi-pesi'!E$28,"")&amp;IF(E257='Tabelle Tipi-pesi'!D$29,'Tabelle Tipi-pesi'!E$29,"")&amp;IF(E257='Tabelle Tipi-pesi'!D$30,'Tabelle Tipi-pesi'!E$30,"")))</f>
        <v>20</v>
      </c>
      <c r="G257" s="22" t="s">
        <v>133</v>
      </c>
      <c r="H257" s="23">
        <f>$B257*IF(G257="",0,VALUE(IF(G257='Tabelle Tipi-pesi'!F$2,'Tabelle Tipi-pesi'!G$2,"")&amp;IF(G257='Tabelle Tipi-pesi'!F$3,'Tabelle Tipi-pesi'!G$3,"")&amp;IF(G257='Tabelle Tipi-pesi'!F$4,'Tabelle Tipi-pesi'!G$4,"")&amp;IF(G257='Tabelle Tipi-pesi'!F$5,'Tabelle Tipi-pesi'!G$5,"")&amp;IF(G257='Tabelle Tipi-pesi'!F$6,'Tabelle Tipi-pesi'!G$6,"")&amp;IF(G257='Tabelle Tipi-pesi'!F$7,'Tabelle Tipi-pesi'!G$7,"")&amp;IF(G257='Tabelle Tipi-pesi'!F$8,'Tabelle Tipi-pesi'!G$8,"")&amp;IF(G257='Tabelle Tipi-pesi'!F$9,'Tabelle Tipi-pesi'!G$9,"")&amp;IF(G257='Tabelle Tipi-pesi'!F$10,'Tabelle Tipi-pesi'!G$10,"")&amp;IF(G257='Tabelle Tipi-pesi'!F$11,'Tabelle Tipi-pesi'!G$11,"")&amp;IF(G257='Tabelle Tipi-pesi'!F$12,'Tabelle Tipi-pesi'!G$12,"")&amp;IF(G257='Tabelle Tipi-pesi'!F$13,'Tabelle Tipi-pesi'!G$13,"")&amp;IF(G257='Tabelle Tipi-pesi'!F$14,'Tabelle Tipi-pesi'!G$14,"")&amp;IF(G257='Tabelle Tipi-pesi'!F$15,'Tabelle Tipi-pesi'!G$15,"")&amp;IF(G257='Tabelle Tipi-pesi'!F$16,'Tabelle Tipi-pesi'!G$16,"")&amp;IF(G257='Tabelle Tipi-pesi'!F$17,'Tabelle Tipi-pesi'!G$17,"")&amp;IF(G257='Tabelle Tipi-pesi'!F$18,'Tabelle Tipi-pesi'!G$18,"")&amp;IF(G257='Tabelle Tipi-pesi'!F$19,'Tabelle Tipi-pesi'!G$19,"")&amp;IF(G257='Tabelle Tipi-pesi'!F$20,'Tabelle Tipi-pesi'!G$20,"")&amp;IF(G257='Tabelle Tipi-pesi'!F$21,'Tabelle Tipi-pesi'!G$21,"")&amp;IF(G257='Tabelle Tipi-pesi'!F$22,'Tabelle Tipi-pesi'!G$22,"")&amp;IF(G257='Tabelle Tipi-pesi'!F$23,'Tabelle Tipi-pesi'!G$23,"")&amp;IF(G257='Tabelle Tipi-pesi'!F$24,'Tabelle Tipi-pesi'!G$24,"")&amp;IF(G257='Tabelle Tipi-pesi'!F$25,'Tabelle Tipi-pesi'!G$25,"")&amp;IF(G257='Tabelle Tipi-pesi'!F$26,'Tabelle Tipi-pesi'!G$26,"")&amp;IF(G257='Tabelle Tipi-pesi'!F$27,'Tabelle Tipi-pesi'!G$27,"")&amp;IF(G257='Tabelle Tipi-pesi'!F$28,'Tabelle Tipi-pesi'!G$28,"")&amp;IF(G257='Tabelle Tipi-pesi'!F$29,'Tabelle Tipi-pesi'!G$29,"")&amp;IF(G257='Tabelle Tipi-pesi'!F$30,'Tabelle Tipi-pesi'!G$30,"")))</f>
        <v>40</v>
      </c>
      <c r="I257" s="8" t="s">
        <v>175</v>
      </c>
      <c r="J257" s="9">
        <f>IF(I257="",0,VALUE(IF(I257='Tabelle Tipi-pesi'!H$2,'Tabelle Tipi-pesi'!I$2,"")&amp;IF(I257='Tabelle Tipi-pesi'!H$3,'Tabelle Tipi-pesi'!I$3,"")&amp;IF(I257='Tabelle Tipi-pesi'!H$4,'Tabelle Tipi-pesi'!I$4,"")&amp;IF(I257='Tabelle Tipi-pesi'!H$5,'Tabelle Tipi-pesi'!I$5,"")&amp;IF(I257='Tabelle Tipi-pesi'!H$6,'Tabelle Tipi-pesi'!I$6,"")&amp;IF(I257='Tabelle Tipi-pesi'!H$7,'Tabelle Tipi-pesi'!I$7,"")&amp;IF(I257='Tabelle Tipi-pesi'!H$8,'Tabelle Tipi-pesi'!I$8,"")&amp;IF(I257='Tabelle Tipi-pesi'!H$9,'Tabelle Tipi-pesi'!I$9,"")&amp;IF(I257='Tabelle Tipi-pesi'!H$10,'Tabelle Tipi-pesi'!I$10,"")&amp;IF(I257='Tabelle Tipi-pesi'!H$11,'Tabelle Tipi-pesi'!I$11,"")&amp;IF(I257='Tabelle Tipi-pesi'!H$12,'Tabelle Tipi-pesi'!I$12,"")&amp;IF(I257='Tabelle Tipi-pesi'!H$13,'Tabelle Tipi-pesi'!I$13,"")&amp;IF(I257='Tabelle Tipi-pesi'!H$14,'Tabelle Tipi-pesi'!I$14,"")&amp;IF(I257='Tabelle Tipi-pesi'!H$15,'Tabelle Tipi-pesi'!I$15,"")&amp;IF(I257='Tabelle Tipi-pesi'!H$16,'Tabelle Tipi-pesi'!I$16,"")&amp;IF(I257='Tabelle Tipi-pesi'!H$17,'Tabelle Tipi-pesi'!I$17,"")&amp;IF(I257='Tabelle Tipi-pesi'!H$18,'Tabelle Tipi-pesi'!I$18,"")&amp;IF(I257='Tabelle Tipi-pesi'!H$19,'Tabelle Tipi-pesi'!I$19,"")&amp;IF(I257='Tabelle Tipi-pesi'!H$20,'Tabelle Tipi-pesi'!I$20,"")&amp;IF(I257='Tabelle Tipi-pesi'!H$21,'Tabelle Tipi-pesi'!I$21,"")&amp;IF(I257='Tabelle Tipi-pesi'!H$22,'Tabelle Tipi-pesi'!I$22,"")&amp;IF(I257='Tabelle Tipi-pesi'!H$23,'Tabelle Tipi-pesi'!I$23,"")&amp;IF(I257='Tabelle Tipi-pesi'!H$24,'Tabelle Tipi-pesi'!I$24,"")&amp;IF(I257='Tabelle Tipi-pesi'!H$25,'Tabelle Tipi-pesi'!I$25,"")&amp;IF(I257='Tabelle Tipi-pesi'!H$26,'Tabelle Tipi-pesi'!I$26,"")&amp;IF(I257='Tabelle Tipi-pesi'!H$27,'Tabelle Tipi-pesi'!I$27,"")&amp;IF(I257='Tabelle Tipi-pesi'!H$28,'Tabelle Tipi-pesi'!I$28,"")&amp;IF(I257='Tabelle Tipi-pesi'!H$29,'Tabelle Tipi-pesi'!I$29,"")&amp;IF(I257='Tabelle Tipi-pesi'!H$30,'Tabelle Tipi-pesi'!I$30,"")))</f>
        <v>70</v>
      </c>
      <c r="K257" s="24" t="s">
        <v>50</v>
      </c>
      <c r="L257" s="25">
        <f>IF(K257="",0,VALUE(IF(K257='Tabelle Tipi-pesi'!J$2,'Tabelle Tipi-pesi'!K$2,"")&amp;IF(K257='Tabelle Tipi-pesi'!J$3,'Tabelle Tipi-pesi'!K$3,"")&amp;IF(K257='Tabelle Tipi-pesi'!J$4,'Tabelle Tipi-pesi'!K$4,"")&amp;IF(K257='Tabelle Tipi-pesi'!J$5,'Tabelle Tipi-pesi'!K$5,"")&amp;IF(K257='Tabelle Tipi-pesi'!J$6,'Tabelle Tipi-pesi'!K$6,"")&amp;IF(K257='Tabelle Tipi-pesi'!J$7,'Tabelle Tipi-pesi'!K$7,"")&amp;IF(K257='Tabelle Tipi-pesi'!J$8,'Tabelle Tipi-pesi'!K$8,"")&amp;IF(K257='Tabelle Tipi-pesi'!J$9,'Tabelle Tipi-pesi'!K$9,"")&amp;IF(K257='Tabelle Tipi-pesi'!J$10,'Tabelle Tipi-pesi'!K$10,"")&amp;IF(K257='Tabelle Tipi-pesi'!J$11,'Tabelle Tipi-pesi'!K$11,"")&amp;IF(K257='Tabelle Tipi-pesi'!J$12,'Tabelle Tipi-pesi'!K$12,"")&amp;IF(K257='Tabelle Tipi-pesi'!J$13,'Tabelle Tipi-pesi'!K$13,"")&amp;IF(K257='Tabelle Tipi-pesi'!J$14,'Tabelle Tipi-pesi'!K$14,"")&amp;IF(K257='Tabelle Tipi-pesi'!J$15,'Tabelle Tipi-pesi'!K$15,"")&amp;IF(K257='Tabelle Tipi-pesi'!J$16,'Tabelle Tipi-pesi'!K$16,"")&amp;IF(K257='Tabelle Tipi-pesi'!J$17,'Tabelle Tipi-pesi'!K$17,"")&amp;IF(K257='Tabelle Tipi-pesi'!J$18,'Tabelle Tipi-pesi'!K$18,"")&amp;IF(K257='Tabelle Tipi-pesi'!J$19,'Tabelle Tipi-pesi'!K$19,"")&amp;IF(K257='Tabelle Tipi-pesi'!J$20,'Tabelle Tipi-pesi'!K$20,"")&amp;IF(K257='Tabelle Tipi-pesi'!J$21,'Tabelle Tipi-pesi'!K$21,"")&amp;IF(K257='Tabelle Tipi-pesi'!J$22,'Tabelle Tipi-pesi'!K$22,"")&amp;IF(K257='Tabelle Tipi-pesi'!J$23,'Tabelle Tipi-pesi'!K$23,"")&amp;IF(K257='Tabelle Tipi-pesi'!J$24,'Tabelle Tipi-pesi'!K$24,"")&amp;IF(K257='Tabelle Tipi-pesi'!J$25,'Tabelle Tipi-pesi'!K$25,"")&amp;IF(K257='Tabelle Tipi-pesi'!J$26,'Tabelle Tipi-pesi'!K$26,"")&amp;IF(K257='Tabelle Tipi-pesi'!J$27,'Tabelle Tipi-pesi'!K$27,"")&amp;IF(K257='Tabelle Tipi-pesi'!J$28,'Tabelle Tipi-pesi'!K$28,"")&amp;IF(K257='Tabelle Tipi-pesi'!J$29,'Tabelle Tipi-pesi'!K$29,"")&amp;IF(K257='Tabelle Tipi-pesi'!J$30,'Tabelle Tipi-pesi'!K$30,"")))</f>
        <v>7</v>
      </c>
      <c r="M257" s="8" t="s">
        <v>55</v>
      </c>
      <c r="N257" s="9">
        <f>$B257*IF(M257="",0,VALUE(IF(M257='Tabelle Tipi-pesi'!L$2,'Tabelle Tipi-pesi'!M$2,"")&amp;IF(M257='Tabelle Tipi-pesi'!L$3,'Tabelle Tipi-pesi'!M$3,"")&amp;IF(M257='Tabelle Tipi-pesi'!L$4,'Tabelle Tipi-pesi'!M$4,"")&amp;IF(M257='Tabelle Tipi-pesi'!L$5,'Tabelle Tipi-pesi'!M$5,"")&amp;IF(M257='Tabelle Tipi-pesi'!L$6,'Tabelle Tipi-pesi'!M$6,"")&amp;IF(M257='Tabelle Tipi-pesi'!L$7,'Tabelle Tipi-pesi'!M$7,"")&amp;IF(M257='Tabelle Tipi-pesi'!L$8,'Tabelle Tipi-pesi'!M$8,"")&amp;IF(M257='Tabelle Tipi-pesi'!L$9,'Tabelle Tipi-pesi'!M$9,"")&amp;IF(M257='Tabelle Tipi-pesi'!L$10,'Tabelle Tipi-pesi'!M$10,"")&amp;IF(M257='Tabelle Tipi-pesi'!L$11,'Tabelle Tipi-pesi'!M$11,"")&amp;IF(M257='Tabelle Tipi-pesi'!L$12,'Tabelle Tipi-pesi'!M$12,"")&amp;IF(M257='Tabelle Tipi-pesi'!L$13,'Tabelle Tipi-pesi'!M$13,"")&amp;IF(M257='Tabelle Tipi-pesi'!L$14,'Tabelle Tipi-pesi'!M$14,"")&amp;IF(M257='Tabelle Tipi-pesi'!L$15,'Tabelle Tipi-pesi'!M$15,"")&amp;IF(M257='Tabelle Tipi-pesi'!L$16,'Tabelle Tipi-pesi'!M$16,"")&amp;IF(M257='Tabelle Tipi-pesi'!L$17,'Tabelle Tipi-pesi'!M$17,"")&amp;IF(M257='Tabelle Tipi-pesi'!L$18,'Tabelle Tipi-pesi'!M$18,"")&amp;IF(M257='Tabelle Tipi-pesi'!L$19,'Tabelle Tipi-pesi'!M$19,"")&amp;IF(M257='Tabelle Tipi-pesi'!L$20,'Tabelle Tipi-pesi'!M$20,"")&amp;IF(M257='Tabelle Tipi-pesi'!L$21,'Tabelle Tipi-pesi'!M$21,"")&amp;IF(M257='Tabelle Tipi-pesi'!L$22,'Tabelle Tipi-pesi'!M$22,"")&amp;IF(M257='Tabelle Tipi-pesi'!L$23,'Tabelle Tipi-pesi'!M$23,"")&amp;IF(M257='Tabelle Tipi-pesi'!L$24,'Tabelle Tipi-pesi'!M$24,"")&amp;IF(M257='Tabelle Tipi-pesi'!L$25,'Tabelle Tipi-pesi'!M$25,"")&amp;IF(M257='Tabelle Tipi-pesi'!L$26,'Tabelle Tipi-pesi'!M$26,"")&amp;IF(M257='Tabelle Tipi-pesi'!L$27,'Tabelle Tipi-pesi'!M$27,"")&amp;IF(M257='Tabelle Tipi-pesi'!L$28,'Tabelle Tipi-pesi'!M$28,"")&amp;IF(M257='Tabelle Tipi-pesi'!L$29,'Tabelle Tipi-pesi'!M$29,"")&amp;IF(M257='Tabelle Tipi-pesi'!L$30,'Tabelle Tipi-pesi'!M$30,"")))</f>
        <v>100</v>
      </c>
      <c r="O257" s="27" t="s">
        <v>170</v>
      </c>
      <c r="P257" s="28">
        <f>IF(O257="",0,VALUE(IF(O257='Tabelle Tipi-pesi'!N$2,'Tabelle Tipi-pesi'!O$2,"")&amp;IF(O257='Tabelle Tipi-pesi'!N$3,'Tabelle Tipi-pesi'!O$3,"")&amp;IF(O257='Tabelle Tipi-pesi'!N$4,'Tabelle Tipi-pesi'!O$4,"")&amp;IF(O257='Tabelle Tipi-pesi'!N$5,'Tabelle Tipi-pesi'!O$5,"")&amp;IF(O257='Tabelle Tipi-pesi'!N$6,'Tabelle Tipi-pesi'!O$6,"")&amp;IF(O257='Tabelle Tipi-pesi'!N$7,'Tabelle Tipi-pesi'!O$7,"")&amp;IF(O257='Tabelle Tipi-pesi'!N$8,'Tabelle Tipi-pesi'!O$8,"")&amp;IF(O257='Tabelle Tipi-pesi'!N$9,'Tabelle Tipi-pesi'!O$9,"")&amp;IF(O257='Tabelle Tipi-pesi'!N$10,'Tabelle Tipi-pesi'!O$10,"")&amp;IF(O257='Tabelle Tipi-pesi'!N$11,'Tabelle Tipi-pesi'!O$11,"")&amp;IF(O257='Tabelle Tipi-pesi'!N$12,'Tabelle Tipi-pesi'!O$12,"")&amp;IF(O257='Tabelle Tipi-pesi'!N$13,'Tabelle Tipi-pesi'!O$13,"")&amp;IF(O257='Tabelle Tipi-pesi'!N$14,'Tabelle Tipi-pesi'!O$14,"")&amp;IF(O257='Tabelle Tipi-pesi'!N$15,'Tabelle Tipi-pesi'!O$15,"")&amp;IF(O257='Tabelle Tipi-pesi'!N$16,'Tabelle Tipi-pesi'!O$16,"")&amp;IF(O257='Tabelle Tipi-pesi'!N$17,'Tabelle Tipi-pesi'!O$17,"")&amp;IF(O257='Tabelle Tipi-pesi'!N$18,'Tabelle Tipi-pesi'!O$18,"")&amp;IF(O257='Tabelle Tipi-pesi'!N$19,'Tabelle Tipi-pesi'!O$19,"")&amp;IF(O257='Tabelle Tipi-pesi'!N$20,'Tabelle Tipi-pesi'!O$20,"")&amp;IF(O257='Tabelle Tipi-pesi'!N$21,'Tabelle Tipi-pesi'!O$21,"")&amp;IF(O257='Tabelle Tipi-pesi'!N$22,'Tabelle Tipi-pesi'!O$22,"")&amp;IF(O257='Tabelle Tipi-pesi'!N$23,'Tabelle Tipi-pesi'!O$23,"")&amp;IF(O257='Tabelle Tipi-pesi'!N$24,'Tabelle Tipi-pesi'!O$24,"")&amp;IF(O257='Tabelle Tipi-pesi'!N$25,'Tabelle Tipi-pesi'!O$25,"")&amp;IF(O257='Tabelle Tipi-pesi'!N$26,'Tabelle Tipi-pesi'!O$26,"")&amp;IF(O257='Tabelle Tipi-pesi'!N$27,'Tabelle Tipi-pesi'!O$27,"")&amp;IF(O257='Tabelle Tipi-pesi'!N$28,'Tabelle Tipi-pesi'!O$28,"")&amp;IF(O257='Tabelle Tipi-pesi'!N$29,'Tabelle Tipi-pesi'!O$29,"")&amp;IF(O257='Tabelle Tipi-pesi'!N$30,'Tabelle Tipi-pesi'!O$30,"")))</f>
        <v>295</v>
      </c>
      <c r="R257" s="9">
        <f>IF(Q257="",0,VALUE(IF(Q257='Tabelle Tipi-pesi'!P$2,'Tabelle Tipi-pesi'!Q$2,"")&amp;IF(Q257='Tabelle Tipi-pesi'!P$3,'Tabelle Tipi-pesi'!Q$3,"")&amp;IF(Q257='Tabelle Tipi-pesi'!P$4,'Tabelle Tipi-pesi'!Q$4,"")&amp;IF(Q257='Tabelle Tipi-pesi'!P$5,'Tabelle Tipi-pesi'!Q$5,"")&amp;IF(Q257='Tabelle Tipi-pesi'!P$6,'Tabelle Tipi-pesi'!Q$6,"")&amp;IF(Q257='Tabelle Tipi-pesi'!P$7,'Tabelle Tipi-pesi'!Q$7,"")&amp;IF(Q257='Tabelle Tipi-pesi'!P$8,'Tabelle Tipi-pesi'!Q$8,"")&amp;IF(Q257='Tabelle Tipi-pesi'!P$9,'Tabelle Tipi-pesi'!Q$9,"")&amp;IF(Q257='Tabelle Tipi-pesi'!P$10,'Tabelle Tipi-pesi'!Q$10,"")&amp;IF(Q257='Tabelle Tipi-pesi'!P$11,'Tabelle Tipi-pesi'!Q$11,"")&amp;IF(Q257='Tabelle Tipi-pesi'!P$12,'Tabelle Tipi-pesi'!Q$12,"")&amp;IF(Q257='Tabelle Tipi-pesi'!P$13,'Tabelle Tipi-pesi'!Q$13,"")&amp;IF(Q257='Tabelle Tipi-pesi'!P$14,'Tabelle Tipi-pesi'!Q$14,"")&amp;IF(Q257='Tabelle Tipi-pesi'!P$15,'Tabelle Tipi-pesi'!Q$15,"")&amp;IF(Q257='Tabelle Tipi-pesi'!P$16,'Tabelle Tipi-pesi'!Q$16,"")&amp;IF(Q257='Tabelle Tipi-pesi'!P$17,'Tabelle Tipi-pesi'!Q$17,"")&amp;IF(Q257='Tabelle Tipi-pesi'!P$18,'Tabelle Tipi-pesi'!Q$18,"")&amp;IF(Q257='Tabelle Tipi-pesi'!P$19,'Tabelle Tipi-pesi'!Q$19,"")&amp;IF(Q257='Tabelle Tipi-pesi'!P$20,'Tabelle Tipi-pesi'!Q$20,"")&amp;IF(Q257='Tabelle Tipi-pesi'!P$21,'Tabelle Tipi-pesi'!Q$21,"")&amp;IF(Q257='Tabelle Tipi-pesi'!P$22,'Tabelle Tipi-pesi'!Q$22,"")&amp;IF(Q257='Tabelle Tipi-pesi'!P$23,'Tabelle Tipi-pesi'!Q$23,"")&amp;IF(Q257='Tabelle Tipi-pesi'!P$24,'Tabelle Tipi-pesi'!Q$24,"")&amp;IF(Q257='Tabelle Tipi-pesi'!P$25,'Tabelle Tipi-pesi'!Q$25,"")&amp;IF(Q257='Tabelle Tipi-pesi'!P$26,'Tabelle Tipi-pesi'!Q$26,"")&amp;IF(Q257='Tabelle Tipi-pesi'!P$27,'Tabelle Tipi-pesi'!Q$27,"")&amp;IF(Q257='Tabelle Tipi-pesi'!P$28,'Tabelle Tipi-pesi'!Q$28,"")&amp;IF(Q257='Tabelle Tipi-pesi'!P$29,'Tabelle Tipi-pesi'!Q$29,"")&amp;IF(Q257='Tabelle Tipi-pesi'!P$30,'Tabelle Tipi-pesi'!Q$30,"")))</f>
        <v>0</v>
      </c>
      <c r="S257" s="29"/>
      <c r="T257" s="30">
        <f>IF(S257="",0,VALUE(IF(S257='Tabelle Tipi-pesi'!R$2,'Tabelle Tipi-pesi'!S$2,"")&amp;IF(S257='Tabelle Tipi-pesi'!R$3,'Tabelle Tipi-pesi'!S$3,"")&amp;IF(S257='Tabelle Tipi-pesi'!R$4,'Tabelle Tipi-pesi'!S$4,"")&amp;IF(S257='Tabelle Tipi-pesi'!R$5,'Tabelle Tipi-pesi'!S$5,"")&amp;IF(S257='Tabelle Tipi-pesi'!R$6,'Tabelle Tipi-pesi'!S$6,"")&amp;IF(S257='Tabelle Tipi-pesi'!R$7,'Tabelle Tipi-pesi'!S$7,"")&amp;IF(S257='Tabelle Tipi-pesi'!R$8,'Tabelle Tipi-pesi'!S$8,"")&amp;IF(S257='Tabelle Tipi-pesi'!R$9,'Tabelle Tipi-pesi'!S$9,"")&amp;IF(S257='Tabelle Tipi-pesi'!R$10,'Tabelle Tipi-pesi'!S$10,"")&amp;IF(S257='Tabelle Tipi-pesi'!R$11,'Tabelle Tipi-pesi'!S$11,"")&amp;IF(S257='Tabelle Tipi-pesi'!R$12,'Tabelle Tipi-pesi'!S$12,"")&amp;IF(S257='Tabelle Tipi-pesi'!R$13,'Tabelle Tipi-pesi'!S$13,"")&amp;IF(S257='Tabelle Tipi-pesi'!R$14,'Tabelle Tipi-pesi'!S$14,"")&amp;IF(S257='Tabelle Tipi-pesi'!R$15,'Tabelle Tipi-pesi'!S$15,"")&amp;IF(S257='Tabelle Tipi-pesi'!R$16,'Tabelle Tipi-pesi'!S$16,"")&amp;IF(S257='Tabelle Tipi-pesi'!R$17,'Tabelle Tipi-pesi'!S$17,"")&amp;IF(S257='Tabelle Tipi-pesi'!R$18,'Tabelle Tipi-pesi'!S$18,"")&amp;IF(S257='Tabelle Tipi-pesi'!R$19,'Tabelle Tipi-pesi'!S$19,"")&amp;IF(S257='Tabelle Tipi-pesi'!R$20,'Tabelle Tipi-pesi'!S$20,"")&amp;IF(S257='Tabelle Tipi-pesi'!R$21,'Tabelle Tipi-pesi'!S$21,"")&amp;IF(S257='Tabelle Tipi-pesi'!R$22,'Tabelle Tipi-pesi'!S$22,"")&amp;IF(S257='Tabelle Tipi-pesi'!R$23,'Tabelle Tipi-pesi'!S$23,"")&amp;IF(S257='Tabelle Tipi-pesi'!R$24,'Tabelle Tipi-pesi'!S$24,"")&amp;IF(S257='Tabelle Tipi-pesi'!R$25,'Tabelle Tipi-pesi'!S$25,"")&amp;IF(S257='Tabelle Tipi-pesi'!R$26,'Tabelle Tipi-pesi'!S$26,"")&amp;IF(S257='Tabelle Tipi-pesi'!R$27,'Tabelle Tipi-pesi'!S$27,"")&amp;IF(S257='Tabelle Tipi-pesi'!R$28,'Tabelle Tipi-pesi'!S$28,"")&amp;IF(S257='Tabelle Tipi-pesi'!R$29,'Tabelle Tipi-pesi'!S$29,"")&amp;IF(S257='Tabelle Tipi-pesi'!R$30,'Tabelle Tipi-pesi'!S$30,"")))</f>
        <v>0</v>
      </c>
      <c r="U257" s="8" t="s">
        <v>97</v>
      </c>
      <c r="V257" s="9">
        <f>IF(U257="",0,VALUE(IF(U257='Tabelle Tipi-pesi'!T$2,'Tabelle Tipi-pesi'!U$2,"")&amp;IF(U257='Tabelle Tipi-pesi'!T$3,'Tabelle Tipi-pesi'!U$3,"")&amp;IF(U257='Tabelle Tipi-pesi'!T$4,'Tabelle Tipi-pesi'!U$4,"")&amp;IF(U257='Tabelle Tipi-pesi'!T$5,'Tabelle Tipi-pesi'!U$5,"")&amp;IF(U257='Tabelle Tipi-pesi'!T$6,'Tabelle Tipi-pesi'!U$6,"")&amp;IF(U257='Tabelle Tipi-pesi'!T$7,'Tabelle Tipi-pesi'!U$7,"")&amp;IF(U257='Tabelle Tipi-pesi'!T$8,'Tabelle Tipi-pesi'!U$8,"")&amp;IF(U257='Tabelle Tipi-pesi'!T$9,'Tabelle Tipi-pesi'!U$9,"")&amp;IF(U257='Tabelle Tipi-pesi'!T$10,'Tabelle Tipi-pesi'!U$10,"")&amp;IF(U257='Tabelle Tipi-pesi'!T$11,'Tabelle Tipi-pesi'!U$11,"")&amp;IF(U257='Tabelle Tipi-pesi'!T$12,'Tabelle Tipi-pesi'!U$12,"")&amp;IF(U257='Tabelle Tipi-pesi'!T$13,'Tabelle Tipi-pesi'!U$13,"")&amp;IF(U257='Tabelle Tipi-pesi'!T$14,'Tabelle Tipi-pesi'!U$14,"")&amp;IF(U257='Tabelle Tipi-pesi'!T$15,'Tabelle Tipi-pesi'!U$15,"")&amp;IF(U257='Tabelle Tipi-pesi'!T$16,'Tabelle Tipi-pesi'!U$16,"")&amp;IF(U257='Tabelle Tipi-pesi'!T$17,'Tabelle Tipi-pesi'!U$17,"")&amp;IF(U257='Tabelle Tipi-pesi'!T$18,'Tabelle Tipi-pesi'!U$18,"")&amp;IF(U257='Tabelle Tipi-pesi'!T$19,'Tabelle Tipi-pesi'!U$19,"")&amp;IF(U257='Tabelle Tipi-pesi'!T$20,'Tabelle Tipi-pesi'!U$20,"")&amp;IF(U257='Tabelle Tipi-pesi'!T$21,'Tabelle Tipi-pesi'!U$21,"")&amp;IF(U257='Tabelle Tipi-pesi'!T$22,'Tabelle Tipi-pesi'!U$22,"")&amp;IF(U257='Tabelle Tipi-pesi'!T$23,'Tabelle Tipi-pesi'!U$23,"")&amp;IF(U257='Tabelle Tipi-pesi'!T$24,'Tabelle Tipi-pesi'!U$24,"")&amp;IF(U257='Tabelle Tipi-pesi'!T$25,'Tabelle Tipi-pesi'!U$25,"")&amp;IF(U257='Tabelle Tipi-pesi'!T$26,'Tabelle Tipi-pesi'!U$26,"")&amp;IF(U257='Tabelle Tipi-pesi'!T$27,'Tabelle Tipi-pesi'!U$27,"")&amp;IF(U257='Tabelle Tipi-pesi'!T$28,'Tabelle Tipi-pesi'!U$28,"")&amp;IF(U257='Tabelle Tipi-pesi'!T$29,'Tabelle Tipi-pesi'!U$29,"")&amp;IF(U257='Tabelle Tipi-pesi'!T$30,'Tabelle Tipi-pesi'!U$30,"")))</f>
        <v>20</v>
      </c>
      <c r="W257" s="31"/>
      <c r="X257" s="32">
        <f>IF(W257="",0,VALUE(IF(W257='Tabelle Tipi-pesi'!V$2,'Tabelle Tipi-pesi'!W$2,"")&amp;IF(W257='Tabelle Tipi-pesi'!V$3,'Tabelle Tipi-pesi'!W$3,"")&amp;IF(W257='Tabelle Tipi-pesi'!V$4,'Tabelle Tipi-pesi'!W$4,"")&amp;IF(W257='Tabelle Tipi-pesi'!V$5,'Tabelle Tipi-pesi'!W$5,"")&amp;IF(W257='Tabelle Tipi-pesi'!V$6,'Tabelle Tipi-pesi'!W$6,"")&amp;IF(W257='Tabelle Tipi-pesi'!V$7,'Tabelle Tipi-pesi'!W$7,"")&amp;IF(W257='Tabelle Tipi-pesi'!V$8,'Tabelle Tipi-pesi'!W$8,"")&amp;IF(W257='Tabelle Tipi-pesi'!V$9,'Tabelle Tipi-pesi'!W$9,"")&amp;IF(W257='Tabelle Tipi-pesi'!V$10,'Tabelle Tipi-pesi'!W$10,"")&amp;IF(W257='Tabelle Tipi-pesi'!V$11,'Tabelle Tipi-pesi'!W$11,"")&amp;IF(W257='Tabelle Tipi-pesi'!V$12,'Tabelle Tipi-pesi'!W$12,"")&amp;IF(W257='Tabelle Tipi-pesi'!V$13,'Tabelle Tipi-pesi'!W$13,"")&amp;IF(W257='Tabelle Tipi-pesi'!V$14,'Tabelle Tipi-pesi'!W$14,"")&amp;IF(W257='Tabelle Tipi-pesi'!V$15,'Tabelle Tipi-pesi'!W$15,"")&amp;IF(W257='Tabelle Tipi-pesi'!V$16,'Tabelle Tipi-pesi'!W$16,"")&amp;IF(W257='Tabelle Tipi-pesi'!V$17,'Tabelle Tipi-pesi'!W$17,"")&amp;IF(W257='Tabelle Tipi-pesi'!V$18,'Tabelle Tipi-pesi'!W$18,"")&amp;IF(W257='Tabelle Tipi-pesi'!V$19,'Tabelle Tipi-pesi'!W$19,"")&amp;IF(W257='Tabelle Tipi-pesi'!V$20,'Tabelle Tipi-pesi'!W$20,"")&amp;IF(W257='Tabelle Tipi-pesi'!V$21,'Tabelle Tipi-pesi'!W$21,"")&amp;IF(W257='Tabelle Tipi-pesi'!V$22,'Tabelle Tipi-pesi'!W$22,"")&amp;IF(W257='Tabelle Tipi-pesi'!V$23,'Tabelle Tipi-pesi'!W$23,"")&amp;IF(W257='Tabelle Tipi-pesi'!V$24,'Tabelle Tipi-pesi'!W$24,"")&amp;IF(W257='Tabelle Tipi-pesi'!V$25,'Tabelle Tipi-pesi'!W$25,"")&amp;IF(W257='Tabelle Tipi-pesi'!V$26,'Tabelle Tipi-pesi'!W$26,"")&amp;IF(W257='Tabelle Tipi-pesi'!V$27,'Tabelle Tipi-pesi'!W$27,"")&amp;IF(W257='Tabelle Tipi-pesi'!V$28,'Tabelle Tipi-pesi'!W$28,"")&amp;IF(W257='Tabelle Tipi-pesi'!V$29,'Tabelle Tipi-pesi'!W$29,"")&amp;IF(W257='Tabelle Tipi-pesi'!V$30,'Tabelle Tipi-pesi'!W$30,"")))</f>
        <v>0</v>
      </c>
      <c r="Z257" s="9">
        <f>IF(Y257="",0,VALUE(IF(Y257='Tabelle Tipi-pesi'!X$2,'Tabelle Tipi-pesi'!Y$2,"")&amp;IF(Y257='Tabelle Tipi-pesi'!X$3,'Tabelle Tipi-pesi'!Y$3,"")&amp;IF(Y257='Tabelle Tipi-pesi'!X$4,'Tabelle Tipi-pesi'!Y$4,"")&amp;IF(Y257='Tabelle Tipi-pesi'!X$5,'Tabelle Tipi-pesi'!Y$5,"")&amp;IF(Y257='Tabelle Tipi-pesi'!X$6,'Tabelle Tipi-pesi'!Y$6,"")&amp;IF(Y257='Tabelle Tipi-pesi'!X$7,'Tabelle Tipi-pesi'!Y$7,"")&amp;IF(Y257='Tabelle Tipi-pesi'!X$8,'Tabelle Tipi-pesi'!Y$8,"")&amp;IF(Y257='Tabelle Tipi-pesi'!X$9,'Tabelle Tipi-pesi'!Y$9,"")&amp;IF(Y257='Tabelle Tipi-pesi'!X$10,'Tabelle Tipi-pesi'!Y$10,"")&amp;IF(Y257='Tabelle Tipi-pesi'!X$11,'Tabelle Tipi-pesi'!Y$11,"")&amp;IF(Y257='Tabelle Tipi-pesi'!X$12,'Tabelle Tipi-pesi'!Y$12,"")&amp;IF(Y257='Tabelle Tipi-pesi'!X$13,'Tabelle Tipi-pesi'!Y$13,"")&amp;IF(Y257='Tabelle Tipi-pesi'!X$14,'Tabelle Tipi-pesi'!Y$14,"")&amp;IF(Y257='Tabelle Tipi-pesi'!X$15,'Tabelle Tipi-pesi'!Y$15,"")&amp;IF(Y257='Tabelle Tipi-pesi'!X$16,'Tabelle Tipi-pesi'!Y$16,"")&amp;IF(Y257='Tabelle Tipi-pesi'!X$17,'Tabelle Tipi-pesi'!Y$17,"")&amp;IF(Y257='Tabelle Tipi-pesi'!X$18,'Tabelle Tipi-pesi'!Y$18,"")&amp;IF(Y257='Tabelle Tipi-pesi'!X$19,'Tabelle Tipi-pesi'!Y$19,"")&amp;IF(Y257='Tabelle Tipi-pesi'!X$20,'Tabelle Tipi-pesi'!Y$20,"")&amp;IF(Y257='Tabelle Tipi-pesi'!X$21,'Tabelle Tipi-pesi'!Y$21,"")&amp;IF(Y257='Tabelle Tipi-pesi'!X$22,'Tabelle Tipi-pesi'!Y$22,"")&amp;IF(Y257='Tabelle Tipi-pesi'!X$23,'Tabelle Tipi-pesi'!Y$23,"")&amp;IF(Y257='Tabelle Tipi-pesi'!X$24,'Tabelle Tipi-pesi'!Y$24,"")&amp;IF(Y257='Tabelle Tipi-pesi'!X$25,'Tabelle Tipi-pesi'!Y$25,"")&amp;IF(Y257='Tabelle Tipi-pesi'!X$26,'Tabelle Tipi-pesi'!Y$26,"")&amp;IF(Y257='Tabelle Tipi-pesi'!X$27,'Tabelle Tipi-pesi'!Y$27,"")&amp;IF(Y257='Tabelle Tipi-pesi'!X$28,'Tabelle Tipi-pesi'!Y$28,"")&amp;IF(Y257='Tabelle Tipi-pesi'!X$29,'Tabelle Tipi-pesi'!Y$29,"")&amp;IF(Y257='Tabelle Tipi-pesi'!X$30,'Tabelle Tipi-pesi'!Y$30,"")))</f>
        <v>0</v>
      </c>
      <c r="AA257" s="36" t="s">
        <v>103</v>
      </c>
      <c r="AB257" s="37">
        <f>IF(AA257="",0,VALUE(IF(AA257='Tabelle Tipi-pesi'!Z$2,'Tabelle Tipi-pesi'!AA$2,"")&amp;IF(AA257='Tabelle Tipi-pesi'!Z$3,'Tabelle Tipi-pesi'!AA$3,"")&amp;IF(AA257='Tabelle Tipi-pesi'!Z$4,'Tabelle Tipi-pesi'!AA$4,"")&amp;IF(AA257='Tabelle Tipi-pesi'!Z$5,'Tabelle Tipi-pesi'!AA$5,"")&amp;IF(AA257='Tabelle Tipi-pesi'!Z$6,'Tabelle Tipi-pesi'!AA$6,"")&amp;IF(AA257='Tabelle Tipi-pesi'!Z$7,'Tabelle Tipi-pesi'!AA$7,"")&amp;IF(AA257='Tabelle Tipi-pesi'!Z$8,'Tabelle Tipi-pesi'!AA$8,"")&amp;IF(AA257='Tabelle Tipi-pesi'!Z$9,'Tabelle Tipi-pesi'!AA$9,"")&amp;IF(AA257='Tabelle Tipi-pesi'!Z$10,'Tabelle Tipi-pesi'!AA$10,"")&amp;IF(AA257='Tabelle Tipi-pesi'!Z$11,'Tabelle Tipi-pesi'!AA$11,"")&amp;IF(AA257='Tabelle Tipi-pesi'!Z$12,'Tabelle Tipi-pesi'!AA$12,"")&amp;IF(AA257='Tabelle Tipi-pesi'!Z$13,'Tabelle Tipi-pesi'!AA$13,"")&amp;IF(AA257='Tabelle Tipi-pesi'!Z$14,'Tabelle Tipi-pesi'!AA$14,"")&amp;IF(AA257='Tabelle Tipi-pesi'!Z$15,'Tabelle Tipi-pesi'!AA$15,"")&amp;IF(AA257='Tabelle Tipi-pesi'!Z$16,'Tabelle Tipi-pesi'!AA$16,"")&amp;IF(AA257='Tabelle Tipi-pesi'!Z$17,'Tabelle Tipi-pesi'!AA$17,"")&amp;IF(AA257='Tabelle Tipi-pesi'!Z$18,'Tabelle Tipi-pesi'!AA$18,"")&amp;IF(AA257='Tabelle Tipi-pesi'!Z$19,'Tabelle Tipi-pesi'!AA$19,"")&amp;IF(AA257='Tabelle Tipi-pesi'!Z$20,'Tabelle Tipi-pesi'!AA$20,"")&amp;IF(AA257='Tabelle Tipi-pesi'!Z$21,'Tabelle Tipi-pesi'!AA$21,"")&amp;IF(AA257='Tabelle Tipi-pesi'!Z$22,'Tabelle Tipi-pesi'!AA$22,"")&amp;IF(AA257='Tabelle Tipi-pesi'!Z$23,'Tabelle Tipi-pesi'!AA$23,"")&amp;IF(AA257='Tabelle Tipi-pesi'!Z$24,'Tabelle Tipi-pesi'!AA$24,"")&amp;IF(AA257='Tabelle Tipi-pesi'!Z$25,'Tabelle Tipi-pesi'!AA$25,"")&amp;IF(AA257='Tabelle Tipi-pesi'!Z$26,'Tabelle Tipi-pesi'!AA$26,"")&amp;IF(AA257='Tabelle Tipi-pesi'!Z$27,'Tabelle Tipi-pesi'!AA$27,"")&amp;IF(AA257='Tabelle Tipi-pesi'!Z$28,'Tabelle Tipi-pesi'!AA$28,"")&amp;IF(AA257='Tabelle Tipi-pesi'!Z$29,'Tabelle Tipi-pesi'!AA$29,"")&amp;IF(AA257='Tabelle Tipi-pesi'!Z$30,'Tabelle Tipi-pesi'!AA$30,"")))</f>
        <v>10</v>
      </c>
      <c r="AD257" s="9">
        <f>IF(AC257="",0,VALUE(IF(AC257='Tabelle Tipi-pesi'!Z$2,'Tabelle Tipi-pesi'!AA$2,"")&amp;IF(AC257='Tabelle Tipi-pesi'!Z$3,'Tabelle Tipi-pesi'!AA$3,"")&amp;IF(AC257='Tabelle Tipi-pesi'!Z$4,'Tabelle Tipi-pesi'!AA$4,"")&amp;IF(AC257='Tabelle Tipi-pesi'!Z$5,'Tabelle Tipi-pesi'!AA$5,"")&amp;IF(AC257='Tabelle Tipi-pesi'!Z$6,'Tabelle Tipi-pesi'!AA$6,"")&amp;IF(AC257='Tabelle Tipi-pesi'!Z$7,'Tabelle Tipi-pesi'!AA$7,"")&amp;IF(AC257='Tabelle Tipi-pesi'!Z$8,'Tabelle Tipi-pesi'!AA$8,"")&amp;IF(AC257='Tabelle Tipi-pesi'!Z$9,'Tabelle Tipi-pesi'!AA$9,"")&amp;IF(AC257='Tabelle Tipi-pesi'!Z$10,'Tabelle Tipi-pesi'!AA$10,"")&amp;IF(AC257='Tabelle Tipi-pesi'!Z$11,'Tabelle Tipi-pesi'!AA$11,"")&amp;IF(AC257='Tabelle Tipi-pesi'!Z$12,'Tabelle Tipi-pesi'!AA$12,"")&amp;IF(AC257='Tabelle Tipi-pesi'!Z$13,'Tabelle Tipi-pesi'!AA$13,"")&amp;IF(AC257='Tabelle Tipi-pesi'!Z$14,'Tabelle Tipi-pesi'!AA$14,"")&amp;IF(AC257='Tabelle Tipi-pesi'!Z$15,'Tabelle Tipi-pesi'!AA$15,"")&amp;IF(AC257='Tabelle Tipi-pesi'!Z$16,'Tabelle Tipi-pesi'!AA$16,"")&amp;IF(AC257='Tabelle Tipi-pesi'!Z$17,'Tabelle Tipi-pesi'!AA$17,"")&amp;IF(AC257='Tabelle Tipi-pesi'!Z$18,'Tabelle Tipi-pesi'!AA$18,"")&amp;IF(AC257='Tabelle Tipi-pesi'!Z$19,'Tabelle Tipi-pesi'!AA$19,"")&amp;IF(AC257='Tabelle Tipi-pesi'!Z$20,'Tabelle Tipi-pesi'!AA$20,"")&amp;IF(AC257='Tabelle Tipi-pesi'!Z$21,'Tabelle Tipi-pesi'!AA$21,"")&amp;IF(AC257='Tabelle Tipi-pesi'!Z$22,'Tabelle Tipi-pesi'!AA$22,"")&amp;IF(AC257='Tabelle Tipi-pesi'!Z$23,'Tabelle Tipi-pesi'!AA$23,"")&amp;IF(AC257='Tabelle Tipi-pesi'!Z$24,'Tabelle Tipi-pesi'!AA$24,"")&amp;IF(AC257='Tabelle Tipi-pesi'!Z$25,'Tabelle Tipi-pesi'!AA$25,"")&amp;IF(AC257='Tabelle Tipi-pesi'!Z$26,'Tabelle Tipi-pesi'!AA$26,"")&amp;IF(AC257='Tabelle Tipi-pesi'!Z$25,'Tabelle Tipi-pesi'!AA$25,"")&amp;IF(AC257='Tabelle Tipi-pesi'!Z$27,'Tabelle Tipi-pesi'!AA$27,"")&amp;IF(AC257='Tabelle Tipi-pesi'!Z$28,'Tabelle Tipi-pesi'!AA$28,"")&amp;IF(AC257='Tabelle Tipi-pesi'!Z$29,'Tabelle Tipi-pesi'!AA$29,"")&amp;IF(AC257='Tabelle Tipi-pesi'!Z$30,'Tabelle Tipi-pesi'!AA$30,"")))</f>
        <v>0</v>
      </c>
      <c r="AE257" s="34" t="s">
        <v>118</v>
      </c>
      <c r="AF257" s="35">
        <f>IF(AE257="",0,VALUE(IF(AE257='Tabelle Tipi-pesi'!AB$2,'Tabelle Tipi-pesi'!AC$2,"")&amp;IF(AE257='Tabelle Tipi-pesi'!AB$3,'Tabelle Tipi-pesi'!AC$3,"")&amp;IF(AE257='Tabelle Tipi-pesi'!AB$4,'Tabelle Tipi-pesi'!AC$4,"")&amp;IF(AE257='Tabelle Tipi-pesi'!AB$5,'Tabelle Tipi-pesi'!AC$5,"")&amp;IF(AE257='Tabelle Tipi-pesi'!AB$6,'Tabelle Tipi-pesi'!AC$6,"")&amp;IF(AE257='Tabelle Tipi-pesi'!AB$7,'Tabelle Tipi-pesi'!AC$7,"")&amp;IF(AE257='Tabelle Tipi-pesi'!AB$8,'Tabelle Tipi-pesi'!AC$8,"")&amp;IF(AE257='Tabelle Tipi-pesi'!AB$9,'Tabelle Tipi-pesi'!AC$9,"")&amp;IF(AE257='Tabelle Tipi-pesi'!AB$10,'Tabelle Tipi-pesi'!AC$10,"")&amp;IF(AE257='Tabelle Tipi-pesi'!AB$11,'Tabelle Tipi-pesi'!AC$11,"")&amp;IF(AE257='Tabelle Tipi-pesi'!AB$12,'Tabelle Tipi-pesi'!AC$12,"")&amp;IF(AE257='Tabelle Tipi-pesi'!AB$13,'Tabelle Tipi-pesi'!AC$13,"")&amp;IF(AE257='Tabelle Tipi-pesi'!AB$14,'Tabelle Tipi-pesi'!AC$14,"")&amp;IF(AE257='Tabelle Tipi-pesi'!AB$15,'Tabelle Tipi-pesi'!AC$15,"")&amp;IF(AE257='Tabelle Tipi-pesi'!AB$16,'Tabelle Tipi-pesi'!AC$16,"")&amp;IF(AE257='Tabelle Tipi-pesi'!AB$17,'Tabelle Tipi-pesi'!AC$17,"")&amp;IF(AE257='Tabelle Tipi-pesi'!AB$18,'Tabelle Tipi-pesi'!AC$18,"")&amp;IF(AE257='Tabelle Tipi-pesi'!AB$19,'Tabelle Tipi-pesi'!AC$19,"")&amp;IF(AE257='Tabelle Tipi-pesi'!AB$20,'Tabelle Tipi-pesi'!AC$20,"")&amp;IF(AE257='Tabelle Tipi-pesi'!AB$21,'Tabelle Tipi-pesi'!AC$21,"")&amp;IF(AE257='Tabelle Tipi-pesi'!AB$22,'Tabelle Tipi-pesi'!AC$22,"")&amp;IF(AE257='Tabelle Tipi-pesi'!AB$23,'Tabelle Tipi-pesi'!AC$23,"")&amp;IF(AE257='Tabelle Tipi-pesi'!AB$24,'Tabelle Tipi-pesi'!AC$24,"")&amp;IF(AE257='Tabelle Tipi-pesi'!AB$25,'Tabelle Tipi-pesi'!AC$25,"")&amp;IF(AE257='Tabelle Tipi-pesi'!AB$26,'Tabelle Tipi-pesi'!AC$26,"")&amp;IF(AE257='Tabelle Tipi-pesi'!AB$25,'Tabelle Tipi-pesi'!AC$25,"")&amp;IF(AE257='Tabelle Tipi-pesi'!AB$27,'Tabelle Tipi-pesi'!AC$27,"")&amp;IF(AE257='Tabelle Tipi-pesi'!AB$28,'Tabelle Tipi-pesi'!AC$28,"")&amp;IF(AE257='Tabelle Tipi-pesi'!AB$29,'Tabelle Tipi-pesi'!AC$29,"")&amp;IF(AE257='Tabelle Tipi-pesi'!AB$30,'Tabelle Tipi-pesi'!AC$30,"")))</f>
        <v>10</v>
      </c>
      <c r="AH257" s="9">
        <f>IF(AG257="",0,VALUE(IF(AG257='Tabelle Tipi-pesi'!AD$2,'Tabelle Tipi-pesi'!AE$2,"")&amp;IF(AG257='Tabelle Tipi-pesi'!AD$3,'Tabelle Tipi-pesi'!AE$3,"")&amp;IF(AG257='Tabelle Tipi-pesi'!AD$4,'Tabelle Tipi-pesi'!AE$4,"")&amp;IF(AG257='Tabelle Tipi-pesi'!AD$5,'Tabelle Tipi-pesi'!AE$5,"")&amp;IF(AG257='Tabelle Tipi-pesi'!AD$6,'Tabelle Tipi-pesi'!AE$6,"")&amp;IF(AG257='Tabelle Tipi-pesi'!AD$7,'Tabelle Tipi-pesi'!AE$7,"")&amp;IF(AG257='Tabelle Tipi-pesi'!AD$8,'Tabelle Tipi-pesi'!AE$8,"")&amp;IF(AG257='Tabelle Tipi-pesi'!AD$9,'Tabelle Tipi-pesi'!AE$9,"")&amp;IF(AG257='Tabelle Tipi-pesi'!AD$10,'Tabelle Tipi-pesi'!AE$10,"")&amp;IF(AG257='Tabelle Tipi-pesi'!AD$11,'Tabelle Tipi-pesi'!AE$11,"")&amp;IF(AG257='Tabelle Tipi-pesi'!AD$12,'Tabelle Tipi-pesi'!AE$12,"")&amp;IF(AG257='Tabelle Tipi-pesi'!AD$13,'Tabelle Tipi-pesi'!AE$13,"")&amp;IF(AG257='Tabelle Tipi-pesi'!AD$14,'Tabelle Tipi-pesi'!AE$14,"")&amp;IF(AG257='Tabelle Tipi-pesi'!AD$15,'Tabelle Tipi-pesi'!AE$15,"")&amp;IF(AG257='Tabelle Tipi-pesi'!AD$16,'Tabelle Tipi-pesi'!AE$16,"")&amp;IF(AG257='Tabelle Tipi-pesi'!AD$17,'Tabelle Tipi-pesi'!AE$17,"")&amp;IF(AG257='Tabelle Tipi-pesi'!AD$18,'Tabelle Tipi-pesi'!AE$18,"")&amp;IF(AG257='Tabelle Tipi-pesi'!AD$19,'Tabelle Tipi-pesi'!AE$19,"")&amp;IF(AG257='Tabelle Tipi-pesi'!AD$20,'Tabelle Tipi-pesi'!AE$20,"")&amp;IF(AG257='Tabelle Tipi-pesi'!AD$21,'Tabelle Tipi-pesi'!AE$21,"")&amp;IF(AG257='Tabelle Tipi-pesi'!AD$22,'Tabelle Tipi-pesi'!AE$22,"")&amp;IF(AG257='Tabelle Tipi-pesi'!AD$23,'Tabelle Tipi-pesi'!AE$23,"")&amp;IF(AG257='Tabelle Tipi-pesi'!AD$24,'Tabelle Tipi-pesi'!AE$24,"")&amp;IF(AG257='Tabelle Tipi-pesi'!AD$25,'Tabelle Tipi-pesi'!AE$25,"")&amp;IF(AG257='Tabelle Tipi-pesi'!AD$26,'Tabelle Tipi-pesi'!AE$26,"")&amp;IF(AG257='Tabelle Tipi-pesi'!AD$25,'Tabelle Tipi-pesi'!AE$25,"")&amp;IF(AG257='Tabelle Tipi-pesi'!AD$27,'Tabelle Tipi-pesi'!AE$27,"")&amp;IF(AG257='Tabelle Tipi-pesi'!AD$28,'Tabelle Tipi-pesi'!AE$28,"")&amp;IF(AG257='Tabelle Tipi-pesi'!AD$29,'Tabelle Tipi-pesi'!AE$29,"")&amp;IF(AG257='Tabelle Tipi-pesi'!AD$30,'Tabelle Tipi-pesi'!AE$30,"")))</f>
        <v>0</v>
      </c>
      <c r="AJ257" s="26">
        <f t="shared" si="56"/>
        <v>612</v>
      </c>
      <c r="AK257" s="55">
        <v>40</v>
      </c>
      <c r="AL257" s="12">
        <v>5263</v>
      </c>
      <c r="AM257" s="18"/>
      <c r="AN257" s="11">
        <f t="shared" si="57"/>
        <v>9</v>
      </c>
      <c r="AO257" s="11" t="str">
        <f t="shared" si="58"/>
        <v>3</v>
      </c>
      <c r="AP257" s="8">
        <v>1080</v>
      </c>
      <c r="AQ257" s="40">
        <f t="shared" si="59"/>
        <v>7.8944999999999999</v>
      </c>
      <c r="AR257" s="15">
        <f t="shared" si="60"/>
        <v>85.260599999999997</v>
      </c>
      <c r="AS257" s="16">
        <f t="shared" si="61"/>
        <v>139.31470588235291</v>
      </c>
      <c r="AT257" s="15">
        <f t="shared" si="62"/>
        <v>7.1779931175713054</v>
      </c>
      <c r="AU257" s="39"/>
    </row>
    <row r="258" spans="1:47" s="8" customFormat="1" ht="11.25" customHeight="1" x14ac:dyDescent="0.2">
      <c r="A258" s="8">
        <v>254</v>
      </c>
      <c r="B258" s="8">
        <v>4</v>
      </c>
      <c r="C258" s="20" t="s">
        <v>156</v>
      </c>
      <c r="D258" s="21">
        <f>IF(C258="",0,VALUE(IF(C258='Tabelle Tipi-pesi'!B$2,'Tabelle Tipi-pesi'!C$2,"")&amp;IF(C258='Tabelle Tipi-pesi'!B$3,'Tabelle Tipi-pesi'!C$3,"")&amp;IF(C258='Tabelle Tipi-pesi'!B$4,'Tabelle Tipi-pesi'!C$4,"")&amp;IF(C258='Tabelle Tipi-pesi'!B$5,'Tabelle Tipi-pesi'!C$5,"")&amp;IF(C258='Tabelle Tipi-pesi'!B$6,'Tabelle Tipi-pesi'!C$6,"")&amp;IF(C258='Tabelle Tipi-pesi'!B$7,'Tabelle Tipi-pesi'!C$7,"")&amp;IF(C258='Tabelle Tipi-pesi'!B$8,'Tabelle Tipi-pesi'!C$8,"")&amp;IF(C258='Tabelle Tipi-pesi'!B$9,'Tabelle Tipi-pesi'!C$9,"")&amp;IF(C258='Tabelle Tipi-pesi'!B$10,'Tabelle Tipi-pesi'!C$10,"")&amp;IF(C258='Tabelle Tipi-pesi'!B$11,'Tabelle Tipi-pesi'!C$11,"")&amp;IF(C258='Tabelle Tipi-pesi'!B$12,'Tabelle Tipi-pesi'!C$12,"")&amp;IF(C258='Tabelle Tipi-pesi'!B$13,'Tabelle Tipi-pesi'!C$13,"")&amp;IF(C258='Tabelle Tipi-pesi'!B$14,'Tabelle Tipi-pesi'!C$14,"")&amp;IF(C258='Tabelle Tipi-pesi'!B$15,'Tabelle Tipi-pesi'!C$15,"")&amp;IF(C258='Tabelle Tipi-pesi'!B$16,'Tabelle Tipi-pesi'!C$16,"")&amp;IF(C258='Tabelle Tipi-pesi'!B$17,'Tabelle Tipi-pesi'!C$17,"")&amp;IF(C258='Tabelle Tipi-pesi'!B$18,'Tabelle Tipi-pesi'!C$18,"")&amp;IF(C258='Tabelle Tipi-pesi'!B$19,'Tabelle Tipi-pesi'!C$19,"")&amp;IF(C258='Tabelle Tipi-pesi'!B$20,'Tabelle Tipi-pesi'!C$20,"")&amp;IF(C258='Tabelle Tipi-pesi'!B$21,'Tabelle Tipi-pesi'!C$21,"")&amp;IF(C258='Tabelle Tipi-pesi'!B$22,'Tabelle Tipi-pesi'!C$22,"")&amp;IF(C258='Tabelle Tipi-pesi'!B$23,'Tabelle Tipi-pesi'!C$23,"")&amp;IF(C258='Tabelle Tipi-pesi'!B$24,'Tabelle Tipi-pesi'!C$24,"")&amp;IF(C258='Tabelle Tipi-pesi'!B$25,'Tabelle Tipi-pesi'!C$25,"")&amp;IF(C258='Tabelle Tipi-pesi'!B$26,'Tabelle Tipi-pesi'!C$26,"")&amp;IF(C258='Tabelle Tipi-pesi'!B$27,'Tabelle Tipi-pesi'!C$27,"")&amp;IF(C258='Tabelle Tipi-pesi'!B$28,'Tabelle Tipi-pesi'!C$28,"")&amp;IF(C258='Tabelle Tipi-pesi'!B$29,'Tabelle Tipi-pesi'!C$29,"")&amp;IF(C258='Tabelle Tipi-pesi'!B$30,'Tabelle Tipi-pesi'!C$30,"")))</f>
        <v>40</v>
      </c>
      <c r="E258" s="8" t="s">
        <v>139</v>
      </c>
      <c r="F258" s="7">
        <f>IF(E258="",0,VALUE(IF(E258='Tabelle Tipi-pesi'!D$2,'Tabelle Tipi-pesi'!E$2,"")&amp;IF(E258='Tabelle Tipi-pesi'!D$3,'Tabelle Tipi-pesi'!E$3,"")&amp;IF(E258='Tabelle Tipi-pesi'!D$4,'Tabelle Tipi-pesi'!E$4,"")&amp;IF(E258='Tabelle Tipi-pesi'!D$5,'Tabelle Tipi-pesi'!E$5,"")&amp;IF(E258='Tabelle Tipi-pesi'!D$6,'Tabelle Tipi-pesi'!E$6,"")&amp;IF(E258='Tabelle Tipi-pesi'!D$7,'Tabelle Tipi-pesi'!E$7,"")&amp;IF(E258='Tabelle Tipi-pesi'!D$8,'Tabelle Tipi-pesi'!E$8,"")&amp;IF(E258='Tabelle Tipi-pesi'!D$9,'Tabelle Tipi-pesi'!E$9,"")&amp;IF(E258='Tabelle Tipi-pesi'!D$10,'Tabelle Tipi-pesi'!E$10,"")&amp;IF(E258='Tabelle Tipi-pesi'!D$11,'Tabelle Tipi-pesi'!E$11,"")&amp;IF(E258='Tabelle Tipi-pesi'!D$12,'Tabelle Tipi-pesi'!E$12,"")&amp;IF(E258='Tabelle Tipi-pesi'!D$13,'Tabelle Tipi-pesi'!E$13,"")&amp;IF(E258='Tabelle Tipi-pesi'!D$14,'Tabelle Tipi-pesi'!E$14,"")&amp;IF(E258='Tabelle Tipi-pesi'!D$15,'Tabelle Tipi-pesi'!E$15,"")&amp;IF(E258='Tabelle Tipi-pesi'!D$16,'Tabelle Tipi-pesi'!E$16,"")&amp;IF(E258='Tabelle Tipi-pesi'!D$17,'Tabelle Tipi-pesi'!E$17,"")&amp;IF(E258='Tabelle Tipi-pesi'!D$18,'Tabelle Tipi-pesi'!E$18,"")&amp;IF(E258='Tabelle Tipi-pesi'!D$19,'Tabelle Tipi-pesi'!E$19,"")&amp;IF(E258='Tabelle Tipi-pesi'!D$20,'Tabelle Tipi-pesi'!E$20,"")&amp;IF(E258='Tabelle Tipi-pesi'!D$21,'Tabelle Tipi-pesi'!E$21,"")&amp;IF(E258='Tabelle Tipi-pesi'!D$22,'Tabelle Tipi-pesi'!E$22,"")&amp;IF(E258='Tabelle Tipi-pesi'!D$23,'Tabelle Tipi-pesi'!E$23,"")&amp;IF(E258='Tabelle Tipi-pesi'!D$24,'Tabelle Tipi-pesi'!E$24,"")&amp;IF(E258='Tabelle Tipi-pesi'!D$25,'Tabelle Tipi-pesi'!E$25,"")&amp;IF(E258='Tabelle Tipi-pesi'!D$26,'Tabelle Tipi-pesi'!E$26,"")&amp;IF(E258='Tabelle Tipi-pesi'!D$27,'Tabelle Tipi-pesi'!E$27,"")&amp;IF(E258='Tabelle Tipi-pesi'!D$28,'Tabelle Tipi-pesi'!E$28,"")&amp;IF(E258='Tabelle Tipi-pesi'!D$29,'Tabelle Tipi-pesi'!E$29,"")&amp;IF(E258='Tabelle Tipi-pesi'!D$30,'Tabelle Tipi-pesi'!E$30,"")))</f>
        <v>20</v>
      </c>
      <c r="G258" s="22" t="s">
        <v>133</v>
      </c>
      <c r="H258" s="23">
        <f>$B258*IF(G258="",0,VALUE(IF(G258='Tabelle Tipi-pesi'!F$2,'Tabelle Tipi-pesi'!G$2,"")&amp;IF(G258='Tabelle Tipi-pesi'!F$3,'Tabelle Tipi-pesi'!G$3,"")&amp;IF(G258='Tabelle Tipi-pesi'!F$4,'Tabelle Tipi-pesi'!G$4,"")&amp;IF(G258='Tabelle Tipi-pesi'!F$5,'Tabelle Tipi-pesi'!G$5,"")&amp;IF(G258='Tabelle Tipi-pesi'!F$6,'Tabelle Tipi-pesi'!G$6,"")&amp;IF(G258='Tabelle Tipi-pesi'!F$7,'Tabelle Tipi-pesi'!G$7,"")&amp;IF(G258='Tabelle Tipi-pesi'!F$8,'Tabelle Tipi-pesi'!G$8,"")&amp;IF(G258='Tabelle Tipi-pesi'!F$9,'Tabelle Tipi-pesi'!G$9,"")&amp;IF(G258='Tabelle Tipi-pesi'!F$10,'Tabelle Tipi-pesi'!G$10,"")&amp;IF(G258='Tabelle Tipi-pesi'!F$11,'Tabelle Tipi-pesi'!G$11,"")&amp;IF(G258='Tabelle Tipi-pesi'!F$12,'Tabelle Tipi-pesi'!G$12,"")&amp;IF(G258='Tabelle Tipi-pesi'!F$13,'Tabelle Tipi-pesi'!G$13,"")&amp;IF(G258='Tabelle Tipi-pesi'!F$14,'Tabelle Tipi-pesi'!G$14,"")&amp;IF(G258='Tabelle Tipi-pesi'!F$15,'Tabelle Tipi-pesi'!G$15,"")&amp;IF(G258='Tabelle Tipi-pesi'!F$16,'Tabelle Tipi-pesi'!G$16,"")&amp;IF(G258='Tabelle Tipi-pesi'!F$17,'Tabelle Tipi-pesi'!G$17,"")&amp;IF(G258='Tabelle Tipi-pesi'!F$18,'Tabelle Tipi-pesi'!G$18,"")&amp;IF(G258='Tabelle Tipi-pesi'!F$19,'Tabelle Tipi-pesi'!G$19,"")&amp;IF(G258='Tabelle Tipi-pesi'!F$20,'Tabelle Tipi-pesi'!G$20,"")&amp;IF(G258='Tabelle Tipi-pesi'!F$21,'Tabelle Tipi-pesi'!G$21,"")&amp;IF(G258='Tabelle Tipi-pesi'!F$22,'Tabelle Tipi-pesi'!G$22,"")&amp;IF(G258='Tabelle Tipi-pesi'!F$23,'Tabelle Tipi-pesi'!G$23,"")&amp;IF(G258='Tabelle Tipi-pesi'!F$24,'Tabelle Tipi-pesi'!G$24,"")&amp;IF(G258='Tabelle Tipi-pesi'!F$25,'Tabelle Tipi-pesi'!G$25,"")&amp;IF(G258='Tabelle Tipi-pesi'!F$26,'Tabelle Tipi-pesi'!G$26,"")&amp;IF(G258='Tabelle Tipi-pesi'!F$27,'Tabelle Tipi-pesi'!G$27,"")&amp;IF(G258='Tabelle Tipi-pesi'!F$28,'Tabelle Tipi-pesi'!G$28,"")&amp;IF(G258='Tabelle Tipi-pesi'!F$29,'Tabelle Tipi-pesi'!G$29,"")&amp;IF(G258='Tabelle Tipi-pesi'!F$30,'Tabelle Tipi-pesi'!G$30,"")))</f>
        <v>40</v>
      </c>
      <c r="I258" s="8" t="s">
        <v>44</v>
      </c>
      <c r="J258" s="9">
        <f>IF(I258="",0,VALUE(IF(I258='Tabelle Tipi-pesi'!H$2,'Tabelle Tipi-pesi'!I$2,"")&amp;IF(I258='Tabelle Tipi-pesi'!H$3,'Tabelle Tipi-pesi'!I$3,"")&amp;IF(I258='Tabelle Tipi-pesi'!H$4,'Tabelle Tipi-pesi'!I$4,"")&amp;IF(I258='Tabelle Tipi-pesi'!H$5,'Tabelle Tipi-pesi'!I$5,"")&amp;IF(I258='Tabelle Tipi-pesi'!H$6,'Tabelle Tipi-pesi'!I$6,"")&amp;IF(I258='Tabelle Tipi-pesi'!H$7,'Tabelle Tipi-pesi'!I$7,"")&amp;IF(I258='Tabelle Tipi-pesi'!H$8,'Tabelle Tipi-pesi'!I$8,"")&amp;IF(I258='Tabelle Tipi-pesi'!H$9,'Tabelle Tipi-pesi'!I$9,"")&amp;IF(I258='Tabelle Tipi-pesi'!H$10,'Tabelle Tipi-pesi'!I$10,"")&amp;IF(I258='Tabelle Tipi-pesi'!H$11,'Tabelle Tipi-pesi'!I$11,"")&amp;IF(I258='Tabelle Tipi-pesi'!H$12,'Tabelle Tipi-pesi'!I$12,"")&amp;IF(I258='Tabelle Tipi-pesi'!H$13,'Tabelle Tipi-pesi'!I$13,"")&amp;IF(I258='Tabelle Tipi-pesi'!H$14,'Tabelle Tipi-pesi'!I$14,"")&amp;IF(I258='Tabelle Tipi-pesi'!H$15,'Tabelle Tipi-pesi'!I$15,"")&amp;IF(I258='Tabelle Tipi-pesi'!H$16,'Tabelle Tipi-pesi'!I$16,"")&amp;IF(I258='Tabelle Tipi-pesi'!H$17,'Tabelle Tipi-pesi'!I$17,"")&amp;IF(I258='Tabelle Tipi-pesi'!H$18,'Tabelle Tipi-pesi'!I$18,"")&amp;IF(I258='Tabelle Tipi-pesi'!H$19,'Tabelle Tipi-pesi'!I$19,"")&amp;IF(I258='Tabelle Tipi-pesi'!H$20,'Tabelle Tipi-pesi'!I$20,"")&amp;IF(I258='Tabelle Tipi-pesi'!H$21,'Tabelle Tipi-pesi'!I$21,"")&amp;IF(I258='Tabelle Tipi-pesi'!H$22,'Tabelle Tipi-pesi'!I$22,"")&amp;IF(I258='Tabelle Tipi-pesi'!H$23,'Tabelle Tipi-pesi'!I$23,"")&amp;IF(I258='Tabelle Tipi-pesi'!H$24,'Tabelle Tipi-pesi'!I$24,"")&amp;IF(I258='Tabelle Tipi-pesi'!H$25,'Tabelle Tipi-pesi'!I$25,"")&amp;IF(I258='Tabelle Tipi-pesi'!H$26,'Tabelle Tipi-pesi'!I$26,"")&amp;IF(I258='Tabelle Tipi-pesi'!H$27,'Tabelle Tipi-pesi'!I$27,"")&amp;IF(I258='Tabelle Tipi-pesi'!H$28,'Tabelle Tipi-pesi'!I$28,"")&amp;IF(I258='Tabelle Tipi-pesi'!H$29,'Tabelle Tipi-pesi'!I$29,"")&amp;IF(I258='Tabelle Tipi-pesi'!H$30,'Tabelle Tipi-pesi'!I$30,"")))</f>
        <v>80</v>
      </c>
      <c r="K258" s="24" t="s">
        <v>50</v>
      </c>
      <c r="L258" s="25">
        <f>IF(K258="",0,VALUE(IF(K258='Tabelle Tipi-pesi'!J$2,'Tabelle Tipi-pesi'!K$2,"")&amp;IF(K258='Tabelle Tipi-pesi'!J$3,'Tabelle Tipi-pesi'!K$3,"")&amp;IF(K258='Tabelle Tipi-pesi'!J$4,'Tabelle Tipi-pesi'!K$4,"")&amp;IF(K258='Tabelle Tipi-pesi'!J$5,'Tabelle Tipi-pesi'!K$5,"")&amp;IF(K258='Tabelle Tipi-pesi'!J$6,'Tabelle Tipi-pesi'!K$6,"")&amp;IF(K258='Tabelle Tipi-pesi'!J$7,'Tabelle Tipi-pesi'!K$7,"")&amp;IF(K258='Tabelle Tipi-pesi'!J$8,'Tabelle Tipi-pesi'!K$8,"")&amp;IF(K258='Tabelle Tipi-pesi'!J$9,'Tabelle Tipi-pesi'!K$9,"")&amp;IF(K258='Tabelle Tipi-pesi'!J$10,'Tabelle Tipi-pesi'!K$10,"")&amp;IF(K258='Tabelle Tipi-pesi'!J$11,'Tabelle Tipi-pesi'!K$11,"")&amp;IF(K258='Tabelle Tipi-pesi'!J$12,'Tabelle Tipi-pesi'!K$12,"")&amp;IF(K258='Tabelle Tipi-pesi'!J$13,'Tabelle Tipi-pesi'!K$13,"")&amp;IF(K258='Tabelle Tipi-pesi'!J$14,'Tabelle Tipi-pesi'!K$14,"")&amp;IF(K258='Tabelle Tipi-pesi'!J$15,'Tabelle Tipi-pesi'!K$15,"")&amp;IF(K258='Tabelle Tipi-pesi'!J$16,'Tabelle Tipi-pesi'!K$16,"")&amp;IF(K258='Tabelle Tipi-pesi'!J$17,'Tabelle Tipi-pesi'!K$17,"")&amp;IF(K258='Tabelle Tipi-pesi'!J$18,'Tabelle Tipi-pesi'!K$18,"")&amp;IF(K258='Tabelle Tipi-pesi'!J$19,'Tabelle Tipi-pesi'!K$19,"")&amp;IF(K258='Tabelle Tipi-pesi'!J$20,'Tabelle Tipi-pesi'!K$20,"")&amp;IF(K258='Tabelle Tipi-pesi'!J$21,'Tabelle Tipi-pesi'!K$21,"")&amp;IF(K258='Tabelle Tipi-pesi'!J$22,'Tabelle Tipi-pesi'!K$22,"")&amp;IF(K258='Tabelle Tipi-pesi'!J$23,'Tabelle Tipi-pesi'!K$23,"")&amp;IF(K258='Tabelle Tipi-pesi'!J$24,'Tabelle Tipi-pesi'!K$24,"")&amp;IF(K258='Tabelle Tipi-pesi'!J$25,'Tabelle Tipi-pesi'!K$25,"")&amp;IF(K258='Tabelle Tipi-pesi'!J$26,'Tabelle Tipi-pesi'!K$26,"")&amp;IF(K258='Tabelle Tipi-pesi'!J$27,'Tabelle Tipi-pesi'!K$27,"")&amp;IF(K258='Tabelle Tipi-pesi'!J$28,'Tabelle Tipi-pesi'!K$28,"")&amp;IF(K258='Tabelle Tipi-pesi'!J$29,'Tabelle Tipi-pesi'!K$29,"")&amp;IF(K258='Tabelle Tipi-pesi'!J$30,'Tabelle Tipi-pesi'!K$30,"")))</f>
        <v>7</v>
      </c>
      <c r="M258" s="8" t="s">
        <v>55</v>
      </c>
      <c r="N258" s="9">
        <f>$B258*IF(M258="",0,VALUE(IF(M258='Tabelle Tipi-pesi'!L$2,'Tabelle Tipi-pesi'!M$2,"")&amp;IF(M258='Tabelle Tipi-pesi'!L$3,'Tabelle Tipi-pesi'!M$3,"")&amp;IF(M258='Tabelle Tipi-pesi'!L$4,'Tabelle Tipi-pesi'!M$4,"")&amp;IF(M258='Tabelle Tipi-pesi'!L$5,'Tabelle Tipi-pesi'!M$5,"")&amp;IF(M258='Tabelle Tipi-pesi'!L$6,'Tabelle Tipi-pesi'!M$6,"")&amp;IF(M258='Tabelle Tipi-pesi'!L$7,'Tabelle Tipi-pesi'!M$7,"")&amp;IF(M258='Tabelle Tipi-pesi'!L$8,'Tabelle Tipi-pesi'!M$8,"")&amp;IF(M258='Tabelle Tipi-pesi'!L$9,'Tabelle Tipi-pesi'!M$9,"")&amp;IF(M258='Tabelle Tipi-pesi'!L$10,'Tabelle Tipi-pesi'!M$10,"")&amp;IF(M258='Tabelle Tipi-pesi'!L$11,'Tabelle Tipi-pesi'!M$11,"")&amp;IF(M258='Tabelle Tipi-pesi'!L$12,'Tabelle Tipi-pesi'!M$12,"")&amp;IF(M258='Tabelle Tipi-pesi'!L$13,'Tabelle Tipi-pesi'!M$13,"")&amp;IF(M258='Tabelle Tipi-pesi'!L$14,'Tabelle Tipi-pesi'!M$14,"")&amp;IF(M258='Tabelle Tipi-pesi'!L$15,'Tabelle Tipi-pesi'!M$15,"")&amp;IF(M258='Tabelle Tipi-pesi'!L$16,'Tabelle Tipi-pesi'!M$16,"")&amp;IF(M258='Tabelle Tipi-pesi'!L$17,'Tabelle Tipi-pesi'!M$17,"")&amp;IF(M258='Tabelle Tipi-pesi'!L$18,'Tabelle Tipi-pesi'!M$18,"")&amp;IF(M258='Tabelle Tipi-pesi'!L$19,'Tabelle Tipi-pesi'!M$19,"")&amp;IF(M258='Tabelle Tipi-pesi'!L$20,'Tabelle Tipi-pesi'!M$20,"")&amp;IF(M258='Tabelle Tipi-pesi'!L$21,'Tabelle Tipi-pesi'!M$21,"")&amp;IF(M258='Tabelle Tipi-pesi'!L$22,'Tabelle Tipi-pesi'!M$22,"")&amp;IF(M258='Tabelle Tipi-pesi'!L$23,'Tabelle Tipi-pesi'!M$23,"")&amp;IF(M258='Tabelle Tipi-pesi'!L$24,'Tabelle Tipi-pesi'!M$24,"")&amp;IF(M258='Tabelle Tipi-pesi'!L$25,'Tabelle Tipi-pesi'!M$25,"")&amp;IF(M258='Tabelle Tipi-pesi'!L$26,'Tabelle Tipi-pesi'!M$26,"")&amp;IF(M258='Tabelle Tipi-pesi'!L$27,'Tabelle Tipi-pesi'!M$27,"")&amp;IF(M258='Tabelle Tipi-pesi'!L$28,'Tabelle Tipi-pesi'!M$28,"")&amp;IF(M258='Tabelle Tipi-pesi'!L$29,'Tabelle Tipi-pesi'!M$29,"")&amp;IF(M258='Tabelle Tipi-pesi'!L$30,'Tabelle Tipi-pesi'!M$30,"")))</f>
        <v>100</v>
      </c>
      <c r="O258" s="27" t="s">
        <v>170</v>
      </c>
      <c r="P258" s="28">
        <f>IF(O258="",0,VALUE(IF(O258='Tabelle Tipi-pesi'!N$2,'Tabelle Tipi-pesi'!O$2,"")&amp;IF(O258='Tabelle Tipi-pesi'!N$3,'Tabelle Tipi-pesi'!O$3,"")&amp;IF(O258='Tabelle Tipi-pesi'!N$4,'Tabelle Tipi-pesi'!O$4,"")&amp;IF(O258='Tabelle Tipi-pesi'!N$5,'Tabelle Tipi-pesi'!O$5,"")&amp;IF(O258='Tabelle Tipi-pesi'!N$6,'Tabelle Tipi-pesi'!O$6,"")&amp;IF(O258='Tabelle Tipi-pesi'!N$7,'Tabelle Tipi-pesi'!O$7,"")&amp;IF(O258='Tabelle Tipi-pesi'!N$8,'Tabelle Tipi-pesi'!O$8,"")&amp;IF(O258='Tabelle Tipi-pesi'!N$9,'Tabelle Tipi-pesi'!O$9,"")&amp;IF(O258='Tabelle Tipi-pesi'!N$10,'Tabelle Tipi-pesi'!O$10,"")&amp;IF(O258='Tabelle Tipi-pesi'!N$11,'Tabelle Tipi-pesi'!O$11,"")&amp;IF(O258='Tabelle Tipi-pesi'!N$12,'Tabelle Tipi-pesi'!O$12,"")&amp;IF(O258='Tabelle Tipi-pesi'!N$13,'Tabelle Tipi-pesi'!O$13,"")&amp;IF(O258='Tabelle Tipi-pesi'!N$14,'Tabelle Tipi-pesi'!O$14,"")&amp;IF(O258='Tabelle Tipi-pesi'!N$15,'Tabelle Tipi-pesi'!O$15,"")&amp;IF(O258='Tabelle Tipi-pesi'!N$16,'Tabelle Tipi-pesi'!O$16,"")&amp;IF(O258='Tabelle Tipi-pesi'!N$17,'Tabelle Tipi-pesi'!O$17,"")&amp;IF(O258='Tabelle Tipi-pesi'!N$18,'Tabelle Tipi-pesi'!O$18,"")&amp;IF(O258='Tabelle Tipi-pesi'!N$19,'Tabelle Tipi-pesi'!O$19,"")&amp;IF(O258='Tabelle Tipi-pesi'!N$20,'Tabelle Tipi-pesi'!O$20,"")&amp;IF(O258='Tabelle Tipi-pesi'!N$21,'Tabelle Tipi-pesi'!O$21,"")&amp;IF(O258='Tabelle Tipi-pesi'!N$22,'Tabelle Tipi-pesi'!O$22,"")&amp;IF(O258='Tabelle Tipi-pesi'!N$23,'Tabelle Tipi-pesi'!O$23,"")&amp;IF(O258='Tabelle Tipi-pesi'!N$24,'Tabelle Tipi-pesi'!O$24,"")&amp;IF(O258='Tabelle Tipi-pesi'!N$25,'Tabelle Tipi-pesi'!O$25,"")&amp;IF(O258='Tabelle Tipi-pesi'!N$26,'Tabelle Tipi-pesi'!O$26,"")&amp;IF(O258='Tabelle Tipi-pesi'!N$27,'Tabelle Tipi-pesi'!O$27,"")&amp;IF(O258='Tabelle Tipi-pesi'!N$28,'Tabelle Tipi-pesi'!O$28,"")&amp;IF(O258='Tabelle Tipi-pesi'!N$29,'Tabelle Tipi-pesi'!O$29,"")&amp;IF(O258='Tabelle Tipi-pesi'!N$30,'Tabelle Tipi-pesi'!O$30,"")))</f>
        <v>295</v>
      </c>
      <c r="R258" s="9">
        <f>IF(Q258="",0,VALUE(IF(Q258='Tabelle Tipi-pesi'!P$2,'Tabelle Tipi-pesi'!Q$2,"")&amp;IF(Q258='Tabelle Tipi-pesi'!P$3,'Tabelle Tipi-pesi'!Q$3,"")&amp;IF(Q258='Tabelle Tipi-pesi'!P$4,'Tabelle Tipi-pesi'!Q$4,"")&amp;IF(Q258='Tabelle Tipi-pesi'!P$5,'Tabelle Tipi-pesi'!Q$5,"")&amp;IF(Q258='Tabelle Tipi-pesi'!P$6,'Tabelle Tipi-pesi'!Q$6,"")&amp;IF(Q258='Tabelle Tipi-pesi'!P$7,'Tabelle Tipi-pesi'!Q$7,"")&amp;IF(Q258='Tabelle Tipi-pesi'!P$8,'Tabelle Tipi-pesi'!Q$8,"")&amp;IF(Q258='Tabelle Tipi-pesi'!P$9,'Tabelle Tipi-pesi'!Q$9,"")&amp;IF(Q258='Tabelle Tipi-pesi'!P$10,'Tabelle Tipi-pesi'!Q$10,"")&amp;IF(Q258='Tabelle Tipi-pesi'!P$11,'Tabelle Tipi-pesi'!Q$11,"")&amp;IF(Q258='Tabelle Tipi-pesi'!P$12,'Tabelle Tipi-pesi'!Q$12,"")&amp;IF(Q258='Tabelle Tipi-pesi'!P$13,'Tabelle Tipi-pesi'!Q$13,"")&amp;IF(Q258='Tabelle Tipi-pesi'!P$14,'Tabelle Tipi-pesi'!Q$14,"")&amp;IF(Q258='Tabelle Tipi-pesi'!P$15,'Tabelle Tipi-pesi'!Q$15,"")&amp;IF(Q258='Tabelle Tipi-pesi'!P$16,'Tabelle Tipi-pesi'!Q$16,"")&amp;IF(Q258='Tabelle Tipi-pesi'!P$17,'Tabelle Tipi-pesi'!Q$17,"")&amp;IF(Q258='Tabelle Tipi-pesi'!P$18,'Tabelle Tipi-pesi'!Q$18,"")&amp;IF(Q258='Tabelle Tipi-pesi'!P$19,'Tabelle Tipi-pesi'!Q$19,"")&amp;IF(Q258='Tabelle Tipi-pesi'!P$20,'Tabelle Tipi-pesi'!Q$20,"")&amp;IF(Q258='Tabelle Tipi-pesi'!P$21,'Tabelle Tipi-pesi'!Q$21,"")&amp;IF(Q258='Tabelle Tipi-pesi'!P$22,'Tabelle Tipi-pesi'!Q$22,"")&amp;IF(Q258='Tabelle Tipi-pesi'!P$23,'Tabelle Tipi-pesi'!Q$23,"")&amp;IF(Q258='Tabelle Tipi-pesi'!P$24,'Tabelle Tipi-pesi'!Q$24,"")&amp;IF(Q258='Tabelle Tipi-pesi'!P$25,'Tabelle Tipi-pesi'!Q$25,"")&amp;IF(Q258='Tabelle Tipi-pesi'!P$26,'Tabelle Tipi-pesi'!Q$26,"")&amp;IF(Q258='Tabelle Tipi-pesi'!P$27,'Tabelle Tipi-pesi'!Q$27,"")&amp;IF(Q258='Tabelle Tipi-pesi'!P$28,'Tabelle Tipi-pesi'!Q$28,"")&amp;IF(Q258='Tabelle Tipi-pesi'!P$29,'Tabelle Tipi-pesi'!Q$29,"")&amp;IF(Q258='Tabelle Tipi-pesi'!P$30,'Tabelle Tipi-pesi'!Q$30,"")))</f>
        <v>0</v>
      </c>
      <c r="S258" s="29"/>
      <c r="T258" s="30">
        <f>IF(S258="",0,VALUE(IF(S258='Tabelle Tipi-pesi'!R$2,'Tabelle Tipi-pesi'!S$2,"")&amp;IF(S258='Tabelle Tipi-pesi'!R$3,'Tabelle Tipi-pesi'!S$3,"")&amp;IF(S258='Tabelle Tipi-pesi'!R$4,'Tabelle Tipi-pesi'!S$4,"")&amp;IF(S258='Tabelle Tipi-pesi'!R$5,'Tabelle Tipi-pesi'!S$5,"")&amp;IF(S258='Tabelle Tipi-pesi'!R$6,'Tabelle Tipi-pesi'!S$6,"")&amp;IF(S258='Tabelle Tipi-pesi'!R$7,'Tabelle Tipi-pesi'!S$7,"")&amp;IF(S258='Tabelle Tipi-pesi'!R$8,'Tabelle Tipi-pesi'!S$8,"")&amp;IF(S258='Tabelle Tipi-pesi'!R$9,'Tabelle Tipi-pesi'!S$9,"")&amp;IF(S258='Tabelle Tipi-pesi'!R$10,'Tabelle Tipi-pesi'!S$10,"")&amp;IF(S258='Tabelle Tipi-pesi'!R$11,'Tabelle Tipi-pesi'!S$11,"")&amp;IF(S258='Tabelle Tipi-pesi'!R$12,'Tabelle Tipi-pesi'!S$12,"")&amp;IF(S258='Tabelle Tipi-pesi'!R$13,'Tabelle Tipi-pesi'!S$13,"")&amp;IF(S258='Tabelle Tipi-pesi'!R$14,'Tabelle Tipi-pesi'!S$14,"")&amp;IF(S258='Tabelle Tipi-pesi'!R$15,'Tabelle Tipi-pesi'!S$15,"")&amp;IF(S258='Tabelle Tipi-pesi'!R$16,'Tabelle Tipi-pesi'!S$16,"")&amp;IF(S258='Tabelle Tipi-pesi'!R$17,'Tabelle Tipi-pesi'!S$17,"")&amp;IF(S258='Tabelle Tipi-pesi'!R$18,'Tabelle Tipi-pesi'!S$18,"")&amp;IF(S258='Tabelle Tipi-pesi'!R$19,'Tabelle Tipi-pesi'!S$19,"")&amp;IF(S258='Tabelle Tipi-pesi'!R$20,'Tabelle Tipi-pesi'!S$20,"")&amp;IF(S258='Tabelle Tipi-pesi'!R$21,'Tabelle Tipi-pesi'!S$21,"")&amp;IF(S258='Tabelle Tipi-pesi'!R$22,'Tabelle Tipi-pesi'!S$22,"")&amp;IF(S258='Tabelle Tipi-pesi'!R$23,'Tabelle Tipi-pesi'!S$23,"")&amp;IF(S258='Tabelle Tipi-pesi'!R$24,'Tabelle Tipi-pesi'!S$24,"")&amp;IF(S258='Tabelle Tipi-pesi'!R$25,'Tabelle Tipi-pesi'!S$25,"")&amp;IF(S258='Tabelle Tipi-pesi'!R$26,'Tabelle Tipi-pesi'!S$26,"")&amp;IF(S258='Tabelle Tipi-pesi'!R$27,'Tabelle Tipi-pesi'!S$27,"")&amp;IF(S258='Tabelle Tipi-pesi'!R$28,'Tabelle Tipi-pesi'!S$28,"")&amp;IF(S258='Tabelle Tipi-pesi'!R$29,'Tabelle Tipi-pesi'!S$29,"")&amp;IF(S258='Tabelle Tipi-pesi'!R$30,'Tabelle Tipi-pesi'!S$30,"")))</f>
        <v>0</v>
      </c>
      <c r="U258" s="8" t="s">
        <v>97</v>
      </c>
      <c r="V258" s="9">
        <f>IF(U258="",0,VALUE(IF(U258='Tabelle Tipi-pesi'!T$2,'Tabelle Tipi-pesi'!U$2,"")&amp;IF(U258='Tabelle Tipi-pesi'!T$3,'Tabelle Tipi-pesi'!U$3,"")&amp;IF(U258='Tabelle Tipi-pesi'!T$4,'Tabelle Tipi-pesi'!U$4,"")&amp;IF(U258='Tabelle Tipi-pesi'!T$5,'Tabelle Tipi-pesi'!U$5,"")&amp;IF(U258='Tabelle Tipi-pesi'!T$6,'Tabelle Tipi-pesi'!U$6,"")&amp;IF(U258='Tabelle Tipi-pesi'!T$7,'Tabelle Tipi-pesi'!U$7,"")&amp;IF(U258='Tabelle Tipi-pesi'!T$8,'Tabelle Tipi-pesi'!U$8,"")&amp;IF(U258='Tabelle Tipi-pesi'!T$9,'Tabelle Tipi-pesi'!U$9,"")&amp;IF(U258='Tabelle Tipi-pesi'!T$10,'Tabelle Tipi-pesi'!U$10,"")&amp;IF(U258='Tabelle Tipi-pesi'!T$11,'Tabelle Tipi-pesi'!U$11,"")&amp;IF(U258='Tabelle Tipi-pesi'!T$12,'Tabelle Tipi-pesi'!U$12,"")&amp;IF(U258='Tabelle Tipi-pesi'!T$13,'Tabelle Tipi-pesi'!U$13,"")&amp;IF(U258='Tabelle Tipi-pesi'!T$14,'Tabelle Tipi-pesi'!U$14,"")&amp;IF(U258='Tabelle Tipi-pesi'!T$15,'Tabelle Tipi-pesi'!U$15,"")&amp;IF(U258='Tabelle Tipi-pesi'!T$16,'Tabelle Tipi-pesi'!U$16,"")&amp;IF(U258='Tabelle Tipi-pesi'!T$17,'Tabelle Tipi-pesi'!U$17,"")&amp;IF(U258='Tabelle Tipi-pesi'!T$18,'Tabelle Tipi-pesi'!U$18,"")&amp;IF(U258='Tabelle Tipi-pesi'!T$19,'Tabelle Tipi-pesi'!U$19,"")&amp;IF(U258='Tabelle Tipi-pesi'!T$20,'Tabelle Tipi-pesi'!U$20,"")&amp;IF(U258='Tabelle Tipi-pesi'!T$21,'Tabelle Tipi-pesi'!U$21,"")&amp;IF(U258='Tabelle Tipi-pesi'!T$22,'Tabelle Tipi-pesi'!U$22,"")&amp;IF(U258='Tabelle Tipi-pesi'!T$23,'Tabelle Tipi-pesi'!U$23,"")&amp;IF(U258='Tabelle Tipi-pesi'!T$24,'Tabelle Tipi-pesi'!U$24,"")&amp;IF(U258='Tabelle Tipi-pesi'!T$25,'Tabelle Tipi-pesi'!U$25,"")&amp;IF(U258='Tabelle Tipi-pesi'!T$26,'Tabelle Tipi-pesi'!U$26,"")&amp;IF(U258='Tabelle Tipi-pesi'!T$27,'Tabelle Tipi-pesi'!U$27,"")&amp;IF(U258='Tabelle Tipi-pesi'!T$28,'Tabelle Tipi-pesi'!U$28,"")&amp;IF(U258='Tabelle Tipi-pesi'!T$29,'Tabelle Tipi-pesi'!U$29,"")&amp;IF(U258='Tabelle Tipi-pesi'!T$30,'Tabelle Tipi-pesi'!U$30,"")))</f>
        <v>20</v>
      </c>
      <c r="W258" s="31"/>
      <c r="X258" s="32">
        <f>IF(W258="",0,VALUE(IF(W258='Tabelle Tipi-pesi'!V$2,'Tabelle Tipi-pesi'!W$2,"")&amp;IF(W258='Tabelle Tipi-pesi'!V$3,'Tabelle Tipi-pesi'!W$3,"")&amp;IF(W258='Tabelle Tipi-pesi'!V$4,'Tabelle Tipi-pesi'!W$4,"")&amp;IF(W258='Tabelle Tipi-pesi'!V$5,'Tabelle Tipi-pesi'!W$5,"")&amp;IF(W258='Tabelle Tipi-pesi'!V$6,'Tabelle Tipi-pesi'!W$6,"")&amp;IF(W258='Tabelle Tipi-pesi'!V$7,'Tabelle Tipi-pesi'!W$7,"")&amp;IF(W258='Tabelle Tipi-pesi'!V$8,'Tabelle Tipi-pesi'!W$8,"")&amp;IF(W258='Tabelle Tipi-pesi'!V$9,'Tabelle Tipi-pesi'!W$9,"")&amp;IF(W258='Tabelle Tipi-pesi'!V$10,'Tabelle Tipi-pesi'!W$10,"")&amp;IF(W258='Tabelle Tipi-pesi'!V$11,'Tabelle Tipi-pesi'!W$11,"")&amp;IF(W258='Tabelle Tipi-pesi'!V$12,'Tabelle Tipi-pesi'!W$12,"")&amp;IF(W258='Tabelle Tipi-pesi'!V$13,'Tabelle Tipi-pesi'!W$13,"")&amp;IF(W258='Tabelle Tipi-pesi'!V$14,'Tabelle Tipi-pesi'!W$14,"")&amp;IF(W258='Tabelle Tipi-pesi'!V$15,'Tabelle Tipi-pesi'!W$15,"")&amp;IF(W258='Tabelle Tipi-pesi'!V$16,'Tabelle Tipi-pesi'!W$16,"")&amp;IF(W258='Tabelle Tipi-pesi'!V$17,'Tabelle Tipi-pesi'!W$17,"")&amp;IF(W258='Tabelle Tipi-pesi'!V$18,'Tabelle Tipi-pesi'!W$18,"")&amp;IF(W258='Tabelle Tipi-pesi'!V$19,'Tabelle Tipi-pesi'!W$19,"")&amp;IF(W258='Tabelle Tipi-pesi'!V$20,'Tabelle Tipi-pesi'!W$20,"")&amp;IF(W258='Tabelle Tipi-pesi'!V$21,'Tabelle Tipi-pesi'!W$21,"")&amp;IF(W258='Tabelle Tipi-pesi'!V$22,'Tabelle Tipi-pesi'!W$22,"")&amp;IF(W258='Tabelle Tipi-pesi'!V$23,'Tabelle Tipi-pesi'!W$23,"")&amp;IF(W258='Tabelle Tipi-pesi'!V$24,'Tabelle Tipi-pesi'!W$24,"")&amp;IF(W258='Tabelle Tipi-pesi'!V$25,'Tabelle Tipi-pesi'!W$25,"")&amp;IF(W258='Tabelle Tipi-pesi'!V$26,'Tabelle Tipi-pesi'!W$26,"")&amp;IF(W258='Tabelle Tipi-pesi'!V$27,'Tabelle Tipi-pesi'!W$27,"")&amp;IF(W258='Tabelle Tipi-pesi'!V$28,'Tabelle Tipi-pesi'!W$28,"")&amp;IF(W258='Tabelle Tipi-pesi'!V$29,'Tabelle Tipi-pesi'!W$29,"")&amp;IF(W258='Tabelle Tipi-pesi'!V$30,'Tabelle Tipi-pesi'!W$30,"")))</f>
        <v>0</v>
      </c>
      <c r="Z258" s="9">
        <f>IF(Y258="",0,VALUE(IF(Y258='Tabelle Tipi-pesi'!X$2,'Tabelle Tipi-pesi'!Y$2,"")&amp;IF(Y258='Tabelle Tipi-pesi'!X$3,'Tabelle Tipi-pesi'!Y$3,"")&amp;IF(Y258='Tabelle Tipi-pesi'!X$4,'Tabelle Tipi-pesi'!Y$4,"")&amp;IF(Y258='Tabelle Tipi-pesi'!X$5,'Tabelle Tipi-pesi'!Y$5,"")&amp;IF(Y258='Tabelle Tipi-pesi'!X$6,'Tabelle Tipi-pesi'!Y$6,"")&amp;IF(Y258='Tabelle Tipi-pesi'!X$7,'Tabelle Tipi-pesi'!Y$7,"")&amp;IF(Y258='Tabelle Tipi-pesi'!X$8,'Tabelle Tipi-pesi'!Y$8,"")&amp;IF(Y258='Tabelle Tipi-pesi'!X$9,'Tabelle Tipi-pesi'!Y$9,"")&amp;IF(Y258='Tabelle Tipi-pesi'!X$10,'Tabelle Tipi-pesi'!Y$10,"")&amp;IF(Y258='Tabelle Tipi-pesi'!X$11,'Tabelle Tipi-pesi'!Y$11,"")&amp;IF(Y258='Tabelle Tipi-pesi'!X$12,'Tabelle Tipi-pesi'!Y$12,"")&amp;IF(Y258='Tabelle Tipi-pesi'!X$13,'Tabelle Tipi-pesi'!Y$13,"")&amp;IF(Y258='Tabelle Tipi-pesi'!X$14,'Tabelle Tipi-pesi'!Y$14,"")&amp;IF(Y258='Tabelle Tipi-pesi'!X$15,'Tabelle Tipi-pesi'!Y$15,"")&amp;IF(Y258='Tabelle Tipi-pesi'!X$16,'Tabelle Tipi-pesi'!Y$16,"")&amp;IF(Y258='Tabelle Tipi-pesi'!X$17,'Tabelle Tipi-pesi'!Y$17,"")&amp;IF(Y258='Tabelle Tipi-pesi'!X$18,'Tabelle Tipi-pesi'!Y$18,"")&amp;IF(Y258='Tabelle Tipi-pesi'!X$19,'Tabelle Tipi-pesi'!Y$19,"")&amp;IF(Y258='Tabelle Tipi-pesi'!X$20,'Tabelle Tipi-pesi'!Y$20,"")&amp;IF(Y258='Tabelle Tipi-pesi'!X$21,'Tabelle Tipi-pesi'!Y$21,"")&amp;IF(Y258='Tabelle Tipi-pesi'!X$22,'Tabelle Tipi-pesi'!Y$22,"")&amp;IF(Y258='Tabelle Tipi-pesi'!X$23,'Tabelle Tipi-pesi'!Y$23,"")&amp;IF(Y258='Tabelle Tipi-pesi'!X$24,'Tabelle Tipi-pesi'!Y$24,"")&amp;IF(Y258='Tabelle Tipi-pesi'!X$25,'Tabelle Tipi-pesi'!Y$25,"")&amp;IF(Y258='Tabelle Tipi-pesi'!X$26,'Tabelle Tipi-pesi'!Y$26,"")&amp;IF(Y258='Tabelle Tipi-pesi'!X$27,'Tabelle Tipi-pesi'!Y$27,"")&amp;IF(Y258='Tabelle Tipi-pesi'!X$28,'Tabelle Tipi-pesi'!Y$28,"")&amp;IF(Y258='Tabelle Tipi-pesi'!X$29,'Tabelle Tipi-pesi'!Y$29,"")&amp;IF(Y258='Tabelle Tipi-pesi'!X$30,'Tabelle Tipi-pesi'!Y$30,"")))</f>
        <v>0</v>
      </c>
      <c r="AA258" s="36" t="s">
        <v>103</v>
      </c>
      <c r="AB258" s="37">
        <f>IF(AA258="",0,VALUE(IF(AA258='Tabelle Tipi-pesi'!Z$2,'Tabelle Tipi-pesi'!AA$2,"")&amp;IF(AA258='Tabelle Tipi-pesi'!Z$3,'Tabelle Tipi-pesi'!AA$3,"")&amp;IF(AA258='Tabelle Tipi-pesi'!Z$4,'Tabelle Tipi-pesi'!AA$4,"")&amp;IF(AA258='Tabelle Tipi-pesi'!Z$5,'Tabelle Tipi-pesi'!AA$5,"")&amp;IF(AA258='Tabelle Tipi-pesi'!Z$6,'Tabelle Tipi-pesi'!AA$6,"")&amp;IF(AA258='Tabelle Tipi-pesi'!Z$7,'Tabelle Tipi-pesi'!AA$7,"")&amp;IF(AA258='Tabelle Tipi-pesi'!Z$8,'Tabelle Tipi-pesi'!AA$8,"")&amp;IF(AA258='Tabelle Tipi-pesi'!Z$9,'Tabelle Tipi-pesi'!AA$9,"")&amp;IF(AA258='Tabelle Tipi-pesi'!Z$10,'Tabelle Tipi-pesi'!AA$10,"")&amp;IF(AA258='Tabelle Tipi-pesi'!Z$11,'Tabelle Tipi-pesi'!AA$11,"")&amp;IF(AA258='Tabelle Tipi-pesi'!Z$12,'Tabelle Tipi-pesi'!AA$12,"")&amp;IF(AA258='Tabelle Tipi-pesi'!Z$13,'Tabelle Tipi-pesi'!AA$13,"")&amp;IF(AA258='Tabelle Tipi-pesi'!Z$14,'Tabelle Tipi-pesi'!AA$14,"")&amp;IF(AA258='Tabelle Tipi-pesi'!Z$15,'Tabelle Tipi-pesi'!AA$15,"")&amp;IF(AA258='Tabelle Tipi-pesi'!Z$16,'Tabelle Tipi-pesi'!AA$16,"")&amp;IF(AA258='Tabelle Tipi-pesi'!Z$17,'Tabelle Tipi-pesi'!AA$17,"")&amp;IF(AA258='Tabelle Tipi-pesi'!Z$18,'Tabelle Tipi-pesi'!AA$18,"")&amp;IF(AA258='Tabelle Tipi-pesi'!Z$19,'Tabelle Tipi-pesi'!AA$19,"")&amp;IF(AA258='Tabelle Tipi-pesi'!Z$20,'Tabelle Tipi-pesi'!AA$20,"")&amp;IF(AA258='Tabelle Tipi-pesi'!Z$21,'Tabelle Tipi-pesi'!AA$21,"")&amp;IF(AA258='Tabelle Tipi-pesi'!Z$22,'Tabelle Tipi-pesi'!AA$22,"")&amp;IF(AA258='Tabelle Tipi-pesi'!Z$23,'Tabelle Tipi-pesi'!AA$23,"")&amp;IF(AA258='Tabelle Tipi-pesi'!Z$24,'Tabelle Tipi-pesi'!AA$24,"")&amp;IF(AA258='Tabelle Tipi-pesi'!Z$25,'Tabelle Tipi-pesi'!AA$25,"")&amp;IF(AA258='Tabelle Tipi-pesi'!Z$26,'Tabelle Tipi-pesi'!AA$26,"")&amp;IF(AA258='Tabelle Tipi-pesi'!Z$27,'Tabelle Tipi-pesi'!AA$27,"")&amp;IF(AA258='Tabelle Tipi-pesi'!Z$28,'Tabelle Tipi-pesi'!AA$28,"")&amp;IF(AA258='Tabelle Tipi-pesi'!Z$29,'Tabelle Tipi-pesi'!AA$29,"")&amp;IF(AA258='Tabelle Tipi-pesi'!Z$30,'Tabelle Tipi-pesi'!AA$30,"")))</f>
        <v>10</v>
      </c>
      <c r="AD258" s="9">
        <f>IF(AC258="",0,VALUE(IF(AC258='Tabelle Tipi-pesi'!Z$2,'Tabelle Tipi-pesi'!AA$2,"")&amp;IF(AC258='Tabelle Tipi-pesi'!Z$3,'Tabelle Tipi-pesi'!AA$3,"")&amp;IF(AC258='Tabelle Tipi-pesi'!Z$4,'Tabelle Tipi-pesi'!AA$4,"")&amp;IF(AC258='Tabelle Tipi-pesi'!Z$5,'Tabelle Tipi-pesi'!AA$5,"")&amp;IF(AC258='Tabelle Tipi-pesi'!Z$6,'Tabelle Tipi-pesi'!AA$6,"")&amp;IF(AC258='Tabelle Tipi-pesi'!Z$7,'Tabelle Tipi-pesi'!AA$7,"")&amp;IF(AC258='Tabelle Tipi-pesi'!Z$8,'Tabelle Tipi-pesi'!AA$8,"")&amp;IF(AC258='Tabelle Tipi-pesi'!Z$9,'Tabelle Tipi-pesi'!AA$9,"")&amp;IF(AC258='Tabelle Tipi-pesi'!Z$10,'Tabelle Tipi-pesi'!AA$10,"")&amp;IF(AC258='Tabelle Tipi-pesi'!Z$11,'Tabelle Tipi-pesi'!AA$11,"")&amp;IF(AC258='Tabelle Tipi-pesi'!Z$12,'Tabelle Tipi-pesi'!AA$12,"")&amp;IF(AC258='Tabelle Tipi-pesi'!Z$13,'Tabelle Tipi-pesi'!AA$13,"")&amp;IF(AC258='Tabelle Tipi-pesi'!Z$14,'Tabelle Tipi-pesi'!AA$14,"")&amp;IF(AC258='Tabelle Tipi-pesi'!Z$15,'Tabelle Tipi-pesi'!AA$15,"")&amp;IF(AC258='Tabelle Tipi-pesi'!Z$16,'Tabelle Tipi-pesi'!AA$16,"")&amp;IF(AC258='Tabelle Tipi-pesi'!Z$17,'Tabelle Tipi-pesi'!AA$17,"")&amp;IF(AC258='Tabelle Tipi-pesi'!Z$18,'Tabelle Tipi-pesi'!AA$18,"")&amp;IF(AC258='Tabelle Tipi-pesi'!Z$19,'Tabelle Tipi-pesi'!AA$19,"")&amp;IF(AC258='Tabelle Tipi-pesi'!Z$20,'Tabelle Tipi-pesi'!AA$20,"")&amp;IF(AC258='Tabelle Tipi-pesi'!Z$21,'Tabelle Tipi-pesi'!AA$21,"")&amp;IF(AC258='Tabelle Tipi-pesi'!Z$22,'Tabelle Tipi-pesi'!AA$22,"")&amp;IF(AC258='Tabelle Tipi-pesi'!Z$23,'Tabelle Tipi-pesi'!AA$23,"")&amp;IF(AC258='Tabelle Tipi-pesi'!Z$24,'Tabelle Tipi-pesi'!AA$24,"")&amp;IF(AC258='Tabelle Tipi-pesi'!Z$25,'Tabelle Tipi-pesi'!AA$25,"")&amp;IF(AC258='Tabelle Tipi-pesi'!Z$26,'Tabelle Tipi-pesi'!AA$26,"")&amp;IF(AC258='Tabelle Tipi-pesi'!Z$25,'Tabelle Tipi-pesi'!AA$25,"")&amp;IF(AC258='Tabelle Tipi-pesi'!Z$27,'Tabelle Tipi-pesi'!AA$27,"")&amp;IF(AC258='Tabelle Tipi-pesi'!Z$28,'Tabelle Tipi-pesi'!AA$28,"")&amp;IF(AC258='Tabelle Tipi-pesi'!Z$29,'Tabelle Tipi-pesi'!AA$29,"")&amp;IF(AC258='Tabelle Tipi-pesi'!Z$30,'Tabelle Tipi-pesi'!AA$30,"")))</f>
        <v>0</v>
      </c>
      <c r="AE258" s="34" t="s">
        <v>118</v>
      </c>
      <c r="AF258" s="35">
        <f>IF(AE258="",0,VALUE(IF(AE258='Tabelle Tipi-pesi'!AB$2,'Tabelle Tipi-pesi'!AC$2,"")&amp;IF(AE258='Tabelle Tipi-pesi'!AB$3,'Tabelle Tipi-pesi'!AC$3,"")&amp;IF(AE258='Tabelle Tipi-pesi'!AB$4,'Tabelle Tipi-pesi'!AC$4,"")&amp;IF(AE258='Tabelle Tipi-pesi'!AB$5,'Tabelle Tipi-pesi'!AC$5,"")&amp;IF(AE258='Tabelle Tipi-pesi'!AB$6,'Tabelle Tipi-pesi'!AC$6,"")&amp;IF(AE258='Tabelle Tipi-pesi'!AB$7,'Tabelle Tipi-pesi'!AC$7,"")&amp;IF(AE258='Tabelle Tipi-pesi'!AB$8,'Tabelle Tipi-pesi'!AC$8,"")&amp;IF(AE258='Tabelle Tipi-pesi'!AB$9,'Tabelle Tipi-pesi'!AC$9,"")&amp;IF(AE258='Tabelle Tipi-pesi'!AB$10,'Tabelle Tipi-pesi'!AC$10,"")&amp;IF(AE258='Tabelle Tipi-pesi'!AB$11,'Tabelle Tipi-pesi'!AC$11,"")&amp;IF(AE258='Tabelle Tipi-pesi'!AB$12,'Tabelle Tipi-pesi'!AC$12,"")&amp;IF(AE258='Tabelle Tipi-pesi'!AB$13,'Tabelle Tipi-pesi'!AC$13,"")&amp;IF(AE258='Tabelle Tipi-pesi'!AB$14,'Tabelle Tipi-pesi'!AC$14,"")&amp;IF(AE258='Tabelle Tipi-pesi'!AB$15,'Tabelle Tipi-pesi'!AC$15,"")&amp;IF(AE258='Tabelle Tipi-pesi'!AB$16,'Tabelle Tipi-pesi'!AC$16,"")&amp;IF(AE258='Tabelle Tipi-pesi'!AB$17,'Tabelle Tipi-pesi'!AC$17,"")&amp;IF(AE258='Tabelle Tipi-pesi'!AB$18,'Tabelle Tipi-pesi'!AC$18,"")&amp;IF(AE258='Tabelle Tipi-pesi'!AB$19,'Tabelle Tipi-pesi'!AC$19,"")&amp;IF(AE258='Tabelle Tipi-pesi'!AB$20,'Tabelle Tipi-pesi'!AC$20,"")&amp;IF(AE258='Tabelle Tipi-pesi'!AB$21,'Tabelle Tipi-pesi'!AC$21,"")&amp;IF(AE258='Tabelle Tipi-pesi'!AB$22,'Tabelle Tipi-pesi'!AC$22,"")&amp;IF(AE258='Tabelle Tipi-pesi'!AB$23,'Tabelle Tipi-pesi'!AC$23,"")&amp;IF(AE258='Tabelle Tipi-pesi'!AB$24,'Tabelle Tipi-pesi'!AC$24,"")&amp;IF(AE258='Tabelle Tipi-pesi'!AB$25,'Tabelle Tipi-pesi'!AC$25,"")&amp;IF(AE258='Tabelle Tipi-pesi'!AB$26,'Tabelle Tipi-pesi'!AC$26,"")&amp;IF(AE258='Tabelle Tipi-pesi'!AB$25,'Tabelle Tipi-pesi'!AC$25,"")&amp;IF(AE258='Tabelle Tipi-pesi'!AB$27,'Tabelle Tipi-pesi'!AC$27,"")&amp;IF(AE258='Tabelle Tipi-pesi'!AB$28,'Tabelle Tipi-pesi'!AC$28,"")&amp;IF(AE258='Tabelle Tipi-pesi'!AB$29,'Tabelle Tipi-pesi'!AC$29,"")&amp;IF(AE258='Tabelle Tipi-pesi'!AB$30,'Tabelle Tipi-pesi'!AC$30,"")))</f>
        <v>10</v>
      </c>
      <c r="AG258" s="8" t="s">
        <v>112</v>
      </c>
      <c r="AH258" s="9">
        <f>IF(AG258="",0,VALUE(IF(AG258='Tabelle Tipi-pesi'!AD$2,'Tabelle Tipi-pesi'!AE$2,"")&amp;IF(AG258='Tabelle Tipi-pesi'!AD$3,'Tabelle Tipi-pesi'!AE$3,"")&amp;IF(AG258='Tabelle Tipi-pesi'!AD$4,'Tabelle Tipi-pesi'!AE$4,"")&amp;IF(AG258='Tabelle Tipi-pesi'!AD$5,'Tabelle Tipi-pesi'!AE$5,"")&amp;IF(AG258='Tabelle Tipi-pesi'!AD$6,'Tabelle Tipi-pesi'!AE$6,"")&amp;IF(AG258='Tabelle Tipi-pesi'!AD$7,'Tabelle Tipi-pesi'!AE$7,"")&amp;IF(AG258='Tabelle Tipi-pesi'!AD$8,'Tabelle Tipi-pesi'!AE$8,"")&amp;IF(AG258='Tabelle Tipi-pesi'!AD$9,'Tabelle Tipi-pesi'!AE$9,"")&amp;IF(AG258='Tabelle Tipi-pesi'!AD$10,'Tabelle Tipi-pesi'!AE$10,"")&amp;IF(AG258='Tabelle Tipi-pesi'!AD$11,'Tabelle Tipi-pesi'!AE$11,"")&amp;IF(AG258='Tabelle Tipi-pesi'!AD$12,'Tabelle Tipi-pesi'!AE$12,"")&amp;IF(AG258='Tabelle Tipi-pesi'!AD$13,'Tabelle Tipi-pesi'!AE$13,"")&amp;IF(AG258='Tabelle Tipi-pesi'!AD$14,'Tabelle Tipi-pesi'!AE$14,"")&amp;IF(AG258='Tabelle Tipi-pesi'!AD$15,'Tabelle Tipi-pesi'!AE$15,"")&amp;IF(AG258='Tabelle Tipi-pesi'!AD$16,'Tabelle Tipi-pesi'!AE$16,"")&amp;IF(AG258='Tabelle Tipi-pesi'!AD$17,'Tabelle Tipi-pesi'!AE$17,"")&amp;IF(AG258='Tabelle Tipi-pesi'!AD$18,'Tabelle Tipi-pesi'!AE$18,"")&amp;IF(AG258='Tabelle Tipi-pesi'!AD$19,'Tabelle Tipi-pesi'!AE$19,"")&amp;IF(AG258='Tabelle Tipi-pesi'!AD$20,'Tabelle Tipi-pesi'!AE$20,"")&amp;IF(AG258='Tabelle Tipi-pesi'!AD$21,'Tabelle Tipi-pesi'!AE$21,"")&amp;IF(AG258='Tabelle Tipi-pesi'!AD$22,'Tabelle Tipi-pesi'!AE$22,"")&amp;IF(AG258='Tabelle Tipi-pesi'!AD$23,'Tabelle Tipi-pesi'!AE$23,"")&amp;IF(AG258='Tabelle Tipi-pesi'!AD$24,'Tabelle Tipi-pesi'!AE$24,"")&amp;IF(AG258='Tabelle Tipi-pesi'!AD$25,'Tabelle Tipi-pesi'!AE$25,"")&amp;IF(AG258='Tabelle Tipi-pesi'!AD$26,'Tabelle Tipi-pesi'!AE$26,"")&amp;IF(AG258='Tabelle Tipi-pesi'!AD$25,'Tabelle Tipi-pesi'!AE$25,"")&amp;IF(AG258='Tabelle Tipi-pesi'!AD$27,'Tabelle Tipi-pesi'!AE$27,"")&amp;IF(AG258='Tabelle Tipi-pesi'!AD$28,'Tabelle Tipi-pesi'!AE$28,"")&amp;IF(AG258='Tabelle Tipi-pesi'!AD$29,'Tabelle Tipi-pesi'!AE$29,"")&amp;IF(AG258='Tabelle Tipi-pesi'!AD$30,'Tabelle Tipi-pesi'!AE$30,"")))</f>
        <v>60</v>
      </c>
      <c r="AJ258" s="26">
        <f t="shared" ref="AJ258:AJ259" si="63">AI258+AH258+AF258+AD258+AB258+Z258+X258+V258+T258+R258+P258+N258+L258+J258+H258+F258+D258</f>
        <v>682</v>
      </c>
      <c r="AK258" s="55">
        <v>40</v>
      </c>
      <c r="AL258" s="12">
        <v>4900</v>
      </c>
      <c r="AM258" s="18"/>
      <c r="AN258" s="11">
        <f t="shared" ref="AN258:AN259" si="64">(IF(LEFT(E258)="1",LEFT(E258,2),LEFT(E258)))*1</f>
        <v>9</v>
      </c>
      <c r="AO258" s="11" t="str">
        <f t="shared" ref="AO258:AO259" si="65">LEFT(O258)</f>
        <v>3</v>
      </c>
      <c r="AP258" s="8">
        <v>1080</v>
      </c>
      <c r="AQ258" s="40">
        <f t="shared" ref="AQ258:AQ259" si="66">AL258*60/AK258/1000</f>
        <v>7.35</v>
      </c>
      <c r="AR258" s="15">
        <f t="shared" ref="AR258:AR259" si="67">IF(RIGHT(O258)="i",AQ258*AO258*3.6,AQ258*AO258*3.7)</f>
        <v>79.38</v>
      </c>
      <c r="AS258" s="16">
        <f t="shared" ref="AS258:AS259" si="68">AR258/AJ258*1000</f>
        <v>116.39296187683283</v>
      </c>
      <c r="AT258" s="15">
        <f t="shared" ref="AT258:AT259" si="69">AJ258/AR258</f>
        <v>8.5915847820609734</v>
      </c>
      <c r="AU258" s="39"/>
    </row>
    <row r="259" spans="1:47" s="8" customFormat="1" ht="11.25" customHeight="1" x14ac:dyDescent="0.2">
      <c r="A259" s="8">
        <v>253</v>
      </c>
      <c r="B259" s="8">
        <v>4</v>
      </c>
      <c r="C259" s="20" t="s">
        <v>156</v>
      </c>
      <c r="D259" s="21">
        <f>IF(C259="",0,VALUE(IF(C259='Tabelle Tipi-pesi'!B$2,'Tabelle Tipi-pesi'!C$2,"")&amp;IF(C259='Tabelle Tipi-pesi'!B$3,'Tabelle Tipi-pesi'!C$3,"")&amp;IF(C259='Tabelle Tipi-pesi'!B$4,'Tabelle Tipi-pesi'!C$4,"")&amp;IF(C259='Tabelle Tipi-pesi'!B$5,'Tabelle Tipi-pesi'!C$5,"")&amp;IF(C259='Tabelle Tipi-pesi'!B$6,'Tabelle Tipi-pesi'!C$6,"")&amp;IF(C259='Tabelle Tipi-pesi'!B$7,'Tabelle Tipi-pesi'!C$7,"")&amp;IF(C259='Tabelle Tipi-pesi'!B$8,'Tabelle Tipi-pesi'!C$8,"")&amp;IF(C259='Tabelle Tipi-pesi'!B$9,'Tabelle Tipi-pesi'!C$9,"")&amp;IF(C259='Tabelle Tipi-pesi'!B$10,'Tabelle Tipi-pesi'!C$10,"")&amp;IF(C259='Tabelle Tipi-pesi'!B$11,'Tabelle Tipi-pesi'!C$11,"")&amp;IF(C259='Tabelle Tipi-pesi'!B$12,'Tabelle Tipi-pesi'!C$12,"")&amp;IF(C259='Tabelle Tipi-pesi'!B$13,'Tabelle Tipi-pesi'!C$13,"")&amp;IF(C259='Tabelle Tipi-pesi'!B$14,'Tabelle Tipi-pesi'!C$14,"")&amp;IF(C259='Tabelle Tipi-pesi'!B$15,'Tabelle Tipi-pesi'!C$15,"")&amp;IF(C259='Tabelle Tipi-pesi'!B$16,'Tabelle Tipi-pesi'!C$16,"")&amp;IF(C259='Tabelle Tipi-pesi'!B$17,'Tabelle Tipi-pesi'!C$17,"")&amp;IF(C259='Tabelle Tipi-pesi'!B$18,'Tabelle Tipi-pesi'!C$18,"")&amp;IF(C259='Tabelle Tipi-pesi'!B$19,'Tabelle Tipi-pesi'!C$19,"")&amp;IF(C259='Tabelle Tipi-pesi'!B$20,'Tabelle Tipi-pesi'!C$20,"")&amp;IF(C259='Tabelle Tipi-pesi'!B$21,'Tabelle Tipi-pesi'!C$21,"")&amp;IF(C259='Tabelle Tipi-pesi'!B$22,'Tabelle Tipi-pesi'!C$22,"")&amp;IF(C259='Tabelle Tipi-pesi'!B$23,'Tabelle Tipi-pesi'!C$23,"")&amp;IF(C259='Tabelle Tipi-pesi'!B$24,'Tabelle Tipi-pesi'!C$24,"")&amp;IF(C259='Tabelle Tipi-pesi'!B$25,'Tabelle Tipi-pesi'!C$25,"")&amp;IF(C259='Tabelle Tipi-pesi'!B$26,'Tabelle Tipi-pesi'!C$26,"")&amp;IF(C259='Tabelle Tipi-pesi'!B$27,'Tabelle Tipi-pesi'!C$27,"")&amp;IF(C259='Tabelle Tipi-pesi'!B$28,'Tabelle Tipi-pesi'!C$28,"")&amp;IF(C259='Tabelle Tipi-pesi'!B$29,'Tabelle Tipi-pesi'!C$29,"")&amp;IF(C259='Tabelle Tipi-pesi'!B$30,'Tabelle Tipi-pesi'!C$30,"")))</f>
        <v>40</v>
      </c>
      <c r="E259" s="8" t="s">
        <v>139</v>
      </c>
      <c r="F259" s="7">
        <f>IF(E259="",0,VALUE(IF(E259='Tabelle Tipi-pesi'!D$2,'Tabelle Tipi-pesi'!E$2,"")&amp;IF(E259='Tabelle Tipi-pesi'!D$3,'Tabelle Tipi-pesi'!E$3,"")&amp;IF(E259='Tabelle Tipi-pesi'!D$4,'Tabelle Tipi-pesi'!E$4,"")&amp;IF(E259='Tabelle Tipi-pesi'!D$5,'Tabelle Tipi-pesi'!E$5,"")&amp;IF(E259='Tabelle Tipi-pesi'!D$6,'Tabelle Tipi-pesi'!E$6,"")&amp;IF(E259='Tabelle Tipi-pesi'!D$7,'Tabelle Tipi-pesi'!E$7,"")&amp;IF(E259='Tabelle Tipi-pesi'!D$8,'Tabelle Tipi-pesi'!E$8,"")&amp;IF(E259='Tabelle Tipi-pesi'!D$9,'Tabelle Tipi-pesi'!E$9,"")&amp;IF(E259='Tabelle Tipi-pesi'!D$10,'Tabelle Tipi-pesi'!E$10,"")&amp;IF(E259='Tabelle Tipi-pesi'!D$11,'Tabelle Tipi-pesi'!E$11,"")&amp;IF(E259='Tabelle Tipi-pesi'!D$12,'Tabelle Tipi-pesi'!E$12,"")&amp;IF(E259='Tabelle Tipi-pesi'!D$13,'Tabelle Tipi-pesi'!E$13,"")&amp;IF(E259='Tabelle Tipi-pesi'!D$14,'Tabelle Tipi-pesi'!E$14,"")&amp;IF(E259='Tabelle Tipi-pesi'!D$15,'Tabelle Tipi-pesi'!E$15,"")&amp;IF(E259='Tabelle Tipi-pesi'!D$16,'Tabelle Tipi-pesi'!E$16,"")&amp;IF(E259='Tabelle Tipi-pesi'!D$17,'Tabelle Tipi-pesi'!E$17,"")&amp;IF(E259='Tabelle Tipi-pesi'!D$18,'Tabelle Tipi-pesi'!E$18,"")&amp;IF(E259='Tabelle Tipi-pesi'!D$19,'Tabelle Tipi-pesi'!E$19,"")&amp;IF(E259='Tabelle Tipi-pesi'!D$20,'Tabelle Tipi-pesi'!E$20,"")&amp;IF(E259='Tabelle Tipi-pesi'!D$21,'Tabelle Tipi-pesi'!E$21,"")&amp;IF(E259='Tabelle Tipi-pesi'!D$22,'Tabelle Tipi-pesi'!E$22,"")&amp;IF(E259='Tabelle Tipi-pesi'!D$23,'Tabelle Tipi-pesi'!E$23,"")&amp;IF(E259='Tabelle Tipi-pesi'!D$24,'Tabelle Tipi-pesi'!E$24,"")&amp;IF(E259='Tabelle Tipi-pesi'!D$25,'Tabelle Tipi-pesi'!E$25,"")&amp;IF(E259='Tabelle Tipi-pesi'!D$26,'Tabelle Tipi-pesi'!E$26,"")&amp;IF(E259='Tabelle Tipi-pesi'!D$27,'Tabelle Tipi-pesi'!E$27,"")&amp;IF(E259='Tabelle Tipi-pesi'!D$28,'Tabelle Tipi-pesi'!E$28,"")&amp;IF(E259='Tabelle Tipi-pesi'!D$29,'Tabelle Tipi-pesi'!E$29,"")&amp;IF(E259='Tabelle Tipi-pesi'!D$30,'Tabelle Tipi-pesi'!E$30,"")))</f>
        <v>20</v>
      </c>
      <c r="G259" s="22" t="s">
        <v>133</v>
      </c>
      <c r="H259" s="23">
        <f>$B259*IF(G259="",0,VALUE(IF(G259='Tabelle Tipi-pesi'!F$2,'Tabelle Tipi-pesi'!G$2,"")&amp;IF(G259='Tabelle Tipi-pesi'!F$3,'Tabelle Tipi-pesi'!G$3,"")&amp;IF(G259='Tabelle Tipi-pesi'!F$4,'Tabelle Tipi-pesi'!G$4,"")&amp;IF(G259='Tabelle Tipi-pesi'!F$5,'Tabelle Tipi-pesi'!G$5,"")&amp;IF(G259='Tabelle Tipi-pesi'!F$6,'Tabelle Tipi-pesi'!G$6,"")&amp;IF(G259='Tabelle Tipi-pesi'!F$7,'Tabelle Tipi-pesi'!G$7,"")&amp;IF(G259='Tabelle Tipi-pesi'!F$8,'Tabelle Tipi-pesi'!G$8,"")&amp;IF(G259='Tabelle Tipi-pesi'!F$9,'Tabelle Tipi-pesi'!G$9,"")&amp;IF(G259='Tabelle Tipi-pesi'!F$10,'Tabelle Tipi-pesi'!G$10,"")&amp;IF(G259='Tabelle Tipi-pesi'!F$11,'Tabelle Tipi-pesi'!G$11,"")&amp;IF(G259='Tabelle Tipi-pesi'!F$12,'Tabelle Tipi-pesi'!G$12,"")&amp;IF(G259='Tabelle Tipi-pesi'!F$13,'Tabelle Tipi-pesi'!G$13,"")&amp;IF(G259='Tabelle Tipi-pesi'!F$14,'Tabelle Tipi-pesi'!G$14,"")&amp;IF(G259='Tabelle Tipi-pesi'!F$15,'Tabelle Tipi-pesi'!G$15,"")&amp;IF(G259='Tabelle Tipi-pesi'!F$16,'Tabelle Tipi-pesi'!G$16,"")&amp;IF(G259='Tabelle Tipi-pesi'!F$17,'Tabelle Tipi-pesi'!G$17,"")&amp;IF(G259='Tabelle Tipi-pesi'!F$18,'Tabelle Tipi-pesi'!G$18,"")&amp;IF(G259='Tabelle Tipi-pesi'!F$19,'Tabelle Tipi-pesi'!G$19,"")&amp;IF(G259='Tabelle Tipi-pesi'!F$20,'Tabelle Tipi-pesi'!G$20,"")&amp;IF(G259='Tabelle Tipi-pesi'!F$21,'Tabelle Tipi-pesi'!G$21,"")&amp;IF(G259='Tabelle Tipi-pesi'!F$22,'Tabelle Tipi-pesi'!G$22,"")&amp;IF(G259='Tabelle Tipi-pesi'!F$23,'Tabelle Tipi-pesi'!G$23,"")&amp;IF(G259='Tabelle Tipi-pesi'!F$24,'Tabelle Tipi-pesi'!G$24,"")&amp;IF(G259='Tabelle Tipi-pesi'!F$25,'Tabelle Tipi-pesi'!G$25,"")&amp;IF(G259='Tabelle Tipi-pesi'!F$26,'Tabelle Tipi-pesi'!G$26,"")&amp;IF(G259='Tabelle Tipi-pesi'!F$27,'Tabelle Tipi-pesi'!G$27,"")&amp;IF(G259='Tabelle Tipi-pesi'!F$28,'Tabelle Tipi-pesi'!G$28,"")&amp;IF(G259='Tabelle Tipi-pesi'!F$29,'Tabelle Tipi-pesi'!G$29,"")&amp;IF(G259='Tabelle Tipi-pesi'!F$30,'Tabelle Tipi-pesi'!G$30,"")))</f>
        <v>40</v>
      </c>
      <c r="I259" s="8" t="s">
        <v>44</v>
      </c>
      <c r="J259" s="9">
        <f>IF(I259="",0,VALUE(IF(I259='Tabelle Tipi-pesi'!H$2,'Tabelle Tipi-pesi'!I$2,"")&amp;IF(I259='Tabelle Tipi-pesi'!H$3,'Tabelle Tipi-pesi'!I$3,"")&amp;IF(I259='Tabelle Tipi-pesi'!H$4,'Tabelle Tipi-pesi'!I$4,"")&amp;IF(I259='Tabelle Tipi-pesi'!H$5,'Tabelle Tipi-pesi'!I$5,"")&amp;IF(I259='Tabelle Tipi-pesi'!H$6,'Tabelle Tipi-pesi'!I$6,"")&amp;IF(I259='Tabelle Tipi-pesi'!H$7,'Tabelle Tipi-pesi'!I$7,"")&amp;IF(I259='Tabelle Tipi-pesi'!H$8,'Tabelle Tipi-pesi'!I$8,"")&amp;IF(I259='Tabelle Tipi-pesi'!H$9,'Tabelle Tipi-pesi'!I$9,"")&amp;IF(I259='Tabelle Tipi-pesi'!H$10,'Tabelle Tipi-pesi'!I$10,"")&amp;IF(I259='Tabelle Tipi-pesi'!H$11,'Tabelle Tipi-pesi'!I$11,"")&amp;IF(I259='Tabelle Tipi-pesi'!H$12,'Tabelle Tipi-pesi'!I$12,"")&amp;IF(I259='Tabelle Tipi-pesi'!H$13,'Tabelle Tipi-pesi'!I$13,"")&amp;IF(I259='Tabelle Tipi-pesi'!H$14,'Tabelle Tipi-pesi'!I$14,"")&amp;IF(I259='Tabelle Tipi-pesi'!H$15,'Tabelle Tipi-pesi'!I$15,"")&amp;IF(I259='Tabelle Tipi-pesi'!H$16,'Tabelle Tipi-pesi'!I$16,"")&amp;IF(I259='Tabelle Tipi-pesi'!H$17,'Tabelle Tipi-pesi'!I$17,"")&amp;IF(I259='Tabelle Tipi-pesi'!H$18,'Tabelle Tipi-pesi'!I$18,"")&amp;IF(I259='Tabelle Tipi-pesi'!H$19,'Tabelle Tipi-pesi'!I$19,"")&amp;IF(I259='Tabelle Tipi-pesi'!H$20,'Tabelle Tipi-pesi'!I$20,"")&amp;IF(I259='Tabelle Tipi-pesi'!H$21,'Tabelle Tipi-pesi'!I$21,"")&amp;IF(I259='Tabelle Tipi-pesi'!H$22,'Tabelle Tipi-pesi'!I$22,"")&amp;IF(I259='Tabelle Tipi-pesi'!H$23,'Tabelle Tipi-pesi'!I$23,"")&amp;IF(I259='Tabelle Tipi-pesi'!H$24,'Tabelle Tipi-pesi'!I$24,"")&amp;IF(I259='Tabelle Tipi-pesi'!H$25,'Tabelle Tipi-pesi'!I$25,"")&amp;IF(I259='Tabelle Tipi-pesi'!H$26,'Tabelle Tipi-pesi'!I$26,"")&amp;IF(I259='Tabelle Tipi-pesi'!H$27,'Tabelle Tipi-pesi'!I$27,"")&amp;IF(I259='Tabelle Tipi-pesi'!H$28,'Tabelle Tipi-pesi'!I$28,"")&amp;IF(I259='Tabelle Tipi-pesi'!H$29,'Tabelle Tipi-pesi'!I$29,"")&amp;IF(I259='Tabelle Tipi-pesi'!H$30,'Tabelle Tipi-pesi'!I$30,"")))</f>
        <v>80</v>
      </c>
      <c r="K259" s="24" t="s">
        <v>50</v>
      </c>
      <c r="L259" s="25">
        <f>IF(K259="",0,VALUE(IF(K259='Tabelle Tipi-pesi'!J$2,'Tabelle Tipi-pesi'!K$2,"")&amp;IF(K259='Tabelle Tipi-pesi'!J$3,'Tabelle Tipi-pesi'!K$3,"")&amp;IF(K259='Tabelle Tipi-pesi'!J$4,'Tabelle Tipi-pesi'!K$4,"")&amp;IF(K259='Tabelle Tipi-pesi'!J$5,'Tabelle Tipi-pesi'!K$5,"")&amp;IF(K259='Tabelle Tipi-pesi'!J$6,'Tabelle Tipi-pesi'!K$6,"")&amp;IF(K259='Tabelle Tipi-pesi'!J$7,'Tabelle Tipi-pesi'!K$7,"")&amp;IF(K259='Tabelle Tipi-pesi'!J$8,'Tabelle Tipi-pesi'!K$8,"")&amp;IF(K259='Tabelle Tipi-pesi'!J$9,'Tabelle Tipi-pesi'!K$9,"")&amp;IF(K259='Tabelle Tipi-pesi'!J$10,'Tabelle Tipi-pesi'!K$10,"")&amp;IF(K259='Tabelle Tipi-pesi'!J$11,'Tabelle Tipi-pesi'!K$11,"")&amp;IF(K259='Tabelle Tipi-pesi'!J$12,'Tabelle Tipi-pesi'!K$12,"")&amp;IF(K259='Tabelle Tipi-pesi'!J$13,'Tabelle Tipi-pesi'!K$13,"")&amp;IF(K259='Tabelle Tipi-pesi'!J$14,'Tabelle Tipi-pesi'!K$14,"")&amp;IF(K259='Tabelle Tipi-pesi'!J$15,'Tabelle Tipi-pesi'!K$15,"")&amp;IF(K259='Tabelle Tipi-pesi'!J$16,'Tabelle Tipi-pesi'!K$16,"")&amp;IF(K259='Tabelle Tipi-pesi'!J$17,'Tabelle Tipi-pesi'!K$17,"")&amp;IF(K259='Tabelle Tipi-pesi'!J$18,'Tabelle Tipi-pesi'!K$18,"")&amp;IF(K259='Tabelle Tipi-pesi'!J$19,'Tabelle Tipi-pesi'!K$19,"")&amp;IF(K259='Tabelle Tipi-pesi'!J$20,'Tabelle Tipi-pesi'!K$20,"")&amp;IF(K259='Tabelle Tipi-pesi'!J$21,'Tabelle Tipi-pesi'!K$21,"")&amp;IF(K259='Tabelle Tipi-pesi'!J$22,'Tabelle Tipi-pesi'!K$22,"")&amp;IF(K259='Tabelle Tipi-pesi'!J$23,'Tabelle Tipi-pesi'!K$23,"")&amp;IF(K259='Tabelle Tipi-pesi'!J$24,'Tabelle Tipi-pesi'!K$24,"")&amp;IF(K259='Tabelle Tipi-pesi'!J$25,'Tabelle Tipi-pesi'!K$25,"")&amp;IF(K259='Tabelle Tipi-pesi'!J$26,'Tabelle Tipi-pesi'!K$26,"")&amp;IF(K259='Tabelle Tipi-pesi'!J$27,'Tabelle Tipi-pesi'!K$27,"")&amp;IF(K259='Tabelle Tipi-pesi'!J$28,'Tabelle Tipi-pesi'!K$28,"")&amp;IF(K259='Tabelle Tipi-pesi'!J$29,'Tabelle Tipi-pesi'!K$29,"")&amp;IF(K259='Tabelle Tipi-pesi'!J$30,'Tabelle Tipi-pesi'!K$30,"")))</f>
        <v>7</v>
      </c>
      <c r="M259" s="8" t="s">
        <v>55</v>
      </c>
      <c r="N259" s="9">
        <f>$B259*IF(M259="",0,VALUE(IF(M259='Tabelle Tipi-pesi'!L$2,'Tabelle Tipi-pesi'!M$2,"")&amp;IF(M259='Tabelle Tipi-pesi'!L$3,'Tabelle Tipi-pesi'!M$3,"")&amp;IF(M259='Tabelle Tipi-pesi'!L$4,'Tabelle Tipi-pesi'!M$4,"")&amp;IF(M259='Tabelle Tipi-pesi'!L$5,'Tabelle Tipi-pesi'!M$5,"")&amp;IF(M259='Tabelle Tipi-pesi'!L$6,'Tabelle Tipi-pesi'!M$6,"")&amp;IF(M259='Tabelle Tipi-pesi'!L$7,'Tabelle Tipi-pesi'!M$7,"")&amp;IF(M259='Tabelle Tipi-pesi'!L$8,'Tabelle Tipi-pesi'!M$8,"")&amp;IF(M259='Tabelle Tipi-pesi'!L$9,'Tabelle Tipi-pesi'!M$9,"")&amp;IF(M259='Tabelle Tipi-pesi'!L$10,'Tabelle Tipi-pesi'!M$10,"")&amp;IF(M259='Tabelle Tipi-pesi'!L$11,'Tabelle Tipi-pesi'!M$11,"")&amp;IF(M259='Tabelle Tipi-pesi'!L$12,'Tabelle Tipi-pesi'!M$12,"")&amp;IF(M259='Tabelle Tipi-pesi'!L$13,'Tabelle Tipi-pesi'!M$13,"")&amp;IF(M259='Tabelle Tipi-pesi'!L$14,'Tabelle Tipi-pesi'!M$14,"")&amp;IF(M259='Tabelle Tipi-pesi'!L$15,'Tabelle Tipi-pesi'!M$15,"")&amp;IF(M259='Tabelle Tipi-pesi'!L$16,'Tabelle Tipi-pesi'!M$16,"")&amp;IF(M259='Tabelle Tipi-pesi'!L$17,'Tabelle Tipi-pesi'!M$17,"")&amp;IF(M259='Tabelle Tipi-pesi'!L$18,'Tabelle Tipi-pesi'!M$18,"")&amp;IF(M259='Tabelle Tipi-pesi'!L$19,'Tabelle Tipi-pesi'!M$19,"")&amp;IF(M259='Tabelle Tipi-pesi'!L$20,'Tabelle Tipi-pesi'!M$20,"")&amp;IF(M259='Tabelle Tipi-pesi'!L$21,'Tabelle Tipi-pesi'!M$21,"")&amp;IF(M259='Tabelle Tipi-pesi'!L$22,'Tabelle Tipi-pesi'!M$22,"")&amp;IF(M259='Tabelle Tipi-pesi'!L$23,'Tabelle Tipi-pesi'!M$23,"")&amp;IF(M259='Tabelle Tipi-pesi'!L$24,'Tabelle Tipi-pesi'!M$24,"")&amp;IF(M259='Tabelle Tipi-pesi'!L$25,'Tabelle Tipi-pesi'!M$25,"")&amp;IF(M259='Tabelle Tipi-pesi'!L$26,'Tabelle Tipi-pesi'!M$26,"")&amp;IF(M259='Tabelle Tipi-pesi'!L$27,'Tabelle Tipi-pesi'!M$27,"")&amp;IF(M259='Tabelle Tipi-pesi'!L$28,'Tabelle Tipi-pesi'!M$28,"")&amp;IF(M259='Tabelle Tipi-pesi'!L$29,'Tabelle Tipi-pesi'!M$29,"")&amp;IF(M259='Tabelle Tipi-pesi'!L$30,'Tabelle Tipi-pesi'!M$30,"")))</f>
        <v>100</v>
      </c>
      <c r="O259" s="27" t="s">
        <v>170</v>
      </c>
      <c r="P259" s="28">
        <f>IF(O259="",0,VALUE(IF(O259='Tabelle Tipi-pesi'!N$2,'Tabelle Tipi-pesi'!O$2,"")&amp;IF(O259='Tabelle Tipi-pesi'!N$3,'Tabelle Tipi-pesi'!O$3,"")&amp;IF(O259='Tabelle Tipi-pesi'!N$4,'Tabelle Tipi-pesi'!O$4,"")&amp;IF(O259='Tabelle Tipi-pesi'!N$5,'Tabelle Tipi-pesi'!O$5,"")&amp;IF(O259='Tabelle Tipi-pesi'!N$6,'Tabelle Tipi-pesi'!O$6,"")&amp;IF(O259='Tabelle Tipi-pesi'!N$7,'Tabelle Tipi-pesi'!O$7,"")&amp;IF(O259='Tabelle Tipi-pesi'!N$8,'Tabelle Tipi-pesi'!O$8,"")&amp;IF(O259='Tabelle Tipi-pesi'!N$9,'Tabelle Tipi-pesi'!O$9,"")&amp;IF(O259='Tabelle Tipi-pesi'!N$10,'Tabelle Tipi-pesi'!O$10,"")&amp;IF(O259='Tabelle Tipi-pesi'!N$11,'Tabelle Tipi-pesi'!O$11,"")&amp;IF(O259='Tabelle Tipi-pesi'!N$12,'Tabelle Tipi-pesi'!O$12,"")&amp;IF(O259='Tabelle Tipi-pesi'!N$13,'Tabelle Tipi-pesi'!O$13,"")&amp;IF(O259='Tabelle Tipi-pesi'!N$14,'Tabelle Tipi-pesi'!O$14,"")&amp;IF(O259='Tabelle Tipi-pesi'!N$15,'Tabelle Tipi-pesi'!O$15,"")&amp;IF(O259='Tabelle Tipi-pesi'!N$16,'Tabelle Tipi-pesi'!O$16,"")&amp;IF(O259='Tabelle Tipi-pesi'!N$17,'Tabelle Tipi-pesi'!O$17,"")&amp;IF(O259='Tabelle Tipi-pesi'!N$18,'Tabelle Tipi-pesi'!O$18,"")&amp;IF(O259='Tabelle Tipi-pesi'!N$19,'Tabelle Tipi-pesi'!O$19,"")&amp;IF(O259='Tabelle Tipi-pesi'!N$20,'Tabelle Tipi-pesi'!O$20,"")&amp;IF(O259='Tabelle Tipi-pesi'!N$21,'Tabelle Tipi-pesi'!O$21,"")&amp;IF(O259='Tabelle Tipi-pesi'!N$22,'Tabelle Tipi-pesi'!O$22,"")&amp;IF(O259='Tabelle Tipi-pesi'!N$23,'Tabelle Tipi-pesi'!O$23,"")&amp;IF(O259='Tabelle Tipi-pesi'!N$24,'Tabelle Tipi-pesi'!O$24,"")&amp;IF(O259='Tabelle Tipi-pesi'!N$25,'Tabelle Tipi-pesi'!O$25,"")&amp;IF(O259='Tabelle Tipi-pesi'!N$26,'Tabelle Tipi-pesi'!O$26,"")&amp;IF(O259='Tabelle Tipi-pesi'!N$27,'Tabelle Tipi-pesi'!O$27,"")&amp;IF(O259='Tabelle Tipi-pesi'!N$28,'Tabelle Tipi-pesi'!O$28,"")&amp;IF(O259='Tabelle Tipi-pesi'!N$29,'Tabelle Tipi-pesi'!O$29,"")&amp;IF(O259='Tabelle Tipi-pesi'!N$30,'Tabelle Tipi-pesi'!O$30,"")))</f>
        <v>295</v>
      </c>
      <c r="R259" s="9">
        <f>IF(Q259="",0,VALUE(IF(Q259='Tabelle Tipi-pesi'!P$2,'Tabelle Tipi-pesi'!Q$2,"")&amp;IF(Q259='Tabelle Tipi-pesi'!P$3,'Tabelle Tipi-pesi'!Q$3,"")&amp;IF(Q259='Tabelle Tipi-pesi'!P$4,'Tabelle Tipi-pesi'!Q$4,"")&amp;IF(Q259='Tabelle Tipi-pesi'!P$5,'Tabelle Tipi-pesi'!Q$5,"")&amp;IF(Q259='Tabelle Tipi-pesi'!P$6,'Tabelle Tipi-pesi'!Q$6,"")&amp;IF(Q259='Tabelle Tipi-pesi'!P$7,'Tabelle Tipi-pesi'!Q$7,"")&amp;IF(Q259='Tabelle Tipi-pesi'!P$8,'Tabelle Tipi-pesi'!Q$8,"")&amp;IF(Q259='Tabelle Tipi-pesi'!P$9,'Tabelle Tipi-pesi'!Q$9,"")&amp;IF(Q259='Tabelle Tipi-pesi'!P$10,'Tabelle Tipi-pesi'!Q$10,"")&amp;IF(Q259='Tabelle Tipi-pesi'!P$11,'Tabelle Tipi-pesi'!Q$11,"")&amp;IF(Q259='Tabelle Tipi-pesi'!P$12,'Tabelle Tipi-pesi'!Q$12,"")&amp;IF(Q259='Tabelle Tipi-pesi'!P$13,'Tabelle Tipi-pesi'!Q$13,"")&amp;IF(Q259='Tabelle Tipi-pesi'!P$14,'Tabelle Tipi-pesi'!Q$14,"")&amp;IF(Q259='Tabelle Tipi-pesi'!P$15,'Tabelle Tipi-pesi'!Q$15,"")&amp;IF(Q259='Tabelle Tipi-pesi'!P$16,'Tabelle Tipi-pesi'!Q$16,"")&amp;IF(Q259='Tabelle Tipi-pesi'!P$17,'Tabelle Tipi-pesi'!Q$17,"")&amp;IF(Q259='Tabelle Tipi-pesi'!P$18,'Tabelle Tipi-pesi'!Q$18,"")&amp;IF(Q259='Tabelle Tipi-pesi'!P$19,'Tabelle Tipi-pesi'!Q$19,"")&amp;IF(Q259='Tabelle Tipi-pesi'!P$20,'Tabelle Tipi-pesi'!Q$20,"")&amp;IF(Q259='Tabelle Tipi-pesi'!P$21,'Tabelle Tipi-pesi'!Q$21,"")&amp;IF(Q259='Tabelle Tipi-pesi'!P$22,'Tabelle Tipi-pesi'!Q$22,"")&amp;IF(Q259='Tabelle Tipi-pesi'!P$23,'Tabelle Tipi-pesi'!Q$23,"")&amp;IF(Q259='Tabelle Tipi-pesi'!P$24,'Tabelle Tipi-pesi'!Q$24,"")&amp;IF(Q259='Tabelle Tipi-pesi'!P$25,'Tabelle Tipi-pesi'!Q$25,"")&amp;IF(Q259='Tabelle Tipi-pesi'!P$26,'Tabelle Tipi-pesi'!Q$26,"")&amp;IF(Q259='Tabelle Tipi-pesi'!P$27,'Tabelle Tipi-pesi'!Q$27,"")&amp;IF(Q259='Tabelle Tipi-pesi'!P$28,'Tabelle Tipi-pesi'!Q$28,"")&amp;IF(Q259='Tabelle Tipi-pesi'!P$29,'Tabelle Tipi-pesi'!Q$29,"")&amp;IF(Q259='Tabelle Tipi-pesi'!P$30,'Tabelle Tipi-pesi'!Q$30,"")))</f>
        <v>0</v>
      </c>
      <c r="S259" s="29"/>
      <c r="T259" s="30">
        <f>IF(S259="",0,VALUE(IF(S259='Tabelle Tipi-pesi'!R$2,'Tabelle Tipi-pesi'!S$2,"")&amp;IF(S259='Tabelle Tipi-pesi'!R$3,'Tabelle Tipi-pesi'!S$3,"")&amp;IF(S259='Tabelle Tipi-pesi'!R$4,'Tabelle Tipi-pesi'!S$4,"")&amp;IF(S259='Tabelle Tipi-pesi'!R$5,'Tabelle Tipi-pesi'!S$5,"")&amp;IF(S259='Tabelle Tipi-pesi'!R$6,'Tabelle Tipi-pesi'!S$6,"")&amp;IF(S259='Tabelle Tipi-pesi'!R$7,'Tabelle Tipi-pesi'!S$7,"")&amp;IF(S259='Tabelle Tipi-pesi'!R$8,'Tabelle Tipi-pesi'!S$8,"")&amp;IF(S259='Tabelle Tipi-pesi'!R$9,'Tabelle Tipi-pesi'!S$9,"")&amp;IF(S259='Tabelle Tipi-pesi'!R$10,'Tabelle Tipi-pesi'!S$10,"")&amp;IF(S259='Tabelle Tipi-pesi'!R$11,'Tabelle Tipi-pesi'!S$11,"")&amp;IF(S259='Tabelle Tipi-pesi'!R$12,'Tabelle Tipi-pesi'!S$12,"")&amp;IF(S259='Tabelle Tipi-pesi'!R$13,'Tabelle Tipi-pesi'!S$13,"")&amp;IF(S259='Tabelle Tipi-pesi'!R$14,'Tabelle Tipi-pesi'!S$14,"")&amp;IF(S259='Tabelle Tipi-pesi'!R$15,'Tabelle Tipi-pesi'!S$15,"")&amp;IF(S259='Tabelle Tipi-pesi'!R$16,'Tabelle Tipi-pesi'!S$16,"")&amp;IF(S259='Tabelle Tipi-pesi'!R$17,'Tabelle Tipi-pesi'!S$17,"")&amp;IF(S259='Tabelle Tipi-pesi'!R$18,'Tabelle Tipi-pesi'!S$18,"")&amp;IF(S259='Tabelle Tipi-pesi'!R$19,'Tabelle Tipi-pesi'!S$19,"")&amp;IF(S259='Tabelle Tipi-pesi'!R$20,'Tabelle Tipi-pesi'!S$20,"")&amp;IF(S259='Tabelle Tipi-pesi'!R$21,'Tabelle Tipi-pesi'!S$21,"")&amp;IF(S259='Tabelle Tipi-pesi'!R$22,'Tabelle Tipi-pesi'!S$22,"")&amp;IF(S259='Tabelle Tipi-pesi'!R$23,'Tabelle Tipi-pesi'!S$23,"")&amp;IF(S259='Tabelle Tipi-pesi'!R$24,'Tabelle Tipi-pesi'!S$24,"")&amp;IF(S259='Tabelle Tipi-pesi'!R$25,'Tabelle Tipi-pesi'!S$25,"")&amp;IF(S259='Tabelle Tipi-pesi'!R$26,'Tabelle Tipi-pesi'!S$26,"")&amp;IF(S259='Tabelle Tipi-pesi'!R$27,'Tabelle Tipi-pesi'!S$27,"")&amp;IF(S259='Tabelle Tipi-pesi'!R$28,'Tabelle Tipi-pesi'!S$28,"")&amp;IF(S259='Tabelle Tipi-pesi'!R$29,'Tabelle Tipi-pesi'!S$29,"")&amp;IF(S259='Tabelle Tipi-pesi'!R$30,'Tabelle Tipi-pesi'!S$30,"")))</f>
        <v>0</v>
      </c>
      <c r="V259" s="9">
        <f>IF(U259="",0,VALUE(IF(U259='Tabelle Tipi-pesi'!T$2,'Tabelle Tipi-pesi'!U$2,"")&amp;IF(U259='Tabelle Tipi-pesi'!T$3,'Tabelle Tipi-pesi'!U$3,"")&amp;IF(U259='Tabelle Tipi-pesi'!T$4,'Tabelle Tipi-pesi'!U$4,"")&amp;IF(U259='Tabelle Tipi-pesi'!T$5,'Tabelle Tipi-pesi'!U$5,"")&amp;IF(U259='Tabelle Tipi-pesi'!T$6,'Tabelle Tipi-pesi'!U$6,"")&amp;IF(U259='Tabelle Tipi-pesi'!T$7,'Tabelle Tipi-pesi'!U$7,"")&amp;IF(U259='Tabelle Tipi-pesi'!T$8,'Tabelle Tipi-pesi'!U$8,"")&amp;IF(U259='Tabelle Tipi-pesi'!T$9,'Tabelle Tipi-pesi'!U$9,"")&amp;IF(U259='Tabelle Tipi-pesi'!T$10,'Tabelle Tipi-pesi'!U$10,"")&amp;IF(U259='Tabelle Tipi-pesi'!T$11,'Tabelle Tipi-pesi'!U$11,"")&amp;IF(U259='Tabelle Tipi-pesi'!T$12,'Tabelle Tipi-pesi'!U$12,"")&amp;IF(U259='Tabelle Tipi-pesi'!T$13,'Tabelle Tipi-pesi'!U$13,"")&amp;IF(U259='Tabelle Tipi-pesi'!T$14,'Tabelle Tipi-pesi'!U$14,"")&amp;IF(U259='Tabelle Tipi-pesi'!T$15,'Tabelle Tipi-pesi'!U$15,"")&amp;IF(U259='Tabelle Tipi-pesi'!T$16,'Tabelle Tipi-pesi'!U$16,"")&amp;IF(U259='Tabelle Tipi-pesi'!T$17,'Tabelle Tipi-pesi'!U$17,"")&amp;IF(U259='Tabelle Tipi-pesi'!T$18,'Tabelle Tipi-pesi'!U$18,"")&amp;IF(U259='Tabelle Tipi-pesi'!T$19,'Tabelle Tipi-pesi'!U$19,"")&amp;IF(U259='Tabelle Tipi-pesi'!T$20,'Tabelle Tipi-pesi'!U$20,"")&amp;IF(U259='Tabelle Tipi-pesi'!T$21,'Tabelle Tipi-pesi'!U$21,"")&amp;IF(U259='Tabelle Tipi-pesi'!T$22,'Tabelle Tipi-pesi'!U$22,"")&amp;IF(U259='Tabelle Tipi-pesi'!T$23,'Tabelle Tipi-pesi'!U$23,"")&amp;IF(U259='Tabelle Tipi-pesi'!T$24,'Tabelle Tipi-pesi'!U$24,"")&amp;IF(U259='Tabelle Tipi-pesi'!T$25,'Tabelle Tipi-pesi'!U$25,"")&amp;IF(U259='Tabelle Tipi-pesi'!T$26,'Tabelle Tipi-pesi'!U$26,"")&amp;IF(U259='Tabelle Tipi-pesi'!T$27,'Tabelle Tipi-pesi'!U$27,"")&amp;IF(U259='Tabelle Tipi-pesi'!T$28,'Tabelle Tipi-pesi'!U$28,"")&amp;IF(U259='Tabelle Tipi-pesi'!T$29,'Tabelle Tipi-pesi'!U$29,"")&amp;IF(U259='Tabelle Tipi-pesi'!T$30,'Tabelle Tipi-pesi'!U$30,"")))</f>
        <v>0</v>
      </c>
      <c r="W259" s="31"/>
      <c r="X259" s="32">
        <f>IF(W259="",0,VALUE(IF(W259='Tabelle Tipi-pesi'!V$2,'Tabelle Tipi-pesi'!W$2,"")&amp;IF(W259='Tabelle Tipi-pesi'!V$3,'Tabelle Tipi-pesi'!W$3,"")&amp;IF(W259='Tabelle Tipi-pesi'!V$4,'Tabelle Tipi-pesi'!W$4,"")&amp;IF(W259='Tabelle Tipi-pesi'!V$5,'Tabelle Tipi-pesi'!W$5,"")&amp;IF(W259='Tabelle Tipi-pesi'!V$6,'Tabelle Tipi-pesi'!W$6,"")&amp;IF(W259='Tabelle Tipi-pesi'!V$7,'Tabelle Tipi-pesi'!W$7,"")&amp;IF(W259='Tabelle Tipi-pesi'!V$8,'Tabelle Tipi-pesi'!W$8,"")&amp;IF(W259='Tabelle Tipi-pesi'!V$9,'Tabelle Tipi-pesi'!W$9,"")&amp;IF(W259='Tabelle Tipi-pesi'!V$10,'Tabelle Tipi-pesi'!W$10,"")&amp;IF(W259='Tabelle Tipi-pesi'!V$11,'Tabelle Tipi-pesi'!W$11,"")&amp;IF(W259='Tabelle Tipi-pesi'!V$12,'Tabelle Tipi-pesi'!W$12,"")&amp;IF(W259='Tabelle Tipi-pesi'!V$13,'Tabelle Tipi-pesi'!W$13,"")&amp;IF(W259='Tabelle Tipi-pesi'!V$14,'Tabelle Tipi-pesi'!W$14,"")&amp;IF(W259='Tabelle Tipi-pesi'!V$15,'Tabelle Tipi-pesi'!W$15,"")&amp;IF(W259='Tabelle Tipi-pesi'!V$16,'Tabelle Tipi-pesi'!W$16,"")&amp;IF(W259='Tabelle Tipi-pesi'!V$17,'Tabelle Tipi-pesi'!W$17,"")&amp;IF(W259='Tabelle Tipi-pesi'!V$18,'Tabelle Tipi-pesi'!W$18,"")&amp;IF(W259='Tabelle Tipi-pesi'!V$19,'Tabelle Tipi-pesi'!W$19,"")&amp;IF(W259='Tabelle Tipi-pesi'!V$20,'Tabelle Tipi-pesi'!W$20,"")&amp;IF(W259='Tabelle Tipi-pesi'!V$21,'Tabelle Tipi-pesi'!W$21,"")&amp;IF(W259='Tabelle Tipi-pesi'!V$22,'Tabelle Tipi-pesi'!W$22,"")&amp;IF(W259='Tabelle Tipi-pesi'!V$23,'Tabelle Tipi-pesi'!W$23,"")&amp;IF(W259='Tabelle Tipi-pesi'!V$24,'Tabelle Tipi-pesi'!W$24,"")&amp;IF(W259='Tabelle Tipi-pesi'!V$25,'Tabelle Tipi-pesi'!W$25,"")&amp;IF(W259='Tabelle Tipi-pesi'!V$26,'Tabelle Tipi-pesi'!W$26,"")&amp;IF(W259='Tabelle Tipi-pesi'!V$27,'Tabelle Tipi-pesi'!W$27,"")&amp;IF(W259='Tabelle Tipi-pesi'!V$28,'Tabelle Tipi-pesi'!W$28,"")&amp;IF(W259='Tabelle Tipi-pesi'!V$29,'Tabelle Tipi-pesi'!W$29,"")&amp;IF(W259='Tabelle Tipi-pesi'!V$30,'Tabelle Tipi-pesi'!W$30,"")))</f>
        <v>0</v>
      </c>
      <c r="Z259" s="9">
        <f>IF(Y259="",0,VALUE(IF(Y259='Tabelle Tipi-pesi'!X$2,'Tabelle Tipi-pesi'!Y$2,"")&amp;IF(Y259='Tabelle Tipi-pesi'!X$3,'Tabelle Tipi-pesi'!Y$3,"")&amp;IF(Y259='Tabelle Tipi-pesi'!X$4,'Tabelle Tipi-pesi'!Y$4,"")&amp;IF(Y259='Tabelle Tipi-pesi'!X$5,'Tabelle Tipi-pesi'!Y$5,"")&amp;IF(Y259='Tabelle Tipi-pesi'!X$6,'Tabelle Tipi-pesi'!Y$6,"")&amp;IF(Y259='Tabelle Tipi-pesi'!X$7,'Tabelle Tipi-pesi'!Y$7,"")&amp;IF(Y259='Tabelle Tipi-pesi'!X$8,'Tabelle Tipi-pesi'!Y$8,"")&amp;IF(Y259='Tabelle Tipi-pesi'!X$9,'Tabelle Tipi-pesi'!Y$9,"")&amp;IF(Y259='Tabelle Tipi-pesi'!X$10,'Tabelle Tipi-pesi'!Y$10,"")&amp;IF(Y259='Tabelle Tipi-pesi'!X$11,'Tabelle Tipi-pesi'!Y$11,"")&amp;IF(Y259='Tabelle Tipi-pesi'!X$12,'Tabelle Tipi-pesi'!Y$12,"")&amp;IF(Y259='Tabelle Tipi-pesi'!X$13,'Tabelle Tipi-pesi'!Y$13,"")&amp;IF(Y259='Tabelle Tipi-pesi'!X$14,'Tabelle Tipi-pesi'!Y$14,"")&amp;IF(Y259='Tabelle Tipi-pesi'!X$15,'Tabelle Tipi-pesi'!Y$15,"")&amp;IF(Y259='Tabelle Tipi-pesi'!X$16,'Tabelle Tipi-pesi'!Y$16,"")&amp;IF(Y259='Tabelle Tipi-pesi'!X$17,'Tabelle Tipi-pesi'!Y$17,"")&amp;IF(Y259='Tabelle Tipi-pesi'!X$18,'Tabelle Tipi-pesi'!Y$18,"")&amp;IF(Y259='Tabelle Tipi-pesi'!X$19,'Tabelle Tipi-pesi'!Y$19,"")&amp;IF(Y259='Tabelle Tipi-pesi'!X$20,'Tabelle Tipi-pesi'!Y$20,"")&amp;IF(Y259='Tabelle Tipi-pesi'!X$21,'Tabelle Tipi-pesi'!Y$21,"")&amp;IF(Y259='Tabelle Tipi-pesi'!X$22,'Tabelle Tipi-pesi'!Y$22,"")&amp;IF(Y259='Tabelle Tipi-pesi'!X$23,'Tabelle Tipi-pesi'!Y$23,"")&amp;IF(Y259='Tabelle Tipi-pesi'!X$24,'Tabelle Tipi-pesi'!Y$24,"")&amp;IF(Y259='Tabelle Tipi-pesi'!X$25,'Tabelle Tipi-pesi'!Y$25,"")&amp;IF(Y259='Tabelle Tipi-pesi'!X$26,'Tabelle Tipi-pesi'!Y$26,"")&amp;IF(Y259='Tabelle Tipi-pesi'!X$27,'Tabelle Tipi-pesi'!Y$27,"")&amp;IF(Y259='Tabelle Tipi-pesi'!X$28,'Tabelle Tipi-pesi'!Y$28,"")&amp;IF(Y259='Tabelle Tipi-pesi'!X$29,'Tabelle Tipi-pesi'!Y$29,"")&amp;IF(Y259='Tabelle Tipi-pesi'!X$30,'Tabelle Tipi-pesi'!Y$30,"")))</f>
        <v>0</v>
      </c>
      <c r="AA259" s="36"/>
      <c r="AB259" s="37">
        <f>IF(AA259="",0,VALUE(IF(AA259='Tabelle Tipi-pesi'!Z$2,'Tabelle Tipi-pesi'!AA$2,"")&amp;IF(AA259='Tabelle Tipi-pesi'!Z$3,'Tabelle Tipi-pesi'!AA$3,"")&amp;IF(AA259='Tabelle Tipi-pesi'!Z$4,'Tabelle Tipi-pesi'!AA$4,"")&amp;IF(AA259='Tabelle Tipi-pesi'!Z$5,'Tabelle Tipi-pesi'!AA$5,"")&amp;IF(AA259='Tabelle Tipi-pesi'!Z$6,'Tabelle Tipi-pesi'!AA$6,"")&amp;IF(AA259='Tabelle Tipi-pesi'!Z$7,'Tabelle Tipi-pesi'!AA$7,"")&amp;IF(AA259='Tabelle Tipi-pesi'!Z$8,'Tabelle Tipi-pesi'!AA$8,"")&amp;IF(AA259='Tabelle Tipi-pesi'!Z$9,'Tabelle Tipi-pesi'!AA$9,"")&amp;IF(AA259='Tabelle Tipi-pesi'!Z$10,'Tabelle Tipi-pesi'!AA$10,"")&amp;IF(AA259='Tabelle Tipi-pesi'!Z$11,'Tabelle Tipi-pesi'!AA$11,"")&amp;IF(AA259='Tabelle Tipi-pesi'!Z$12,'Tabelle Tipi-pesi'!AA$12,"")&amp;IF(AA259='Tabelle Tipi-pesi'!Z$13,'Tabelle Tipi-pesi'!AA$13,"")&amp;IF(AA259='Tabelle Tipi-pesi'!Z$14,'Tabelle Tipi-pesi'!AA$14,"")&amp;IF(AA259='Tabelle Tipi-pesi'!Z$15,'Tabelle Tipi-pesi'!AA$15,"")&amp;IF(AA259='Tabelle Tipi-pesi'!Z$16,'Tabelle Tipi-pesi'!AA$16,"")&amp;IF(AA259='Tabelle Tipi-pesi'!Z$17,'Tabelle Tipi-pesi'!AA$17,"")&amp;IF(AA259='Tabelle Tipi-pesi'!Z$18,'Tabelle Tipi-pesi'!AA$18,"")&amp;IF(AA259='Tabelle Tipi-pesi'!Z$19,'Tabelle Tipi-pesi'!AA$19,"")&amp;IF(AA259='Tabelle Tipi-pesi'!Z$20,'Tabelle Tipi-pesi'!AA$20,"")&amp;IF(AA259='Tabelle Tipi-pesi'!Z$21,'Tabelle Tipi-pesi'!AA$21,"")&amp;IF(AA259='Tabelle Tipi-pesi'!Z$22,'Tabelle Tipi-pesi'!AA$22,"")&amp;IF(AA259='Tabelle Tipi-pesi'!Z$23,'Tabelle Tipi-pesi'!AA$23,"")&amp;IF(AA259='Tabelle Tipi-pesi'!Z$24,'Tabelle Tipi-pesi'!AA$24,"")&amp;IF(AA259='Tabelle Tipi-pesi'!Z$25,'Tabelle Tipi-pesi'!AA$25,"")&amp;IF(AA259='Tabelle Tipi-pesi'!Z$26,'Tabelle Tipi-pesi'!AA$26,"")&amp;IF(AA259='Tabelle Tipi-pesi'!Z$27,'Tabelle Tipi-pesi'!AA$27,"")&amp;IF(AA259='Tabelle Tipi-pesi'!Z$28,'Tabelle Tipi-pesi'!AA$28,"")&amp;IF(AA259='Tabelle Tipi-pesi'!Z$29,'Tabelle Tipi-pesi'!AA$29,"")&amp;IF(AA259='Tabelle Tipi-pesi'!Z$30,'Tabelle Tipi-pesi'!AA$30,"")))</f>
        <v>0</v>
      </c>
      <c r="AD259" s="9">
        <f>IF(AC259="",0,VALUE(IF(AC259='Tabelle Tipi-pesi'!Z$2,'Tabelle Tipi-pesi'!AA$2,"")&amp;IF(AC259='Tabelle Tipi-pesi'!Z$3,'Tabelle Tipi-pesi'!AA$3,"")&amp;IF(AC259='Tabelle Tipi-pesi'!Z$4,'Tabelle Tipi-pesi'!AA$4,"")&amp;IF(AC259='Tabelle Tipi-pesi'!Z$5,'Tabelle Tipi-pesi'!AA$5,"")&amp;IF(AC259='Tabelle Tipi-pesi'!Z$6,'Tabelle Tipi-pesi'!AA$6,"")&amp;IF(AC259='Tabelle Tipi-pesi'!Z$7,'Tabelle Tipi-pesi'!AA$7,"")&amp;IF(AC259='Tabelle Tipi-pesi'!Z$8,'Tabelle Tipi-pesi'!AA$8,"")&amp;IF(AC259='Tabelle Tipi-pesi'!Z$9,'Tabelle Tipi-pesi'!AA$9,"")&amp;IF(AC259='Tabelle Tipi-pesi'!Z$10,'Tabelle Tipi-pesi'!AA$10,"")&amp;IF(AC259='Tabelle Tipi-pesi'!Z$11,'Tabelle Tipi-pesi'!AA$11,"")&amp;IF(AC259='Tabelle Tipi-pesi'!Z$12,'Tabelle Tipi-pesi'!AA$12,"")&amp;IF(AC259='Tabelle Tipi-pesi'!Z$13,'Tabelle Tipi-pesi'!AA$13,"")&amp;IF(AC259='Tabelle Tipi-pesi'!Z$14,'Tabelle Tipi-pesi'!AA$14,"")&amp;IF(AC259='Tabelle Tipi-pesi'!Z$15,'Tabelle Tipi-pesi'!AA$15,"")&amp;IF(AC259='Tabelle Tipi-pesi'!Z$16,'Tabelle Tipi-pesi'!AA$16,"")&amp;IF(AC259='Tabelle Tipi-pesi'!Z$17,'Tabelle Tipi-pesi'!AA$17,"")&amp;IF(AC259='Tabelle Tipi-pesi'!Z$18,'Tabelle Tipi-pesi'!AA$18,"")&amp;IF(AC259='Tabelle Tipi-pesi'!Z$19,'Tabelle Tipi-pesi'!AA$19,"")&amp;IF(AC259='Tabelle Tipi-pesi'!Z$20,'Tabelle Tipi-pesi'!AA$20,"")&amp;IF(AC259='Tabelle Tipi-pesi'!Z$21,'Tabelle Tipi-pesi'!AA$21,"")&amp;IF(AC259='Tabelle Tipi-pesi'!Z$22,'Tabelle Tipi-pesi'!AA$22,"")&amp;IF(AC259='Tabelle Tipi-pesi'!Z$23,'Tabelle Tipi-pesi'!AA$23,"")&amp;IF(AC259='Tabelle Tipi-pesi'!Z$24,'Tabelle Tipi-pesi'!AA$24,"")&amp;IF(AC259='Tabelle Tipi-pesi'!Z$25,'Tabelle Tipi-pesi'!AA$25,"")&amp;IF(AC259='Tabelle Tipi-pesi'!Z$26,'Tabelle Tipi-pesi'!AA$26,"")&amp;IF(AC259='Tabelle Tipi-pesi'!Z$25,'Tabelle Tipi-pesi'!AA$25,"")&amp;IF(AC259='Tabelle Tipi-pesi'!Z$27,'Tabelle Tipi-pesi'!AA$27,"")&amp;IF(AC259='Tabelle Tipi-pesi'!Z$28,'Tabelle Tipi-pesi'!AA$28,"")&amp;IF(AC259='Tabelle Tipi-pesi'!Z$29,'Tabelle Tipi-pesi'!AA$29,"")&amp;IF(AC259='Tabelle Tipi-pesi'!Z$30,'Tabelle Tipi-pesi'!AA$30,"")))</f>
        <v>0</v>
      </c>
      <c r="AE259" s="34" t="s">
        <v>118</v>
      </c>
      <c r="AF259" s="35">
        <f>IF(AE259="",0,VALUE(IF(AE259='Tabelle Tipi-pesi'!AB$2,'Tabelle Tipi-pesi'!AC$2,"")&amp;IF(AE259='Tabelle Tipi-pesi'!AB$3,'Tabelle Tipi-pesi'!AC$3,"")&amp;IF(AE259='Tabelle Tipi-pesi'!AB$4,'Tabelle Tipi-pesi'!AC$4,"")&amp;IF(AE259='Tabelle Tipi-pesi'!AB$5,'Tabelle Tipi-pesi'!AC$5,"")&amp;IF(AE259='Tabelle Tipi-pesi'!AB$6,'Tabelle Tipi-pesi'!AC$6,"")&amp;IF(AE259='Tabelle Tipi-pesi'!AB$7,'Tabelle Tipi-pesi'!AC$7,"")&amp;IF(AE259='Tabelle Tipi-pesi'!AB$8,'Tabelle Tipi-pesi'!AC$8,"")&amp;IF(AE259='Tabelle Tipi-pesi'!AB$9,'Tabelle Tipi-pesi'!AC$9,"")&amp;IF(AE259='Tabelle Tipi-pesi'!AB$10,'Tabelle Tipi-pesi'!AC$10,"")&amp;IF(AE259='Tabelle Tipi-pesi'!AB$11,'Tabelle Tipi-pesi'!AC$11,"")&amp;IF(AE259='Tabelle Tipi-pesi'!AB$12,'Tabelle Tipi-pesi'!AC$12,"")&amp;IF(AE259='Tabelle Tipi-pesi'!AB$13,'Tabelle Tipi-pesi'!AC$13,"")&amp;IF(AE259='Tabelle Tipi-pesi'!AB$14,'Tabelle Tipi-pesi'!AC$14,"")&amp;IF(AE259='Tabelle Tipi-pesi'!AB$15,'Tabelle Tipi-pesi'!AC$15,"")&amp;IF(AE259='Tabelle Tipi-pesi'!AB$16,'Tabelle Tipi-pesi'!AC$16,"")&amp;IF(AE259='Tabelle Tipi-pesi'!AB$17,'Tabelle Tipi-pesi'!AC$17,"")&amp;IF(AE259='Tabelle Tipi-pesi'!AB$18,'Tabelle Tipi-pesi'!AC$18,"")&amp;IF(AE259='Tabelle Tipi-pesi'!AB$19,'Tabelle Tipi-pesi'!AC$19,"")&amp;IF(AE259='Tabelle Tipi-pesi'!AB$20,'Tabelle Tipi-pesi'!AC$20,"")&amp;IF(AE259='Tabelle Tipi-pesi'!AB$21,'Tabelle Tipi-pesi'!AC$21,"")&amp;IF(AE259='Tabelle Tipi-pesi'!AB$22,'Tabelle Tipi-pesi'!AC$22,"")&amp;IF(AE259='Tabelle Tipi-pesi'!AB$23,'Tabelle Tipi-pesi'!AC$23,"")&amp;IF(AE259='Tabelle Tipi-pesi'!AB$24,'Tabelle Tipi-pesi'!AC$24,"")&amp;IF(AE259='Tabelle Tipi-pesi'!AB$25,'Tabelle Tipi-pesi'!AC$25,"")&amp;IF(AE259='Tabelle Tipi-pesi'!AB$26,'Tabelle Tipi-pesi'!AC$26,"")&amp;IF(AE259='Tabelle Tipi-pesi'!AB$25,'Tabelle Tipi-pesi'!AC$25,"")&amp;IF(AE259='Tabelle Tipi-pesi'!AB$27,'Tabelle Tipi-pesi'!AC$27,"")&amp;IF(AE259='Tabelle Tipi-pesi'!AB$28,'Tabelle Tipi-pesi'!AC$28,"")&amp;IF(AE259='Tabelle Tipi-pesi'!AB$29,'Tabelle Tipi-pesi'!AC$29,"")&amp;IF(AE259='Tabelle Tipi-pesi'!AB$30,'Tabelle Tipi-pesi'!AC$30,"")))</f>
        <v>10</v>
      </c>
      <c r="AH259" s="9">
        <f>IF(AG259="",0,VALUE(IF(AG259='Tabelle Tipi-pesi'!AD$2,'Tabelle Tipi-pesi'!AE$2,"")&amp;IF(AG259='Tabelle Tipi-pesi'!AD$3,'Tabelle Tipi-pesi'!AE$3,"")&amp;IF(AG259='Tabelle Tipi-pesi'!AD$4,'Tabelle Tipi-pesi'!AE$4,"")&amp;IF(AG259='Tabelle Tipi-pesi'!AD$5,'Tabelle Tipi-pesi'!AE$5,"")&amp;IF(AG259='Tabelle Tipi-pesi'!AD$6,'Tabelle Tipi-pesi'!AE$6,"")&amp;IF(AG259='Tabelle Tipi-pesi'!AD$7,'Tabelle Tipi-pesi'!AE$7,"")&amp;IF(AG259='Tabelle Tipi-pesi'!AD$8,'Tabelle Tipi-pesi'!AE$8,"")&amp;IF(AG259='Tabelle Tipi-pesi'!AD$9,'Tabelle Tipi-pesi'!AE$9,"")&amp;IF(AG259='Tabelle Tipi-pesi'!AD$10,'Tabelle Tipi-pesi'!AE$10,"")&amp;IF(AG259='Tabelle Tipi-pesi'!AD$11,'Tabelle Tipi-pesi'!AE$11,"")&amp;IF(AG259='Tabelle Tipi-pesi'!AD$12,'Tabelle Tipi-pesi'!AE$12,"")&amp;IF(AG259='Tabelle Tipi-pesi'!AD$13,'Tabelle Tipi-pesi'!AE$13,"")&amp;IF(AG259='Tabelle Tipi-pesi'!AD$14,'Tabelle Tipi-pesi'!AE$14,"")&amp;IF(AG259='Tabelle Tipi-pesi'!AD$15,'Tabelle Tipi-pesi'!AE$15,"")&amp;IF(AG259='Tabelle Tipi-pesi'!AD$16,'Tabelle Tipi-pesi'!AE$16,"")&amp;IF(AG259='Tabelle Tipi-pesi'!AD$17,'Tabelle Tipi-pesi'!AE$17,"")&amp;IF(AG259='Tabelle Tipi-pesi'!AD$18,'Tabelle Tipi-pesi'!AE$18,"")&amp;IF(AG259='Tabelle Tipi-pesi'!AD$19,'Tabelle Tipi-pesi'!AE$19,"")&amp;IF(AG259='Tabelle Tipi-pesi'!AD$20,'Tabelle Tipi-pesi'!AE$20,"")&amp;IF(AG259='Tabelle Tipi-pesi'!AD$21,'Tabelle Tipi-pesi'!AE$21,"")&amp;IF(AG259='Tabelle Tipi-pesi'!AD$22,'Tabelle Tipi-pesi'!AE$22,"")&amp;IF(AG259='Tabelle Tipi-pesi'!AD$23,'Tabelle Tipi-pesi'!AE$23,"")&amp;IF(AG259='Tabelle Tipi-pesi'!AD$24,'Tabelle Tipi-pesi'!AE$24,"")&amp;IF(AG259='Tabelle Tipi-pesi'!AD$25,'Tabelle Tipi-pesi'!AE$25,"")&amp;IF(AG259='Tabelle Tipi-pesi'!AD$26,'Tabelle Tipi-pesi'!AE$26,"")&amp;IF(AG259='Tabelle Tipi-pesi'!AD$25,'Tabelle Tipi-pesi'!AE$25,"")&amp;IF(AG259='Tabelle Tipi-pesi'!AD$27,'Tabelle Tipi-pesi'!AE$27,"")&amp;IF(AG259='Tabelle Tipi-pesi'!AD$28,'Tabelle Tipi-pesi'!AE$28,"")&amp;IF(AG259='Tabelle Tipi-pesi'!AD$29,'Tabelle Tipi-pesi'!AE$29,"")&amp;IF(AG259='Tabelle Tipi-pesi'!AD$30,'Tabelle Tipi-pesi'!AE$30,"")))</f>
        <v>0</v>
      </c>
      <c r="AJ259" s="26">
        <f t="shared" si="63"/>
        <v>592</v>
      </c>
      <c r="AK259" s="55">
        <v>52.5</v>
      </c>
      <c r="AL259" s="12">
        <v>5218</v>
      </c>
      <c r="AM259" s="18"/>
      <c r="AN259" s="11">
        <f t="shared" si="64"/>
        <v>9</v>
      </c>
      <c r="AO259" s="11" t="str">
        <f t="shared" si="65"/>
        <v>3</v>
      </c>
      <c r="AP259" s="8">
        <v>1080</v>
      </c>
      <c r="AQ259" s="40">
        <f t="shared" si="66"/>
        <v>5.9634285714285715</v>
      </c>
      <c r="AR259" s="15">
        <f t="shared" si="67"/>
        <v>64.405028571428574</v>
      </c>
      <c r="AS259" s="16">
        <f t="shared" si="68"/>
        <v>108.792277992278</v>
      </c>
      <c r="AT259" s="15">
        <f t="shared" si="69"/>
        <v>9.1918288545348723</v>
      </c>
      <c r="AU259" s="39"/>
    </row>
    <row r="260" spans="1:47" s="8" customFormat="1" ht="11.25" customHeight="1" x14ac:dyDescent="0.2">
      <c r="A260" s="8">
        <v>253</v>
      </c>
      <c r="B260" s="8">
        <v>4</v>
      </c>
      <c r="C260" s="20" t="s">
        <v>156</v>
      </c>
      <c r="D260" s="21">
        <f>IF(C260="",0,VALUE(IF(C260='Tabelle Tipi-pesi'!B$2,'Tabelle Tipi-pesi'!C$2,"")&amp;IF(C260='Tabelle Tipi-pesi'!B$3,'Tabelle Tipi-pesi'!C$3,"")&amp;IF(C260='Tabelle Tipi-pesi'!B$4,'Tabelle Tipi-pesi'!C$4,"")&amp;IF(C260='Tabelle Tipi-pesi'!B$5,'Tabelle Tipi-pesi'!C$5,"")&amp;IF(C260='Tabelle Tipi-pesi'!B$6,'Tabelle Tipi-pesi'!C$6,"")&amp;IF(C260='Tabelle Tipi-pesi'!B$7,'Tabelle Tipi-pesi'!C$7,"")&amp;IF(C260='Tabelle Tipi-pesi'!B$8,'Tabelle Tipi-pesi'!C$8,"")&amp;IF(C260='Tabelle Tipi-pesi'!B$9,'Tabelle Tipi-pesi'!C$9,"")&amp;IF(C260='Tabelle Tipi-pesi'!B$10,'Tabelle Tipi-pesi'!C$10,"")&amp;IF(C260='Tabelle Tipi-pesi'!B$11,'Tabelle Tipi-pesi'!C$11,"")&amp;IF(C260='Tabelle Tipi-pesi'!B$12,'Tabelle Tipi-pesi'!C$12,"")&amp;IF(C260='Tabelle Tipi-pesi'!B$13,'Tabelle Tipi-pesi'!C$13,"")&amp;IF(C260='Tabelle Tipi-pesi'!B$14,'Tabelle Tipi-pesi'!C$14,"")&amp;IF(C260='Tabelle Tipi-pesi'!B$15,'Tabelle Tipi-pesi'!C$15,"")&amp;IF(C260='Tabelle Tipi-pesi'!B$16,'Tabelle Tipi-pesi'!C$16,"")&amp;IF(C260='Tabelle Tipi-pesi'!B$17,'Tabelle Tipi-pesi'!C$17,"")&amp;IF(C260='Tabelle Tipi-pesi'!B$18,'Tabelle Tipi-pesi'!C$18,"")&amp;IF(C260='Tabelle Tipi-pesi'!B$19,'Tabelle Tipi-pesi'!C$19,"")&amp;IF(C260='Tabelle Tipi-pesi'!B$20,'Tabelle Tipi-pesi'!C$20,"")&amp;IF(C260='Tabelle Tipi-pesi'!B$21,'Tabelle Tipi-pesi'!C$21,"")&amp;IF(C260='Tabelle Tipi-pesi'!B$22,'Tabelle Tipi-pesi'!C$22,"")&amp;IF(C260='Tabelle Tipi-pesi'!B$23,'Tabelle Tipi-pesi'!C$23,"")&amp;IF(C260='Tabelle Tipi-pesi'!B$24,'Tabelle Tipi-pesi'!C$24,"")&amp;IF(C260='Tabelle Tipi-pesi'!B$25,'Tabelle Tipi-pesi'!C$25,"")&amp;IF(C260='Tabelle Tipi-pesi'!B$26,'Tabelle Tipi-pesi'!C$26,"")&amp;IF(C260='Tabelle Tipi-pesi'!B$27,'Tabelle Tipi-pesi'!C$27,"")&amp;IF(C260='Tabelle Tipi-pesi'!B$28,'Tabelle Tipi-pesi'!C$28,"")&amp;IF(C260='Tabelle Tipi-pesi'!B$29,'Tabelle Tipi-pesi'!C$29,"")&amp;IF(C260='Tabelle Tipi-pesi'!B$30,'Tabelle Tipi-pesi'!C$30,"")))</f>
        <v>40</v>
      </c>
      <c r="E260" s="8" t="s">
        <v>139</v>
      </c>
      <c r="F260" s="7">
        <f>IF(E260="",0,VALUE(IF(E260='Tabelle Tipi-pesi'!D$2,'Tabelle Tipi-pesi'!E$2,"")&amp;IF(E260='Tabelle Tipi-pesi'!D$3,'Tabelle Tipi-pesi'!E$3,"")&amp;IF(E260='Tabelle Tipi-pesi'!D$4,'Tabelle Tipi-pesi'!E$4,"")&amp;IF(E260='Tabelle Tipi-pesi'!D$5,'Tabelle Tipi-pesi'!E$5,"")&amp;IF(E260='Tabelle Tipi-pesi'!D$6,'Tabelle Tipi-pesi'!E$6,"")&amp;IF(E260='Tabelle Tipi-pesi'!D$7,'Tabelle Tipi-pesi'!E$7,"")&amp;IF(E260='Tabelle Tipi-pesi'!D$8,'Tabelle Tipi-pesi'!E$8,"")&amp;IF(E260='Tabelle Tipi-pesi'!D$9,'Tabelle Tipi-pesi'!E$9,"")&amp;IF(E260='Tabelle Tipi-pesi'!D$10,'Tabelle Tipi-pesi'!E$10,"")&amp;IF(E260='Tabelle Tipi-pesi'!D$11,'Tabelle Tipi-pesi'!E$11,"")&amp;IF(E260='Tabelle Tipi-pesi'!D$12,'Tabelle Tipi-pesi'!E$12,"")&amp;IF(E260='Tabelle Tipi-pesi'!D$13,'Tabelle Tipi-pesi'!E$13,"")&amp;IF(E260='Tabelle Tipi-pesi'!D$14,'Tabelle Tipi-pesi'!E$14,"")&amp;IF(E260='Tabelle Tipi-pesi'!D$15,'Tabelle Tipi-pesi'!E$15,"")&amp;IF(E260='Tabelle Tipi-pesi'!D$16,'Tabelle Tipi-pesi'!E$16,"")&amp;IF(E260='Tabelle Tipi-pesi'!D$17,'Tabelle Tipi-pesi'!E$17,"")&amp;IF(E260='Tabelle Tipi-pesi'!D$18,'Tabelle Tipi-pesi'!E$18,"")&amp;IF(E260='Tabelle Tipi-pesi'!D$19,'Tabelle Tipi-pesi'!E$19,"")&amp;IF(E260='Tabelle Tipi-pesi'!D$20,'Tabelle Tipi-pesi'!E$20,"")&amp;IF(E260='Tabelle Tipi-pesi'!D$21,'Tabelle Tipi-pesi'!E$21,"")&amp;IF(E260='Tabelle Tipi-pesi'!D$22,'Tabelle Tipi-pesi'!E$22,"")&amp;IF(E260='Tabelle Tipi-pesi'!D$23,'Tabelle Tipi-pesi'!E$23,"")&amp;IF(E260='Tabelle Tipi-pesi'!D$24,'Tabelle Tipi-pesi'!E$24,"")&amp;IF(E260='Tabelle Tipi-pesi'!D$25,'Tabelle Tipi-pesi'!E$25,"")&amp;IF(E260='Tabelle Tipi-pesi'!D$26,'Tabelle Tipi-pesi'!E$26,"")&amp;IF(E260='Tabelle Tipi-pesi'!D$27,'Tabelle Tipi-pesi'!E$27,"")&amp;IF(E260='Tabelle Tipi-pesi'!D$28,'Tabelle Tipi-pesi'!E$28,"")&amp;IF(E260='Tabelle Tipi-pesi'!D$29,'Tabelle Tipi-pesi'!E$29,"")&amp;IF(E260='Tabelle Tipi-pesi'!D$30,'Tabelle Tipi-pesi'!E$30,"")))</f>
        <v>20</v>
      </c>
      <c r="G260" s="22" t="s">
        <v>133</v>
      </c>
      <c r="H260" s="23">
        <f>$B260*IF(G260="",0,VALUE(IF(G260='Tabelle Tipi-pesi'!F$2,'Tabelle Tipi-pesi'!G$2,"")&amp;IF(G260='Tabelle Tipi-pesi'!F$3,'Tabelle Tipi-pesi'!G$3,"")&amp;IF(G260='Tabelle Tipi-pesi'!F$4,'Tabelle Tipi-pesi'!G$4,"")&amp;IF(G260='Tabelle Tipi-pesi'!F$5,'Tabelle Tipi-pesi'!G$5,"")&amp;IF(G260='Tabelle Tipi-pesi'!F$6,'Tabelle Tipi-pesi'!G$6,"")&amp;IF(G260='Tabelle Tipi-pesi'!F$7,'Tabelle Tipi-pesi'!G$7,"")&amp;IF(G260='Tabelle Tipi-pesi'!F$8,'Tabelle Tipi-pesi'!G$8,"")&amp;IF(G260='Tabelle Tipi-pesi'!F$9,'Tabelle Tipi-pesi'!G$9,"")&amp;IF(G260='Tabelle Tipi-pesi'!F$10,'Tabelle Tipi-pesi'!G$10,"")&amp;IF(G260='Tabelle Tipi-pesi'!F$11,'Tabelle Tipi-pesi'!G$11,"")&amp;IF(G260='Tabelle Tipi-pesi'!F$12,'Tabelle Tipi-pesi'!G$12,"")&amp;IF(G260='Tabelle Tipi-pesi'!F$13,'Tabelle Tipi-pesi'!G$13,"")&amp;IF(G260='Tabelle Tipi-pesi'!F$14,'Tabelle Tipi-pesi'!G$14,"")&amp;IF(G260='Tabelle Tipi-pesi'!F$15,'Tabelle Tipi-pesi'!G$15,"")&amp;IF(G260='Tabelle Tipi-pesi'!F$16,'Tabelle Tipi-pesi'!G$16,"")&amp;IF(G260='Tabelle Tipi-pesi'!F$17,'Tabelle Tipi-pesi'!G$17,"")&amp;IF(G260='Tabelle Tipi-pesi'!F$18,'Tabelle Tipi-pesi'!G$18,"")&amp;IF(G260='Tabelle Tipi-pesi'!F$19,'Tabelle Tipi-pesi'!G$19,"")&amp;IF(G260='Tabelle Tipi-pesi'!F$20,'Tabelle Tipi-pesi'!G$20,"")&amp;IF(G260='Tabelle Tipi-pesi'!F$21,'Tabelle Tipi-pesi'!G$21,"")&amp;IF(G260='Tabelle Tipi-pesi'!F$22,'Tabelle Tipi-pesi'!G$22,"")&amp;IF(G260='Tabelle Tipi-pesi'!F$23,'Tabelle Tipi-pesi'!G$23,"")&amp;IF(G260='Tabelle Tipi-pesi'!F$24,'Tabelle Tipi-pesi'!G$24,"")&amp;IF(G260='Tabelle Tipi-pesi'!F$25,'Tabelle Tipi-pesi'!G$25,"")&amp;IF(G260='Tabelle Tipi-pesi'!F$26,'Tabelle Tipi-pesi'!G$26,"")&amp;IF(G260='Tabelle Tipi-pesi'!F$27,'Tabelle Tipi-pesi'!G$27,"")&amp;IF(G260='Tabelle Tipi-pesi'!F$28,'Tabelle Tipi-pesi'!G$28,"")&amp;IF(G260='Tabelle Tipi-pesi'!F$29,'Tabelle Tipi-pesi'!G$29,"")&amp;IF(G260='Tabelle Tipi-pesi'!F$30,'Tabelle Tipi-pesi'!G$30,"")))</f>
        <v>40</v>
      </c>
      <c r="I260" s="8" t="s">
        <v>44</v>
      </c>
      <c r="J260" s="9">
        <f>IF(I260="",0,VALUE(IF(I260='Tabelle Tipi-pesi'!H$2,'Tabelle Tipi-pesi'!I$2,"")&amp;IF(I260='Tabelle Tipi-pesi'!H$3,'Tabelle Tipi-pesi'!I$3,"")&amp;IF(I260='Tabelle Tipi-pesi'!H$4,'Tabelle Tipi-pesi'!I$4,"")&amp;IF(I260='Tabelle Tipi-pesi'!H$5,'Tabelle Tipi-pesi'!I$5,"")&amp;IF(I260='Tabelle Tipi-pesi'!H$6,'Tabelle Tipi-pesi'!I$6,"")&amp;IF(I260='Tabelle Tipi-pesi'!H$7,'Tabelle Tipi-pesi'!I$7,"")&amp;IF(I260='Tabelle Tipi-pesi'!H$8,'Tabelle Tipi-pesi'!I$8,"")&amp;IF(I260='Tabelle Tipi-pesi'!H$9,'Tabelle Tipi-pesi'!I$9,"")&amp;IF(I260='Tabelle Tipi-pesi'!H$10,'Tabelle Tipi-pesi'!I$10,"")&amp;IF(I260='Tabelle Tipi-pesi'!H$11,'Tabelle Tipi-pesi'!I$11,"")&amp;IF(I260='Tabelle Tipi-pesi'!H$12,'Tabelle Tipi-pesi'!I$12,"")&amp;IF(I260='Tabelle Tipi-pesi'!H$13,'Tabelle Tipi-pesi'!I$13,"")&amp;IF(I260='Tabelle Tipi-pesi'!H$14,'Tabelle Tipi-pesi'!I$14,"")&amp;IF(I260='Tabelle Tipi-pesi'!H$15,'Tabelle Tipi-pesi'!I$15,"")&amp;IF(I260='Tabelle Tipi-pesi'!H$16,'Tabelle Tipi-pesi'!I$16,"")&amp;IF(I260='Tabelle Tipi-pesi'!H$17,'Tabelle Tipi-pesi'!I$17,"")&amp;IF(I260='Tabelle Tipi-pesi'!H$18,'Tabelle Tipi-pesi'!I$18,"")&amp;IF(I260='Tabelle Tipi-pesi'!H$19,'Tabelle Tipi-pesi'!I$19,"")&amp;IF(I260='Tabelle Tipi-pesi'!H$20,'Tabelle Tipi-pesi'!I$20,"")&amp;IF(I260='Tabelle Tipi-pesi'!H$21,'Tabelle Tipi-pesi'!I$21,"")&amp;IF(I260='Tabelle Tipi-pesi'!H$22,'Tabelle Tipi-pesi'!I$22,"")&amp;IF(I260='Tabelle Tipi-pesi'!H$23,'Tabelle Tipi-pesi'!I$23,"")&amp;IF(I260='Tabelle Tipi-pesi'!H$24,'Tabelle Tipi-pesi'!I$24,"")&amp;IF(I260='Tabelle Tipi-pesi'!H$25,'Tabelle Tipi-pesi'!I$25,"")&amp;IF(I260='Tabelle Tipi-pesi'!H$26,'Tabelle Tipi-pesi'!I$26,"")&amp;IF(I260='Tabelle Tipi-pesi'!H$27,'Tabelle Tipi-pesi'!I$27,"")&amp;IF(I260='Tabelle Tipi-pesi'!H$28,'Tabelle Tipi-pesi'!I$28,"")&amp;IF(I260='Tabelle Tipi-pesi'!H$29,'Tabelle Tipi-pesi'!I$29,"")&amp;IF(I260='Tabelle Tipi-pesi'!H$30,'Tabelle Tipi-pesi'!I$30,"")))</f>
        <v>80</v>
      </c>
      <c r="K260" s="24" t="s">
        <v>50</v>
      </c>
      <c r="L260" s="25">
        <f>IF(K260="",0,VALUE(IF(K260='Tabelle Tipi-pesi'!J$2,'Tabelle Tipi-pesi'!K$2,"")&amp;IF(K260='Tabelle Tipi-pesi'!J$3,'Tabelle Tipi-pesi'!K$3,"")&amp;IF(K260='Tabelle Tipi-pesi'!J$4,'Tabelle Tipi-pesi'!K$4,"")&amp;IF(K260='Tabelle Tipi-pesi'!J$5,'Tabelle Tipi-pesi'!K$5,"")&amp;IF(K260='Tabelle Tipi-pesi'!J$6,'Tabelle Tipi-pesi'!K$6,"")&amp;IF(K260='Tabelle Tipi-pesi'!J$7,'Tabelle Tipi-pesi'!K$7,"")&amp;IF(K260='Tabelle Tipi-pesi'!J$8,'Tabelle Tipi-pesi'!K$8,"")&amp;IF(K260='Tabelle Tipi-pesi'!J$9,'Tabelle Tipi-pesi'!K$9,"")&amp;IF(K260='Tabelle Tipi-pesi'!J$10,'Tabelle Tipi-pesi'!K$10,"")&amp;IF(K260='Tabelle Tipi-pesi'!J$11,'Tabelle Tipi-pesi'!K$11,"")&amp;IF(K260='Tabelle Tipi-pesi'!J$12,'Tabelle Tipi-pesi'!K$12,"")&amp;IF(K260='Tabelle Tipi-pesi'!J$13,'Tabelle Tipi-pesi'!K$13,"")&amp;IF(K260='Tabelle Tipi-pesi'!J$14,'Tabelle Tipi-pesi'!K$14,"")&amp;IF(K260='Tabelle Tipi-pesi'!J$15,'Tabelle Tipi-pesi'!K$15,"")&amp;IF(K260='Tabelle Tipi-pesi'!J$16,'Tabelle Tipi-pesi'!K$16,"")&amp;IF(K260='Tabelle Tipi-pesi'!J$17,'Tabelle Tipi-pesi'!K$17,"")&amp;IF(K260='Tabelle Tipi-pesi'!J$18,'Tabelle Tipi-pesi'!K$18,"")&amp;IF(K260='Tabelle Tipi-pesi'!J$19,'Tabelle Tipi-pesi'!K$19,"")&amp;IF(K260='Tabelle Tipi-pesi'!J$20,'Tabelle Tipi-pesi'!K$20,"")&amp;IF(K260='Tabelle Tipi-pesi'!J$21,'Tabelle Tipi-pesi'!K$21,"")&amp;IF(K260='Tabelle Tipi-pesi'!J$22,'Tabelle Tipi-pesi'!K$22,"")&amp;IF(K260='Tabelle Tipi-pesi'!J$23,'Tabelle Tipi-pesi'!K$23,"")&amp;IF(K260='Tabelle Tipi-pesi'!J$24,'Tabelle Tipi-pesi'!K$24,"")&amp;IF(K260='Tabelle Tipi-pesi'!J$25,'Tabelle Tipi-pesi'!K$25,"")&amp;IF(K260='Tabelle Tipi-pesi'!J$26,'Tabelle Tipi-pesi'!K$26,"")&amp;IF(K260='Tabelle Tipi-pesi'!J$27,'Tabelle Tipi-pesi'!K$27,"")&amp;IF(K260='Tabelle Tipi-pesi'!J$28,'Tabelle Tipi-pesi'!K$28,"")&amp;IF(K260='Tabelle Tipi-pesi'!J$29,'Tabelle Tipi-pesi'!K$29,"")&amp;IF(K260='Tabelle Tipi-pesi'!J$30,'Tabelle Tipi-pesi'!K$30,"")))</f>
        <v>7</v>
      </c>
      <c r="M260" s="8" t="s">
        <v>55</v>
      </c>
      <c r="N260" s="9">
        <f>$B260*IF(M260="",0,VALUE(IF(M260='Tabelle Tipi-pesi'!L$2,'Tabelle Tipi-pesi'!M$2,"")&amp;IF(M260='Tabelle Tipi-pesi'!L$3,'Tabelle Tipi-pesi'!M$3,"")&amp;IF(M260='Tabelle Tipi-pesi'!L$4,'Tabelle Tipi-pesi'!M$4,"")&amp;IF(M260='Tabelle Tipi-pesi'!L$5,'Tabelle Tipi-pesi'!M$5,"")&amp;IF(M260='Tabelle Tipi-pesi'!L$6,'Tabelle Tipi-pesi'!M$6,"")&amp;IF(M260='Tabelle Tipi-pesi'!L$7,'Tabelle Tipi-pesi'!M$7,"")&amp;IF(M260='Tabelle Tipi-pesi'!L$8,'Tabelle Tipi-pesi'!M$8,"")&amp;IF(M260='Tabelle Tipi-pesi'!L$9,'Tabelle Tipi-pesi'!M$9,"")&amp;IF(M260='Tabelle Tipi-pesi'!L$10,'Tabelle Tipi-pesi'!M$10,"")&amp;IF(M260='Tabelle Tipi-pesi'!L$11,'Tabelle Tipi-pesi'!M$11,"")&amp;IF(M260='Tabelle Tipi-pesi'!L$12,'Tabelle Tipi-pesi'!M$12,"")&amp;IF(M260='Tabelle Tipi-pesi'!L$13,'Tabelle Tipi-pesi'!M$13,"")&amp;IF(M260='Tabelle Tipi-pesi'!L$14,'Tabelle Tipi-pesi'!M$14,"")&amp;IF(M260='Tabelle Tipi-pesi'!L$15,'Tabelle Tipi-pesi'!M$15,"")&amp;IF(M260='Tabelle Tipi-pesi'!L$16,'Tabelle Tipi-pesi'!M$16,"")&amp;IF(M260='Tabelle Tipi-pesi'!L$17,'Tabelle Tipi-pesi'!M$17,"")&amp;IF(M260='Tabelle Tipi-pesi'!L$18,'Tabelle Tipi-pesi'!M$18,"")&amp;IF(M260='Tabelle Tipi-pesi'!L$19,'Tabelle Tipi-pesi'!M$19,"")&amp;IF(M260='Tabelle Tipi-pesi'!L$20,'Tabelle Tipi-pesi'!M$20,"")&amp;IF(M260='Tabelle Tipi-pesi'!L$21,'Tabelle Tipi-pesi'!M$21,"")&amp;IF(M260='Tabelle Tipi-pesi'!L$22,'Tabelle Tipi-pesi'!M$22,"")&amp;IF(M260='Tabelle Tipi-pesi'!L$23,'Tabelle Tipi-pesi'!M$23,"")&amp;IF(M260='Tabelle Tipi-pesi'!L$24,'Tabelle Tipi-pesi'!M$24,"")&amp;IF(M260='Tabelle Tipi-pesi'!L$25,'Tabelle Tipi-pesi'!M$25,"")&amp;IF(M260='Tabelle Tipi-pesi'!L$26,'Tabelle Tipi-pesi'!M$26,"")&amp;IF(M260='Tabelle Tipi-pesi'!L$27,'Tabelle Tipi-pesi'!M$27,"")&amp;IF(M260='Tabelle Tipi-pesi'!L$28,'Tabelle Tipi-pesi'!M$28,"")&amp;IF(M260='Tabelle Tipi-pesi'!L$29,'Tabelle Tipi-pesi'!M$29,"")&amp;IF(M260='Tabelle Tipi-pesi'!L$30,'Tabelle Tipi-pesi'!M$30,"")))</f>
        <v>100</v>
      </c>
      <c r="O260" s="27" t="s">
        <v>169</v>
      </c>
      <c r="P260" s="28">
        <f>IF(O260="",0,VALUE(IF(O260='Tabelle Tipi-pesi'!N$2,'Tabelle Tipi-pesi'!O$2,"")&amp;IF(O260='Tabelle Tipi-pesi'!N$3,'Tabelle Tipi-pesi'!O$3,"")&amp;IF(O260='Tabelle Tipi-pesi'!N$4,'Tabelle Tipi-pesi'!O$4,"")&amp;IF(O260='Tabelle Tipi-pesi'!N$5,'Tabelle Tipi-pesi'!O$5,"")&amp;IF(O260='Tabelle Tipi-pesi'!N$6,'Tabelle Tipi-pesi'!O$6,"")&amp;IF(O260='Tabelle Tipi-pesi'!N$7,'Tabelle Tipi-pesi'!O$7,"")&amp;IF(O260='Tabelle Tipi-pesi'!N$8,'Tabelle Tipi-pesi'!O$8,"")&amp;IF(O260='Tabelle Tipi-pesi'!N$9,'Tabelle Tipi-pesi'!O$9,"")&amp;IF(O260='Tabelle Tipi-pesi'!N$10,'Tabelle Tipi-pesi'!O$10,"")&amp;IF(O260='Tabelle Tipi-pesi'!N$11,'Tabelle Tipi-pesi'!O$11,"")&amp;IF(O260='Tabelle Tipi-pesi'!N$12,'Tabelle Tipi-pesi'!O$12,"")&amp;IF(O260='Tabelle Tipi-pesi'!N$13,'Tabelle Tipi-pesi'!O$13,"")&amp;IF(O260='Tabelle Tipi-pesi'!N$14,'Tabelle Tipi-pesi'!O$14,"")&amp;IF(O260='Tabelle Tipi-pesi'!N$15,'Tabelle Tipi-pesi'!O$15,"")&amp;IF(O260='Tabelle Tipi-pesi'!N$16,'Tabelle Tipi-pesi'!O$16,"")&amp;IF(O260='Tabelle Tipi-pesi'!N$17,'Tabelle Tipi-pesi'!O$17,"")&amp;IF(O260='Tabelle Tipi-pesi'!N$18,'Tabelle Tipi-pesi'!O$18,"")&amp;IF(O260='Tabelle Tipi-pesi'!N$19,'Tabelle Tipi-pesi'!O$19,"")&amp;IF(O260='Tabelle Tipi-pesi'!N$20,'Tabelle Tipi-pesi'!O$20,"")&amp;IF(O260='Tabelle Tipi-pesi'!N$21,'Tabelle Tipi-pesi'!O$21,"")&amp;IF(O260='Tabelle Tipi-pesi'!N$22,'Tabelle Tipi-pesi'!O$22,"")&amp;IF(O260='Tabelle Tipi-pesi'!N$23,'Tabelle Tipi-pesi'!O$23,"")&amp;IF(O260='Tabelle Tipi-pesi'!N$24,'Tabelle Tipi-pesi'!O$24,"")&amp;IF(O260='Tabelle Tipi-pesi'!N$25,'Tabelle Tipi-pesi'!O$25,"")&amp;IF(O260='Tabelle Tipi-pesi'!N$26,'Tabelle Tipi-pesi'!O$26,"")&amp;IF(O260='Tabelle Tipi-pesi'!N$27,'Tabelle Tipi-pesi'!O$27,"")&amp;IF(O260='Tabelle Tipi-pesi'!N$28,'Tabelle Tipi-pesi'!O$28,"")&amp;IF(O260='Tabelle Tipi-pesi'!N$29,'Tabelle Tipi-pesi'!O$29,"")&amp;IF(O260='Tabelle Tipi-pesi'!N$30,'Tabelle Tipi-pesi'!O$30,"")))</f>
        <v>295</v>
      </c>
      <c r="R260" s="9">
        <f>IF(Q260="",0,VALUE(IF(Q260='Tabelle Tipi-pesi'!P$2,'Tabelle Tipi-pesi'!Q$2,"")&amp;IF(Q260='Tabelle Tipi-pesi'!P$3,'Tabelle Tipi-pesi'!Q$3,"")&amp;IF(Q260='Tabelle Tipi-pesi'!P$4,'Tabelle Tipi-pesi'!Q$4,"")&amp;IF(Q260='Tabelle Tipi-pesi'!P$5,'Tabelle Tipi-pesi'!Q$5,"")&amp;IF(Q260='Tabelle Tipi-pesi'!P$6,'Tabelle Tipi-pesi'!Q$6,"")&amp;IF(Q260='Tabelle Tipi-pesi'!P$7,'Tabelle Tipi-pesi'!Q$7,"")&amp;IF(Q260='Tabelle Tipi-pesi'!P$8,'Tabelle Tipi-pesi'!Q$8,"")&amp;IF(Q260='Tabelle Tipi-pesi'!P$9,'Tabelle Tipi-pesi'!Q$9,"")&amp;IF(Q260='Tabelle Tipi-pesi'!P$10,'Tabelle Tipi-pesi'!Q$10,"")&amp;IF(Q260='Tabelle Tipi-pesi'!P$11,'Tabelle Tipi-pesi'!Q$11,"")&amp;IF(Q260='Tabelle Tipi-pesi'!P$12,'Tabelle Tipi-pesi'!Q$12,"")&amp;IF(Q260='Tabelle Tipi-pesi'!P$13,'Tabelle Tipi-pesi'!Q$13,"")&amp;IF(Q260='Tabelle Tipi-pesi'!P$14,'Tabelle Tipi-pesi'!Q$14,"")&amp;IF(Q260='Tabelle Tipi-pesi'!P$15,'Tabelle Tipi-pesi'!Q$15,"")&amp;IF(Q260='Tabelle Tipi-pesi'!P$16,'Tabelle Tipi-pesi'!Q$16,"")&amp;IF(Q260='Tabelle Tipi-pesi'!P$17,'Tabelle Tipi-pesi'!Q$17,"")&amp;IF(Q260='Tabelle Tipi-pesi'!P$18,'Tabelle Tipi-pesi'!Q$18,"")&amp;IF(Q260='Tabelle Tipi-pesi'!P$19,'Tabelle Tipi-pesi'!Q$19,"")&amp;IF(Q260='Tabelle Tipi-pesi'!P$20,'Tabelle Tipi-pesi'!Q$20,"")&amp;IF(Q260='Tabelle Tipi-pesi'!P$21,'Tabelle Tipi-pesi'!Q$21,"")&amp;IF(Q260='Tabelle Tipi-pesi'!P$22,'Tabelle Tipi-pesi'!Q$22,"")&amp;IF(Q260='Tabelle Tipi-pesi'!P$23,'Tabelle Tipi-pesi'!Q$23,"")&amp;IF(Q260='Tabelle Tipi-pesi'!P$24,'Tabelle Tipi-pesi'!Q$24,"")&amp;IF(Q260='Tabelle Tipi-pesi'!P$25,'Tabelle Tipi-pesi'!Q$25,"")&amp;IF(Q260='Tabelle Tipi-pesi'!P$26,'Tabelle Tipi-pesi'!Q$26,"")&amp;IF(Q260='Tabelle Tipi-pesi'!P$27,'Tabelle Tipi-pesi'!Q$27,"")&amp;IF(Q260='Tabelle Tipi-pesi'!P$28,'Tabelle Tipi-pesi'!Q$28,"")&amp;IF(Q260='Tabelle Tipi-pesi'!P$29,'Tabelle Tipi-pesi'!Q$29,"")&amp;IF(Q260='Tabelle Tipi-pesi'!P$30,'Tabelle Tipi-pesi'!Q$30,"")))</f>
        <v>0</v>
      </c>
      <c r="S260" s="29"/>
      <c r="T260" s="30">
        <f>IF(S260="",0,VALUE(IF(S260='Tabelle Tipi-pesi'!R$2,'Tabelle Tipi-pesi'!S$2,"")&amp;IF(S260='Tabelle Tipi-pesi'!R$3,'Tabelle Tipi-pesi'!S$3,"")&amp;IF(S260='Tabelle Tipi-pesi'!R$4,'Tabelle Tipi-pesi'!S$4,"")&amp;IF(S260='Tabelle Tipi-pesi'!R$5,'Tabelle Tipi-pesi'!S$5,"")&amp;IF(S260='Tabelle Tipi-pesi'!R$6,'Tabelle Tipi-pesi'!S$6,"")&amp;IF(S260='Tabelle Tipi-pesi'!R$7,'Tabelle Tipi-pesi'!S$7,"")&amp;IF(S260='Tabelle Tipi-pesi'!R$8,'Tabelle Tipi-pesi'!S$8,"")&amp;IF(S260='Tabelle Tipi-pesi'!R$9,'Tabelle Tipi-pesi'!S$9,"")&amp;IF(S260='Tabelle Tipi-pesi'!R$10,'Tabelle Tipi-pesi'!S$10,"")&amp;IF(S260='Tabelle Tipi-pesi'!R$11,'Tabelle Tipi-pesi'!S$11,"")&amp;IF(S260='Tabelle Tipi-pesi'!R$12,'Tabelle Tipi-pesi'!S$12,"")&amp;IF(S260='Tabelle Tipi-pesi'!R$13,'Tabelle Tipi-pesi'!S$13,"")&amp;IF(S260='Tabelle Tipi-pesi'!R$14,'Tabelle Tipi-pesi'!S$14,"")&amp;IF(S260='Tabelle Tipi-pesi'!R$15,'Tabelle Tipi-pesi'!S$15,"")&amp;IF(S260='Tabelle Tipi-pesi'!R$16,'Tabelle Tipi-pesi'!S$16,"")&amp;IF(S260='Tabelle Tipi-pesi'!R$17,'Tabelle Tipi-pesi'!S$17,"")&amp;IF(S260='Tabelle Tipi-pesi'!R$18,'Tabelle Tipi-pesi'!S$18,"")&amp;IF(S260='Tabelle Tipi-pesi'!R$19,'Tabelle Tipi-pesi'!S$19,"")&amp;IF(S260='Tabelle Tipi-pesi'!R$20,'Tabelle Tipi-pesi'!S$20,"")&amp;IF(S260='Tabelle Tipi-pesi'!R$21,'Tabelle Tipi-pesi'!S$21,"")&amp;IF(S260='Tabelle Tipi-pesi'!R$22,'Tabelle Tipi-pesi'!S$22,"")&amp;IF(S260='Tabelle Tipi-pesi'!R$23,'Tabelle Tipi-pesi'!S$23,"")&amp;IF(S260='Tabelle Tipi-pesi'!R$24,'Tabelle Tipi-pesi'!S$24,"")&amp;IF(S260='Tabelle Tipi-pesi'!R$25,'Tabelle Tipi-pesi'!S$25,"")&amp;IF(S260='Tabelle Tipi-pesi'!R$26,'Tabelle Tipi-pesi'!S$26,"")&amp;IF(S260='Tabelle Tipi-pesi'!R$27,'Tabelle Tipi-pesi'!S$27,"")&amp;IF(S260='Tabelle Tipi-pesi'!R$28,'Tabelle Tipi-pesi'!S$28,"")&amp;IF(S260='Tabelle Tipi-pesi'!R$29,'Tabelle Tipi-pesi'!S$29,"")&amp;IF(S260='Tabelle Tipi-pesi'!R$30,'Tabelle Tipi-pesi'!S$30,"")))</f>
        <v>0</v>
      </c>
      <c r="V260" s="9">
        <f>IF(U260="",0,VALUE(IF(U260='Tabelle Tipi-pesi'!T$2,'Tabelle Tipi-pesi'!U$2,"")&amp;IF(U260='Tabelle Tipi-pesi'!T$3,'Tabelle Tipi-pesi'!U$3,"")&amp;IF(U260='Tabelle Tipi-pesi'!T$4,'Tabelle Tipi-pesi'!U$4,"")&amp;IF(U260='Tabelle Tipi-pesi'!T$5,'Tabelle Tipi-pesi'!U$5,"")&amp;IF(U260='Tabelle Tipi-pesi'!T$6,'Tabelle Tipi-pesi'!U$6,"")&amp;IF(U260='Tabelle Tipi-pesi'!T$7,'Tabelle Tipi-pesi'!U$7,"")&amp;IF(U260='Tabelle Tipi-pesi'!T$8,'Tabelle Tipi-pesi'!U$8,"")&amp;IF(U260='Tabelle Tipi-pesi'!T$9,'Tabelle Tipi-pesi'!U$9,"")&amp;IF(U260='Tabelle Tipi-pesi'!T$10,'Tabelle Tipi-pesi'!U$10,"")&amp;IF(U260='Tabelle Tipi-pesi'!T$11,'Tabelle Tipi-pesi'!U$11,"")&amp;IF(U260='Tabelle Tipi-pesi'!T$12,'Tabelle Tipi-pesi'!U$12,"")&amp;IF(U260='Tabelle Tipi-pesi'!T$13,'Tabelle Tipi-pesi'!U$13,"")&amp;IF(U260='Tabelle Tipi-pesi'!T$14,'Tabelle Tipi-pesi'!U$14,"")&amp;IF(U260='Tabelle Tipi-pesi'!T$15,'Tabelle Tipi-pesi'!U$15,"")&amp;IF(U260='Tabelle Tipi-pesi'!T$16,'Tabelle Tipi-pesi'!U$16,"")&amp;IF(U260='Tabelle Tipi-pesi'!T$17,'Tabelle Tipi-pesi'!U$17,"")&amp;IF(U260='Tabelle Tipi-pesi'!T$18,'Tabelle Tipi-pesi'!U$18,"")&amp;IF(U260='Tabelle Tipi-pesi'!T$19,'Tabelle Tipi-pesi'!U$19,"")&amp;IF(U260='Tabelle Tipi-pesi'!T$20,'Tabelle Tipi-pesi'!U$20,"")&amp;IF(U260='Tabelle Tipi-pesi'!T$21,'Tabelle Tipi-pesi'!U$21,"")&amp;IF(U260='Tabelle Tipi-pesi'!T$22,'Tabelle Tipi-pesi'!U$22,"")&amp;IF(U260='Tabelle Tipi-pesi'!T$23,'Tabelle Tipi-pesi'!U$23,"")&amp;IF(U260='Tabelle Tipi-pesi'!T$24,'Tabelle Tipi-pesi'!U$24,"")&amp;IF(U260='Tabelle Tipi-pesi'!T$25,'Tabelle Tipi-pesi'!U$25,"")&amp;IF(U260='Tabelle Tipi-pesi'!T$26,'Tabelle Tipi-pesi'!U$26,"")&amp;IF(U260='Tabelle Tipi-pesi'!T$27,'Tabelle Tipi-pesi'!U$27,"")&amp;IF(U260='Tabelle Tipi-pesi'!T$28,'Tabelle Tipi-pesi'!U$28,"")&amp;IF(U260='Tabelle Tipi-pesi'!T$29,'Tabelle Tipi-pesi'!U$29,"")&amp;IF(U260='Tabelle Tipi-pesi'!T$30,'Tabelle Tipi-pesi'!U$30,"")))</f>
        <v>0</v>
      </c>
      <c r="W260" s="31"/>
      <c r="X260" s="32">
        <f>IF(W260="",0,VALUE(IF(W260='Tabelle Tipi-pesi'!V$2,'Tabelle Tipi-pesi'!W$2,"")&amp;IF(W260='Tabelle Tipi-pesi'!V$3,'Tabelle Tipi-pesi'!W$3,"")&amp;IF(W260='Tabelle Tipi-pesi'!V$4,'Tabelle Tipi-pesi'!W$4,"")&amp;IF(W260='Tabelle Tipi-pesi'!V$5,'Tabelle Tipi-pesi'!W$5,"")&amp;IF(W260='Tabelle Tipi-pesi'!V$6,'Tabelle Tipi-pesi'!W$6,"")&amp;IF(W260='Tabelle Tipi-pesi'!V$7,'Tabelle Tipi-pesi'!W$7,"")&amp;IF(W260='Tabelle Tipi-pesi'!V$8,'Tabelle Tipi-pesi'!W$8,"")&amp;IF(W260='Tabelle Tipi-pesi'!V$9,'Tabelle Tipi-pesi'!W$9,"")&amp;IF(W260='Tabelle Tipi-pesi'!V$10,'Tabelle Tipi-pesi'!W$10,"")&amp;IF(W260='Tabelle Tipi-pesi'!V$11,'Tabelle Tipi-pesi'!W$11,"")&amp;IF(W260='Tabelle Tipi-pesi'!V$12,'Tabelle Tipi-pesi'!W$12,"")&amp;IF(W260='Tabelle Tipi-pesi'!V$13,'Tabelle Tipi-pesi'!W$13,"")&amp;IF(W260='Tabelle Tipi-pesi'!V$14,'Tabelle Tipi-pesi'!W$14,"")&amp;IF(W260='Tabelle Tipi-pesi'!V$15,'Tabelle Tipi-pesi'!W$15,"")&amp;IF(W260='Tabelle Tipi-pesi'!V$16,'Tabelle Tipi-pesi'!W$16,"")&amp;IF(W260='Tabelle Tipi-pesi'!V$17,'Tabelle Tipi-pesi'!W$17,"")&amp;IF(W260='Tabelle Tipi-pesi'!V$18,'Tabelle Tipi-pesi'!W$18,"")&amp;IF(W260='Tabelle Tipi-pesi'!V$19,'Tabelle Tipi-pesi'!W$19,"")&amp;IF(W260='Tabelle Tipi-pesi'!V$20,'Tabelle Tipi-pesi'!W$20,"")&amp;IF(W260='Tabelle Tipi-pesi'!V$21,'Tabelle Tipi-pesi'!W$21,"")&amp;IF(W260='Tabelle Tipi-pesi'!V$22,'Tabelle Tipi-pesi'!W$22,"")&amp;IF(W260='Tabelle Tipi-pesi'!V$23,'Tabelle Tipi-pesi'!W$23,"")&amp;IF(W260='Tabelle Tipi-pesi'!V$24,'Tabelle Tipi-pesi'!W$24,"")&amp;IF(W260='Tabelle Tipi-pesi'!V$25,'Tabelle Tipi-pesi'!W$25,"")&amp;IF(W260='Tabelle Tipi-pesi'!V$26,'Tabelle Tipi-pesi'!W$26,"")&amp;IF(W260='Tabelle Tipi-pesi'!V$27,'Tabelle Tipi-pesi'!W$27,"")&amp;IF(W260='Tabelle Tipi-pesi'!V$28,'Tabelle Tipi-pesi'!W$28,"")&amp;IF(W260='Tabelle Tipi-pesi'!V$29,'Tabelle Tipi-pesi'!W$29,"")&amp;IF(W260='Tabelle Tipi-pesi'!V$30,'Tabelle Tipi-pesi'!W$30,"")))</f>
        <v>0</v>
      </c>
      <c r="Z260" s="9">
        <f>IF(Y260="",0,VALUE(IF(Y260='Tabelle Tipi-pesi'!X$2,'Tabelle Tipi-pesi'!Y$2,"")&amp;IF(Y260='Tabelle Tipi-pesi'!X$3,'Tabelle Tipi-pesi'!Y$3,"")&amp;IF(Y260='Tabelle Tipi-pesi'!X$4,'Tabelle Tipi-pesi'!Y$4,"")&amp;IF(Y260='Tabelle Tipi-pesi'!X$5,'Tabelle Tipi-pesi'!Y$5,"")&amp;IF(Y260='Tabelle Tipi-pesi'!X$6,'Tabelle Tipi-pesi'!Y$6,"")&amp;IF(Y260='Tabelle Tipi-pesi'!X$7,'Tabelle Tipi-pesi'!Y$7,"")&amp;IF(Y260='Tabelle Tipi-pesi'!X$8,'Tabelle Tipi-pesi'!Y$8,"")&amp;IF(Y260='Tabelle Tipi-pesi'!X$9,'Tabelle Tipi-pesi'!Y$9,"")&amp;IF(Y260='Tabelle Tipi-pesi'!X$10,'Tabelle Tipi-pesi'!Y$10,"")&amp;IF(Y260='Tabelle Tipi-pesi'!X$11,'Tabelle Tipi-pesi'!Y$11,"")&amp;IF(Y260='Tabelle Tipi-pesi'!X$12,'Tabelle Tipi-pesi'!Y$12,"")&amp;IF(Y260='Tabelle Tipi-pesi'!X$13,'Tabelle Tipi-pesi'!Y$13,"")&amp;IF(Y260='Tabelle Tipi-pesi'!X$14,'Tabelle Tipi-pesi'!Y$14,"")&amp;IF(Y260='Tabelle Tipi-pesi'!X$15,'Tabelle Tipi-pesi'!Y$15,"")&amp;IF(Y260='Tabelle Tipi-pesi'!X$16,'Tabelle Tipi-pesi'!Y$16,"")&amp;IF(Y260='Tabelle Tipi-pesi'!X$17,'Tabelle Tipi-pesi'!Y$17,"")&amp;IF(Y260='Tabelle Tipi-pesi'!X$18,'Tabelle Tipi-pesi'!Y$18,"")&amp;IF(Y260='Tabelle Tipi-pesi'!X$19,'Tabelle Tipi-pesi'!Y$19,"")&amp;IF(Y260='Tabelle Tipi-pesi'!X$20,'Tabelle Tipi-pesi'!Y$20,"")&amp;IF(Y260='Tabelle Tipi-pesi'!X$21,'Tabelle Tipi-pesi'!Y$21,"")&amp;IF(Y260='Tabelle Tipi-pesi'!X$22,'Tabelle Tipi-pesi'!Y$22,"")&amp;IF(Y260='Tabelle Tipi-pesi'!X$23,'Tabelle Tipi-pesi'!Y$23,"")&amp;IF(Y260='Tabelle Tipi-pesi'!X$24,'Tabelle Tipi-pesi'!Y$24,"")&amp;IF(Y260='Tabelle Tipi-pesi'!X$25,'Tabelle Tipi-pesi'!Y$25,"")&amp;IF(Y260='Tabelle Tipi-pesi'!X$26,'Tabelle Tipi-pesi'!Y$26,"")&amp;IF(Y260='Tabelle Tipi-pesi'!X$27,'Tabelle Tipi-pesi'!Y$27,"")&amp;IF(Y260='Tabelle Tipi-pesi'!X$28,'Tabelle Tipi-pesi'!Y$28,"")&amp;IF(Y260='Tabelle Tipi-pesi'!X$29,'Tabelle Tipi-pesi'!Y$29,"")&amp;IF(Y260='Tabelle Tipi-pesi'!X$30,'Tabelle Tipi-pesi'!Y$30,"")))</f>
        <v>0</v>
      </c>
      <c r="AA260" s="36"/>
      <c r="AB260" s="37">
        <f>IF(AA260="",0,VALUE(IF(AA260='Tabelle Tipi-pesi'!Z$2,'Tabelle Tipi-pesi'!AA$2,"")&amp;IF(AA260='Tabelle Tipi-pesi'!Z$3,'Tabelle Tipi-pesi'!AA$3,"")&amp;IF(AA260='Tabelle Tipi-pesi'!Z$4,'Tabelle Tipi-pesi'!AA$4,"")&amp;IF(AA260='Tabelle Tipi-pesi'!Z$5,'Tabelle Tipi-pesi'!AA$5,"")&amp;IF(AA260='Tabelle Tipi-pesi'!Z$6,'Tabelle Tipi-pesi'!AA$6,"")&amp;IF(AA260='Tabelle Tipi-pesi'!Z$7,'Tabelle Tipi-pesi'!AA$7,"")&amp;IF(AA260='Tabelle Tipi-pesi'!Z$8,'Tabelle Tipi-pesi'!AA$8,"")&amp;IF(AA260='Tabelle Tipi-pesi'!Z$9,'Tabelle Tipi-pesi'!AA$9,"")&amp;IF(AA260='Tabelle Tipi-pesi'!Z$10,'Tabelle Tipi-pesi'!AA$10,"")&amp;IF(AA260='Tabelle Tipi-pesi'!Z$11,'Tabelle Tipi-pesi'!AA$11,"")&amp;IF(AA260='Tabelle Tipi-pesi'!Z$12,'Tabelle Tipi-pesi'!AA$12,"")&amp;IF(AA260='Tabelle Tipi-pesi'!Z$13,'Tabelle Tipi-pesi'!AA$13,"")&amp;IF(AA260='Tabelle Tipi-pesi'!Z$14,'Tabelle Tipi-pesi'!AA$14,"")&amp;IF(AA260='Tabelle Tipi-pesi'!Z$15,'Tabelle Tipi-pesi'!AA$15,"")&amp;IF(AA260='Tabelle Tipi-pesi'!Z$16,'Tabelle Tipi-pesi'!AA$16,"")&amp;IF(AA260='Tabelle Tipi-pesi'!Z$17,'Tabelle Tipi-pesi'!AA$17,"")&amp;IF(AA260='Tabelle Tipi-pesi'!Z$18,'Tabelle Tipi-pesi'!AA$18,"")&amp;IF(AA260='Tabelle Tipi-pesi'!Z$19,'Tabelle Tipi-pesi'!AA$19,"")&amp;IF(AA260='Tabelle Tipi-pesi'!Z$20,'Tabelle Tipi-pesi'!AA$20,"")&amp;IF(AA260='Tabelle Tipi-pesi'!Z$21,'Tabelle Tipi-pesi'!AA$21,"")&amp;IF(AA260='Tabelle Tipi-pesi'!Z$22,'Tabelle Tipi-pesi'!AA$22,"")&amp;IF(AA260='Tabelle Tipi-pesi'!Z$23,'Tabelle Tipi-pesi'!AA$23,"")&amp;IF(AA260='Tabelle Tipi-pesi'!Z$24,'Tabelle Tipi-pesi'!AA$24,"")&amp;IF(AA260='Tabelle Tipi-pesi'!Z$25,'Tabelle Tipi-pesi'!AA$25,"")&amp;IF(AA260='Tabelle Tipi-pesi'!Z$26,'Tabelle Tipi-pesi'!AA$26,"")&amp;IF(AA260='Tabelle Tipi-pesi'!Z$27,'Tabelle Tipi-pesi'!AA$27,"")&amp;IF(AA260='Tabelle Tipi-pesi'!Z$28,'Tabelle Tipi-pesi'!AA$28,"")&amp;IF(AA260='Tabelle Tipi-pesi'!Z$29,'Tabelle Tipi-pesi'!AA$29,"")&amp;IF(AA260='Tabelle Tipi-pesi'!Z$30,'Tabelle Tipi-pesi'!AA$30,"")))</f>
        <v>0</v>
      </c>
      <c r="AD260" s="9">
        <f>IF(AC260="",0,VALUE(IF(AC260='Tabelle Tipi-pesi'!Z$2,'Tabelle Tipi-pesi'!AA$2,"")&amp;IF(AC260='Tabelle Tipi-pesi'!Z$3,'Tabelle Tipi-pesi'!AA$3,"")&amp;IF(AC260='Tabelle Tipi-pesi'!Z$4,'Tabelle Tipi-pesi'!AA$4,"")&amp;IF(AC260='Tabelle Tipi-pesi'!Z$5,'Tabelle Tipi-pesi'!AA$5,"")&amp;IF(AC260='Tabelle Tipi-pesi'!Z$6,'Tabelle Tipi-pesi'!AA$6,"")&amp;IF(AC260='Tabelle Tipi-pesi'!Z$7,'Tabelle Tipi-pesi'!AA$7,"")&amp;IF(AC260='Tabelle Tipi-pesi'!Z$8,'Tabelle Tipi-pesi'!AA$8,"")&amp;IF(AC260='Tabelle Tipi-pesi'!Z$9,'Tabelle Tipi-pesi'!AA$9,"")&amp;IF(AC260='Tabelle Tipi-pesi'!Z$10,'Tabelle Tipi-pesi'!AA$10,"")&amp;IF(AC260='Tabelle Tipi-pesi'!Z$11,'Tabelle Tipi-pesi'!AA$11,"")&amp;IF(AC260='Tabelle Tipi-pesi'!Z$12,'Tabelle Tipi-pesi'!AA$12,"")&amp;IF(AC260='Tabelle Tipi-pesi'!Z$13,'Tabelle Tipi-pesi'!AA$13,"")&amp;IF(AC260='Tabelle Tipi-pesi'!Z$14,'Tabelle Tipi-pesi'!AA$14,"")&amp;IF(AC260='Tabelle Tipi-pesi'!Z$15,'Tabelle Tipi-pesi'!AA$15,"")&amp;IF(AC260='Tabelle Tipi-pesi'!Z$16,'Tabelle Tipi-pesi'!AA$16,"")&amp;IF(AC260='Tabelle Tipi-pesi'!Z$17,'Tabelle Tipi-pesi'!AA$17,"")&amp;IF(AC260='Tabelle Tipi-pesi'!Z$18,'Tabelle Tipi-pesi'!AA$18,"")&amp;IF(AC260='Tabelle Tipi-pesi'!Z$19,'Tabelle Tipi-pesi'!AA$19,"")&amp;IF(AC260='Tabelle Tipi-pesi'!Z$20,'Tabelle Tipi-pesi'!AA$20,"")&amp;IF(AC260='Tabelle Tipi-pesi'!Z$21,'Tabelle Tipi-pesi'!AA$21,"")&amp;IF(AC260='Tabelle Tipi-pesi'!Z$22,'Tabelle Tipi-pesi'!AA$22,"")&amp;IF(AC260='Tabelle Tipi-pesi'!Z$23,'Tabelle Tipi-pesi'!AA$23,"")&amp;IF(AC260='Tabelle Tipi-pesi'!Z$24,'Tabelle Tipi-pesi'!AA$24,"")&amp;IF(AC260='Tabelle Tipi-pesi'!Z$25,'Tabelle Tipi-pesi'!AA$25,"")&amp;IF(AC260='Tabelle Tipi-pesi'!Z$26,'Tabelle Tipi-pesi'!AA$26,"")&amp;IF(AC260='Tabelle Tipi-pesi'!Z$25,'Tabelle Tipi-pesi'!AA$25,"")&amp;IF(AC260='Tabelle Tipi-pesi'!Z$27,'Tabelle Tipi-pesi'!AA$27,"")&amp;IF(AC260='Tabelle Tipi-pesi'!Z$28,'Tabelle Tipi-pesi'!AA$28,"")&amp;IF(AC260='Tabelle Tipi-pesi'!Z$29,'Tabelle Tipi-pesi'!AA$29,"")&amp;IF(AC260='Tabelle Tipi-pesi'!Z$30,'Tabelle Tipi-pesi'!AA$30,"")))</f>
        <v>0</v>
      </c>
      <c r="AE260" s="34" t="s">
        <v>118</v>
      </c>
      <c r="AF260" s="35">
        <f>IF(AE260="",0,VALUE(IF(AE260='Tabelle Tipi-pesi'!AB$2,'Tabelle Tipi-pesi'!AC$2,"")&amp;IF(AE260='Tabelle Tipi-pesi'!AB$3,'Tabelle Tipi-pesi'!AC$3,"")&amp;IF(AE260='Tabelle Tipi-pesi'!AB$4,'Tabelle Tipi-pesi'!AC$4,"")&amp;IF(AE260='Tabelle Tipi-pesi'!AB$5,'Tabelle Tipi-pesi'!AC$5,"")&amp;IF(AE260='Tabelle Tipi-pesi'!AB$6,'Tabelle Tipi-pesi'!AC$6,"")&amp;IF(AE260='Tabelle Tipi-pesi'!AB$7,'Tabelle Tipi-pesi'!AC$7,"")&amp;IF(AE260='Tabelle Tipi-pesi'!AB$8,'Tabelle Tipi-pesi'!AC$8,"")&amp;IF(AE260='Tabelle Tipi-pesi'!AB$9,'Tabelle Tipi-pesi'!AC$9,"")&amp;IF(AE260='Tabelle Tipi-pesi'!AB$10,'Tabelle Tipi-pesi'!AC$10,"")&amp;IF(AE260='Tabelle Tipi-pesi'!AB$11,'Tabelle Tipi-pesi'!AC$11,"")&amp;IF(AE260='Tabelle Tipi-pesi'!AB$12,'Tabelle Tipi-pesi'!AC$12,"")&amp;IF(AE260='Tabelle Tipi-pesi'!AB$13,'Tabelle Tipi-pesi'!AC$13,"")&amp;IF(AE260='Tabelle Tipi-pesi'!AB$14,'Tabelle Tipi-pesi'!AC$14,"")&amp;IF(AE260='Tabelle Tipi-pesi'!AB$15,'Tabelle Tipi-pesi'!AC$15,"")&amp;IF(AE260='Tabelle Tipi-pesi'!AB$16,'Tabelle Tipi-pesi'!AC$16,"")&amp;IF(AE260='Tabelle Tipi-pesi'!AB$17,'Tabelle Tipi-pesi'!AC$17,"")&amp;IF(AE260='Tabelle Tipi-pesi'!AB$18,'Tabelle Tipi-pesi'!AC$18,"")&amp;IF(AE260='Tabelle Tipi-pesi'!AB$19,'Tabelle Tipi-pesi'!AC$19,"")&amp;IF(AE260='Tabelle Tipi-pesi'!AB$20,'Tabelle Tipi-pesi'!AC$20,"")&amp;IF(AE260='Tabelle Tipi-pesi'!AB$21,'Tabelle Tipi-pesi'!AC$21,"")&amp;IF(AE260='Tabelle Tipi-pesi'!AB$22,'Tabelle Tipi-pesi'!AC$22,"")&amp;IF(AE260='Tabelle Tipi-pesi'!AB$23,'Tabelle Tipi-pesi'!AC$23,"")&amp;IF(AE260='Tabelle Tipi-pesi'!AB$24,'Tabelle Tipi-pesi'!AC$24,"")&amp;IF(AE260='Tabelle Tipi-pesi'!AB$25,'Tabelle Tipi-pesi'!AC$25,"")&amp;IF(AE260='Tabelle Tipi-pesi'!AB$26,'Tabelle Tipi-pesi'!AC$26,"")&amp;IF(AE260='Tabelle Tipi-pesi'!AB$25,'Tabelle Tipi-pesi'!AC$25,"")&amp;IF(AE260='Tabelle Tipi-pesi'!AB$27,'Tabelle Tipi-pesi'!AC$27,"")&amp;IF(AE260='Tabelle Tipi-pesi'!AB$28,'Tabelle Tipi-pesi'!AC$28,"")&amp;IF(AE260='Tabelle Tipi-pesi'!AB$29,'Tabelle Tipi-pesi'!AC$29,"")&amp;IF(AE260='Tabelle Tipi-pesi'!AB$30,'Tabelle Tipi-pesi'!AC$30,"")))</f>
        <v>10</v>
      </c>
      <c r="AH260" s="9">
        <f>IF(AG260="",0,VALUE(IF(AG260='Tabelle Tipi-pesi'!AD$2,'Tabelle Tipi-pesi'!AE$2,"")&amp;IF(AG260='Tabelle Tipi-pesi'!AD$3,'Tabelle Tipi-pesi'!AE$3,"")&amp;IF(AG260='Tabelle Tipi-pesi'!AD$4,'Tabelle Tipi-pesi'!AE$4,"")&amp;IF(AG260='Tabelle Tipi-pesi'!AD$5,'Tabelle Tipi-pesi'!AE$5,"")&amp;IF(AG260='Tabelle Tipi-pesi'!AD$6,'Tabelle Tipi-pesi'!AE$6,"")&amp;IF(AG260='Tabelle Tipi-pesi'!AD$7,'Tabelle Tipi-pesi'!AE$7,"")&amp;IF(AG260='Tabelle Tipi-pesi'!AD$8,'Tabelle Tipi-pesi'!AE$8,"")&amp;IF(AG260='Tabelle Tipi-pesi'!AD$9,'Tabelle Tipi-pesi'!AE$9,"")&amp;IF(AG260='Tabelle Tipi-pesi'!AD$10,'Tabelle Tipi-pesi'!AE$10,"")&amp;IF(AG260='Tabelle Tipi-pesi'!AD$11,'Tabelle Tipi-pesi'!AE$11,"")&amp;IF(AG260='Tabelle Tipi-pesi'!AD$12,'Tabelle Tipi-pesi'!AE$12,"")&amp;IF(AG260='Tabelle Tipi-pesi'!AD$13,'Tabelle Tipi-pesi'!AE$13,"")&amp;IF(AG260='Tabelle Tipi-pesi'!AD$14,'Tabelle Tipi-pesi'!AE$14,"")&amp;IF(AG260='Tabelle Tipi-pesi'!AD$15,'Tabelle Tipi-pesi'!AE$15,"")&amp;IF(AG260='Tabelle Tipi-pesi'!AD$16,'Tabelle Tipi-pesi'!AE$16,"")&amp;IF(AG260='Tabelle Tipi-pesi'!AD$17,'Tabelle Tipi-pesi'!AE$17,"")&amp;IF(AG260='Tabelle Tipi-pesi'!AD$18,'Tabelle Tipi-pesi'!AE$18,"")&amp;IF(AG260='Tabelle Tipi-pesi'!AD$19,'Tabelle Tipi-pesi'!AE$19,"")&amp;IF(AG260='Tabelle Tipi-pesi'!AD$20,'Tabelle Tipi-pesi'!AE$20,"")&amp;IF(AG260='Tabelle Tipi-pesi'!AD$21,'Tabelle Tipi-pesi'!AE$21,"")&amp;IF(AG260='Tabelle Tipi-pesi'!AD$22,'Tabelle Tipi-pesi'!AE$22,"")&amp;IF(AG260='Tabelle Tipi-pesi'!AD$23,'Tabelle Tipi-pesi'!AE$23,"")&amp;IF(AG260='Tabelle Tipi-pesi'!AD$24,'Tabelle Tipi-pesi'!AE$24,"")&amp;IF(AG260='Tabelle Tipi-pesi'!AD$25,'Tabelle Tipi-pesi'!AE$25,"")&amp;IF(AG260='Tabelle Tipi-pesi'!AD$26,'Tabelle Tipi-pesi'!AE$26,"")&amp;IF(AG260='Tabelle Tipi-pesi'!AD$25,'Tabelle Tipi-pesi'!AE$25,"")&amp;IF(AG260='Tabelle Tipi-pesi'!AD$27,'Tabelle Tipi-pesi'!AE$27,"")&amp;IF(AG260='Tabelle Tipi-pesi'!AD$28,'Tabelle Tipi-pesi'!AE$28,"")&amp;IF(AG260='Tabelle Tipi-pesi'!AD$29,'Tabelle Tipi-pesi'!AE$29,"")&amp;IF(AG260='Tabelle Tipi-pesi'!AD$30,'Tabelle Tipi-pesi'!AE$30,"")))</f>
        <v>0</v>
      </c>
      <c r="AJ260" s="26">
        <f t="shared" ref="AJ260:AJ261" si="70">AI260+AH260+AF260+AD260+AB260+Z260+X260+V260+T260+R260+P260+N260+L260+J260+H260+F260+D260</f>
        <v>592</v>
      </c>
      <c r="AK260" s="55">
        <v>47.5</v>
      </c>
      <c r="AL260" s="12">
        <v>4666</v>
      </c>
      <c r="AM260" s="18"/>
      <c r="AN260" s="11">
        <f t="shared" ref="AN260:AN261" si="71">(IF(LEFT(E260)="1",LEFT(E260,2),LEFT(E260)))*1</f>
        <v>9</v>
      </c>
      <c r="AO260" s="11" t="str">
        <f t="shared" ref="AO260:AO261" si="72">LEFT(O260)</f>
        <v>3</v>
      </c>
      <c r="AP260" s="8">
        <v>1080</v>
      </c>
      <c r="AQ260" s="40">
        <f t="shared" ref="AQ260:AQ261" si="73">AL260*60/AK260/1000</f>
        <v>5.8938947368421051</v>
      </c>
      <c r="AR260" s="15">
        <f t="shared" ref="AR260:AR261" si="74">IF(RIGHT(O260)="i",AQ260*AO260*3.6,AQ260*AO260*3.7)</f>
        <v>63.654063157894733</v>
      </c>
      <c r="AS260" s="16">
        <f t="shared" ref="AS260:AS261" si="75">AR260/AJ260*1000</f>
        <v>107.52375533428165</v>
      </c>
      <c r="AT260" s="15">
        <f t="shared" ref="AT260:AT261" si="76">AJ260/AR260</f>
        <v>9.3002704090002286</v>
      </c>
      <c r="AU260" s="39"/>
    </row>
    <row r="261" spans="1:47" s="8" customFormat="1" ht="11.25" customHeight="1" x14ac:dyDescent="0.2">
      <c r="A261" s="8">
        <v>253</v>
      </c>
      <c r="B261" s="8">
        <v>4</v>
      </c>
      <c r="C261" s="20" t="s">
        <v>156</v>
      </c>
      <c r="D261" s="21">
        <f>IF(C261="",0,VALUE(IF(C261='Tabelle Tipi-pesi'!B$2,'Tabelle Tipi-pesi'!C$2,"")&amp;IF(C261='Tabelle Tipi-pesi'!B$3,'Tabelle Tipi-pesi'!C$3,"")&amp;IF(C261='Tabelle Tipi-pesi'!B$4,'Tabelle Tipi-pesi'!C$4,"")&amp;IF(C261='Tabelle Tipi-pesi'!B$5,'Tabelle Tipi-pesi'!C$5,"")&amp;IF(C261='Tabelle Tipi-pesi'!B$6,'Tabelle Tipi-pesi'!C$6,"")&amp;IF(C261='Tabelle Tipi-pesi'!B$7,'Tabelle Tipi-pesi'!C$7,"")&amp;IF(C261='Tabelle Tipi-pesi'!B$8,'Tabelle Tipi-pesi'!C$8,"")&amp;IF(C261='Tabelle Tipi-pesi'!B$9,'Tabelle Tipi-pesi'!C$9,"")&amp;IF(C261='Tabelle Tipi-pesi'!B$10,'Tabelle Tipi-pesi'!C$10,"")&amp;IF(C261='Tabelle Tipi-pesi'!B$11,'Tabelle Tipi-pesi'!C$11,"")&amp;IF(C261='Tabelle Tipi-pesi'!B$12,'Tabelle Tipi-pesi'!C$12,"")&amp;IF(C261='Tabelle Tipi-pesi'!B$13,'Tabelle Tipi-pesi'!C$13,"")&amp;IF(C261='Tabelle Tipi-pesi'!B$14,'Tabelle Tipi-pesi'!C$14,"")&amp;IF(C261='Tabelle Tipi-pesi'!B$15,'Tabelle Tipi-pesi'!C$15,"")&amp;IF(C261='Tabelle Tipi-pesi'!B$16,'Tabelle Tipi-pesi'!C$16,"")&amp;IF(C261='Tabelle Tipi-pesi'!B$17,'Tabelle Tipi-pesi'!C$17,"")&amp;IF(C261='Tabelle Tipi-pesi'!B$18,'Tabelle Tipi-pesi'!C$18,"")&amp;IF(C261='Tabelle Tipi-pesi'!B$19,'Tabelle Tipi-pesi'!C$19,"")&amp;IF(C261='Tabelle Tipi-pesi'!B$20,'Tabelle Tipi-pesi'!C$20,"")&amp;IF(C261='Tabelle Tipi-pesi'!B$21,'Tabelle Tipi-pesi'!C$21,"")&amp;IF(C261='Tabelle Tipi-pesi'!B$22,'Tabelle Tipi-pesi'!C$22,"")&amp;IF(C261='Tabelle Tipi-pesi'!B$23,'Tabelle Tipi-pesi'!C$23,"")&amp;IF(C261='Tabelle Tipi-pesi'!B$24,'Tabelle Tipi-pesi'!C$24,"")&amp;IF(C261='Tabelle Tipi-pesi'!B$25,'Tabelle Tipi-pesi'!C$25,"")&amp;IF(C261='Tabelle Tipi-pesi'!B$26,'Tabelle Tipi-pesi'!C$26,"")&amp;IF(C261='Tabelle Tipi-pesi'!B$27,'Tabelle Tipi-pesi'!C$27,"")&amp;IF(C261='Tabelle Tipi-pesi'!B$28,'Tabelle Tipi-pesi'!C$28,"")&amp;IF(C261='Tabelle Tipi-pesi'!B$29,'Tabelle Tipi-pesi'!C$29,"")&amp;IF(C261='Tabelle Tipi-pesi'!B$30,'Tabelle Tipi-pesi'!C$30,"")))</f>
        <v>40</v>
      </c>
      <c r="E261" s="8" t="s">
        <v>139</v>
      </c>
      <c r="F261" s="7">
        <f>IF(E261="",0,VALUE(IF(E261='Tabelle Tipi-pesi'!D$2,'Tabelle Tipi-pesi'!E$2,"")&amp;IF(E261='Tabelle Tipi-pesi'!D$3,'Tabelle Tipi-pesi'!E$3,"")&amp;IF(E261='Tabelle Tipi-pesi'!D$4,'Tabelle Tipi-pesi'!E$4,"")&amp;IF(E261='Tabelle Tipi-pesi'!D$5,'Tabelle Tipi-pesi'!E$5,"")&amp;IF(E261='Tabelle Tipi-pesi'!D$6,'Tabelle Tipi-pesi'!E$6,"")&amp;IF(E261='Tabelle Tipi-pesi'!D$7,'Tabelle Tipi-pesi'!E$7,"")&amp;IF(E261='Tabelle Tipi-pesi'!D$8,'Tabelle Tipi-pesi'!E$8,"")&amp;IF(E261='Tabelle Tipi-pesi'!D$9,'Tabelle Tipi-pesi'!E$9,"")&amp;IF(E261='Tabelle Tipi-pesi'!D$10,'Tabelle Tipi-pesi'!E$10,"")&amp;IF(E261='Tabelle Tipi-pesi'!D$11,'Tabelle Tipi-pesi'!E$11,"")&amp;IF(E261='Tabelle Tipi-pesi'!D$12,'Tabelle Tipi-pesi'!E$12,"")&amp;IF(E261='Tabelle Tipi-pesi'!D$13,'Tabelle Tipi-pesi'!E$13,"")&amp;IF(E261='Tabelle Tipi-pesi'!D$14,'Tabelle Tipi-pesi'!E$14,"")&amp;IF(E261='Tabelle Tipi-pesi'!D$15,'Tabelle Tipi-pesi'!E$15,"")&amp;IF(E261='Tabelle Tipi-pesi'!D$16,'Tabelle Tipi-pesi'!E$16,"")&amp;IF(E261='Tabelle Tipi-pesi'!D$17,'Tabelle Tipi-pesi'!E$17,"")&amp;IF(E261='Tabelle Tipi-pesi'!D$18,'Tabelle Tipi-pesi'!E$18,"")&amp;IF(E261='Tabelle Tipi-pesi'!D$19,'Tabelle Tipi-pesi'!E$19,"")&amp;IF(E261='Tabelle Tipi-pesi'!D$20,'Tabelle Tipi-pesi'!E$20,"")&amp;IF(E261='Tabelle Tipi-pesi'!D$21,'Tabelle Tipi-pesi'!E$21,"")&amp;IF(E261='Tabelle Tipi-pesi'!D$22,'Tabelle Tipi-pesi'!E$22,"")&amp;IF(E261='Tabelle Tipi-pesi'!D$23,'Tabelle Tipi-pesi'!E$23,"")&amp;IF(E261='Tabelle Tipi-pesi'!D$24,'Tabelle Tipi-pesi'!E$24,"")&amp;IF(E261='Tabelle Tipi-pesi'!D$25,'Tabelle Tipi-pesi'!E$25,"")&amp;IF(E261='Tabelle Tipi-pesi'!D$26,'Tabelle Tipi-pesi'!E$26,"")&amp;IF(E261='Tabelle Tipi-pesi'!D$27,'Tabelle Tipi-pesi'!E$27,"")&amp;IF(E261='Tabelle Tipi-pesi'!D$28,'Tabelle Tipi-pesi'!E$28,"")&amp;IF(E261='Tabelle Tipi-pesi'!D$29,'Tabelle Tipi-pesi'!E$29,"")&amp;IF(E261='Tabelle Tipi-pesi'!D$30,'Tabelle Tipi-pesi'!E$30,"")))</f>
        <v>20</v>
      </c>
      <c r="G261" s="22" t="s">
        <v>133</v>
      </c>
      <c r="H261" s="23">
        <f>$B261*IF(G261="",0,VALUE(IF(G261='Tabelle Tipi-pesi'!F$2,'Tabelle Tipi-pesi'!G$2,"")&amp;IF(G261='Tabelle Tipi-pesi'!F$3,'Tabelle Tipi-pesi'!G$3,"")&amp;IF(G261='Tabelle Tipi-pesi'!F$4,'Tabelle Tipi-pesi'!G$4,"")&amp;IF(G261='Tabelle Tipi-pesi'!F$5,'Tabelle Tipi-pesi'!G$5,"")&amp;IF(G261='Tabelle Tipi-pesi'!F$6,'Tabelle Tipi-pesi'!G$6,"")&amp;IF(G261='Tabelle Tipi-pesi'!F$7,'Tabelle Tipi-pesi'!G$7,"")&amp;IF(G261='Tabelle Tipi-pesi'!F$8,'Tabelle Tipi-pesi'!G$8,"")&amp;IF(G261='Tabelle Tipi-pesi'!F$9,'Tabelle Tipi-pesi'!G$9,"")&amp;IF(G261='Tabelle Tipi-pesi'!F$10,'Tabelle Tipi-pesi'!G$10,"")&amp;IF(G261='Tabelle Tipi-pesi'!F$11,'Tabelle Tipi-pesi'!G$11,"")&amp;IF(G261='Tabelle Tipi-pesi'!F$12,'Tabelle Tipi-pesi'!G$12,"")&amp;IF(G261='Tabelle Tipi-pesi'!F$13,'Tabelle Tipi-pesi'!G$13,"")&amp;IF(G261='Tabelle Tipi-pesi'!F$14,'Tabelle Tipi-pesi'!G$14,"")&amp;IF(G261='Tabelle Tipi-pesi'!F$15,'Tabelle Tipi-pesi'!G$15,"")&amp;IF(G261='Tabelle Tipi-pesi'!F$16,'Tabelle Tipi-pesi'!G$16,"")&amp;IF(G261='Tabelle Tipi-pesi'!F$17,'Tabelle Tipi-pesi'!G$17,"")&amp;IF(G261='Tabelle Tipi-pesi'!F$18,'Tabelle Tipi-pesi'!G$18,"")&amp;IF(G261='Tabelle Tipi-pesi'!F$19,'Tabelle Tipi-pesi'!G$19,"")&amp;IF(G261='Tabelle Tipi-pesi'!F$20,'Tabelle Tipi-pesi'!G$20,"")&amp;IF(G261='Tabelle Tipi-pesi'!F$21,'Tabelle Tipi-pesi'!G$21,"")&amp;IF(G261='Tabelle Tipi-pesi'!F$22,'Tabelle Tipi-pesi'!G$22,"")&amp;IF(G261='Tabelle Tipi-pesi'!F$23,'Tabelle Tipi-pesi'!G$23,"")&amp;IF(G261='Tabelle Tipi-pesi'!F$24,'Tabelle Tipi-pesi'!G$24,"")&amp;IF(G261='Tabelle Tipi-pesi'!F$25,'Tabelle Tipi-pesi'!G$25,"")&amp;IF(G261='Tabelle Tipi-pesi'!F$26,'Tabelle Tipi-pesi'!G$26,"")&amp;IF(G261='Tabelle Tipi-pesi'!F$27,'Tabelle Tipi-pesi'!G$27,"")&amp;IF(G261='Tabelle Tipi-pesi'!F$28,'Tabelle Tipi-pesi'!G$28,"")&amp;IF(G261='Tabelle Tipi-pesi'!F$29,'Tabelle Tipi-pesi'!G$29,"")&amp;IF(G261='Tabelle Tipi-pesi'!F$30,'Tabelle Tipi-pesi'!G$30,"")))</f>
        <v>40</v>
      </c>
      <c r="I261" s="8" t="s">
        <v>44</v>
      </c>
      <c r="J261" s="9">
        <f>IF(I261="",0,VALUE(IF(I261='Tabelle Tipi-pesi'!H$2,'Tabelle Tipi-pesi'!I$2,"")&amp;IF(I261='Tabelle Tipi-pesi'!H$3,'Tabelle Tipi-pesi'!I$3,"")&amp;IF(I261='Tabelle Tipi-pesi'!H$4,'Tabelle Tipi-pesi'!I$4,"")&amp;IF(I261='Tabelle Tipi-pesi'!H$5,'Tabelle Tipi-pesi'!I$5,"")&amp;IF(I261='Tabelle Tipi-pesi'!H$6,'Tabelle Tipi-pesi'!I$6,"")&amp;IF(I261='Tabelle Tipi-pesi'!H$7,'Tabelle Tipi-pesi'!I$7,"")&amp;IF(I261='Tabelle Tipi-pesi'!H$8,'Tabelle Tipi-pesi'!I$8,"")&amp;IF(I261='Tabelle Tipi-pesi'!H$9,'Tabelle Tipi-pesi'!I$9,"")&amp;IF(I261='Tabelle Tipi-pesi'!H$10,'Tabelle Tipi-pesi'!I$10,"")&amp;IF(I261='Tabelle Tipi-pesi'!H$11,'Tabelle Tipi-pesi'!I$11,"")&amp;IF(I261='Tabelle Tipi-pesi'!H$12,'Tabelle Tipi-pesi'!I$12,"")&amp;IF(I261='Tabelle Tipi-pesi'!H$13,'Tabelle Tipi-pesi'!I$13,"")&amp;IF(I261='Tabelle Tipi-pesi'!H$14,'Tabelle Tipi-pesi'!I$14,"")&amp;IF(I261='Tabelle Tipi-pesi'!H$15,'Tabelle Tipi-pesi'!I$15,"")&amp;IF(I261='Tabelle Tipi-pesi'!H$16,'Tabelle Tipi-pesi'!I$16,"")&amp;IF(I261='Tabelle Tipi-pesi'!H$17,'Tabelle Tipi-pesi'!I$17,"")&amp;IF(I261='Tabelle Tipi-pesi'!H$18,'Tabelle Tipi-pesi'!I$18,"")&amp;IF(I261='Tabelle Tipi-pesi'!H$19,'Tabelle Tipi-pesi'!I$19,"")&amp;IF(I261='Tabelle Tipi-pesi'!H$20,'Tabelle Tipi-pesi'!I$20,"")&amp;IF(I261='Tabelle Tipi-pesi'!H$21,'Tabelle Tipi-pesi'!I$21,"")&amp;IF(I261='Tabelle Tipi-pesi'!H$22,'Tabelle Tipi-pesi'!I$22,"")&amp;IF(I261='Tabelle Tipi-pesi'!H$23,'Tabelle Tipi-pesi'!I$23,"")&amp;IF(I261='Tabelle Tipi-pesi'!H$24,'Tabelle Tipi-pesi'!I$24,"")&amp;IF(I261='Tabelle Tipi-pesi'!H$25,'Tabelle Tipi-pesi'!I$25,"")&amp;IF(I261='Tabelle Tipi-pesi'!H$26,'Tabelle Tipi-pesi'!I$26,"")&amp;IF(I261='Tabelle Tipi-pesi'!H$27,'Tabelle Tipi-pesi'!I$27,"")&amp;IF(I261='Tabelle Tipi-pesi'!H$28,'Tabelle Tipi-pesi'!I$28,"")&amp;IF(I261='Tabelle Tipi-pesi'!H$29,'Tabelle Tipi-pesi'!I$29,"")&amp;IF(I261='Tabelle Tipi-pesi'!H$30,'Tabelle Tipi-pesi'!I$30,"")))</f>
        <v>80</v>
      </c>
      <c r="K261" s="24" t="s">
        <v>50</v>
      </c>
      <c r="L261" s="25">
        <f>IF(K261="",0,VALUE(IF(K261='Tabelle Tipi-pesi'!J$2,'Tabelle Tipi-pesi'!K$2,"")&amp;IF(K261='Tabelle Tipi-pesi'!J$3,'Tabelle Tipi-pesi'!K$3,"")&amp;IF(K261='Tabelle Tipi-pesi'!J$4,'Tabelle Tipi-pesi'!K$4,"")&amp;IF(K261='Tabelle Tipi-pesi'!J$5,'Tabelle Tipi-pesi'!K$5,"")&amp;IF(K261='Tabelle Tipi-pesi'!J$6,'Tabelle Tipi-pesi'!K$6,"")&amp;IF(K261='Tabelle Tipi-pesi'!J$7,'Tabelle Tipi-pesi'!K$7,"")&amp;IF(K261='Tabelle Tipi-pesi'!J$8,'Tabelle Tipi-pesi'!K$8,"")&amp;IF(K261='Tabelle Tipi-pesi'!J$9,'Tabelle Tipi-pesi'!K$9,"")&amp;IF(K261='Tabelle Tipi-pesi'!J$10,'Tabelle Tipi-pesi'!K$10,"")&amp;IF(K261='Tabelle Tipi-pesi'!J$11,'Tabelle Tipi-pesi'!K$11,"")&amp;IF(K261='Tabelle Tipi-pesi'!J$12,'Tabelle Tipi-pesi'!K$12,"")&amp;IF(K261='Tabelle Tipi-pesi'!J$13,'Tabelle Tipi-pesi'!K$13,"")&amp;IF(K261='Tabelle Tipi-pesi'!J$14,'Tabelle Tipi-pesi'!K$14,"")&amp;IF(K261='Tabelle Tipi-pesi'!J$15,'Tabelle Tipi-pesi'!K$15,"")&amp;IF(K261='Tabelle Tipi-pesi'!J$16,'Tabelle Tipi-pesi'!K$16,"")&amp;IF(K261='Tabelle Tipi-pesi'!J$17,'Tabelle Tipi-pesi'!K$17,"")&amp;IF(K261='Tabelle Tipi-pesi'!J$18,'Tabelle Tipi-pesi'!K$18,"")&amp;IF(K261='Tabelle Tipi-pesi'!J$19,'Tabelle Tipi-pesi'!K$19,"")&amp;IF(K261='Tabelle Tipi-pesi'!J$20,'Tabelle Tipi-pesi'!K$20,"")&amp;IF(K261='Tabelle Tipi-pesi'!J$21,'Tabelle Tipi-pesi'!K$21,"")&amp;IF(K261='Tabelle Tipi-pesi'!J$22,'Tabelle Tipi-pesi'!K$22,"")&amp;IF(K261='Tabelle Tipi-pesi'!J$23,'Tabelle Tipi-pesi'!K$23,"")&amp;IF(K261='Tabelle Tipi-pesi'!J$24,'Tabelle Tipi-pesi'!K$24,"")&amp;IF(K261='Tabelle Tipi-pesi'!J$25,'Tabelle Tipi-pesi'!K$25,"")&amp;IF(K261='Tabelle Tipi-pesi'!J$26,'Tabelle Tipi-pesi'!K$26,"")&amp;IF(K261='Tabelle Tipi-pesi'!J$27,'Tabelle Tipi-pesi'!K$27,"")&amp;IF(K261='Tabelle Tipi-pesi'!J$28,'Tabelle Tipi-pesi'!K$28,"")&amp;IF(K261='Tabelle Tipi-pesi'!J$29,'Tabelle Tipi-pesi'!K$29,"")&amp;IF(K261='Tabelle Tipi-pesi'!J$30,'Tabelle Tipi-pesi'!K$30,"")))</f>
        <v>7</v>
      </c>
      <c r="M261" s="8" t="s">
        <v>55</v>
      </c>
      <c r="N261" s="9">
        <f>$B261*IF(M261="",0,VALUE(IF(M261='Tabelle Tipi-pesi'!L$2,'Tabelle Tipi-pesi'!M$2,"")&amp;IF(M261='Tabelle Tipi-pesi'!L$3,'Tabelle Tipi-pesi'!M$3,"")&amp;IF(M261='Tabelle Tipi-pesi'!L$4,'Tabelle Tipi-pesi'!M$4,"")&amp;IF(M261='Tabelle Tipi-pesi'!L$5,'Tabelle Tipi-pesi'!M$5,"")&amp;IF(M261='Tabelle Tipi-pesi'!L$6,'Tabelle Tipi-pesi'!M$6,"")&amp;IF(M261='Tabelle Tipi-pesi'!L$7,'Tabelle Tipi-pesi'!M$7,"")&amp;IF(M261='Tabelle Tipi-pesi'!L$8,'Tabelle Tipi-pesi'!M$8,"")&amp;IF(M261='Tabelle Tipi-pesi'!L$9,'Tabelle Tipi-pesi'!M$9,"")&amp;IF(M261='Tabelle Tipi-pesi'!L$10,'Tabelle Tipi-pesi'!M$10,"")&amp;IF(M261='Tabelle Tipi-pesi'!L$11,'Tabelle Tipi-pesi'!M$11,"")&amp;IF(M261='Tabelle Tipi-pesi'!L$12,'Tabelle Tipi-pesi'!M$12,"")&amp;IF(M261='Tabelle Tipi-pesi'!L$13,'Tabelle Tipi-pesi'!M$13,"")&amp;IF(M261='Tabelle Tipi-pesi'!L$14,'Tabelle Tipi-pesi'!M$14,"")&amp;IF(M261='Tabelle Tipi-pesi'!L$15,'Tabelle Tipi-pesi'!M$15,"")&amp;IF(M261='Tabelle Tipi-pesi'!L$16,'Tabelle Tipi-pesi'!M$16,"")&amp;IF(M261='Tabelle Tipi-pesi'!L$17,'Tabelle Tipi-pesi'!M$17,"")&amp;IF(M261='Tabelle Tipi-pesi'!L$18,'Tabelle Tipi-pesi'!M$18,"")&amp;IF(M261='Tabelle Tipi-pesi'!L$19,'Tabelle Tipi-pesi'!M$19,"")&amp;IF(M261='Tabelle Tipi-pesi'!L$20,'Tabelle Tipi-pesi'!M$20,"")&amp;IF(M261='Tabelle Tipi-pesi'!L$21,'Tabelle Tipi-pesi'!M$21,"")&amp;IF(M261='Tabelle Tipi-pesi'!L$22,'Tabelle Tipi-pesi'!M$22,"")&amp;IF(M261='Tabelle Tipi-pesi'!L$23,'Tabelle Tipi-pesi'!M$23,"")&amp;IF(M261='Tabelle Tipi-pesi'!L$24,'Tabelle Tipi-pesi'!M$24,"")&amp;IF(M261='Tabelle Tipi-pesi'!L$25,'Tabelle Tipi-pesi'!M$25,"")&amp;IF(M261='Tabelle Tipi-pesi'!L$26,'Tabelle Tipi-pesi'!M$26,"")&amp;IF(M261='Tabelle Tipi-pesi'!L$27,'Tabelle Tipi-pesi'!M$27,"")&amp;IF(M261='Tabelle Tipi-pesi'!L$28,'Tabelle Tipi-pesi'!M$28,"")&amp;IF(M261='Tabelle Tipi-pesi'!L$29,'Tabelle Tipi-pesi'!M$29,"")&amp;IF(M261='Tabelle Tipi-pesi'!L$30,'Tabelle Tipi-pesi'!M$30,"")))</f>
        <v>100</v>
      </c>
      <c r="O261" s="27" t="s">
        <v>170</v>
      </c>
      <c r="P261" s="28">
        <f>IF(O261="",0,VALUE(IF(O261='Tabelle Tipi-pesi'!N$2,'Tabelle Tipi-pesi'!O$2,"")&amp;IF(O261='Tabelle Tipi-pesi'!N$3,'Tabelle Tipi-pesi'!O$3,"")&amp;IF(O261='Tabelle Tipi-pesi'!N$4,'Tabelle Tipi-pesi'!O$4,"")&amp;IF(O261='Tabelle Tipi-pesi'!N$5,'Tabelle Tipi-pesi'!O$5,"")&amp;IF(O261='Tabelle Tipi-pesi'!N$6,'Tabelle Tipi-pesi'!O$6,"")&amp;IF(O261='Tabelle Tipi-pesi'!N$7,'Tabelle Tipi-pesi'!O$7,"")&amp;IF(O261='Tabelle Tipi-pesi'!N$8,'Tabelle Tipi-pesi'!O$8,"")&amp;IF(O261='Tabelle Tipi-pesi'!N$9,'Tabelle Tipi-pesi'!O$9,"")&amp;IF(O261='Tabelle Tipi-pesi'!N$10,'Tabelle Tipi-pesi'!O$10,"")&amp;IF(O261='Tabelle Tipi-pesi'!N$11,'Tabelle Tipi-pesi'!O$11,"")&amp;IF(O261='Tabelle Tipi-pesi'!N$12,'Tabelle Tipi-pesi'!O$12,"")&amp;IF(O261='Tabelle Tipi-pesi'!N$13,'Tabelle Tipi-pesi'!O$13,"")&amp;IF(O261='Tabelle Tipi-pesi'!N$14,'Tabelle Tipi-pesi'!O$14,"")&amp;IF(O261='Tabelle Tipi-pesi'!N$15,'Tabelle Tipi-pesi'!O$15,"")&amp;IF(O261='Tabelle Tipi-pesi'!N$16,'Tabelle Tipi-pesi'!O$16,"")&amp;IF(O261='Tabelle Tipi-pesi'!N$17,'Tabelle Tipi-pesi'!O$17,"")&amp;IF(O261='Tabelle Tipi-pesi'!N$18,'Tabelle Tipi-pesi'!O$18,"")&amp;IF(O261='Tabelle Tipi-pesi'!N$19,'Tabelle Tipi-pesi'!O$19,"")&amp;IF(O261='Tabelle Tipi-pesi'!N$20,'Tabelle Tipi-pesi'!O$20,"")&amp;IF(O261='Tabelle Tipi-pesi'!N$21,'Tabelle Tipi-pesi'!O$21,"")&amp;IF(O261='Tabelle Tipi-pesi'!N$22,'Tabelle Tipi-pesi'!O$22,"")&amp;IF(O261='Tabelle Tipi-pesi'!N$23,'Tabelle Tipi-pesi'!O$23,"")&amp;IF(O261='Tabelle Tipi-pesi'!N$24,'Tabelle Tipi-pesi'!O$24,"")&amp;IF(O261='Tabelle Tipi-pesi'!N$25,'Tabelle Tipi-pesi'!O$25,"")&amp;IF(O261='Tabelle Tipi-pesi'!N$26,'Tabelle Tipi-pesi'!O$26,"")&amp;IF(O261='Tabelle Tipi-pesi'!N$27,'Tabelle Tipi-pesi'!O$27,"")&amp;IF(O261='Tabelle Tipi-pesi'!N$28,'Tabelle Tipi-pesi'!O$28,"")&amp;IF(O261='Tabelle Tipi-pesi'!N$29,'Tabelle Tipi-pesi'!O$29,"")&amp;IF(O261='Tabelle Tipi-pesi'!N$30,'Tabelle Tipi-pesi'!O$30,"")))</f>
        <v>295</v>
      </c>
      <c r="R261" s="9">
        <f>IF(Q261="",0,VALUE(IF(Q261='Tabelle Tipi-pesi'!P$2,'Tabelle Tipi-pesi'!Q$2,"")&amp;IF(Q261='Tabelle Tipi-pesi'!P$3,'Tabelle Tipi-pesi'!Q$3,"")&amp;IF(Q261='Tabelle Tipi-pesi'!P$4,'Tabelle Tipi-pesi'!Q$4,"")&amp;IF(Q261='Tabelle Tipi-pesi'!P$5,'Tabelle Tipi-pesi'!Q$5,"")&amp;IF(Q261='Tabelle Tipi-pesi'!P$6,'Tabelle Tipi-pesi'!Q$6,"")&amp;IF(Q261='Tabelle Tipi-pesi'!P$7,'Tabelle Tipi-pesi'!Q$7,"")&amp;IF(Q261='Tabelle Tipi-pesi'!P$8,'Tabelle Tipi-pesi'!Q$8,"")&amp;IF(Q261='Tabelle Tipi-pesi'!P$9,'Tabelle Tipi-pesi'!Q$9,"")&amp;IF(Q261='Tabelle Tipi-pesi'!P$10,'Tabelle Tipi-pesi'!Q$10,"")&amp;IF(Q261='Tabelle Tipi-pesi'!P$11,'Tabelle Tipi-pesi'!Q$11,"")&amp;IF(Q261='Tabelle Tipi-pesi'!P$12,'Tabelle Tipi-pesi'!Q$12,"")&amp;IF(Q261='Tabelle Tipi-pesi'!P$13,'Tabelle Tipi-pesi'!Q$13,"")&amp;IF(Q261='Tabelle Tipi-pesi'!P$14,'Tabelle Tipi-pesi'!Q$14,"")&amp;IF(Q261='Tabelle Tipi-pesi'!P$15,'Tabelle Tipi-pesi'!Q$15,"")&amp;IF(Q261='Tabelle Tipi-pesi'!P$16,'Tabelle Tipi-pesi'!Q$16,"")&amp;IF(Q261='Tabelle Tipi-pesi'!P$17,'Tabelle Tipi-pesi'!Q$17,"")&amp;IF(Q261='Tabelle Tipi-pesi'!P$18,'Tabelle Tipi-pesi'!Q$18,"")&amp;IF(Q261='Tabelle Tipi-pesi'!P$19,'Tabelle Tipi-pesi'!Q$19,"")&amp;IF(Q261='Tabelle Tipi-pesi'!P$20,'Tabelle Tipi-pesi'!Q$20,"")&amp;IF(Q261='Tabelle Tipi-pesi'!P$21,'Tabelle Tipi-pesi'!Q$21,"")&amp;IF(Q261='Tabelle Tipi-pesi'!P$22,'Tabelle Tipi-pesi'!Q$22,"")&amp;IF(Q261='Tabelle Tipi-pesi'!P$23,'Tabelle Tipi-pesi'!Q$23,"")&amp;IF(Q261='Tabelle Tipi-pesi'!P$24,'Tabelle Tipi-pesi'!Q$24,"")&amp;IF(Q261='Tabelle Tipi-pesi'!P$25,'Tabelle Tipi-pesi'!Q$25,"")&amp;IF(Q261='Tabelle Tipi-pesi'!P$26,'Tabelle Tipi-pesi'!Q$26,"")&amp;IF(Q261='Tabelle Tipi-pesi'!P$27,'Tabelle Tipi-pesi'!Q$27,"")&amp;IF(Q261='Tabelle Tipi-pesi'!P$28,'Tabelle Tipi-pesi'!Q$28,"")&amp;IF(Q261='Tabelle Tipi-pesi'!P$29,'Tabelle Tipi-pesi'!Q$29,"")&amp;IF(Q261='Tabelle Tipi-pesi'!P$30,'Tabelle Tipi-pesi'!Q$30,"")))</f>
        <v>0</v>
      </c>
      <c r="S261" s="29"/>
      <c r="T261" s="30">
        <f>IF(S261="",0,VALUE(IF(S261='Tabelle Tipi-pesi'!R$2,'Tabelle Tipi-pesi'!S$2,"")&amp;IF(S261='Tabelle Tipi-pesi'!R$3,'Tabelle Tipi-pesi'!S$3,"")&amp;IF(S261='Tabelle Tipi-pesi'!R$4,'Tabelle Tipi-pesi'!S$4,"")&amp;IF(S261='Tabelle Tipi-pesi'!R$5,'Tabelle Tipi-pesi'!S$5,"")&amp;IF(S261='Tabelle Tipi-pesi'!R$6,'Tabelle Tipi-pesi'!S$6,"")&amp;IF(S261='Tabelle Tipi-pesi'!R$7,'Tabelle Tipi-pesi'!S$7,"")&amp;IF(S261='Tabelle Tipi-pesi'!R$8,'Tabelle Tipi-pesi'!S$8,"")&amp;IF(S261='Tabelle Tipi-pesi'!R$9,'Tabelle Tipi-pesi'!S$9,"")&amp;IF(S261='Tabelle Tipi-pesi'!R$10,'Tabelle Tipi-pesi'!S$10,"")&amp;IF(S261='Tabelle Tipi-pesi'!R$11,'Tabelle Tipi-pesi'!S$11,"")&amp;IF(S261='Tabelle Tipi-pesi'!R$12,'Tabelle Tipi-pesi'!S$12,"")&amp;IF(S261='Tabelle Tipi-pesi'!R$13,'Tabelle Tipi-pesi'!S$13,"")&amp;IF(S261='Tabelle Tipi-pesi'!R$14,'Tabelle Tipi-pesi'!S$14,"")&amp;IF(S261='Tabelle Tipi-pesi'!R$15,'Tabelle Tipi-pesi'!S$15,"")&amp;IF(S261='Tabelle Tipi-pesi'!R$16,'Tabelle Tipi-pesi'!S$16,"")&amp;IF(S261='Tabelle Tipi-pesi'!R$17,'Tabelle Tipi-pesi'!S$17,"")&amp;IF(S261='Tabelle Tipi-pesi'!R$18,'Tabelle Tipi-pesi'!S$18,"")&amp;IF(S261='Tabelle Tipi-pesi'!R$19,'Tabelle Tipi-pesi'!S$19,"")&amp;IF(S261='Tabelle Tipi-pesi'!R$20,'Tabelle Tipi-pesi'!S$20,"")&amp;IF(S261='Tabelle Tipi-pesi'!R$21,'Tabelle Tipi-pesi'!S$21,"")&amp;IF(S261='Tabelle Tipi-pesi'!R$22,'Tabelle Tipi-pesi'!S$22,"")&amp;IF(S261='Tabelle Tipi-pesi'!R$23,'Tabelle Tipi-pesi'!S$23,"")&amp;IF(S261='Tabelle Tipi-pesi'!R$24,'Tabelle Tipi-pesi'!S$24,"")&amp;IF(S261='Tabelle Tipi-pesi'!R$25,'Tabelle Tipi-pesi'!S$25,"")&amp;IF(S261='Tabelle Tipi-pesi'!R$26,'Tabelle Tipi-pesi'!S$26,"")&amp;IF(S261='Tabelle Tipi-pesi'!R$27,'Tabelle Tipi-pesi'!S$27,"")&amp;IF(S261='Tabelle Tipi-pesi'!R$28,'Tabelle Tipi-pesi'!S$28,"")&amp;IF(S261='Tabelle Tipi-pesi'!R$29,'Tabelle Tipi-pesi'!S$29,"")&amp;IF(S261='Tabelle Tipi-pesi'!R$30,'Tabelle Tipi-pesi'!S$30,"")))</f>
        <v>0</v>
      </c>
      <c r="U261" s="8" t="s">
        <v>97</v>
      </c>
      <c r="V261" s="9">
        <f>IF(U261="",0,VALUE(IF(U261='Tabelle Tipi-pesi'!T$2,'Tabelle Tipi-pesi'!U$2,"")&amp;IF(U261='Tabelle Tipi-pesi'!T$3,'Tabelle Tipi-pesi'!U$3,"")&amp;IF(U261='Tabelle Tipi-pesi'!T$4,'Tabelle Tipi-pesi'!U$4,"")&amp;IF(U261='Tabelle Tipi-pesi'!T$5,'Tabelle Tipi-pesi'!U$5,"")&amp;IF(U261='Tabelle Tipi-pesi'!T$6,'Tabelle Tipi-pesi'!U$6,"")&amp;IF(U261='Tabelle Tipi-pesi'!T$7,'Tabelle Tipi-pesi'!U$7,"")&amp;IF(U261='Tabelle Tipi-pesi'!T$8,'Tabelle Tipi-pesi'!U$8,"")&amp;IF(U261='Tabelle Tipi-pesi'!T$9,'Tabelle Tipi-pesi'!U$9,"")&amp;IF(U261='Tabelle Tipi-pesi'!T$10,'Tabelle Tipi-pesi'!U$10,"")&amp;IF(U261='Tabelle Tipi-pesi'!T$11,'Tabelle Tipi-pesi'!U$11,"")&amp;IF(U261='Tabelle Tipi-pesi'!T$12,'Tabelle Tipi-pesi'!U$12,"")&amp;IF(U261='Tabelle Tipi-pesi'!T$13,'Tabelle Tipi-pesi'!U$13,"")&amp;IF(U261='Tabelle Tipi-pesi'!T$14,'Tabelle Tipi-pesi'!U$14,"")&amp;IF(U261='Tabelle Tipi-pesi'!T$15,'Tabelle Tipi-pesi'!U$15,"")&amp;IF(U261='Tabelle Tipi-pesi'!T$16,'Tabelle Tipi-pesi'!U$16,"")&amp;IF(U261='Tabelle Tipi-pesi'!T$17,'Tabelle Tipi-pesi'!U$17,"")&amp;IF(U261='Tabelle Tipi-pesi'!T$18,'Tabelle Tipi-pesi'!U$18,"")&amp;IF(U261='Tabelle Tipi-pesi'!T$19,'Tabelle Tipi-pesi'!U$19,"")&amp;IF(U261='Tabelle Tipi-pesi'!T$20,'Tabelle Tipi-pesi'!U$20,"")&amp;IF(U261='Tabelle Tipi-pesi'!T$21,'Tabelle Tipi-pesi'!U$21,"")&amp;IF(U261='Tabelle Tipi-pesi'!T$22,'Tabelle Tipi-pesi'!U$22,"")&amp;IF(U261='Tabelle Tipi-pesi'!T$23,'Tabelle Tipi-pesi'!U$23,"")&amp;IF(U261='Tabelle Tipi-pesi'!T$24,'Tabelle Tipi-pesi'!U$24,"")&amp;IF(U261='Tabelle Tipi-pesi'!T$25,'Tabelle Tipi-pesi'!U$25,"")&amp;IF(U261='Tabelle Tipi-pesi'!T$26,'Tabelle Tipi-pesi'!U$26,"")&amp;IF(U261='Tabelle Tipi-pesi'!T$27,'Tabelle Tipi-pesi'!U$27,"")&amp;IF(U261='Tabelle Tipi-pesi'!T$28,'Tabelle Tipi-pesi'!U$28,"")&amp;IF(U261='Tabelle Tipi-pesi'!T$29,'Tabelle Tipi-pesi'!U$29,"")&amp;IF(U261='Tabelle Tipi-pesi'!T$30,'Tabelle Tipi-pesi'!U$30,"")))</f>
        <v>20</v>
      </c>
      <c r="W261" s="31"/>
      <c r="X261" s="32">
        <f>IF(W261="",0,VALUE(IF(W261='Tabelle Tipi-pesi'!V$2,'Tabelle Tipi-pesi'!W$2,"")&amp;IF(W261='Tabelle Tipi-pesi'!V$3,'Tabelle Tipi-pesi'!W$3,"")&amp;IF(W261='Tabelle Tipi-pesi'!V$4,'Tabelle Tipi-pesi'!W$4,"")&amp;IF(W261='Tabelle Tipi-pesi'!V$5,'Tabelle Tipi-pesi'!W$5,"")&amp;IF(W261='Tabelle Tipi-pesi'!V$6,'Tabelle Tipi-pesi'!W$6,"")&amp;IF(W261='Tabelle Tipi-pesi'!V$7,'Tabelle Tipi-pesi'!W$7,"")&amp;IF(W261='Tabelle Tipi-pesi'!V$8,'Tabelle Tipi-pesi'!W$8,"")&amp;IF(W261='Tabelle Tipi-pesi'!V$9,'Tabelle Tipi-pesi'!W$9,"")&amp;IF(W261='Tabelle Tipi-pesi'!V$10,'Tabelle Tipi-pesi'!W$10,"")&amp;IF(W261='Tabelle Tipi-pesi'!V$11,'Tabelle Tipi-pesi'!W$11,"")&amp;IF(W261='Tabelle Tipi-pesi'!V$12,'Tabelle Tipi-pesi'!W$12,"")&amp;IF(W261='Tabelle Tipi-pesi'!V$13,'Tabelle Tipi-pesi'!W$13,"")&amp;IF(W261='Tabelle Tipi-pesi'!V$14,'Tabelle Tipi-pesi'!W$14,"")&amp;IF(W261='Tabelle Tipi-pesi'!V$15,'Tabelle Tipi-pesi'!W$15,"")&amp;IF(W261='Tabelle Tipi-pesi'!V$16,'Tabelle Tipi-pesi'!W$16,"")&amp;IF(W261='Tabelle Tipi-pesi'!V$17,'Tabelle Tipi-pesi'!W$17,"")&amp;IF(W261='Tabelle Tipi-pesi'!V$18,'Tabelle Tipi-pesi'!W$18,"")&amp;IF(W261='Tabelle Tipi-pesi'!V$19,'Tabelle Tipi-pesi'!W$19,"")&amp;IF(W261='Tabelle Tipi-pesi'!V$20,'Tabelle Tipi-pesi'!W$20,"")&amp;IF(W261='Tabelle Tipi-pesi'!V$21,'Tabelle Tipi-pesi'!W$21,"")&amp;IF(W261='Tabelle Tipi-pesi'!V$22,'Tabelle Tipi-pesi'!W$22,"")&amp;IF(W261='Tabelle Tipi-pesi'!V$23,'Tabelle Tipi-pesi'!W$23,"")&amp;IF(W261='Tabelle Tipi-pesi'!V$24,'Tabelle Tipi-pesi'!W$24,"")&amp;IF(W261='Tabelle Tipi-pesi'!V$25,'Tabelle Tipi-pesi'!W$25,"")&amp;IF(W261='Tabelle Tipi-pesi'!V$26,'Tabelle Tipi-pesi'!W$26,"")&amp;IF(W261='Tabelle Tipi-pesi'!V$27,'Tabelle Tipi-pesi'!W$27,"")&amp;IF(W261='Tabelle Tipi-pesi'!V$28,'Tabelle Tipi-pesi'!W$28,"")&amp;IF(W261='Tabelle Tipi-pesi'!V$29,'Tabelle Tipi-pesi'!W$29,"")&amp;IF(W261='Tabelle Tipi-pesi'!V$30,'Tabelle Tipi-pesi'!W$30,"")))</f>
        <v>0</v>
      </c>
      <c r="Z261" s="9">
        <f>IF(Y261="",0,VALUE(IF(Y261='Tabelle Tipi-pesi'!X$2,'Tabelle Tipi-pesi'!Y$2,"")&amp;IF(Y261='Tabelle Tipi-pesi'!X$3,'Tabelle Tipi-pesi'!Y$3,"")&amp;IF(Y261='Tabelle Tipi-pesi'!X$4,'Tabelle Tipi-pesi'!Y$4,"")&amp;IF(Y261='Tabelle Tipi-pesi'!X$5,'Tabelle Tipi-pesi'!Y$5,"")&amp;IF(Y261='Tabelle Tipi-pesi'!X$6,'Tabelle Tipi-pesi'!Y$6,"")&amp;IF(Y261='Tabelle Tipi-pesi'!X$7,'Tabelle Tipi-pesi'!Y$7,"")&amp;IF(Y261='Tabelle Tipi-pesi'!X$8,'Tabelle Tipi-pesi'!Y$8,"")&amp;IF(Y261='Tabelle Tipi-pesi'!X$9,'Tabelle Tipi-pesi'!Y$9,"")&amp;IF(Y261='Tabelle Tipi-pesi'!X$10,'Tabelle Tipi-pesi'!Y$10,"")&amp;IF(Y261='Tabelle Tipi-pesi'!X$11,'Tabelle Tipi-pesi'!Y$11,"")&amp;IF(Y261='Tabelle Tipi-pesi'!X$12,'Tabelle Tipi-pesi'!Y$12,"")&amp;IF(Y261='Tabelle Tipi-pesi'!X$13,'Tabelle Tipi-pesi'!Y$13,"")&amp;IF(Y261='Tabelle Tipi-pesi'!X$14,'Tabelle Tipi-pesi'!Y$14,"")&amp;IF(Y261='Tabelle Tipi-pesi'!X$15,'Tabelle Tipi-pesi'!Y$15,"")&amp;IF(Y261='Tabelle Tipi-pesi'!X$16,'Tabelle Tipi-pesi'!Y$16,"")&amp;IF(Y261='Tabelle Tipi-pesi'!X$17,'Tabelle Tipi-pesi'!Y$17,"")&amp;IF(Y261='Tabelle Tipi-pesi'!X$18,'Tabelle Tipi-pesi'!Y$18,"")&amp;IF(Y261='Tabelle Tipi-pesi'!X$19,'Tabelle Tipi-pesi'!Y$19,"")&amp;IF(Y261='Tabelle Tipi-pesi'!X$20,'Tabelle Tipi-pesi'!Y$20,"")&amp;IF(Y261='Tabelle Tipi-pesi'!X$21,'Tabelle Tipi-pesi'!Y$21,"")&amp;IF(Y261='Tabelle Tipi-pesi'!X$22,'Tabelle Tipi-pesi'!Y$22,"")&amp;IF(Y261='Tabelle Tipi-pesi'!X$23,'Tabelle Tipi-pesi'!Y$23,"")&amp;IF(Y261='Tabelle Tipi-pesi'!X$24,'Tabelle Tipi-pesi'!Y$24,"")&amp;IF(Y261='Tabelle Tipi-pesi'!X$25,'Tabelle Tipi-pesi'!Y$25,"")&amp;IF(Y261='Tabelle Tipi-pesi'!X$26,'Tabelle Tipi-pesi'!Y$26,"")&amp;IF(Y261='Tabelle Tipi-pesi'!X$27,'Tabelle Tipi-pesi'!Y$27,"")&amp;IF(Y261='Tabelle Tipi-pesi'!X$28,'Tabelle Tipi-pesi'!Y$28,"")&amp;IF(Y261='Tabelle Tipi-pesi'!X$29,'Tabelle Tipi-pesi'!Y$29,"")&amp;IF(Y261='Tabelle Tipi-pesi'!X$30,'Tabelle Tipi-pesi'!Y$30,"")))</f>
        <v>0</v>
      </c>
      <c r="AA261" s="36" t="s">
        <v>103</v>
      </c>
      <c r="AB261" s="37">
        <f>IF(AA261="",0,VALUE(IF(AA261='Tabelle Tipi-pesi'!Z$2,'Tabelle Tipi-pesi'!AA$2,"")&amp;IF(AA261='Tabelle Tipi-pesi'!Z$3,'Tabelle Tipi-pesi'!AA$3,"")&amp;IF(AA261='Tabelle Tipi-pesi'!Z$4,'Tabelle Tipi-pesi'!AA$4,"")&amp;IF(AA261='Tabelle Tipi-pesi'!Z$5,'Tabelle Tipi-pesi'!AA$5,"")&amp;IF(AA261='Tabelle Tipi-pesi'!Z$6,'Tabelle Tipi-pesi'!AA$6,"")&amp;IF(AA261='Tabelle Tipi-pesi'!Z$7,'Tabelle Tipi-pesi'!AA$7,"")&amp;IF(AA261='Tabelle Tipi-pesi'!Z$8,'Tabelle Tipi-pesi'!AA$8,"")&amp;IF(AA261='Tabelle Tipi-pesi'!Z$9,'Tabelle Tipi-pesi'!AA$9,"")&amp;IF(AA261='Tabelle Tipi-pesi'!Z$10,'Tabelle Tipi-pesi'!AA$10,"")&amp;IF(AA261='Tabelle Tipi-pesi'!Z$11,'Tabelle Tipi-pesi'!AA$11,"")&amp;IF(AA261='Tabelle Tipi-pesi'!Z$12,'Tabelle Tipi-pesi'!AA$12,"")&amp;IF(AA261='Tabelle Tipi-pesi'!Z$13,'Tabelle Tipi-pesi'!AA$13,"")&amp;IF(AA261='Tabelle Tipi-pesi'!Z$14,'Tabelle Tipi-pesi'!AA$14,"")&amp;IF(AA261='Tabelle Tipi-pesi'!Z$15,'Tabelle Tipi-pesi'!AA$15,"")&amp;IF(AA261='Tabelle Tipi-pesi'!Z$16,'Tabelle Tipi-pesi'!AA$16,"")&amp;IF(AA261='Tabelle Tipi-pesi'!Z$17,'Tabelle Tipi-pesi'!AA$17,"")&amp;IF(AA261='Tabelle Tipi-pesi'!Z$18,'Tabelle Tipi-pesi'!AA$18,"")&amp;IF(AA261='Tabelle Tipi-pesi'!Z$19,'Tabelle Tipi-pesi'!AA$19,"")&amp;IF(AA261='Tabelle Tipi-pesi'!Z$20,'Tabelle Tipi-pesi'!AA$20,"")&amp;IF(AA261='Tabelle Tipi-pesi'!Z$21,'Tabelle Tipi-pesi'!AA$21,"")&amp;IF(AA261='Tabelle Tipi-pesi'!Z$22,'Tabelle Tipi-pesi'!AA$22,"")&amp;IF(AA261='Tabelle Tipi-pesi'!Z$23,'Tabelle Tipi-pesi'!AA$23,"")&amp;IF(AA261='Tabelle Tipi-pesi'!Z$24,'Tabelle Tipi-pesi'!AA$24,"")&amp;IF(AA261='Tabelle Tipi-pesi'!Z$25,'Tabelle Tipi-pesi'!AA$25,"")&amp;IF(AA261='Tabelle Tipi-pesi'!Z$26,'Tabelle Tipi-pesi'!AA$26,"")&amp;IF(AA261='Tabelle Tipi-pesi'!Z$27,'Tabelle Tipi-pesi'!AA$27,"")&amp;IF(AA261='Tabelle Tipi-pesi'!Z$28,'Tabelle Tipi-pesi'!AA$28,"")&amp;IF(AA261='Tabelle Tipi-pesi'!Z$29,'Tabelle Tipi-pesi'!AA$29,"")&amp;IF(AA261='Tabelle Tipi-pesi'!Z$30,'Tabelle Tipi-pesi'!AA$30,"")))</f>
        <v>10</v>
      </c>
      <c r="AD261" s="9">
        <f>IF(AC261="",0,VALUE(IF(AC261='Tabelle Tipi-pesi'!Z$2,'Tabelle Tipi-pesi'!AA$2,"")&amp;IF(AC261='Tabelle Tipi-pesi'!Z$3,'Tabelle Tipi-pesi'!AA$3,"")&amp;IF(AC261='Tabelle Tipi-pesi'!Z$4,'Tabelle Tipi-pesi'!AA$4,"")&amp;IF(AC261='Tabelle Tipi-pesi'!Z$5,'Tabelle Tipi-pesi'!AA$5,"")&amp;IF(AC261='Tabelle Tipi-pesi'!Z$6,'Tabelle Tipi-pesi'!AA$6,"")&amp;IF(AC261='Tabelle Tipi-pesi'!Z$7,'Tabelle Tipi-pesi'!AA$7,"")&amp;IF(AC261='Tabelle Tipi-pesi'!Z$8,'Tabelle Tipi-pesi'!AA$8,"")&amp;IF(AC261='Tabelle Tipi-pesi'!Z$9,'Tabelle Tipi-pesi'!AA$9,"")&amp;IF(AC261='Tabelle Tipi-pesi'!Z$10,'Tabelle Tipi-pesi'!AA$10,"")&amp;IF(AC261='Tabelle Tipi-pesi'!Z$11,'Tabelle Tipi-pesi'!AA$11,"")&amp;IF(AC261='Tabelle Tipi-pesi'!Z$12,'Tabelle Tipi-pesi'!AA$12,"")&amp;IF(AC261='Tabelle Tipi-pesi'!Z$13,'Tabelle Tipi-pesi'!AA$13,"")&amp;IF(AC261='Tabelle Tipi-pesi'!Z$14,'Tabelle Tipi-pesi'!AA$14,"")&amp;IF(AC261='Tabelle Tipi-pesi'!Z$15,'Tabelle Tipi-pesi'!AA$15,"")&amp;IF(AC261='Tabelle Tipi-pesi'!Z$16,'Tabelle Tipi-pesi'!AA$16,"")&amp;IF(AC261='Tabelle Tipi-pesi'!Z$17,'Tabelle Tipi-pesi'!AA$17,"")&amp;IF(AC261='Tabelle Tipi-pesi'!Z$18,'Tabelle Tipi-pesi'!AA$18,"")&amp;IF(AC261='Tabelle Tipi-pesi'!Z$19,'Tabelle Tipi-pesi'!AA$19,"")&amp;IF(AC261='Tabelle Tipi-pesi'!Z$20,'Tabelle Tipi-pesi'!AA$20,"")&amp;IF(AC261='Tabelle Tipi-pesi'!Z$21,'Tabelle Tipi-pesi'!AA$21,"")&amp;IF(AC261='Tabelle Tipi-pesi'!Z$22,'Tabelle Tipi-pesi'!AA$22,"")&amp;IF(AC261='Tabelle Tipi-pesi'!Z$23,'Tabelle Tipi-pesi'!AA$23,"")&amp;IF(AC261='Tabelle Tipi-pesi'!Z$24,'Tabelle Tipi-pesi'!AA$24,"")&amp;IF(AC261='Tabelle Tipi-pesi'!Z$25,'Tabelle Tipi-pesi'!AA$25,"")&amp;IF(AC261='Tabelle Tipi-pesi'!Z$26,'Tabelle Tipi-pesi'!AA$26,"")&amp;IF(AC261='Tabelle Tipi-pesi'!Z$25,'Tabelle Tipi-pesi'!AA$25,"")&amp;IF(AC261='Tabelle Tipi-pesi'!Z$27,'Tabelle Tipi-pesi'!AA$27,"")&amp;IF(AC261='Tabelle Tipi-pesi'!Z$28,'Tabelle Tipi-pesi'!AA$28,"")&amp;IF(AC261='Tabelle Tipi-pesi'!Z$29,'Tabelle Tipi-pesi'!AA$29,"")&amp;IF(AC261='Tabelle Tipi-pesi'!Z$30,'Tabelle Tipi-pesi'!AA$30,"")))</f>
        <v>0</v>
      </c>
      <c r="AE261" s="34" t="s">
        <v>118</v>
      </c>
      <c r="AF261" s="35">
        <f>IF(AE261="",0,VALUE(IF(AE261='Tabelle Tipi-pesi'!AB$2,'Tabelle Tipi-pesi'!AC$2,"")&amp;IF(AE261='Tabelle Tipi-pesi'!AB$3,'Tabelle Tipi-pesi'!AC$3,"")&amp;IF(AE261='Tabelle Tipi-pesi'!AB$4,'Tabelle Tipi-pesi'!AC$4,"")&amp;IF(AE261='Tabelle Tipi-pesi'!AB$5,'Tabelle Tipi-pesi'!AC$5,"")&amp;IF(AE261='Tabelle Tipi-pesi'!AB$6,'Tabelle Tipi-pesi'!AC$6,"")&amp;IF(AE261='Tabelle Tipi-pesi'!AB$7,'Tabelle Tipi-pesi'!AC$7,"")&amp;IF(AE261='Tabelle Tipi-pesi'!AB$8,'Tabelle Tipi-pesi'!AC$8,"")&amp;IF(AE261='Tabelle Tipi-pesi'!AB$9,'Tabelle Tipi-pesi'!AC$9,"")&amp;IF(AE261='Tabelle Tipi-pesi'!AB$10,'Tabelle Tipi-pesi'!AC$10,"")&amp;IF(AE261='Tabelle Tipi-pesi'!AB$11,'Tabelle Tipi-pesi'!AC$11,"")&amp;IF(AE261='Tabelle Tipi-pesi'!AB$12,'Tabelle Tipi-pesi'!AC$12,"")&amp;IF(AE261='Tabelle Tipi-pesi'!AB$13,'Tabelle Tipi-pesi'!AC$13,"")&amp;IF(AE261='Tabelle Tipi-pesi'!AB$14,'Tabelle Tipi-pesi'!AC$14,"")&amp;IF(AE261='Tabelle Tipi-pesi'!AB$15,'Tabelle Tipi-pesi'!AC$15,"")&amp;IF(AE261='Tabelle Tipi-pesi'!AB$16,'Tabelle Tipi-pesi'!AC$16,"")&amp;IF(AE261='Tabelle Tipi-pesi'!AB$17,'Tabelle Tipi-pesi'!AC$17,"")&amp;IF(AE261='Tabelle Tipi-pesi'!AB$18,'Tabelle Tipi-pesi'!AC$18,"")&amp;IF(AE261='Tabelle Tipi-pesi'!AB$19,'Tabelle Tipi-pesi'!AC$19,"")&amp;IF(AE261='Tabelle Tipi-pesi'!AB$20,'Tabelle Tipi-pesi'!AC$20,"")&amp;IF(AE261='Tabelle Tipi-pesi'!AB$21,'Tabelle Tipi-pesi'!AC$21,"")&amp;IF(AE261='Tabelle Tipi-pesi'!AB$22,'Tabelle Tipi-pesi'!AC$22,"")&amp;IF(AE261='Tabelle Tipi-pesi'!AB$23,'Tabelle Tipi-pesi'!AC$23,"")&amp;IF(AE261='Tabelle Tipi-pesi'!AB$24,'Tabelle Tipi-pesi'!AC$24,"")&amp;IF(AE261='Tabelle Tipi-pesi'!AB$25,'Tabelle Tipi-pesi'!AC$25,"")&amp;IF(AE261='Tabelle Tipi-pesi'!AB$26,'Tabelle Tipi-pesi'!AC$26,"")&amp;IF(AE261='Tabelle Tipi-pesi'!AB$25,'Tabelle Tipi-pesi'!AC$25,"")&amp;IF(AE261='Tabelle Tipi-pesi'!AB$27,'Tabelle Tipi-pesi'!AC$27,"")&amp;IF(AE261='Tabelle Tipi-pesi'!AB$28,'Tabelle Tipi-pesi'!AC$28,"")&amp;IF(AE261='Tabelle Tipi-pesi'!AB$29,'Tabelle Tipi-pesi'!AC$29,"")&amp;IF(AE261='Tabelle Tipi-pesi'!AB$30,'Tabelle Tipi-pesi'!AC$30,"")))</f>
        <v>10</v>
      </c>
      <c r="AH261" s="9">
        <f>IF(AG261="",0,VALUE(IF(AG261='Tabelle Tipi-pesi'!AD$2,'Tabelle Tipi-pesi'!AE$2,"")&amp;IF(AG261='Tabelle Tipi-pesi'!AD$3,'Tabelle Tipi-pesi'!AE$3,"")&amp;IF(AG261='Tabelle Tipi-pesi'!AD$4,'Tabelle Tipi-pesi'!AE$4,"")&amp;IF(AG261='Tabelle Tipi-pesi'!AD$5,'Tabelle Tipi-pesi'!AE$5,"")&amp;IF(AG261='Tabelle Tipi-pesi'!AD$6,'Tabelle Tipi-pesi'!AE$6,"")&amp;IF(AG261='Tabelle Tipi-pesi'!AD$7,'Tabelle Tipi-pesi'!AE$7,"")&amp;IF(AG261='Tabelle Tipi-pesi'!AD$8,'Tabelle Tipi-pesi'!AE$8,"")&amp;IF(AG261='Tabelle Tipi-pesi'!AD$9,'Tabelle Tipi-pesi'!AE$9,"")&amp;IF(AG261='Tabelle Tipi-pesi'!AD$10,'Tabelle Tipi-pesi'!AE$10,"")&amp;IF(AG261='Tabelle Tipi-pesi'!AD$11,'Tabelle Tipi-pesi'!AE$11,"")&amp;IF(AG261='Tabelle Tipi-pesi'!AD$12,'Tabelle Tipi-pesi'!AE$12,"")&amp;IF(AG261='Tabelle Tipi-pesi'!AD$13,'Tabelle Tipi-pesi'!AE$13,"")&amp;IF(AG261='Tabelle Tipi-pesi'!AD$14,'Tabelle Tipi-pesi'!AE$14,"")&amp;IF(AG261='Tabelle Tipi-pesi'!AD$15,'Tabelle Tipi-pesi'!AE$15,"")&amp;IF(AG261='Tabelle Tipi-pesi'!AD$16,'Tabelle Tipi-pesi'!AE$16,"")&amp;IF(AG261='Tabelle Tipi-pesi'!AD$17,'Tabelle Tipi-pesi'!AE$17,"")&amp;IF(AG261='Tabelle Tipi-pesi'!AD$18,'Tabelle Tipi-pesi'!AE$18,"")&amp;IF(AG261='Tabelle Tipi-pesi'!AD$19,'Tabelle Tipi-pesi'!AE$19,"")&amp;IF(AG261='Tabelle Tipi-pesi'!AD$20,'Tabelle Tipi-pesi'!AE$20,"")&amp;IF(AG261='Tabelle Tipi-pesi'!AD$21,'Tabelle Tipi-pesi'!AE$21,"")&amp;IF(AG261='Tabelle Tipi-pesi'!AD$22,'Tabelle Tipi-pesi'!AE$22,"")&amp;IF(AG261='Tabelle Tipi-pesi'!AD$23,'Tabelle Tipi-pesi'!AE$23,"")&amp;IF(AG261='Tabelle Tipi-pesi'!AD$24,'Tabelle Tipi-pesi'!AE$24,"")&amp;IF(AG261='Tabelle Tipi-pesi'!AD$25,'Tabelle Tipi-pesi'!AE$25,"")&amp;IF(AG261='Tabelle Tipi-pesi'!AD$26,'Tabelle Tipi-pesi'!AE$26,"")&amp;IF(AG261='Tabelle Tipi-pesi'!AD$25,'Tabelle Tipi-pesi'!AE$25,"")&amp;IF(AG261='Tabelle Tipi-pesi'!AD$27,'Tabelle Tipi-pesi'!AE$27,"")&amp;IF(AG261='Tabelle Tipi-pesi'!AD$28,'Tabelle Tipi-pesi'!AE$28,"")&amp;IF(AG261='Tabelle Tipi-pesi'!AD$29,'Tabelle Tipi-pesi'!AE$29,"")&amp;IF(AG261='Tabelle Tipi-pesi'!AD$30,'Tabelle Tipi-pesi'!AE$30,"")))</f>
        <v>0</v>
      </c>
      <c r="AJ261" s="26">
        <f t="shared" si="70"/>
        <v>622</v>
      </c>
      <c r="AK261" s="55">
        <v>47</v>
      </c>
      <c r="AL261" s="12">
        <v>5251</v>
      </c>
      <c r="AM261" s="18"/>
      <c r="AN261" s="11">
        <f t="shared" si="71"/>
        <v>9</v>
      </c>
      <c r="AO261" s="11" t="str">
        <f t="shared" si="72"/>
        <v>3</v>
      </c>
      <c r="AP261" s="8">
        <v>1080</v>
      </c>
      <c r="AQ261" s="40">
        <f t="shared" si="73"/>
        <v>6.7034042553191497</v>
      </c>
      <c r="AR261" s="15">
        <f t="shared" si="74"/>
        <v>72.396765957446817</v>
      </c>
      <c r="AS261" s="16">
        <f t="shared" si="75"/>
        <v>116.39351440103989</v>
      </c>
      <c r="AT261" s="15">
        <f t="shared" si="76"/>
        <v>8.5915439974984178</v>
      </c>
      <c r="AU261" s="39"/>
    </row>
    <row r="262" spans="1:47" s="8" customFormat="1" ht="11.25" customHeight="1" x14ac:dyDescent="0.2">
      <c r="A262" s="8">
        <v>253</v>
      </c>
      <c r="B262" s="8">
        <v>4</v>
      </c>
      <c r="C262" s="20" t="s">
        <v>156</v>
      </c>
      <c r="D262" s="21">
        <f>IF(C262="",0,VALUE(IF(C262='Tabelle Tipi-pesi'!B$2,'Tabelle Tipi-pesi'!C$2,"")&amp;IF(C262='Tabelle Tipi-pesi'!B$3,'Tabelle Tipi-pesi'!C$3,"")&amp;IF(C262='Tabelle Tipi-pesi'!B$4,'Tabelle Tipi-pesi'!C$4,"")&amp;IF(C262='Tabelle Tipi-pesi'!B$5,'Tabelle Tipi-pesi'!C$5,"")&amp;IF(C262='Tabelle Tipi-pesi'!B$6,'Tabelle Tipi-pesi'!C$6,"")&amp;IF(C262='Tabelle Tipi-pesi'!B$7,'Tabelle Tipi-pesi'!C$7,"")&amp;IF(C262='Tabelle Tipi-pesi'!B$8,'Tabelle Tipi-pesi'!C$8,"")&amp;IF(C262='Tabelle Tipi-pesi'!B$9,'Tabelle Tipi-pesi'!C$9,"")&amp;IF(C262='Tabelle Tipi-pesi'!B$10,'Tabelle Tipi-pesi'!C$10,"")&amp;IF(C262='Tabelle Tipi-pesi'!B$11,'Tabelle Tipi-pesi'!C$11,"")&amp;IF(C262='Tabelle Tipi-pesi'!B$12,'Tabelle Tipi-pesi'!C$12,"")&amp;IF(C262='Tabelle Tipi-pesi'!B$13,'Tabelle Tipi-pesi'!C$13,"")&amp;IF(C262='Tabelle Tipi-pesi'!B$14,'Tabelle Tipi-pesi'!C$14,"")&amp;IF(C262='Tabelle Tipi-pesi'!B$15,'Tabelle Tipi-pesi'!C$15,"")&amp;IF(C262='Tabelle Tipi-pesi'!B$16,'Tabelle Tipi-pesi'!C$16,"")&amp;IF(C262='Tabelle Tipi-pesi'!B$17,'Tabelle Tipi-pesi'!C$17,"")&amp;IF(C262='Tabelle Tipi-pesi'!B$18,'Tabelle Tipi-pesi'!C$18,"")&amp;IF(C262='Tabelle Tipi-pesi'!B$19,'Tabelle Tipi-pesi'!C$19,"")&amp;IF(C262='Tabelle Tipi-pesi'!B$20,'Tabelle Tipi-pesi'!C$20,"")&amp;IF(C262='Tabelle Tipi-pesi'!B$21,'Tabelle Tipi-pesi'!C$21,"")&amp;IF(C262='Tabelle Tipi-pesi'!B$22,'Tabelle Tipi-pesi'!C$22,"")&amp;IF(C262='Tabelle Tipi-pesi'!B$23,'Tabelle Tipi-pesi'!C$23,"")&amp;IF(C262='Tabelle Tipi-pesi'!B$24,'Tabelle Tipi-pesi'!C$24,"")&amp;IF(C262='Tabelle Tipi-pesi'!B$25,'Tabelle Tipi-pesi'!C$25,"")&amp;IF(C262='Tabelle Tipi-pesi'!B$26,'Tabelle Tipi-pesi'!C$26,"")&amp;IF(C262='Tabelle Tipi-pesi'!B$27,'Tabelle Tipi-pesi'!C$27,"")&amp;IF(C262='Tabelle Tipi-pesi'!B$28,'Tabelle Tipi-pesi'!C$28,"")&amp;IF(C262='Tabelle Tipi-pesi'!B$29,'Tabelle Tipi-pesi'!C$29,"")&amp;IF(C262='Tabelle Tipi-pesi'!B$30,'Tabelle Tipi-pesi'!C$30,"")))</f>
        <v>40</v>
      </c>
      <c r="E262" s="8" t="s">
        <v>139</v>
      </c>
      <c r="F262" s="7">
        <f>IF(E262="",0,VALUE(IF(E262='Tabelle Tipi-pesi'!D$2,'Tabelle Tipi-pesi'!E$2,"")&amp;IF(E262='Tabelle Tipi-pesi'!D$3,'Tabelle Tipi-pesi'!E$3,"")&amp;IF(E262='Tabelle Tipi-pesi'!D$4,'Tabelle Tipi-pesi'!E$4,"")&amp;IF(E262='Tabelle Tipi-pesi'!D$5,'Tabelle Tipi-pesi'!E$5,"")&amp;IF(E262='Tabelle Tipi-pesi'!D$6,'Tabelle Tipi-pesi'!E$6,"")&amp;IF(E262='Tabelle Tipi-pesi'!D$7,'Tabelle Tipi-pesi'!E$7,"")&amp;IF(E262='Tabelle Tipi-pesi'!D$8,'Tabelle Tipi-pesi'!E$8,"")&amp;IF(E262='Tabelle Tipi-pesi'!D$9,'Tabelle Tipi-pesi'!E$9,"")&amp;IF(E262='Tabelle Tipi-pesi'!D$10,'Tabelle Tipi-pesi'!E$10,"")&amp;IF(E262='Tabelle Tipi-pesi'!D$11,'Tabelle Tipi-pesi'!E$11,"")&amp;IF(E262='Tabelle Tipi-pesi'!D$12,'Tabelle Tipi-pesi'!E$12,"")&amp;IF(E262='Tabelle Tipi-pesi'!D$13,'Tabelle Tipi-pesi'!E$13,"")&amp;IF(E262='Tabelle Tipi-pesi'!D$14,'Tabelle Tipi-pesi'!E$14,"")&amp;IF(E262='Tabelle Tipi-pesi'!D$15,'Tabelle Tipi-pesi'!E$15,"")&amp;IF(E262='Tabelle Tipi-pesi'!D$16,'Tabelle Tipi-pesi'!E$16,"")&amp;IF(E262='Tabelle Tipi-pesi'!D$17,'Tabelle Tipi-pesi'!E$17,"")&amp;IF(E262='Tabelle Tipi-pesi'!D$18,'Tabelle Tipi-pesi'!E$18,"")&amp;IF(E262='Tabelle Tipi-pesi'!D$19,'Tabelle Tipi-pesi'!E$19,"")&amp;IF(E262='Tabelle Tipi-pesi'!D$20,'Tabelle Tipi-pesi'!E$20,"")&amp;IF(E262='Tabelle Tipi-pesi'!D$21,'Tabelle Tipi-pesi'!E$21,"")&amp;IF(E262='Tabelle Tipi-pesi'!D$22,'Tabelle Tipi-pesi'!E$22,"")&amp;IF(E262='Tabelle Tipi-pesi'!D$23,'Tabelle Tipi-pesi'!E$23,"")&amp;IF(E262='Tabelle Tipi-pesi'!D$24,'Tabelle Tipi-pesi'!E$24,"")&amp;IF(E262='Tabelle Tipi-pesi'!D$25,'Tabelle Tipi-pesi'!E$25,"")&amp;IF(E262='Tabelle Tipi-pesi'!D$26,'Tabelle Tipi-pesi'!E$26,"")&amp;IF(E262='Tabelle Tipi-pesi'!D$27,'Tabelle Tipi-pesi'!E$27,"")&amp;IF(E262='Tabelle Tipi-pesi'!D$28,'Tabelle Tipi-pesi'!E$28,"")&amp;IF(E262='Tabelle Tipi-pesi'!D$29,'Tabelle Tipi-pesi'!E$29,"")&amp;IF(E262='Tabelle Tipi-pesi'!D$30,'Tabelle Tipi-pesi'!E$30,"")))</f>
        <v>20</v>
      </c>
      <c r="G262" s="22" t="s">
        <v>133</v>
      </c>
      <c r="H262" s="23">
        <f>$B262*IF(G262="",0,VALUE(IF(G262='Tabelle Tipi-pesi'!F$2,'Tabelle Tipi-pesi'!G$2,"")&amp;IF(G262='Tabelle Tipi-pesi'!F$3,'Tabelle Tipi-pesi'!G$3,"")&amp;IF(G262='Tabelle Tipi-pesi'!F$4,'Tabelle Tipi-pesi'!G$4,"")&amp;IF(G262='Tabelle Tipi-pesi'!F$5,'Tabelle Tipi-pesi'!G$5,"")&amp;IF(G262='Tabelle Tipi-pesi'!F$6,'Tabelle Tipi-pesi'!G$6,"")&amp;IF(G262='Tabelle Tipi-pesi'!F$7,'Tabelle Tipi-pesi'!G$7,"")&amp;IF(G262='Tabelle Tipi-pesi'!F$8,'Tabelle Tipi-pesi'!G$8,"")&amp;IF(G262='Tabelle Tipi-pesi'!F$9,'Tabelle Tipi-pesi'!G$9,"")&amp;IF(G262='Tabelle Tipi-pesi'!F$10,'Tabelle Tipi-pesi'!G$10,"")&amp;IF(G262='Tabelle Tipi-pesi'!F$11,'Tabelle Tipi-pesi'!G$11,"")&amp;IF(G262='Tabelle Tipi-pesi'!F$12,'Tabelle Tipi-pesi'!G$12,"")&amp;IF(G262='Tabelle Tipi-pesi'!F$13,'Tabelle Tipi-pesi'!G$13,"")&amp;IF(G262='Tabelle Tipi-pesi'!F$14,'Tabelle Tipi-pesi'!G$14,"")&amp;IF(G262='Tabelle Tipi-pesi'!F$15,'Tabelle Tipi-pesi'!G$15,"")&amp;IF(G262='Tabelle Tipi-pesi'!F$16,'Tabelle Tipi-pesi'!G$16,"")&amp;IF(G262='Tabelle Tipi-pesi'!F$17,'Tabelle Tipi-pesi'!G$17,"")&amp;IF(G262='Tabelle Tipi-pesi'!F$18,'Tabelle Tipi-pesi'!G$18,"")&amp;IF(G262='Tabelle Tipi-pesi'!F$19,'Tabelle Tipi-pesi'!G$19,"")&amp;IF(G262='Tabelle Tipi-pesi'!F$20,'Tabelle Tipi-pesi'!G$20,"")&amp;IF(G262='Tabelle Tipi-pesi'!F$21,'Tabelle Tipi-pesi'!G$21,"")&amp;IF(G262='Tabelle Tipi-pesi'!F$22,'Tabelle Tipi-pesi'!G$22,"")&amp;IF(G262='Tabelle Tipi-pesi'!F$23,'Tabelle Tipi-pesi'!G$23,"")&amp;IF(G262='Tabelle Tipi-pesi'!F$24,'Tabelle Tipi-pesi'!G$24,"")&amp;IF(G262='Tabelle Tipi-pesi'!F$25,'Tabelle Tipi-pesi'!G$25,"")&amp;IF(G262='Tabelle Tipi-pesi'!F$26,'Tabelle Tipi-pesi'!G$26,"")&amp;IF(G262='Tabelle Tipi-pesi'!F$27,'Tabelle Tipi-pesi'!G$27,"")&amp;IF(G262='Tabelle Tipi-pesi'!F$28,'Tabelle Tipi-pesi'!G$28,"")&amp;IF(G262='Tabelle Tipi-pesi'!F$29,'Tabelle Tipi-pesi'!G$29,"")&amp;IF(G262='Tabelle Tipi-pesi'!F$30,'Tabelle Tipi-pesi'!G$30,"")))</f>
        <v>40</v>
      </c>
      <c r="I262" s="8" t="s">
        <v>44</v>
      </c>
      <c r="J262" s="9">
        <f>IF(I262="",0,VALUE(IF(I262='Tabelle Tipi-pesi'!H$2,'Tabelle Tipi-pesi'!I$2,"")&amp;IF(I262='Tabelle Tipi-pesi'!H$3,'Tabelle Tipi-pesi'!I$3,"")&amp;IF(I262='Tabelle Tipi-pesi'!H$4,'Tabelle Tipi-pesi'!I$4,"")&amp;IF(I262='Tabelle Tipi-pesi'!H$5,'Tabelle Tipi-pesi'!I$5,"")&amp;IF(I262='Tabelle Tipi-pesi'!H$6,'Tabelle Tipi-pesi'!I$6,"")&amp;IF(I262='Tabelle Tipi-pesi'!H$7,'Tabelle Tipi-pesi'!I$7,"")&amp;IF(I262='Tabelle Tipi-pesi'!H$8,'Tabelle Tipi-pesi'!I$8,"")&amp;IF(I262='Tabelle Tipi-pesi'!H$9,'Tabelle Tipi-pesi'!I$9,"")&amp;IF(I262='Tabelle Tipi-pesi'!H$10,'Tabelle Tipi-pesi'!I$10,"")&amp;IF(I262='Tabelle Tipi-pesi'!H$11,'Tabelle Tipi-pesi'!I$11,"")&amp;IF(I262='Tabelle Tipi-pesi'!H$12,'Tabelle Tipi-pesi'!I$12,"")&amp;IF(I262='Tabelle Tipi-pesi'!H$13,'Tabelle Tipi-pesi'!I$13,"")&amp;IF(I262='Tabelle Tipi-pesi'!H$14,'Tabelle Tipi-pesi'!I$14,"")&amp;IF(I262='Tabelle Tipi-pesi'!H$15,'Tabelle Tipi-pesi'!I$15,"")&amp;IF(I262='Tabelle Tipi-pesi'!H$16,'Tabelle Tipi-pesi'!I$16,"")&amp;IF(I262='Tabelle Tipi-pesi'!H$17,'Tabelle Tipi-pesi'!I$17,"")&amp;IF(I262='Tabelle Tipi-pesi'!H$18,'Tabelle Tipi-pesi'!I$18,"")&amp;IF(I262='Tabelle Tipi-pesi'!H$19,'Tabelle Tipi-pesi'!I$19,"")&amp;IF(I262='Tabelle Tipi-pesi'!H$20,'Tabelle Tipi-pesi'!I$20,"")&amp;IF(I262='Tabelle Tipi-pesi'!H$21,'Tabelle Tipi-pesi'!I$21,"")&amp;IF(I262='Tabelle Tipi-pesi'!H$22,'Tabelle Tipi-pesi'!I$22,"")&amp;IF(I262='Tabelle Tipi-pesi'!H$23,'Tabelle Tipi-pesi'!I$23,"")&amp;IF(I262='Tabelle Tipi-pesi'!H$24,'Tabelle Tipi-pesi'!I$24,"")&amp;IF(I262='Tabelle Tipi-pesi'!H$25,'Tabelle Tipi-pesi'!I$25,"")&amp;IF(I262='Tabelle Tipi-pesi'!H$26,'Tabelle Tipi-pesi'!I$26,"")&amp;IF(I262='Tabelle Tipi-pesi'!H$27,'Tabelle Tipi-pesi'!I$27,"")&amp;IF(I262='Tabelle Tipi-pesi'!H$28,'Tabelle Tipi-pesi'!I$28,"")&amp;IF(I262='Tabelle Tipi-pesi'!H$29,'Tabelle Tipi-pesi'!I$29,"")&amp;IF(I262='Tabelle Tipi-pesi'!H$30,'Tabelle Tipi-pesi'!I$30,"")))</f>
        <v>80</v>
      </c>
      <c r="K262" s="24" t="s">
        <v>50</v>
      </c>
      <c r="L262" s="25">
        <f>IF(K262="",0,VALUE(IF(K262='Tabelle Tipi-pesi'!J$2,'Tabelle Tipi-pesi'!K$2,"")&amp;IF(K262='Tabelle Tipi-pesi'!J$3,'Tabelle Tipi-pesi'!K$3,"")&amp;IF(K262='Tabelle Tipi-pesi'!J$4,'Tabelle Tipi-pesi'!K$4,"")&amp;IF(K262='Tabelle Tipi-pesi'!J$5,'Tabelle Tipi-pesi'!K$5,"")&amp;IF(K262='Tabelle Tipi-pesi'!J$6,'Tabelle Tipi-pesi'!K$6,"")&amp;IF(K262='Tabelle Tipi-pesi'!J$7,'Tabelle Tipi-pesi'!K$7,"")&amp;IF(K262='Tabelle Tipi-pesi'!J$8,'Tabelle Tipi-pesi'!K$8,"")&amp;IF(K262='Tabelle Tipi-pesi'!J$9,'Tabelle Tipi-pesi'!K$9,"")&amp;IF(K262='Tabelle Tipi-pesi'!J$10,'Tabelle Tipi-pesi'!K$10,"")&amp;IF(K262='Tabelle Tipi-pesi'!J$11,'Tabelle Tipi-pesi'!K$11,"")&amp;IF(K262='Tabelle Tipi-pesi'!J$12,'Tabelle Tipi-pesi'!K$12,"")&amp;IF(K262='Tabelle Tipi-pesi'!J$13,'Tabelle Tipi-pesi'!K$13,"")&amp;IF(K262='Tabelle Tipi-pesi'!J$14,'Tabelle Tipi-pesi'!K$14,"")&amp;IF(K262='Tabelle Tipi-pesi'!J$15,'Tabelle Tipi-pesi'!K$15,"")&amp;IF(K262='Tabelle Tipi-pesi'!J$16,'Tabelle Tipi-pesi'!K$16,"")&amp;IF(K262='Tabelle Tipi-pesi'!J$17,'Tabelle Tipi-pesi'!K$17,"")&amp;IF(K262='Tabelle Tipi-pesi'!J$18,'Tabelle Tipi-pesi'!K$18,"")&amp;IF(K262='Tabelle Tipi-pesi'!J$19,'Tabelle Tipi-pesi'!K$19,"")&amp;IF(K262='Tabelle Tipi-pesi'!J$20,'Tabelle Tipi-pesi'!K$20,"")&amp;IF(K262='Tabelle Tipi-pesi'!J$21,'Tabelle Tipi-pesi'!K$21,"")&amp;IF(K262='Tabelle Tipi-pesi'!J$22,'Tabelle Tipi-pesi'!K$22,"")&amp;IF(K262='Tabelle Tipi-pesi'!J$23,'Tabelle Tipi-pesi'!K$23,"")&amp;IF(K262='Tabelle Tipi-pesi'!J$24,'Tabelle Tipi-pesi'!K$24,"")&amp;IF(K262='Tabelle Tipi-pesi'!J$25,'Tabelle Tipi-pesi'!K$25,"")&amp;IF(K262='Tabelle Tipi-pesi'!J$26,'Tabelle Tipi-pesi'!K$26,"")&amp;IF(K262='Tabelle Tipi-pesi'!J$27,'Tabelle Tipi-pesi'!K$27,"")&amp;IF(K262='Tabelle Tipi-pesi'!J$28,'Tabelle Tipi-pesi'!K$28,"")&amp;IF(K262='Tabelle Tipi-pesi'!J$29,'Tabelle Tipi-pesi'!K$29,"")&amp;IF(K262='Tabelle Tipi-pesi'!J$30,'Tabelle Tipi-pesi'!K$30,"")))</f>
        <v>7</v>
      </c>
      <c r="M262" s="8" t="s">
        <v>55</v>
      </c>
      <c r="N262" s="9">
        <f>$B262*IF(M262="",0,VALUE(IF(M262='Tabelle Tipi-pesi'!L$2,'Tabelle Tipi-pesi'!M$2,"")&amp;IF(M262='Tabelle Tipi-pesi'!L$3,'Tabelle Tipi-pesi'!M$3,"")&amp;IF(M262='Tabelle Tipi-pesi'!L$4,'Tabelle Tipi-pesi'!M$4,"")&amp;IF(M262='Tabelle Tipi-pesi'!L$5,'Tabelle Tipi-pesi'!M$5,"")&amp;IF(M262='Tabelle Tipi-pesi'!L$6,'Tabelle Tipi-pesi'!M$6,"")&amp;IF(M262='Tabelle Tipi-pesi'!L$7,'Tabelle Tipi-pesi'!M$7,"")&amp;IF(M262='Tabelle Tipi-pesi'!L$8,'Tabelle Tipi-pesi'!M$8,"")&amp;IF(M262='Tabelle Tipi-pesi'!L$9,'Tabelle Tipi-pesi'!M$9,"")&amp;IF(M262='Tabelle Tipi-pesi'!L$10,'Tabelle Tipi-pesi'!M$10,"")&amp;IF(M262='Tabelle Tipi-pesi'!L$11,'Tabelle Tipi-pesi'!M$11,"")&amp;IF(M262='Tabelle Tipi-pesi'!L$12,'Tabelle Tipi-pesi'!M$12,"")&amp;IF(M262='Tabelle Tipi-pesi'!L$13,'Tabelle Tipi-pesi'!M$13,"")&amp;IF(M262='Tabelle Tipi-pesi'!L$14,'Tabelle Tipi-pesi'!M$14,"")&amp;IF(M262='Tabelle Tipi-pesi'!L$15,'Tabelle Tipi-pesi'!M$15,"")&amp;IF(M262='Tabelle Tipi-pesi'!L$16,'Tabelle Tipi-pesi'!M$16,"")&amp;IF(M262='Tabelle Tipi-pesi'!L$17,'Tabelle Tipi-pesi'!M$17,"")&amp;IF(M262='Tabelle Tipi-pesi'!L$18,'Tabelle Tipi-pesi'!M$18,"")&amp;IF(M262='Tabelle Tipi-pesi'!L$19,'Tabelle Tipi-pesi'!M$19,"")&amp;IF(M262='Tabelle Tipi-pesi'!L$20,'Tabelle Tipi-pesi'!M$20,"")&amp;IF(M262='Tabelle Tipi-pesi'!L$21,'Tabelle Tipi-pesi'!M$21,"")&amp;IF(M262='Tabelle Tipi-pesi'!L$22,'Tabelle Tipi-pesi'!M$22,"")&amp;IF(M262='Tabelle Tipi-pesi'!L$23,'Tabelle Tipi-pesi'!M$23,"")&amp;IF(M262='Tabelle Tipi-pesi'!L$24,'Tabelle Tipi-pesi'!M$24,"")&amp;IF(M262='Tabelle Tipi-pesi'!L$25,'Tabelle Tipi-pesi'!M$25,"")&amp;IF(M262='Tabelle Tipi-pesi'!L$26,'Tabelle Tipi-pesi'!M$26,"")&amp;IF(M262='Tabelle Tipi-pesi'!L$27,'Tabelle Tipi-pesi'!M$27,"")&amp;IF(M262='Tabelle Tipi-pesi'!L$28,'Tabelle Tipi-pesi'!M$28,"")&amp;IF(M262='Tabelle Tipi-pesi'!L$29,'Tabelle Tipi-pesi'!M$29,"")&amp;IF(M262='Tabelle Tipi-pesi'!L$30,'Tabelle Tipi-pesi'!M$30,"")))</f>
        <v>100</v>
      </c>
      <c r="O262" s="27" t="s">
        <v>169</v>
      </c>
      <c r="P262" s="28">
        <f>IF(O262="",0,VALUE(IF(O262='Tabelle Tipi-pesi'!N$2,'Tabelle Tipi-pesi'!O$2,"")&amp;IF(O262='Tabelle Tipi-pesi'!N$3,'Tabelle Tipi-pesi'!O$3,"")&amp;IF(O262='Tabelle Tipi-pesi'!N$4,'Tabelle Tipi-pesi'!O$4,"")&amp;IF(O262='Tabelle Tipi-pesi'!N$5,'Tabelle Tipi-pesi'!O$5,"")&amp;IF(O262='Tabelle Tipi-pesi'!N$6,'Tabelle Tipi-pesi'!O$6,"")&amp;IF(O262='Tabelle Tipi-pesi'!N$7,'Tabelle Tipi-pesi'!O$7,"")&amp;IF(O262='Tabelle Tipi-pesi'!N$8,'Tabelle Tipi-pesi'!O$8,"")&amp;IF(O262='Tabelle Tipi-pesi'!N$9,'Tabelle Tipi-pesi'!O$9,"")&amp;IF(O262='Tabelle Tipi-pesi'!N$10,'Tabelle Tipi-pesi'!O$10,"")&amp;IF(O262='Tabelle Tipi-pesi'!N$11,'Tabelle Tipi-pesi'!O$11,"")&amp;IF(O262='Tabelle Tipi-pesi'!N$12,'Tabelle Tipi-pesi'!O$12,"")&amp;IF(O262='Tabelle Tipi-pesi'!N$13,'Tabelle Tipi-pesi'!O$13,"")&amp;IF(O262='Tabelle Tipi-pesi'!N$14,'Tabelle Tipi-pesi'!O$14,"")&amp;IF(O262='Tabelle Tipi-pesi'!N$15,'Tabelle Tipi-pesi'!O$15,"")&amp;IF(O262='Tabelle Tipi-pesi'!N$16,'Tabelle Tipi-pesi'!O$16,"")&amp;IF(O262='Tabelle Tipi-pesi'!N$17,'Tabelle Tipi-pesi'!O$17,"")&amp;IF(O262='Tabelle Tipi-pesi'!N$18,'Tabelle Tipi-pesi'!O$18,"")&amp;IF(O262='Tabelle Tipi-pesi'!N$19,'Tabelle Tipi-pesi'!O$19,"")&amp;IF(O262='Tabelle Tipi-pesi'!N$20,'Tabelle Tipi-pesi'!O$20,"")&amp;IF(O262='Tabelle Tipi-pesi'!N$21,'Tabelle Tipi-pesi'!O$21,"")&amp;IF(O262='Tabelle Tipi-pesi'!N$22,'Tabelle Tipi-pesi'!O$22,"")&amp;IF(O262='Tabelle Tipi-pesi'!N$23,'Tabelle Tipi-pesi'!O$23,"")&amp;IF(O262='Tabelle Tipi-pesi'!N$24,'Tabelle Tipi-pesi'!O$24,"")&amp;IF(O262='Tabelle Tipi-pesi'!N$25,'Tabelle Tipi-pesi'!O$25,"")&amp;IF(O262='Tabelle Tipi-pesi'!N$26,'Tabelle Tipi-pesi'!O$26,"")&amp;IF(O262='Tabelle Tipi-pesi'!N$27,'Tabelle Tipi-pesi'!O$27,"")&amp;IF(O262='Tabelle Tipi-pesi'!N$28,'Tabelle Tipi-pesi'!O$28,"")&amp;IF(O262='Tabelle Tipi-pesi'!N$29,'Tabelle Tipi-pesi'!O$29,"")&amp;IF(O262='Tabelle Tipi-pesi'!N$30,'Tabelle Tipi-pesi'!O$30,"")))</f>
        <v>295</v>
      </c>
      <c r="R262" s="9">
        <f>IF(Q262="",0,VALUE(IF(Q262='Tabelle Tipi-pesi'!P$2,'Tabelle Tipi-pesi'!Q$2,"")&amp;IF(Q262='Tabelle Tipi-pesi'!P$3,'Tabelle Tipi-pesi'!Q$3,"")&amp;IF(Q262='Tabelle Tipi-pesi'!P$4,'Tabelle Tipi-pesi'!Q$4,"")&amp;IF(Q262='Tabelle Tipi-pesi'!P$5,'Tabelle Tipi-pesi'!Q$5,"")&amp;IF(Q262='Tabelle Tipi-pesi'!P$6,'Tabelle Tipi-pesi'!Q$6,"")&amp;IF(Q262='Tabelle Tipi-pesi'!P$7,'Tabelle Tipi-pesi'!Q$7,"")&amp;IF(Q262='Tabelle Tipi-pesi'!P$8,'Tabelle Tipi-pesi'!Q$8,"")&amp;IF(Q262='Tabelle Tipi-pesi'!P$9,'Tabelle Tipi-pesi'!Q$9,"")&amp;IF(Q262='Tabelle Tipi-pesi'!P$10,'Tabelle Tipi-pesi'!Q$10,"")&amp;IF(Q262='Tabelle Tipi-pesi'!P$11,'Tabelle Tipi-pesi'!Q$11,"")&amp;IF(Q262='Tabelle Tipi-pesi'!P$12,'Tabelle Tipi-pesi'!Q$12,"")&amp;IF(Q262='Tabelle Tipi-pesi'!P$13,'Tabelle Tipi-pesi'!Q$13,"")&amp;IF(Q262='Tabelle Tipi-pesi'!P$14,'Tabelle Tipi-pesi'!Q$14,"")&amp;IF(Q262='Tabelle Tipi-pesi'!P$15,'Tabelle Tipi-pesi'!Q$15,"")&amp;IF(Q262='Tabelle Tipi-pesi'!P$16,'Tabelle Tipi-pesi'!Q$16,"")&amp;IF(Q262='Tabelle Tipi-pesi'!P$17,'Tabelle Tipi-pesi'!Q$17,"")&amp;IF(Q262='Tabelle Tipi-pesi'!P$18,'Tabelle Tipi-pesi'!Q$18,"")&amp;IF(Q262='Tabelle Tipi-pesi'!P$19,'Tabelle Tipi-pesi'!Q$19,"")&amp;IF(Q262='Tabelle Tipi-pesi'!P$20,'Tabelle Tipi-pesi'!Q$20,"")&amp;IF(Q262='Tabelle Tipi-pesi'!P$21,'Tabelle Tipi-pesi'!Q$21,"")&amp;IF(Q262='Tabelle Tipi-pesi'!P$22,'Tabelle Tipi-pesi'!Q$22,"")&amp;IF(Q262='Tabelle Tipi-pesi'!P$23,'Tabelle Tipi-pesi'!Q$23,"")&amp;IF(Q262='Tabelle Tipi-pesi'!P$24,'Tabelle Tipi-pesi'!Q$24,"")&amp;IF(Q262='Tabelle Tipi-pesi'!P$25,'Tabelle Tipi-pesi'!Q$25,"")&amp;IF(Q262='Tabelle Tipi-pesi'!P$26,'Tabelle Tipi-pesi'!Q$26,"")&amp;IF(Q262='Tabelle Tipi-pesi'!P$27,'Tabelle Tipi-pesi'!Q$27,"")&amp;IF(Q262='Tabelle Tipi-pesi'!P$28,'Tabelle Tipi-pesi'!Q$28,"")&amp;IF(Q262='Tabelle Tipi-pesi'!P$29,'Tabelle Tipi-pesi'!Q$29,"")&amp;IF(Q262='Tabelle Tipi-pesi'!P$30,'Tabelle Tipi-pesi'!Q$30,"")))</f>
        <v>0</v>
      </c>
      <c r="S262" s="29"/>
      <c r="T262" s="30">
        <f>IF(S262="",0,VALUE(IF(S262='Tabelle Tipi-pesi'!R$2,'Tabelle Tipi-pesi'!S$2,"")&amp;IF(S262='Tabelle Tipi-pesi'!R$3,'Tabelle Tipi-pesi'!S$3,"")&amp;IF(S262='Tabelle Tipi-pesi'!R$4,'Tabelle Tipi-pesi'!S$4,"")&amp;IF(S262='Tabelle Tipi-pesi'!R$5,'Tabelle Tipi-pesi'!S$5,"")&amp;IF(S262='Tabelle Tipi-pesi'!R$6,'Tabelle Tipi-pesi'!S$6,"")&amp;IF(S262='Tabelle Tipi-pesi'!R$7,'Tabelle Tipi-pesi'!S$7,"")&amp;IF(S262='Tabelle Tipi-pesi'!R$8,'Tabelle Tipi-pesi'!S$8,"")&amp;IF(S262='Tabelle Tipi-pesi'!R$9,'Tabelle Tipi-pesi'!S$9,"")&amp;IF(S262='Tabelle Tipi-pesi'!R$10,'Tabelle Tipi-pesi'!S$10,"")&amp;IF(S262='Tabelle Tipi-pesi'!R$11,'Tabelle Tipi-pesi'!S$11,"")&amp;IF(S262='Tabelle Tipi-pesi'!R$12,'Tabelle Tipi-pesi'!S$12,"")&amp;IF(S262='Tabelle Tipi-pesi'!R$13,'Tabelle Tipi-pesi'!S$13,"")&amp;IF(S262='Tabelle Tipi-pesi'!R$14,'Tabelle Tipi-pesi'!S$14,"")&amp;IF(S262='Tabelle Tipi-pesi'!R$15,'Tabelle Tipi-pesi'!S$15,"")&amp;IF(S262='Tabelle Tipi-pesi'!R$16,'Tabelle Tipi-pesi'!S$16,"")&amp;IF(S262='Tabelle Tipi-pesi'!R$17,'Tabelle Tipi-pesi'!S$17,"")&amp;IF(S262='Tabelle Tipi-pesi'!R$18,'Tabelle Tipi-pesi'!S$18,"")&amp;IF(S262='Tabelle Tipi-pesi'!R$19,'Tabelle Tipi-pesi'!S$19,"")&amp;IF(S262='Tabelle Tipi-pesi'!R$20,'Tabelle Tipi-pesi'!S$20,"")&amp;IF(S262='Tabelle Tipi-pesi'!R$21,'Tabelle Tipi-pesi'!S$21,"")&amp;IF(S262='Tabelle Tipi-pesi'!R$22,'Tabelle Tipi-pesi'!S$22,"")&amp;IF(S262='Tabelle Tipi-pesi'!R$23,'Tabelle Tipi-pesi'!S$23,"")&amp;IF(S262='Tabelle Tipi-pesi'!R$24,'Tabelle Tipi-pesi'!S$24,"")&amp;IF(S262='Tabelle Tipi-pesi'!R$25,'Tabelle Tipi-pesi'!S$25,"")&amp;IF(S262='Tabelle Tipi-pesi'!R$26,'Tabelle Tipi-pesi'!S$26,"")&amp;IF(S262='Tabelle Tipi-pesi'!R$27,'Tabelle Tipi-pesi'!S$27,"")&amp;IF(S262='Tabelle Tipi-pesi'!R$28,'Tabelle Tipi-pesi'!S$28,"")&amp;IF(S262='Tabelle Tipi-pesi'!R$29,'Tabelle Tipi-pesi'!S$29,"")&amp;IF(S262='Tabelle Tipi-pesi'!R$30,'Tabelle Tipi-pesi'!S$30,"")))</f>
        <v>0</v>
      </c>
      <c r="U262" s="8" t="s">
        <v>97</v>
      </c>
      <c r="V262" s="9">
        <f>IF(U262="",0,VALUE(IF(U262='Tabelle Tipi-pesi'!T$2,'Tabelle Tipi-pesi'!U$2,"")&amp;IF(U262='Tabelle Tipi-pesi'!T$3,'Tabelle Tipi-pesi'!U$3,"")&amp;IF(U262='Tabelle Tipi-pesi'!T$4,'Tabelle Tipi-pesi'!U$4,"")&amp;IF(U262='Tabelle Tipi-pesi'!T$5,'Tabelle Tipi-pesi'!U$5,"")&amp;IF(U262='Tabelle Tipi-pesi'!T$6,'Tabelle Tipi-pesi'!U$6,"")&amp;IF(U262='Tabelle Tipi-pesi'!T$7,'Tabelle Tipi-pesi'!U$7,"")&amp;IF(U262='Tabelle Tipi-pesi'!T$8,'Tabelle Tipi-pesi'!U$8,"")&amp;IF(U262='Tabelle Tipi-pesi'!T$9,'Tabelle Tipi-pesi'!U$9,"")&amp;IF(U262='Tabelle Tipi-pesi'!T$10,'Tabelle Tipi-pesi'!U$10,"")&amp;IF(U262='Tabelle Tipi-pesi'!T$11,'Tabelle Tipi-pesi'!U$11,"")&amp;IF(U262='Tabelle Tipi-pesi'!T$12,'Tabelle Tipi-pesi'!U$12,"")&amp;IF(U262='Tabelle Tipi-pesi'!T$13,'Tabelle Tipi-pesi'!U$13,"")&amp;IF(U262='Tabelle Tipi-pesi'!T$14,'Tabelle Tipi-pesi'!U$14,"")&amp;IF(U262='Tabelle Tipi-pesi'!T$15,'Tabelle Tipi-pesi'!U$15,"")&amp;IF(U262='Tabelle Tipi-pesi'!T$16,'Tabelle Tipi-pesi'!U$16,"")&amp;IF(U262='Tabelle Tipi-pesi'!T$17,'Tabelle Tipi-pesi'!U$17,"")&amp;IF(U262='Tabelle Tipi-pesi'!T$18,'Tabelle Tipi-pesi'!U$18,"")&amp;IF(U262='Tabelle Tipi-pesi'!T$19,'Tabelle Tipi-pesi'!U$19,"")&amp;IF(U262='Tabelle Tipi-pesi'!T$20,'Tabelle Tipi-pesi'!U$20,"")&amp;IF(U262='Tabelle Tipi-pesi'!T$21,'Tabelle Tipi-pesi'!U$21,"")&amp;IF(U262='Tabelle Tipi-pesi'!T$22,'Tabelle Tipi-pesi'!U$22,"")&amp;IF(U262='Tabelle Tipi-pesi'!T$23,'Tabelle Tipi-pesi'!U$23,"")&amp;IF(U262='Tabelle Tipi-pesi'!T$24,'Tabelle Tipi-pesi'!U$24,"")&amp;IF(U262='Tabelle Tipi-pesi'!T$25,'Tabelle Tipi-pesi'!U$25,"")&amp;IF(U262='Tabelle Tipi-pesi'!T$26,'Tabelle Tipi-pesi'!U$26,"")&amp;IF(U262='Tabelle Tipi-pesi'!T$27,'Tabelle Tipi-pesi'!U$27,"")&amp;IF(U262='Tabelle Tipi-pesi'!T$28,'Tabelle Tipi-pesi'!U$28,"")&amp;IF(U262='Tabelle Tipi-pesi'!T$29,'Tabelle Tipi-pesi'!U$29,"")&amp;IF(U262='Tabelle Tipi-pesi'!T$30,'Tabelle Tipi-pesi'!U$30,"")))</f>
        <v>20</v>
      </c>
      <c r="W262" s="31"/>
      <c r="X262" s="32">
        <f>IF(W262="",0,VALUE(IF(W262='Tabelle Tipi-pesi'!V$2,'Tabelle Tipi-pesi'!W$2,"")&amp;IF(W262='Tabelle Tipi-pesi'!V$3,'Tabelle Tipi-pesi'!W$3,"")&amp;IF(W262='Tabelle Tipi-pesi'!V$4,'Tabelle Tipi-pesi'!W$4,"")&amp;IF(W262='Tabelle Tipi-pesi'!V$5,'Tabelle Tipi-pesi'!W$5,"")&amp;IF(W262='Tabelle Tipi-pesi'!V$6,'Tabelle Tipi-pesi'!W$6,"")&amp;IF(W262='Tabelle Tipi-pesi'!V$7,'Tabelle Tipi-pesi'!W$7,"")&amp;IF(W262='Tabelle Tipi-pesi'!V$8,'Tabelle Tipi-pesi'!W$8,"")&amp;IF(W262='Tabelle Tipi-pesi'!V$9,'Tabelle Tipi-pesi'!W$9,"")&amp;IF(W262='Tabelle Tipi-pesi'!V$10,'Tabelle Tipi-pesi'!W$10,"")&amp;IF(W262='Tabelle Tipi-pesi'!V$11,'Tabelle Tipi-pesi'!W$11,"")&amp;IF(W262='Tabelle Tipi-pesi'!V$12,'Tabelle Tipi-pesi'!W$12,"")&amp;IF(W262='Tabelle Tipi-pesi'!V$13,'Tabelle Tipi-pesi'!W$13,"")&amp;IF(W262='Tabelle Tipi-pesi'!V$14,'Tabelle Tipi-pesi'!W$14,"")&amp;IF(W262='Tabelle Tipi-pesi'!V$15,'Tabelle Tipi-pesi'!W$15,"")&amp;IF(W262='Tabelle Tipi-pesi'!V$16,'Tabelle Tipi-pesi'!W$16,"")&amp;IF(W262='Tabelle Tipi-pesi'!V$17,'Tabelle Tipi-pesi'!W$17,"")&amp;IF(W262='Tabelle Tipi-pesi'!V$18,'Tabelle Tipi-pesi'!W$18,"")&amp;IF(W262='Tabelle Tipi-pesi'!V$19,'Tabelle Tipi-pesi'!W$19,"")&amp;IF(W262='Tabelle Tipi-pesi'!V$20,'Tabelle Tipi-pesi'!W$20,"")&amp;IF(W262='Tabelle Tipi-pesi'!V$21,'Tabelle Tipi-pesi'!W$21,"")&amp;IF(W262='Tabelle Tipi-pesi'!V$22,'Tabelle Tipi-pesi'!W$22,"")&amp;IF(W262='Tabelle Tipi-pesi'!V$23,'Tabelle Tipi-pesi'!W$23,"")&amp;IF(W262='Tabelle Tipi-pesi'!V$24,'Tabelle Tipi-pesi'!W$24,"")&amp;IF(W262='Tabelle Tipi-pesi'!V$25,'Tabelle Tipi-pesi'!W$25,"")&amp;IF(W262='Tabelle Tipi-pesi'!V$26,'Tabelle Tipi-pesi'!W$26,"")&amp;IF(W262='Tabelle Tipi-pesi'!V$27,'Tabelle Tipi-pesi'!W$27,"")&amp;IF(W262='Tabelle Tipi-pesi'!V$28,'Tabelle Tipi-pesi'!W$28,"")&amp;IF(W262='Tabelle Tipi-pesi'!V$29,'Tabelle Tipi-pesi'!W$29,"")&amp;IF(W262='Tabelle Tipi-pesi'!V$30,'Tabelle Tipi-pesi'!W$30,"")))</f>
        <v>0</v>
      </c>
      <c r="Z262" s="9">
        <f>IF(Y262="",0,VALUE(IF(Y262='Tabelle Tipi-pesi'!X$2,'Tabelle Tipi-pesi'!Y$2,"")&amp;IF(Y262='Tabelle Tipi-pesi'!X$3,'Tabelle Tipi-pesi'!Y$3,"")&amp;IF(Y262='Tabelle Tipi-pesi'!X$4,'Tabelle Tipi-pesi'!Y$4,"")&amp;IF(Y262='Tabelle Tipi-pesi'!X$5,'Tabelle Tipi-pesi'!Y$5,"")&amp;IF(Y262='Tabelle Tipi-pesi'!X$6,'Tabelle Tipi-pesi'!Y$6,"")&amp;IF(Y262='Tabelle Tipi-pesi'!X$7,'Tabelle Tipi-pesi'!Y$7,"")&amp;IF(Y262='Tabelle Tipi-pesi'!X$8,'Tabelle Tipi-pesi'!Y$8,"")&amp;IF(Y262='Tabelle Tipi-pesi'!X$9,'Tabelle Tipi-pesi'!Y$9,"")&amp;IF(Y262='Tabelle Tipi-pesi'!X$10,'Tabelle Tipi-pesi'!Y$10,"")&amp;IF(Y262='Tabelle Tipi-pesi'!X$11,'Tabelle Tipi-pesi'!Y$11,"")&amp;IF(Y262='Tabelle Tipi-pesi'!X$12,'Tabelle Tipi-pesi'!Y$12,"")&amp;IF(Y262='Tabelle Tipi-pesi'!X$13,'Tabelle Tipi-pesi'!Y$13,"")&amp;IF(Y262='Tabelle Tipi-pesi'!X$14,'Tabelle Tipi-pesi'!Y$14,"")&amp;IF(Y262='Tabelle Tipi-pesi'!X$15,'Tabelle Tipi-pesi'!Y$15,"")&amp;IF(Y262='Tabelle Tipi-pesi'!X$16,'Tabelle Tipi-pesi'!Y$16,"")&amp;IF(Y262='Tabelle Tipi-pesi'!X$17,'Tabelle Tipi-pesi'!Y$17,"")&amp;IF(Y262='Tabelle Tipi-pesi'!X$18,'Tabelle Tipi-pesi'!Y$18,"")&amp;IF(Y262='Tabelle Tipi-pesi'!X$19,'Tabelle Tipi-pesi'!Y$19,"")&amp;IF(Y262='Tabelle Tipi-pesi'!X$20,'Tabelle Tipi-pesi'!Y$20,"")&amp;IF(Y262='Tabelle Tipi-pesi'!X$21,'Tabelle Tipi-pesi'!Y$21,"")&amp;IF(Y262='Tabelle Tipi-pesi'!X$22,'Tabelle Tipi-pesi'!Y$22,"")&amp;IF(Y262='Tabelle Tipi-pesi'!X$23,'Tabelle Tipi-pesi'!Y$23,"")&amp;IF(Y262='Tabelle Tipi-pesi'!X$24,'Tabelle Tipi-pesi'!Y$24,"")&amp;IF(Y262='Tabelle Tipi-pesi'!X$25,'Tabelle Tipi-pesi'!Y$25,"")&amp;IF(Y262='Tabelle Tipi-pesi'!X$26,'Tabelle Tipi-pesi'!Y$26,"")&amp;IF(Y262='Tabelle Tipi-pesi'!X$27,'Tabelle Tipi-pesi'!Y$27,"")&amp;IF(Y262='Tabelle Tipi-pesi'!X$28,'Tabelle Tipi-pesi'!Y$28,"")&amp;IF(Y262='Tabelle Tipi-pesi'!X$29,'Tabelle Tipi-pesi'!Y$29,"")&amp;IF(Y262='Tabelle Tipi-pesi'!X$30,'Tabelle Tipi-pesi'!Y$30,"")))</f>
        <v>0</v>
      </c>
      <c r="AA262" s="36" t="s">
        <v>103</v>
      </c>
      <c r="AB262" s="37">
        <f>IF(AA262="",0,VALUE(IF(AA262='Tabelle Tipi-pesi'!Z$2,'Tabelle Tipi-pesi'!AA$2,"")&amp;IF(AA262='Tabelle Tipi-pesi'!Z$3,'Tabelle Tipi-pesi'!AA$3,"")&amp;IF(AA262='Tabelle Tipi-pesi'!Z$4,'Tabelle Tipi-pesi'!AA$4,"")&amp;IF(AA262='Tabelle Tipi-pesi'!Z$5,'Tabelle Tipi-pesi'!AA$5,"")&amp;IF(AA262='Tabelle Tipi-pesi'!Z$6,'Tabelle Tipi-pesi'!AA$6,"")&amp;IF(AA262='Tabelle Tipi-pesi'!Z$7,'Tabelle Tipi-pesi'!AA$7,"")&amp;IF(AA262='Tabelle Tipi-pesi'!Z$8,'Tabelle Tipi-pesi'!AA$8,"")&amp;IF(AA262='Tabelle Tipi-pesi'!Z$9,'Tabelle Tipi-pesi'!AA$9,"")&amp;IF(AA262='Tabelle Tipi-pesi'!Z$10,'Tabelle Tipi-pesi'!AA$10,"")&amp;IF(AA262='Tabelle Tipi-pesi'!Z$11,'Tabelle Tipi-pesi'!AA$11,"")&amp;IF(AA262='Tabelle Tipi-pesi'!Z$12,'Tabelle Tipi-pesi'!AA$12,"")&amp;IF(AA262='Tabelle Tipi-pesi'!Z$13,'Tabelle Tipi-pesi'!AA$13,"")&amp;IF(AA262='Tabelle Tipi-pesi'!Z$14,'Tabelle Tipi-pesi'!AA$14,"")&amp;IF(AA262='Tabelle Tipi-pesi'!Z$15,'Tabelle Tipi-pesi'!AA$15,"")&amp;IF(AA262='Tabelle Tipi-pesi'!Z$16,'Tabelle Tipi-pesi'!AA$16,"")&amp;IF(AA262='Tabelle Tipi-pesi'!Z$17,'Tabelle Tipi-pesi'!AA$17,"")&amp;IF(AA262='Tabelle Tipi-pesi'!Z$18,'Tabelle Tipi-pesi'!AA$18,"")&amp;IF(AA262='Tabelle Tipi-pesi'!Z$19,'Tabelle Tipi-pesi'!AA$19,"")&amp;IF(AA262='Tabelle Tipi-pesi'!Z$20,'Tabelle Tipi-pesi'!AA$20,"")&amp;IF(AA262='Tabelle Tipi-pesi'!Z$21,'Tabelle Tipi-pesi'!AA$21,"")&amp;IF(AA262='Tabelle Tipi-pesi'!Z$22,'Tabelle Tipi-pesi'!AA$22,"")&amp;IF(AA262='Tabelle Tipi-pesi'!Z$23,'Tabelle Tipi-pesi'!AA$23,"")&amp;IF(AA262='Tabelle Tipi-pesi'!Z$24,'Tabelle Tipi-pesi'!AA$24,"")&amp;IF(AA262='Tabelle Tipi-pesi'!Z$25,'Tabelle Tipi-pesi'!AA$25,"")&amp;IF(AA262='Tabelle Tipi-pesi'!Z$26,'Tabelle Tipi-pesi'!AA$26,"")&amp;IF(AA262='Tabelle Tipi-pesi'!Z$27,'Tabelle Tipi-pesi'!AA$27,"")&amp;IF(AA262='Tabelle Tipi-pesi'!Z$28,'Tabelle Tipi-pesi'!AA$28,"")&amp;IF(AA262='Tabelle Tipi-pesi'!Z$29,'Tabelle Tipi-pesi'!AA$29,"")&amp;IF(AA262='Tabelle Tipi-pesi'!Z$30,'Tabelle Tipi-pesi'!AA$30,"")))</f>
        <v>10</v>
      </c>
      <c r="AD262" s="9">
        <f>IF(AC262="",0,VALUE(IF(AC262='Tabelle Tipi-pesi'!Z$2,'Tabelle Tipi-pesi'!AA$2,"")&amp;IF(AC262='Tabelle Tipi-pesi'!Z$3,'Tabelle Tipi-pesi'!AA$3,"")&amp;IF(AC262='Tabelle Tipi-pesi'!Z$4,'Tabelle Tipi-pesi'!AA$4,"")&amp;IF(AC262='Tabelle Tipi-pesi'!Z$5,'Tabelle Tipi-pesi'!AA$5,"")&amp;IF(AC262='Tabelle Tipi-pesi'!Z$6,'Tabelle Tipi-pesi'!AA$6,"")&amp;IF(AC262='Tabelle Tipi-pesi'!Z$7,'Tabelle Tipi-pesi'!AA$7,"")&amp;IF(AC262='Tabelle Tipi-pesi'!Z$8,'Tabelle Tipi-pesi'!AA$8,"")&amp;IF(AC262='Tabelle Tipi-pesi'!Z$9,'Tabelle Tipi-pesi'!AA$9,"")&amp;IF(AC262='Tabelle Tipi-pesi'!Z$10,'Tabelle Tipi-pesi'!AA$10,"")&amp;IF(AC262='Tabelle Tipi-pesi'!Z$11,'Tabelle Tipi-pesi'!AA$11,"")&amp;IF(AC262='Tabelle Tipi-pesi'!Z$12,'Tabelle Tipi-pesi'!AA$12,"")&amp;IF(AC262='Tabelle Tipi-pesi'!Z$13,'Tabelle Tipi-pesi'!AA$13,"")&amp;IF(AC262='Tabelle Tipi-pesi'!Z$14,'Tabelle Tipi-pesi'!AA$14,"")&amp;IF(AC262='Tabelle Tipi-pesi'!Z$15,'Tabelle Tipi-pesi'!AA$15,"")&amp;IF(AC262='Tabelle Tipi-pesi'!Z$16,'Tabelle Tipi-pesi'!AA$16,"")&amp;IF(AC262='Tabelle Tipi-pesi'!Z$17,'Tabelle Tipi-pesi'!AA$17,"")&amp;IF(AC262='Tabelle Tipi-pesi'!Z$18,'Tabelle Tipi-pesi'!AA$18,"")&amp;IF(AC262='Tabelle Tipi-pesi'!Z$19,'Tabelle Tipi-pesi'!AA$19,"")&amp;IF(AC262='Tabelle Tipi-pesi'!Z$20,'Tabelle Tipi-pesi'!AA$20,"")&amp;IF(AC262='Tabelle Tipi-pesi'!Z$21,'Tabelle Tipi-pesi'!AA$21,"")&amp;IF(AC262='Tabelle Tipi-pesi'!Z$22,'Tabelle Tipi-pesi'!AA$22,"")&amp;IF(AC262='Tabelle Tipi-pesi'!Z$23,'Tabelle Tipi-pesi'!AA$23,"")&amp;IF(AC262='Tabelle Tipi-pesi'!Z$24,'Tabelle Tipi-pesi'!AA$24,"")&amp;IF(AC262='Tabelle Tipi-pesi'!Z$25,'Tabelle Tipi-pesi'!AA$25,"")&amp;IF(AC262='Tabelle Tipi-pesi'!Z$26,'Tabelle Tipi-pesi'!AA$26,"")&amp;IF(AC262='Tabelle Tipi-pesi'!Z$25,'Tabelle Tipi-pesi'!AA$25,"")&amp;IF(AC262='Tabelle Tipi-pesi'!Z$27,'Tabelle Tipi-pesi'!AA$27,"")&amp;IF(AC262='Tabelle Tipi-pesi'!Z$28,'Tabelle Tipi-pesi'!AA$28,"")&amp;IF(AC262='Tabelle Tipi-pesi'!Z$29,'Tabelle Tipi-pesi'!AA$29,"")&amp;IF(AC262='Tabelle Tipi-pesi'!Z$30,'Tabelle Tipi-pesi'!AA$30,"")))</f>
        <v>0</v>
      </c>
      <c r="AE262" s="34" t="s">
        <v>118</v>
      </c>
      <c r="AF262" s="35">
        <f>IF(AE262="",0,VALUE(IF(AE262='Tabelle Tipi-pesi'!AB$2,'Tabelle Tipi-pesi'!AC$2,"")&amp;IF(AE262='Tabelle Tipi-pesi'!AB$3,'Tabelle Tipi-pesi'!AC$3,"")&amp;IF(AE262='Tabelle Tipi-pesi'!AB$4,'Tabelle Tipi-pesi'!AC$4,"")&amp;IF(AE262='Tabelle Tipi-pesi'!AB$5,'Tabelle Tipi-pesi'!AC$5,"")&amp;IF(AE262='Tabelle Tipi-pesi'!AB$6,'Tabelle Tipi-pesi'!AC$6,"")&amp;IF(AE262='Tabelle Tipi-pesi'!AB$7,'Tabelle Tipi-pesi'!AC$7,"")&amp;IF(AE262='Tabelle Tipi-pesi'!AB$8,'Tabelle Tipi-pesi'!AC$8,"")&amp;IF(AE262='Tabelle Tipi-pesi'!AB$9,'Tabelle Tipi-pesi'!AC$9,"")&amp;IF(AE262='Tabelle Tipi-pesi'!AB$10,'Tabelle Tipi-pesi'!AC$10,"")&amp;IF(AE262='Tabelle Tipi-pesi'!AB$11,'Tabelle Tipi-pesi'!AC$11,"")&amp;IF(AE262='Tabelle Tipi-pesi'!AB$12,'Tabelle Tipi-pesi'!AC$12,"")&amp;IF(AE262='Tabelle Tipi-pesi'!AB$13,'Tabelle Tipi-pesi'!AC$13,"")&amp;IF(AE262='Tabelle Tipi-pesi'!AB$14,'Tabelle Tipi-pesi'!AC$14,"")&amp;IF(AE262='Tabelle Tipi-pesi'!AB$15,'Tabelle Tipi-pesi'!AC$15,"")&amp;IF(AE262='Tabelle Tipi-pesi'!AB$16,'Tabelle Tipi-pesi'!AC$16,"")&amp;IF(AE262='Tabelle Tipi-pesi'!AB$17,'Tabelle Tipi-pesi'!AC$17,"")&amp;IF(AE262='Tabelle Tipi-pesi'!AB$18,'Tabelle Tipi-pesi'!AC$18,"")&amp;IF(AE262='Tabelle Tipi-pesi'!AB$19,'Tabelle Tipi-pesi'!AC$19,"")&amp;IF(AE262='Tabelle Tipi-pesi'!AB$20,'Tabelle Tipi-pesi'!AC$20,"")&amp;IF(AE262='Tabelle Tipi-pesi'!AB$21,'Tabelle Tipi-pesi'!AC$21,"")&amp;IF(AE262='Tabelle Tipi-pesi'!AB$22,'Tabelle Tipi-pesi'!AC$22,"")&amp;IF(AE262='Tabelle Tipi-pesi'!AB$23,'Tabelle Tipi-pesi'!AC$23,"")&amp;IF(AE262='Tabelle Tipi-pesi'!AB$24,'Tabelle Tipi-pesi'!AC$24,"")&amp;IF(AE262='Tabelle Tipi-pesi'!AB$25,'Tabelle Tipi-pesi'!AC$25,"")&amp;IF(AE262='Tabelle Tipi-pesi'!AB$26,'Tabelle Tipi-pesi'!AC$26,"")&amp;IF(AE262='Tabelle Tipi-pesi'!AB$25,'Tabelle Tipi-pesi'!AC$25,"")&amp;IF(AE262='Tabelle Tipi-pesi'!AB$27,'Tabelle Tipi-pesi'!AC$27,"")&amp;IF(AE262='Tabelle Tipi-pesi'!AB$28,'Tabelle Tipi-pesi'!AC$28,"")&amp;IF(AE262='Tabelle Tipi-pesi'!AB$29,'Tabelle Tipi-pesi'!AC$29,"")&amp;IF(AE262='Tabelle Tipi-pesi'!AB$30,'Tabelle Tipi-pesi'!AC$30,"")))</f>
        <v>10</v>
      </c>
      <c r="AH262" s="9">
        <f>IF(AG262="",0,VALUE(IF(AG262='Tabelle Tipi-pesi'!AD$2,'Tabelle Tipi-pesi'!AE$2,"")&amp;IF(AG262='Tabelle Tipi-pesi'!AD$3,'Tabelle Tipi-pesi'!AE$3,"")&amp;IF(AG262='Tabelle Tipi-pesi'!AD$4,'Tabelle Tipi-pesi'!AE$4,"")&amp;IF(AG262='Tabelle Tipi-pesi'!AD$5,'Tabelle Tipi-pesi'!AE$5,"")&amp;IF(AG262='Tabelle Tipi-pesi'!AD$6,'Tabelle Tipi-pesi'!AE$6,"")&amp;IF(AG262='Tabelle Tipi-pesi'!AD$7,'Tabelle Tipi-pesi'!AE$7,"")&amp;IF(AG262='Tabelle Tipi-pesi'!AD$8,'Tabelle Tipi-pesi'!AE$8,"")&amp;IF(AG262='Tabelle Tipi-pesi'!AD$9,'Tabelle Tipi-pesi'!AE$9,"")&amp;IF(AG262='Tabelle Tipi-pesi'!AD$10,'Tabelle Tipi-pesi'!AE$10,"")&amp;IF(AG262='Tabelle Tipi-pesi'!AD$11,'Tabelle Tipi-pesi'!AE$11,"")&amp;IF(AG262='Tabelle Tipi-pesi'!AD$12,'Tabelle Tipi-pesi'!AE$12,"")&amp;IF(AG262='Tabelle Tipi-pesi'!AD$13,'Tabelle Tipi-pesi'!AE$13,"")&amp;IF(AG262='Tabelle Tipi-pesi'!AD$14,'Tabelle Tipi-pesi'!AE$14,"")&amp;IF(AG262='Tabelle Tipi-pesi'!AD$15,'Tabelle Tipi-pesi'!AE$15,"")&amp;IF(AG262='Tabelle Tipi-pesi'!AD$16,'Tabelle Tipi-pesi'!AE$16,"")&amp;IF(AG262='Tabelle Tipi-pesi'!AD$17,'Tabelle Tipi-pesi'!AE$17,"")&amp;IF(AG262='Tabelle Tipi-pesi'!AD$18,'Tabelle Tipi-pesi'!AE$18,"")&amp;IF(AG262='Tabelle Tipi-pesi'!AD$19,'Tabelle Tipi-pesi'!AE$19,"")&amp;IF(AG262='Tabelle Tipi-pesi'!AD$20,'Tabelle Tipi-pesi'!AE$20,"")&amp;IF(AG262='Tabelle Tipi-pesi'!AD$21,'Tabelle Tipi-pesi'!AE$21,"")&amp;IF(AG262='Tabelle Tipi-pesi'!AD$22,'Tabelle Tipi-pesi'!AE$22,"")&amp;IF(AG262='Tabelle Tipi-pesi'!AD$23,'Tabelle Tipi-pesi'!AE$23,"")&amp;IF(AG262='Tabelle Tipi-pesi'!AD$24,'Tabelle Tipi-pesi'!AE$24,"")&amp;IF(AG262='Tabelle Tipi-pesi'!AD$25,'Tabelle Tipi-pesi'!AE$25,"")&amp;IF(AG262='Tabelle Tipi-pesi'!AD$26,'Tabelle Tipi-pesi'!AE$26,"")&amp;IF(AG262='Tabelle Tipi-pesi'!AD$25,'Tabelle Tipi-pesi'!AE$25,"")&amp;IF(AG262='Tabelle Tipi-pesi'!AD$27,'Tabelle Tipi-pesi'!AE$27,"")&amp;IF(AG262='Tabelle Tipi-pesi'!AD$28,'Tabelle Tipi-pesi'!AE$28,"")&amp;IF(AG262='Tabelle Tipi-pesi'!AD$29,'Tabelle Tipi-pesi'!AE$29,"")&amp;IF(AG262='Tabelle Tipi-pesi'!AD$30,'Tabelle Tipi-pesi'!AE$30,"")))</f>
        <v>0</v>
      </c>
      <c r="AJ262" s="26">
        <f t="shared" ref="AJ262" si="77">AI262+AH262+AF262+AD262+AB262+Z262+X262+V262+T262+R262+P262+N262+L262+J262+H262+F262+D262</f>
        <v>622</v>
      </c>
      <c r="AK262" s="55">
        <v>42</v>
      </c>
      <c r="AL262" s="12">
        <v>4740</v>
      </c>
      <c r="AM262" s="18"/>
      <c r="AN262" s="11">
        <f t="shared" ref="AN262" si="78">(IF(LEFT(E262)="1",LEFT(E262,2),LEFT(E262)))*1</f>
        <v>9</v>
      </c>
      <c r="AO262" s="11" t="str">
        <f t="shared" ref="AO262" si="79">LEFT(O262)</f>
        <v>3</v>
      </c>
      <c r="AP262" s="8">
        <v>1080</v>
      </c>
      <c r="AQ262" s="40">
        <f t="shared" ref="AQ262" si="80">AL262*60/AK262/1000</f>
        <v>6.7714285714285714</v>
      </c>
      <c r="AR262" s="15">
        <f t="shared" ref="AR262" si="81">IF(RIGHT(O262)="i",AQ262*AO262*3.6,AQ262*AO262*3.7)</f>
        <v>73.131428571428572</v>
      </c>
      <c r="AS262" s="16">
        <f t="shared" ref="AS262" si="82">AR262/AJ262*1000</f>
        <v>117.57464400551218</v>
      </c>
      <c r="AT262" s="15">
        <f t="shared" ref="AT262" si="83">AJ262/AR262</f>
        <v>8.5052351929989065</v>
      </c>
      <c r="AU262" s="39"/>
    </row>
    <row r="263" spans="1:47" s="8" customFormat="1" ht="11.25" customHeight="1" x14ac:dyDescent="0.2">
      <c r="C263" s="20"/>
      <c r="D263" s="21"/>
      <c r="F263" s="7"/>
      <c r="G263" s="22"/>
      <c r="H263" s="23"/>
      <c r="J263" s="9"/>
      <c r="K263" s="24"/>
      <c r="L263" s="25"/>
      <c r="N263" s="9"/>
      <c r="O263" s="27"/>
      <c r="P263" s="28"/>
      <c r="R263" s="9"/>
      <c r="S263" s="29"/>
      <c r="T263" s="30"/>
      <c r="V263" s="9"/>
      <c r="W263" s="31"/>
      <c r="X263" s="32"/>
      <c r="Z263" s="9"/>
      <c r="AA263" s="36"/>
      <c r="AB263" s="37"/>
      <c r="AD263" s="9"/>
      <c r="AE263" s="34"/>
      <c r="AF263" s="35"/>
      <c r="AH263" s="9"/>
      <c r="AJ263" s="26"/>
      <c r="AK263" s="55"/>
      <c r="AL263" s="12"/>
      <c r="AM263" s="18"/>
      <c r="AN263" s="11"/>
      <c r="AO263" s="11"/>
      <c r="AQ263" s="40"/>
      <c r="AR263" s="15"/>
      <c r="AS263" s="16"/>
      <c r="AT263" s="15"/>
      <c r="AU263" s="39"/>
    </row>
    <row r="264" spans="1:47" s="8" customFormat="1" ht="11.25" customHeight="1" x14ac:dyDescent="0.2">
      <c r="C264" s="20"/>
      <c r="D264" s="21"/>
      <c r="F264" s="7"/>
      <c r="G264" s="22"/>
      <c r="H264" s="23"/>
      <c r="J264" s="9"/>
      <c r="K264" s="24"/>
      <c r="L264" s="25"/>
      <c r="N264" s="9"/>
      <c r="O264" s="27"/>
      <c r="P264" s="28"/>
      <c r="R264" s="9"/>
      <c r="S264" s="29"/>
      <c r="T264" s="30"/>
      <c r="V264" s="9"/>
      <c r="W264" s="31"/>
      <c r="X264" s="32"/>
      <c r="Z264" s="9"/>
      <c r="AA264" s="36"/>
      <c r="AB264" s="37"/>
      <c r="AD264" s="9"/>
      <c r="AE264" s="34"/>
      <c r="AF264" s="35"/>
      <c r="AH264" s="9"/>
      <c r="AJ264" s="26"/>
      <c r="AK264" s="55"/>
      <c r="AL264" s="12"/>
      <c r="AM264" s="18"/>
      <c r="AN264" s="11"/>
      <c r="AO264" s="11"/>
      <c r="AQ264" s="40"/>
      <c r="AR264" s="15"/>
      <c r="AS264" s="16"/>
      <c r="AT264" s="15"/>
      <c r="AU264" s="39"/>
    </row>
  </sheetData>
  <autoFilter ref="A4:AU260"/>
  <mergeCells count="19">
    <mergeCell ref="AE3:AF3"/>
    <mergeCell ref="AG3:AH3"/>
    <mergeCell ref="O3:P3"/>
    <mergeCell ref="Q3:R3"/>
    <mergeCell ref="S3:T3"/>
    <mergeCell ref="AN2:AO2"/>
    <mergeCell ref="AP2:AR2"/>
    <mergeCell ref="U3:V3"/>
    <mergeCell ref="W3:X3"/>
    <mergeCell ref="Y3:Z3"/>
    <mergeCell ref="A2:AL2"/>
    <mergeCell ref="C3:D3"/>
    <mergeCell ref="E3:F3"/>
    <mergeCell ref="G3:H3"/>
    <mergeCell ref="I3:J3"/>
    <mergeCell ref="K3:L3"/>
    <mergeCell ref="M3:N3"/>
    <mergeCell ref="AA3:AB3"/>
    <mergeCell ref="AC3:AD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9">
        <x14:dataValidation type="list" allowBlank="1" showInputMessage="1" showErrorMessage="1">
          <x14:formula1>
            <xm:f>'Tabelle Tipi-pesi'!$N$2:$N$22</xm:f>
          </x14:formula1>
          <xm:sqref>O140:O213 O5:O88 O234:O242</xm:sqref>
        </x14:dataValidation>
        <x14:dataValidation type="list" allowBlank="1" showInputMessage="1" showErrorMessage="1">
          <x14:formula1>
            <xm:f>'Tabelle Tipi-pesi'!$P$2:$P$22</xm:f>
          </x14:formula1>
          <xm:sqref>Q5:Q107 Q140:Q217 Q234:Q242</xm:sqref>
        </x14:dataValidation>
        <x14:dataValidation type="list" allowBlank="1" showInputMessage="1" showErrorMessage="1" promptTitle="Frame">
          <x14:formula1>
            <xm:f>'Tabelle Tipi-pesi'!$B$1:$B$22</xm:f>
          </x14:formula1>
          <xm:sqref>C5:C107 C140:C217 C234:C242</xm:sqref>
        </x14:dataValidation>
        <x14:dataValidation type="list" allowBlank="1" showInputMessage="1" showErrorMessage="1">
          <x14:formula1>
            <xm:f>'Tabelle Tipi-pesi'!$D$1:$D$22</xm:f>
          </x14:formula1>
          <xm:sqref>E5:E107 E140:E217 E234:E242</xm:sqref>
        </x14:dataValidation>
        <x14:dataValidation type="list" allowBlank="1" showInputMessage="1" showErrorMessage="1">
          <x14:formula1>
            <xm:f>'Tabelle Tipi-pesi'!$F$2:$F$22</xm:f>
          </x14:formula1>
          <xm:sqref>G5:G107 G140:G217 G234:G242</xm:sqref>
        </x14:dataValidation>
        <x14:dataValidation type="list" allowBlank="1" showInputMessage="1" showErrorMessage="1">
          <x14:formula1>
            <xm:f>'Tabelle Tipi-pesi'!$H$2:$H$22</xm:f>
          </x14:formula1>
          <xm:sqref>I5:I107 I140:I217 I234:I242</xm:sqref>
        </x14:dataValidation>
        <x14:dataValidation type="list" allowBlank="1" showInputMessage="1" showErrorMessage="1">
          <x14:formula1>
            <xm:f>'Tabelle Tipi-pesi'!$J$2:$J$22</xm:f>
          </x14:formula1>
          <xm:sqref>K5:K107 K140:K217 K234:K242</xm:sqref>
        </x14:dataValidation>
        <x14:dataValidation type="list" allowBlank="1" showInputMessage="1" showErrorMessage="1">
          <x14:formula1>
            <xm:f>'Tabelle Tipi-pesi'!$L$2:$L$22</xm:f>
          </x14:formula1>
          <xm:sqref>M234:M242 M170:M217 M140:M168 M5:M84 M99:M107</xm:sqref>
        </x14:dataValidation>
        <x14:dataValidation type="list" showInputMessage="1" showErrorMessage="1">
          <x14:formula1>
            <xm:f>'Tabelle Tipi-pesi'!$R$2:$R$22</xm:f>
          </x14:formula1>
          <xm:sqref>S5:S107 S140:S217 S234:S242</xm:sqref>
        </x14:dataValidation>
        <x14:dataValidation type="list" allowBlank="1" showInputMessage="1" showErrorMessage="1">
          <x14:formula1>
            <xm:f>'Tabelle Tipi-pesi'!$T$2:$T$22</xm:f>
          </x14:formula1>
          <xm:sqref>U5:U107 U140:U217 U234:U242</xm:sqref>
        </x14:dataValidation>
        <x14:dataValidation type="list" allowBlank="1" showInputMessage="1" showErrorMessage="1">
          <x14:formula1>
            <xm:f>'Tabelle Tipi-pesi'!$V$2:$V$22</xm:f>
          </x14:formula1>
          <xm:sqref>W5:W107 W140:W217 W234:W242</xm:sqref>
        </x14:dataValidation>
        <x14:dataValidation type="list" allowBlank="1" showInputMessage="1" showErrorMessage="1">
          <x14:formula1>
            <xm:f>'Tabelle Tipi-pesi'!$X$2:$X$22</xm:f>
          </x14:formula1>
          <xm:sqref>Y5:Y107 Y140:Y217 Y234:Y242</xm:sqref>
        </x14:dataValidation>
        <x14:dataValidation type="list" allowBlank="1" showInputMessage="1" showErrorMessage="1">
          <x14:formula1>
            <xm:f>'Tabelle Tipi-pesi'!$Z$2:$Z$22</xm:f>
          </x14:formula1>
          <xm:sqref>AC5:AC107 AA140:AA217 AA5:AA107 AC140:AC217 AC234:AC242 AA234:AA242</xm:sqref>
        </x14:dataValidation>
        <x14:dataValidation type="list" allowBlank="1" showInputMessage="1" showErrorMessage="1">
          <x14:formula1>
            <xm:f>'Tabelle Tipi-pesi'!$AB$2:$AB$22</xm:f>
          </x14:formula1>
          <xm:sqref>AE5:AE107 AE140:AE217 AE234:AE242</xm:sqref>
        </x14:dataValidation>
        <x14:dataValidation type="list" allowBlank="1" showInputMessage="1" showErrorMessage="1">
          <x14:formula1>
            <xm:f>'Tabelle Tipi-pesi'!$AD$2:$AD$22</xm:f>
          </x14:formula1>
          <xm:sqref>AG5:AG107 AG140:AG217 AG234:AG242</xm:sqref>
        </x14:dataValidation>
        <x14:dataValidation type="list" allowBlank="1" showInputMessage="1" showErrorMessage="1">
          <x14:formula1>
            <xm:f>'Tabelle Tipi-pesi'!$AF$2:$AF$22</xm:f>
          </x14:formula1>
          <xm:sqref>AI5:AI107 AI140:AI217 AI234:AI242</xm:sqref>
        </x14:dataValidation>
        <x14:dataValidation type="list" allowBlank="1" showInputMessage="1" showErrorMessage="1">
          <x14:formula1>
            <xm:f>'Tabelle Tipi-pesi'!$N$2:$N$23</xm:f>
          </x14:formula1>
          <xm:sqref>O89:O107</xm:sqref>
        </x14:dataValidation>
        <x14:dataValidation type="list" allowBlank="1" showInputMessage="1" showErrorMessage="1">
          <x14:formula1>
            <xm:f>'Tabelle Tipi-pesi'!$N$2:$N$30</xm:f>
          </x14:formula1>
          <xm:sqref>O108:O139 O214:O233 O243:O249 O251:O264</xm:sqref>
        </x14:dataValidation>
        <x14:dataValidation type="list" allowBlank="1" showInputMessage="1" showErrorMessage="1" promptTitle="Frame">
          <x14:formula1>
            <xm:f>'Tabelle Tipi-pesi'!$B$1:$B$30</xm:f>
          </x14:formula1>
          <xm:sqref>C108:C139 C218:C233 C243:C249 C251:C264</xm:sqref>
        </x14:dataValidation>
        <x14:dataValidation type="list" allowBlank="1" showInputMessage="1" showErrorMessage="1">
          <x14:formula1>
            <xm:f>'Tabelle Tipi-pesi'!$D$1:$D$30</xm:f>
          </x14:formula1>
          <xm:sqref>E108:E139 E218:E233 E243:E249 E251:E264</xm:sqref>
        </x14:dataValidation>
        <x14:dataValidation type="list" allowBlank="1" showInputMessage="1" showErrorMessage="1">
          <x14:formula1>
            <xm:f>'Tabelle Tipi-pesi'!$F$2:$F$30</xm:f>
          </x14:formula1>
          <xm:sqref>G108:G139 G218:G233 G243:G249 G251:G264</xm:sqref>
        </x14:dataValidation>
        <x14:dataValidation type="list" allowBlank="1" showInputMessage="1" showErrorMessage="1">
          <x14:formula1>
            <xm:f>'Tabelle Tipi-pesi'!$H$2:$H$30</xm:f>
          </x14:formula1>
          <xm:sqref>I108:I139 I218:I233 I243:I249 I251:I264</xm:sqref>
        </x14:dataValidation>
        <x14:dataValidation type="list" allowBlank="1" showInputMessage="1" showErrorMessage="1">
          <x14:formula1>
            <xm:f>'Tabelle Tipi-pesi'!$J$2:$J$30</xm:f>
          </x14:formula1>
          <xm:sqref>K108:K139 K218:K233 K243:K249 K251:K264</xm:sqref>
        </x14:dataValidation>
        <x14:dataValidation type="list" allowBlank="1" showInputMessage="1" showErrorMessage="1">
          <x14:formula1>
            <xm:f>'Tabelle Tipi-pesi'!$L$2:$L$30</xm:f>
          </x14:formula1>
          <xm:sqref>M127:M139 M218:M233 M243:M249 M108:M118 M251:M264</xm:sqref>
        </x14:dataValidation>
        <x14:dataValidation type="list" allowBlank="1" showInputMessage="1" showErrorMessage="1">
          <x14:formula1>
            <xm:f>'Tabelle Tipi-pesi'!$P$2:$P$30</xm:f>
          </x14:formula1>
          <xm:sqref>Q108:Q139 Q218:Q233 Q243:Q249 Q251:Q264</xm:sqref>
        </x14:dataValidation>
        <x14:dataValidation type="list" showInputMessage="1" showErrorMessage="1">
          <x14:formula1>
            <xm:f>'Tabelle Tipi-pesi'!$R$2:$R$30</xm:f>
          </x14:formula1>
          <xm:sqref>S108:S139 S218:S233 S243:S249 S251:S264</xm:sqref>
        </x14:dataValidation>
        <x14:dataValidation type="list" allowBlank="1" showInputMessage="1" showErrorMessage="1">
          <x14:formula1>
            <xm:f>'Tabelle Tipi-pesi'!$T$2:$T$30</xm:f>
          </x14:formula1>
          <xm:sqref>U108:U139 U218:U233 U243:U249 U251:U264</xm:sqref>
        </x14:dataValidation>
        <x14:dataValidation type="list" allowBlank="1" showInputMessage="1" showErrorMessage="1">
          <x14:formula1>
            <xm:f>'Tabelle Tipi-pesi'!$V$2:$V$30</xm:f>
          </x14:formula1>
          <xm:sqref>W108:W139 W218:W233 W243:W249 W251:W264</xm:sqref>
        </x14:dataValidation>
        <x14:dataValidation type="list" allowBlank="1" showInputMessage="1" showErrorMessage="1">
          <x14:formula1>
            <xm:f>'Tabelle Tipi-pesi'!$X$2:$X$30</xm:f>
          </x14:formula1>
          <xm:sqref>Y108:Y139 Y218:Y233 Y243:Y249 Y251:Y264</xm:sqref>
        </x14:dataValidation>
        <x14:dataValidation type="list" allowBlank="1" showInputMessage="1" showErrorMessage="1">
          <x14:formula1>
            <xm:f>'Tabelle Tipi-pesi'!$Z$2:$Z$30</xm:f>
          </x14:formula1>
          <xm:sqref>AC108:AC139 AA108:AA139 AC218:AC233 AA218:AA233 AA243:AA249 AC243:AC249 AC251:AC264 AA251:AA264</xm:sqref>
        </x14:dataValidation>
        <x14:dataValidation type="list" allowBlank="1" showInputMessage="1" showErrorMessage="1">
          <x14:formula1>
            <xm:f>'Tabelle Tipi-pesi'!$AB$2:$AB$30</xm:f>
          </x14:formula1>
          <xm:sqref>AE108:AE139 AE218:AE233 AE243:AE249 AE251:AE264</xm:sqref>
        </x14:dataValidation>
        <x14:dataValidation type="list" allowBlank="1" showInputMessage="1" showErrorMessage="1">
          <x14:formula1>
            <xm:f>'Tabelle Tipi-pesi'!$AD$2:$AD$30</xm:f>
          </x14:formula1>
          <xm:sqref>AG108:AG139 AG218:AG233 AG243:AG249 AG251:AG264</xm:sqref>
        </x14:dataValidation>
        <x14:dataValidation type="list" allowBlank="1" showInputMessage="1" showErrorMessage="1">
          <x14:formula1>
            <xm:f>'Tabelle Tipi-pesi'!$AF$2:$AF$30</xm:f>
          </x14:formula1>
          <xm:sqref>AI108:AI139 AI218:AI233 AI243:AI249 AI251:AI264</xm:sqref>
        </x14:dataValidation>
        <x14:dataValidation type="list" allowBlank="1" showInputMessage="1" showErrorMessage="1">
          <x14:formula1>
            <xm:f>'Tabelle Tipi-pesi'!$N$2:$N$40</xm:f>
          </x14:formula1>
          <xm:sqref>O250</xm:sqref>
        </x14:dataValidation>
        <x14:dataValidation type="list" allowBlank="1" showInputMessage="1" showErrorMessage="1" promptTitle="Frame">
          <x14:formula1>
            <xm:f>'Tabelle Tipi-pesi'!$B$1:$B$40</xm:f>
          </x14:formula1>
          <xm:sqref>C250</xm:sqref>
        </x14:dataValidation>
        <x14:dataValidation type="list" allowBlank="1" showInputMessage="1" showErrorMessage="1">
          <x14:formula1>
            <xm:f>'Tabelle Tipi-pesi'!$D$1:$D$40</xm:f>
          </x14:formula1>
          <xm:sqref>E250</xm:sqref>
        </x14:dataValidation>
        <x14:dataValidation type="list" allowBlank="1" showInputMessage="1" showErrorMessage="1">
          <x14:formula1>
            <xm:f>'Tabelle Tipi-pesi'!$F$2:$F$40</xm:f>
          </x14:formula1>
          <xm:sqref>G250</xm:sqref>
        </x14:dataValidation>
        <x14:dataValidation type="list" allowBlank="1" showInputMessage="1" showErrorMessage="1">
          <x14:formula1>
            <xm:f>'Tabelle Tipi-pesi'!$H$2:$H$40</xm:f>
          </x14:formula1>
          <xm:sqref>I250</xm:sqref>
        </x14:dataValidation>
        <x14:dataValidation type="list" allowBlank="1" showInputMessage="1" showErrorMessage="1">
          <x14:formula1>
            <xm:f>'Tabelle Tipi-pesi'!$J$2:$J$40</xm:f>
          </x14:formula1>
          <xm:sqref>K250</xm:sqref>
        </x14:dataValidation>
        <x14:dataValidation type="list" allowBlank="1" showInputMessage="1" showErrorMessage="1">
          <x14:formula1>
            <xm:f>'Tabelle Tipi-pesi'!$L$2:$L$40</xm:f>
          </x14:formula1>
          <xm:sqref>M250 M169 M119:M126 M85:M98</xm:sqref>
        </x14:dataValidation>
        <x14:dataValidation type="list" allowBlank="1" showInputMessage="1" showErrorMessage="1">
          <x14:formula1>
            <xm:f>'Tabelle Tipi-pesi'!$P$2:$P$40</xm:f>
          </x14:formula1>
          <xm:sqref>Q250</xm:sqref>
        </x14:dataValidation>
        <x14:dataValidation type="list" showInputMessage="1" showErrorMessage="1">
          <x14:formula1>
            <xm:f>'Tabelle Tipi-pesi'!$R$2:$R$40</xm:f>
          </x14:formula1>
          <xm:sqref>S250</xm:sqref>
        </x14:dataValidation>
        <x14:dataValidation type="list" allowBlank="1" showInputMessage="1" showErrorMessage="1">
          <x14:formula1>
            <xm:f>'Tabelle Tipi-pesi'!$T$2:$T$40</xm:f>
          </x14:formula1>
          <xm:sqref>U250</xm:sqref>
        </x14:dataValidation>
        <x14:dataValidation type="list" allowBlank="1" showInputMessage="1" showErrorMessage="1">
          <x14:formula1>
            <xm:f>'Tabelle Tipi-pesi'!$V$2:$V$40</xm:f>
          </x14:formula1>
          <xm:sqref>W250</xm:sqref>
        </x14:dataValidation>
        <x14:dataValidation type="list" allowBlank="1" showInputMessage="1" showErrorMessage="1">
          <x14:formula1>
            <xm:f>'Tabelle Tipi-pesi'!$X$2:$X$40</xm:f>
          </x14:formula1>
          <xm:sqref>Y250</xm:sqref>
        </x14:dataValidation>
        <x14:dataValidation type="list" allowBlank="1" showInputMessage="1" showErrorMessage="1">
          <x14:formula1>
            <xm:f>'Tabelle Tipi-pesi'!$Z$2:$Z$40</xm:f>
          </x14:formula1>
          <xm:sqref>AA250 AC250</xm:sqref>
        </x14:dataValidation>
        <x14:dataValidation type="list" allowBlank="1" showInputMessage="1" showErrorMessage="1">
          <x14:formula1>
            <xm:f>'Tabelle Tipi-pesi'!$AB$2:$AB$40</xm:f>
          </x14:formula1>
          <xm:sqref>AE250</xm:sqref>
        </x14:dataValidation>
        <x14:dataValidation type="list" allowBlank="1" showInputMessage="1" showErrorMessage="1">
          <x14:formula1>
            <xm:f>'Tabelle Tipi-pesi'!$AD$2:$AD$40</xm:f>
          </x14:formula1>
          <xm:sqref>AG250</xm:sqref>
        </x14:dataValidation>
        <x14:dataValidation type="list" allowBlank="1" showInputMessage="1" showErrorMessage="1">
          <x14:formula1>
            <xm:f>'Tabelle Tipi-pesi'!$AF$2:$AF$40</xm:f>
          </x14:formula1>
          <xm:sqref>AI250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I31"/>
  <sheetViews>
    <sheetView workbookViewId="0">
      <pane xSplit="15" ySplit="1" topLeftCell="AH2" activePane="bottomRight" state="frozen"/>
      <selection pane="topRight" activeCell="P1" sqref="P1"/>
      <selection pane="bottomLeft" activeCell="A2" sqref="A2"/>
      <selection pane="bottomRight" activeCell="D14" sqref="D14"/>
    </sheetView>
  </sheetViews>
  <sheetFormatPr defaultRowHeight="15" x14ac:dyDescent="0.25"/>
  <cols>
    <col min="1" max="1" width="3.140625" style="5" customWidth="1"/>
    <col min="2" max="2" width="16.140625" style="5" customWidth="1"/>
    <col min="3" max="3" width="5.42578125" style="5" customWidth="1"/>
    <col min="4" max="4" width="21.5703125" style="5" customWidth="1"/>
    <col min="5" max="5" width="4" style="5" customWidth="1"/>
    <col min="6" max="6" width="19.85546875" style="5" customWidth="1"/>
    <col min="7" max="7" width="4" style="5" customWidth="1"/>
    <col min="8" max="8" width="12" style="5" customWidth="1"/>
    <col min="9" max="9" width="4" style="5" customWidth="1"/>
    <col min="10" max="10" width="12" style="5" customWidth="1"/>
    <col min="11" max="11" width="4" style="5" customWidth="1"/>
    <col min="12" max="12" width="18.5703125" style="5" customWidth="1"/>
    <col min="13" max="13" width="5.42578125" style="5" customWidth="1"/>
    <col min="14" max="14" width="11.7109375" style="5" customWidth="1"/>
    <col min="15" max="15" width="5.42578125" style="5" customWidth="1"/>
    <col min="16" max="16" width="13.7109375" style="5" customWidth="1"/>
    <col min="17" max="17" width="5.42578125" style="5" customWidth="1"/>
    <col min="18" max="18" width="11.7109375" style="5" customWidth="1"/>
    <col min="19" max="19" width="5.42578125" style="5" customWidth="1"/>
    <col min="20" max="20" width="11.7109375" style="5" customWidth="1"/>
    <col min="21" max="21" width="5.42578125" style="5" customWidth="1"/>
    <col min="22" max="22" width="11.7109375" style="5" customWidth="1"/>
    <col min="23" max="23" width="5.42578125" style="5" customWidth="1"/>
    <col min="24" max="24" width="13.7109375" style="5" customWidth="1"/>
    <col min="25" max="25" width="5.42578125" style="5" customWidth="1"/>
    <col min="26" max="26" width="13.7109375" style="5" customWidth="1"/>
    <col min="27" max="27" width="5.42578125" style="5" customWidth="1"/>
    <col min="28" max="28" width="13.7109375" style="5" customWidth="1"/>
    <col min="29" max="29" width="5.42578125" style="5" customWidth="1"/>
    <col min="30" max="30" width="13.7109375" style="5" customWidth="1"/>
    <col min="31" max="31" width="5.42578125" style="5" customWidth="1"/>
    <col min="32" max="33" width="4.140625" style="5" customWidth="1"/>
  </cols>
  <sheetData>
    <row r="1" spans="2:35" x14ac:dyDescent="0.25">
      <c r="D1" s="61">
        <v>3296276543</v>
      </c>
    </row>
    <row r="2" spans="2:35" x14ac:dyDescent="0.25">
      <c r="B2" s="4" t="s">
        <v>13</v>
      </c>
      <c r="C2" s="6">
        <v>120</v>
      </c>
      <c r="D2" s="3" t="s">
        <v>22</v>
      </c>
      <c r="E2" s="6">
        <v>60</v>
      </c>
      <c r="F2" s="1" t="s">
        <v>38</v>
      </c>
      <c r="G2" s="6">
        <v>20</v>
      </c>
      <c r="H2" s="3" t="s">
        <v>44</v>
      </c>
      <c r="I2" s="6">
        <v>80</v>
      </c>
      <c r="J2" s="3" t="s">
        <v>49</v>
      </c>
      <c r="K2" s="6">
        <v>25</v>
      </c>
      <c r="L2" s="3" t="s">
        <v>52</v>
      </c>
      <c r="M2" s="6">
        <v>90</v>
      </c>
      <c r="N2" s="3" t="s">
        <v>71</v>
      </c>
      <c r="O2" s="2">
        <v>122</v>
      </c>
      <c r="P2" s="3" t="s">
        <v>107</v>
      </c>
      <c r="Q2" s="6">
        <v>25</v>
      </c>
      <c r="R2" s="3" t="s">
        <v>113</v>
      </c>
      <c r="S2" s="6">
        <v>30</v>
      </c>
      <c r="T2" s="3" t="s">
        <v>93</v>
      </c>
      <c r="U2" s="6">
        <v>80</v>
      </c>
      <c r="V2" s="3" t="s">
        <v>98</v>
      </c>
      <c r="W2" s="6">
        <v>56</v>
      </c>
      <c r="X2" s="3" t="s">
        <v>101</v>
      </c>
      <c r="Y2" s="2">
        <v>120</v>
      </c>
      <c r="Z2" s="3" t="s">
        <v>102</v>
      </c>
      <c r="AA2" s="2">
        <v>40</v>
      </c>
      <c r="AB2" s="3" t="s">
        <v>115</v>
      </c>
      <c r="AC2" s="2">
        <v>60</v>
      </c>
      <c r="AD2" s="3" t="s">
        <v>106</v>
      </c>
      <c r="AE2" s="2">
        <v>50</v>
      </c>
      <c r="AF2" s="3">
        <v>5</v>
      </c>
      <c r="AG2" s="2">
        <v>5</v>
      </c>
      <c r="AH2">
        <f>O2/LEFT(N2)</f>
        <v>61</v>
      </c>
      <c r="AI2">
        <f>AH2/2200</f>
        <v>2.7727272727272729E-2</v>
      </c>
    </row>
    <row r="3" spans="2:35" x14ac:dyDescent="0.25">
      <c r="B3" s="4" t="s">
        <v>126</v>
      </c>
      <c r="C3" s="6">
        <v>500</v>
      </c>
      <c r="D3" s="3" t="s">
        <v>139</v>
      </c>
      <c r="E3" s="6">
        <v>20</v>
      </c>
      <c r="F3" s="1" t="s">
        <v>39</v>
      </c>
      <c r="G3" s="6">
        <v>30</v>
      </c>
      <c r="H3" s="3" t="s">
        <v>45</v>
      </c>
      <c r="I3" s="6">
        <v>50</v>
      </c>
      <c r="J3" s="3" t="s">
        <v>50</v>
      </c>
      <c r="K3" s="6">
        <v>7</v>
      </c>
      <c r="L3" s="3" t="s">
        <v>53</v>
      </c>
      <c r="M3" s="6">
        <v>50</v>
      </c>
      <c r="N3" s="3" t="s">
        <v>72</v>
      </c>
      <c r="O3" s="2">
        <v>280</v>
      </c>
      <c r="P3" s="3" t="s">
        <v>108</v>
      </c>
      <c r="Q3" s="6">
        <v>30</v>
      </c>
      <c r="R3" s="3" t="s">
        <v>114</v>
      </c>
      <c r="S3" s="6">
        <v>25</v>
      </c>
      <c r="T3" s="3" t="s">
        <v>94</v>
      </c>
      <c r="U3" s="6">
        <v>85</v>
      </c>
      <c r="V3" s="3" t="s">
        <v>99</v>
      </c>
      <c r="W3" s="6">
        <v>14</v>
      </c>
      <c r="X3" s="3" t="s">
        <v>100</v>
      </c>
      <c r="Y3" s="2">
        <v>190</v>
      </c>
      <c r="Z3" s="3" t="s">
        <v>103</v>
      </c>
      <c r="AA3" s="2">
        <v>10</v>
      </c>
      <c r="AB3" s="3" t="s">
        <v>116</v>
      </c>
      <c r="AC3" s="2">
        <v>20</v>
      </c>
      <c r="AD3" s="3" t="s">
        <v>112</v>
      </c>
      <c r="AE3" s="2">
        <v>60</v>
      </c>
      <c r="AF3" s="3">
        <v>10</v>
      </c>
      <c r="AG3" s="2">
        <v>10</v>
      </c>
      <c r="AH3">
        <f t="shared" ref="AH3:AH31" si="0">O3/LEFT(N3)</f>
        <v>93.333333333333329</v>
      </c>
      <c r="AI3">
        <f>AH3/3200</f>
        <v>2.9166666666666664E-2</v>
      </c>
    </row>
    <row r="4" spans="2:35" x14ac:dyDescent="0.25">
      <c r="B4" s="4" t="s">
        <v>14</v>
      </c>
      <c r="C4" s="2">
        <f>8*30+160+50</f>
        <v>450</v>
      </c>
      <c r="D4" s="3" t="s">
        <v>140</v>
      </c>
      <c r="E4" s="6">
        <v>18</v>
      </c>
      <c r="F4" s="1" t="s">
        <v>133</v>
      </c>
      <c r="G4" s="6">
        <v>10</v>
      </c>
      <c r="H4" s="3" t="s">
        <v>46</v>
      </c>
      <c r="I4" s="6">
        <v>40</v>
      </c>
      <c r="J4" s="3" t="s">
        <v>51</v>
      </c>
      <c r="K4" s="6">
        <v>18</v>
      </c>
      <c r="L4" s="3" t="s">
        <v>178</v>
      </c>
      <c r="M4" s="2">
        <v>85</v>
      </c>
      <c r="N4" s="3" t="s">
        <v>73</v>
      </c>
      <c r="O4" s="2">
        <v>1240</v>
      </c>
      <c r="P4" s="3" t="s">
        <v>109</v>
      </c>
      <c r="Q4" s="6">
        <v>60</v>
      </c>
      <c r="R4" s="3" t="s">
        <v>129</v>
      </c>
      <c r="S4" s="6">
        <v>20</v>
      </c>
      <c r="T4" s="3" t="s">
        <v>96</v>
      </c>
      <c r="U4" s="2">
        <v>45</v>
      </c>
      <c r="V4" s="3"/>
      <c r="W4" s="2"/>
      <c r="X4" s="3"/>
      <c r="Y4" s="2"/>
      <c r="Z4" s="3" t="s">
        <v>104</v>
      </c>
      <c r="AA4" s="2">
        <v>95</v>
      </c>
      <c r="AB4" s="3" t="s">
        <v>117</v>
      </c>
      <c r="AC4" s="2">
        <v>40</v>
      </c>
      <c r="AD4" s="3"/>
      <c r="AE4" s="2"/>
      <c r="AF4" s="3">
        <v>20</v>
      </c>
      <c r="AG4" s="2">
        <v>20</v>
      </c>
      <c r="AH4">
        <f t="shared" si="0"/>
        <v>206.66666666666666</v>
      </c>
      <c r="AI4">
        <f>AH4/10000</f>
        <v>2.0666666666666667E-2</v>
      </c>
    </row>
    <row r="5" spans="2:35" x14ac:dyDescent="0.25">
      <c r="B5" s="4" t="s">
        <v>15</v>
      </c>
      <c r="C5" s="2">
        <v>110</v>
      </c>
      <c r="D5" s="3" t="s">
        <v>23</v>
      </c>
      <c r="E5" s="6">
        <v>60</v>
      </c>
      <c r="F5" s="1" t="s">
        <v>40</v>
      </c>
      <c r="G5" s="6">
        <v>15</v>
      </c>
      <c r="H5" s="3" t="s">
        <v>47</v>
      </c>
      <c r="I5" s="6">
        <v>145</v>
      </c>
      <c r="J5" s="3"/>
      <c r="K5" s="2"/>
      <c r="L5" s="3" t="s">
        <v>54</v>
      </c>
      <c r="M5" s="6">
        <f>582/6</f>
        <v>97</v>
      </c>
      <c r="N5" s="3" t="s">
        <v>74</v>
      </c>
      <c r="O5" s="2">
        <v>2480</v>
      </c>
      <c r="P5" s="3" t="s">
        <v>120</v>
      </c>
      <c r="Q5" s="6">
        <v>20</v>
      </c>
      <c r="R5" s="3" t="s">
        <v>130</v>
      </c>
      <c r="S5" s="6">
        <v>15</v>
      </c>
      <c r="T5" s="3" t="s">
        <v>95</v>
      </c>
      <c r="U5" s="2"/>
      <c r="V5" s="3"/>
      <c r="W5" s="2"/>
      <c r="X5" s="3"/>
      <c r="Y5" s="2"/>
      <c r="Z5" s="3" t="s">
        <v>105</v>
      </c>
      <c r="AA5" s="2">
        <v>75</v>
      </c>
      <c r="AB5" s="3" t="s">
        <v>118</v>
      </c>
      <c r="AC5" s="2">
        <v>10</v>
      </c>
      <c r="AD5" s="3"/>
      <c r="AE5" s="2"/>
      <c r="AF5" s="3">
        <v>25</v>
      </c>
      <c r="AG5" s="2">
        <v>25</v>
      </c>
      <c r="AH5">
        <f t="shared" si="0"/>
        <v>413.33333333333331</v>
      </c>
      <c r="AI5">
        <f>AH5/20000</f>
        <v>2.0666666666666667E-2</v>
      </c>
    </row>
    <row r="6" spans="2:35" x14ac:dyDescent="0.25">
      <c r="B6" s="4" t="s">
        <v>16</v>
      </c>
      <c r="C6" s="2">
        <v>50</v>
      </c>
      <c r="D6" s="3" t="s">
        <v>24</v>
      </c>
      <c r="E6" s="6">
        <v>62</v>
      </c>
      <c r="F6" s="1" t="s">
        <v>41</v>
      </c>
      <c r="G6" s="6">
        <v>15</v>
      </c>
      <c r="H6" s="3" t="s">
        <v>48</v>
      </c>
      <c r="I6" s="2">
        <v>224</v>
      </c>
      <c r="J6" s="3"/>
      <c r="K6" s="2"/>
      <c r="L6" s="3" t="s">
        <v>55</v>
      </c>
      <c r="M6" s="6">
        <v>25</v>
      </c>
      <c r="N6" s="3" t="s">
        <v>75</v>
      </c>
      <c r="O6" s="2">
        <v>330</v>
      </c>
      <c r="P6" s="3"/>
      <c r="Q6" s="2"/>
      <c r="R6" s="3" t="s">
        <v>131</v>
      </c>
      <c r="S6" s="6">
        <v>10</v>
      </c>
      <c r="T6" s="3" t="s">
        <v>97</v>
      </c>
      <c r="U6" s="2">
        <v>20</v>
      </c>
      <c r="V6" s="3"/>
      <c r="W6" s="2"/>
      <c r="X6" s="3"/>
      <c r="Y6" s="2"/>
      <c r="Z6" s="3" t="s">
        <v>168</v>
      </c>
      <c r="AA6" s="2">
        <v>40</v>
      </c>
      <c r="AB6" s="3"/>
      <c r="AC6" s="2"/>
      <c r="AD6" s="3"/>
      <c r="AE6" s="2"/>
      <c r="AF6" s="3">
        <v>30</v>
      </c>
      <c r="AG6" s="2">
        <v>30</v>
      </c>
      <c r="AH6">
        <f t="shared" si="0"/>
        <v>110</v>
      </c>
      <c r="AI6">
        <f>AH6/3800</f>
        <v>2.8947368421052631E-2</v>
      </c>
    </row>
    <row r="7" spans="2:35" x14ac:dyDescent="0.25">
      <c r="B7" s="4" t="s">
        <v>17</v>
      </c>
      <c r="C7" s="6">
        <v>130</v>
      </c>
      <c r="D7" s="3" t="s">
        <v>25</v>
      </c>
      <c r="E7" s="6">
        <v>63</v>
      </c>
      <c r="F7" s="1" t="s">
        <v>125</v>
      </c>
      <c r="G7" s="6">
        <f>70/4</f>
        <v>17.5</v>
      </c>
      <c r="H7" s="3" t="s">
        <v>157</v>
      </c>
      <c r="I7" s="2">
        <v>30</v>
      </c>
      <c r="J7" s="3"/>
      <c r="K7" s="2"/>
      <c r="L7" s="3" t="s">
        <v>56</v>
      </c>
      <c r="M7" s="6">
        <v>20</v>
      </c>
      <c r="N7" s="3" t="s">
        <v>76</v>
      </c>
      <c r="O7" s="2">
        <v>1200</v>
      </c>
      <c r="P7" s="3"/>
      <c r="Q7" s="2"/>
      <c r="R7" s="3" t="s">
        <v>166</v>
      </c>
      <c r="S7" s="2">
        <v>80</v>
      </c>
      <c r="T7" s="3"/>
      <c r="U7" s="2"/>
      <c r="V7" s="3"/>
      <c r="W7" s="2"/>
      <c r="X7" s="3"/>
      <c r="Y7" s="2"/>
      <c r="Z7" s="3"/>
      <c r="AA7" s="2"/>
      <c r="AB7" s="3"/>
      <c r="AC7" s="2"/>
      <c r="AD7" s="3"/>
      <c r="AE7" s="2"/>
      <c r="AF7" s="3">
        <v>35</v>
      </c>
      <c r="AG7" s="2">
        <v>35</v>
      </c>
      <c r="AH7">
        <f t="shared" si="0"/>
        <v>400</v>
      </c>
      <c r="AI7">
        <f>AH7/20000</f>
        <v>0.02</v>
      </c>
    </row>
    <row r="8" spans="2:35" x14ac:dyDescent="0.25">
      <c r="B8" s="4" t="s">
        <v>18</v>
      </c>
      <c r="C8" s="6">
        <v>180</v>
      </c>
      <c r="D8" s="3" t="s">
        <v>26</v>
      </c>
      <c r="E8" s="6">
        <v>70</v>
      </c>
      <c r="F8" s="1" t="s">
        <v>42</v>
      </c>
      <c r="G8" s="6">
        <v>30</v>
      </c>
      <c r="H8" s="3" t="s">
        <v>175</v>
      </c>
      <c r="I8" s="2">
        <v>70</v>
      </c>
      <c r="J8" s="3"/>
      <c r="K8" s="2"/>
      <c r="L8" s="3" t="s">
        <v>57</v>
      </c>
      <c r="M8" s="6">
        <f>97</f>
        <v>97</v>
      </c>
      <c r="N8" s="3" t="s">
        <v>77</v>
      </c>
      <c r="O8" s="2">
        <v>985</v>
      </c>
      <c r="P8" s="3"/>
      <c r="Q8" s="2"/>
      <c r="R8" s="3"/>
      <c r="S8" s="2"/>
      <c r="T8" s="3"/>
      <c r="U8" s="2"/>
      <c r="V8" s="3"/>
      <c r="W8" s="2"/>
      <c r="X8" s="3"/>
      <c r="Y8" s="2"/>
      <c r="Z8" s="3"/>
      <c r="AA8" s="2"/>
      <c r="AB8" s="3"/>
      <c r="AC8" s="2"/>
      <c r="AD8" s="3"/>
      <c r="AE8" s="2"/>
      <c r="AF8" s="3">
        <v>40</v>
      </c>
      <c r="AG8" s="2">
        <v>40</v>
      </c>
      <c r="AH8">
        <f t="shared" si="0"/>
        <v>197</v>
      </c>
      <c r="AI8">
        <f>AH8/10000</f>
        <v>1.9699999999999999E-2</v>
      </c>
    </row>
    <row r="9" spans="2:35" x14ac:dyDescent="0.25">
      <c r="B9" s="5" t="s">
        <v>121</v>
      </c>
      <c r="C9" s="6">
        <v>380</v>
      </c>
      <c r="D9" s="3" t="s">
        <v>27</v>
      </c>
      <c r="E9" s="6">
        <v>72</v>
      </c>
      <c r="F9" s="1" t="s">
        <v>43</v>
      </c>
      <c r="G9" s="6">
        <v>38</v>
      </c>
      <c r="H9" s="3"/>
      <c r="I9" s="2"/>
      <c r="J9" s="3"/>
      <c r="K9" s="2"/>
      <c r="L9" s="3" t="s">
        <v>58</v>
      </c>
      <c r="M9" s="6">
        <v>20</v>
      </c>
      <c r="N9" s="3" t="s">
        <v>78</v>
      </c>
      <c r="O9" s="2">
        <v>400</v>
      </c>
      <c r="P9" s="3"/>
      <c r="Q9" s="2"/>
      <c r="R9" s="3"/>
      <c r="S9" s="2"/>
      <c r="T9" s="3"/>
      <c r="U9" s="2"/>
      <c r="V9" s="3"/>
      <c r="W9" s="2"/>
      <c r="X9" s="3"/>
      <c r="Y9" s="2"/>
      <c r="Z9" s="3"/>
      <c r="AA9" s="2"/>
      <c r="AB9" s="3"/>
      <c r="AC9" s="2"/>
      <c r="AD9" s="3"/>
      <c r="AE9" s="2"/>
      <c r="AF9" s="3">
        <v>45</v>
      </c>
      <c r="AG9" s="2">
        <v>45</v>
      </c>
      <c r="AH9">
        <f t="shared" si="0"/>
        <v>100</v>
      </c>
      <c r="AI9">
        <f>AH9/3600</f>
        <v>2.7777777777777776E-2</v>
      </c>
    </row>
    <row r="10" spans="2:35" x14ac:dyDescent="0.25">
      <c r="B10" s="5" t="s">
        <v>122</v>
      </c>
      <c r="C10" s="6">
        <v>1500</v>
      </c>
      <c r="D10" s="3" t="s">
        <v>28</v>
      </c>
      <c r="E10" s="6">
        <v>76</v>
      </c>
      <c r="F10" s="5" t="s">
        <v>124</v>
      </c>
      <c r="G10" s="6">
        <v>35</v>
      </c>
      <c r="H10" s="3"/>
      <c r="I10" s="2"/>
      <c r="J10" s="3"/>
      <c r="K10" s="2"/>
      <c r="L10" s="3" t="s">
        <v>59</v>
      </c>
      <c r="M10" s="6">
        <v>60</v>
      </c>
      <c r="N10" s="3" t="s">
        <v>173</v>
      </c>
      <c r="O10" s="2">
        <v>740</v>
      </c>
      <c r="P10" s="3"/>
      <c r="Q10" s="2"/>
      <c r="R10" s="3"/>
      <c r="S10" s="2"/>
      <c r="T10" s="3"/>
      <c r="U10" s="2"/>
      <c r="V10" s="3"/>
      <c r="W10" s="2"/>
      <c r="X10" s="3"/>
      <c r="Y10" s="2"/>
      <c r="Z10" s="3"/>
      <c r="AA10" s="2"/>
      <c r="AB10" s="3"/>
      <c r="AC10" s="2"/>
      <c r="AD10" s="3"/>
      <c r="AE10" s="2"/>
      <c r="AF10" s="3">
        <v>50</v>
      </c>
      <c r="AG10" s="2">
        <v>50</v>
      </c>
      <c r="AH10">
        <f t="shared" si="0"/>
        <v>185</v>
      </c>
      <c r="AI10">
        <f>AH10/10000</f>
        <v>1.8499999999999999E-2</v>
      </c>
    </row>
    <row r="11" spans="2:35" x14ac:dyDescent="0.25">
      <c r="B11" s="5" t="s">
        <v>127</v>
      </c>
      <c r="C11" s="6">
        <v>265</v>
      </c>
      <c r="D11" s="3" t="s">
        <v>29</v>
      </c>
      <c r="E11" s="6">
        <v>80</v>
      </c>
      <c r="F11" s="1" t="s">
        <v>171</v>
      </c>
      <c r="G11" s="6">
        <v>12</v>
      </c>
      <c r="H11" s="3"/>
      <c r="I11" s="2"/>
      <c r="J11" s="3"/>
      <c r="K11" s="2"/>
      <c r="L11" s="3" t="s">
        <v>60</v>
      </c>
      <c r="M11" s="6">
        <v>60</v>
      </c>
      <c r="N11" s="3" t="s">
        <v>79</v>
      </c>
      <c r="O11" s="2">
        <f>780</f>
        <v>780</v>
      </c>
      <c r="P11" s="3"/>
      <c r="Q11" s="2"/>
      <c r="R11" s="3"/>
      <c r="S11" s="2"/>
      <c r="T11" s="3"/>
      <c r="U11" s="2"/>
      <c r="V11" s="3"/>
      <c r="W11" s="2"/>
      <c r="X11" s="3"/>
      <c r="Y11" s="2"/>
      <c r="Z11" s="3"/>
      <c r="AA11" s="2"/>
      <c r="AB11" s="3"/>
      <c r="AC11" s="2"/>
      <c r="AD11" s="3"/>
      <c r="AE11" s="2"/>
      <c r="AF11" s="3">
        <v>-5</v>
      </c>
      <c r="AG11" s="2">
        <v>-5</v>
      </c>
      <c r="AH11">
        <f t="shared" si="0"/>
        <v>195</v>
      </c>
      <c r="AI11">
        <f>AH11/10000</f>
        <v>1.95E-2</v>
      </c>
    </row>
    <row r="12" spans="2:35" x14ac:dyDescent="0.25">
      <c r="B12" s="5" t="s">
        <v>156</v>
      </c>
      <c r="C12" s="2">
        <v>40</v>
      </c>
      <c r="D12" s="3" t="s">
        <v>19</v>
      </c>
      <c r="E12" s="6">
        <v>90</v>
      </c>
      <c r="G12" s="2"/>
      <c r="H12" s="3"/>
      <c r="I12" s="2"/>
      <c r="J12" s="3"/>
      <c r="K12" s="2"/>
      <c r="L12" s="3" t="s">
        <v>61</v>
      </c>
      <c r="M12" s="6">
        <v>104</v>
      </c>
      <c r="N12" s="3" t="s">
        <v>80</v>
      </c>
      <c r="O12" s="2">
        <f>660</f>
        <v>660</v>
      </c>
      <c r="P12" s="3"/>
      <c r="Q12" s="2"/>
      <c r="R12" s="3"/>
      <c r="S12" s="2"/>
      <c r="T12" s="3"/>
      <c r="U12" s="2"/>
      <c r="V12" s="3"/>
      <c r="W12" s="2"/>
      <c r="X12" s="3"/>
      <c r="Y12" s="2"/>
      <c r="Z12" s="3"/>
      <c r="AA12" s="2"/>
      <c r="AB12" s="3"/>
      <c r="AC12" s="2"/>
      <c r="AD12" s="3"/>
      <c r="AE12" s="2"/>
      <c r="AF12" s="3">
        <v>-10</v>
      </c>
      <c r="AG12" s="2">
        <v>-10</v>
      </c>
      <c r="AH12">
        <f t="shared" si="0"/>
        <v>165</v>
      </c>
      <c r="AI12">
        <f>AH12/8000</f>
        <v>2.0625000000000001E-2</v>
      </c>
    </row>
    <row r="13" spans="2:35" x14ac:dyDescent="0.25">
      <c r="B13" s="5" t="s">
        <v>161</v>
      </c>
      <c r="C13" s="2">
        <v>570</v>
      </c>
      <c r="D13" s="3" t="s">
        <v>20</v>
      </c>
      <c r="E13" s="6">
        <v>90</v>
      </c>
      <c r="G13" s="2"/>
      <c r="H13" s="3"/>
      <c r="I13" s="2"/>
      <c r="J13" s="3"/>
      <c r="K13" s="2"/>
      <c r="L13" s="3" t="s">
        <v>62</v>
      </c>
      <c r="M13" s="6">
        <v>104</v>
      </c>
      <c r="N13" s="3" t="s">
        <v>81</v>
      </c>
      <c r="O13" s="2">
        <v>285</v>
      </c>
      <c r="P13" s="3"/>
      <c r="Q13" s="2"/>
      <c r="R13" s="3"/>
      <c r="S13" s="2"/>
      <c r="T13" s="3"/>
      <c r="U13" s="2"/>
      <c r="V13" s="3"/>
      <c r="W13" s="2"/>
      <c r="X13" s="3"/>
      <c r="Y13" s="2"/>
      <c r="Z13" s="3"/>
      <c r="AA13" s="2"/>
      <c r="AB13" s="3"/>
      <c r="AC13" s="2"/>
      <c r="AD13" s="3"/>
      <c r="AE13" s="2"/>
      <c r="AF13" s="3">
        <v>-15</v>
      </c>
      <c r="AG13" s="2">
        <v>-15</v>
      </c>
      <c r="AH13">
        <f t="shared" si="0"/>
        <v>142.5</v>
      </c>
      <c r="AI13">
        <f>AH13/5000</f>
        <v>2.8500000000000001E-2</v>
      </c>
    </row>
    <row r="14" spans="2:35" x14ac:dyDescent="0.25">
      <c r="B14" s="5" t="s">
        <v>165</v>
      </c>
      <c r="C14" s="2">
        <v>305</v>
      </c>
      <c r="D14" s="3" t="s">
        <v>30</v>
      </c>
      <c r="E14" s="6">
        <v>80</v>
      </c>
      <c r="G14" s="2"/>
      <c r="H14" s="3"/>
      <c r="I14" s="2"/>
      <c r="J14" s="3"/>
      <c r="K14" s="2"/>
      <c r="L14" s="3" t="s">
        <v>63</v>
      </c>
      <c r="M14" s="6">
        <v>104</v>
      </c>
      <c r="N14" s="3" t="s">
        <v>82</v>
      </c>
      <c r="O14" s="2">
        <v>580</v>
      </c>
      <c r="P14" s="3"/>
      <c r="Q14" s="2"/>
      <c r="R14" s="3"/>
      <c r="S14" s="2"/>
      <c r="T14" s="3"/>
      <c r="U14" s="2"/>
      <c r="V14" s="3"/>
      <c r="W14" s="2"/>
      <c r="X14" s="3"/>
      <c r="Y14" s="2"/>
      <c r="Z14" s="3"/>
      <c r="AA14" s="2"/>
      <c r="AB14" s="3"/>
      <c r="AC14" s="2"/>
      <c r="AD14" s="3"/>
      <c r="AE14" s="2"/>
      <c r="AF14" s="3">
        <v>-20</v>
      </c>
      <c r="AG14" s="2">
        <v>-20</v>
      </c>
      <c r="AH14">
        <f t="shared" si="0"/>
        <v>193.33333333333334</v>
      </c>
      <c r="AI14">
        <f>AH14/10000</f>
        <v>1.9333333333333334E-2</v>
      </c>
    </row>
    <row r="15" spans="2:35" x14ac:dyDescent="0.25">
      <c r="B15" s="5" t="s">
        <v>179</v>
      </c>
      <c r="C15" s="2">
        <v>80</v>
      </c>
      <c r="D15" s="3" t="s">
        <v>31</v>
      </c>
      <c r="E15" s="6">
        <v>80</v>
      </c>
      <c r="G15" s="2"/>
      <c r="H15" s="3"/>
      <c r="I15" s="2"/>
      <c r="J15" s="3"/>
      <c r="K15" s="2"/>
      <c r="L15" s="3" t="s">
        <v>64</v>
      </c>
      <c r="M15" s="6">
        <v>104</v>
      </c>
      <c r="N15" s="3" t="s">
        <v>83</v>
      </c>
      <c r="O15" s="2">
        <v>232</v>
      </c>
      <c r="P15" s="3"/>
      <c r="Q15" s="2"/>
      <c r="R15" s="3"/>
      <c r="S15" s="2"/>
      <c r="T15" s="3"/>
      <c r="U15" s="2"/>
      <c r="V15" s="3"/>
      <c r="W15" s="2"/>
      <c r="X15" s="3"/>
      <c r="Y15" s="2"/>
      <c r="Z15" s="3"/>
      <c r="AA15" s="2"/>
      <c r="AB15" s="3"/>
      <c r="AC15" s="2"/>
      <c r="AD15" s="3"/>
      <c r="AE15" s="2"/>
      <c r="AF15" s="3">
        <v>-25</v>
      </c>
      <c r="AG15" s="2">
        <v>-25</v>
      </c>
      <c r="AH15">
        <f t="shared" si="0"/>
        <v>116</v>
      </c>
      <c r="AI15">
        <f>AH15/4000</f>
        <v>2.9000000000000001E-2</v>
      </c>
    </row>
    <row r="16" spans="2:35" x14ac:dyDescent="0.25">
      <c r="C16" s="2"/>
      <c r="D16" s="3" t="s">
        <v>32</v>
      </c>
      <c r="E16" s="6">
        <v>100</v>
      </c>
      <c r="G16" s="2"/>
      <c r="H16" s="3"/>
      <c r="I16" s="2"/>
      <c r="J16" s="3"/>
      <c r="K16" s="2"/>
      <c r="L16" s="3" t="s">
        <v>65</v>
      </c>
      <c r="M16" s="6">
        <f>153</f>
        <v>153</v>
      </c>
      <c r="N16" s="3" t="s">
        <v>84</v>
      </c>
      <c r="O16" s="2">
        <v>220</v>
      </c>
      <c r="P16" s="3"/>
      <c r="Q16" s="2"/>
      <c r="R16" s="3"/>
      <c r="S16" s="2"/>
      <c r="T16" s="3"/>
      <c r="U16" s="2"/>
      <c r="V16" s="3"/>
      <c r="W16" s="2"/>
      <c r="X16" s="3"/>
      <c r="Y16" s="2"/>
      <c r="Z16" s="3"/>
      <c r="AA16" s="2"/>
      <c r="AB16" s="3"/>
      <c r="AC16" s="2"/>
      <c r="AD16" s="3"/>
      <c r="AE16" s="2"/>
      <c r="AF16" s="3">
        <v>-30</v>
      </c>
      <c r="AG16" s="2">
        <v>-30</v>
      </c>
      <c r="AH16">
        <f t="shared" si="0"/>
        <v>110</v>
      </c>
      <c r="AI16">
        <f>AH16/3700</f>
        <v>2.9729729729729731E-2</v>
      </c>
    </row>
    <row r="17" spans="2:35" x14ac:dyDescent="0.25">
      <c r="C17" s="2"/>
      <c r="D17" s="3" t="s">
        <v>33</v>
      </c>
      <c r="E17" s="6">
        <v>100</v>
      </c>
      <c r="G17" s="2"/>
      <c r="H17" s="3"/>
      <c r="I17" s="2"/>
      <c r="J17" s="3"/>
      <c r="K17" s="2"/>
      <c r="L17" s="3" t="s">
        <v>66</v>
      </c>
      <c r="M17" s="6">
        <f>180</f>
        <v>180</v>
      </c>
      <c r="N17" s="3" t="s">
        <v>85</v>
      </c>
      <c r="O17" s="2">
        <v>435</v>
      </c>
      <c r="P17" s="3"/>
      <c r="Q17" s="2"/>
      <c r="R17" s="3"/>
      <c r="S17" s="2"/>
      <c r="T17" s="3"/>
      <c r="U17" s="2"/>
      <c r="V17" s="3"/>
      <c r="W17" s="2"/>
      <c r="X17" s="3"/>
      <c r="Y17" s="2"/>
      <c r="Z17" s="3"/>
      <c r="AA17" s="2"/>
      <c r="AB17" s="3"/>
      <c r="AC17" s="2"/>
      <c r="AD17" s="3"/>
      <c r="AE17" s="2"/>
      <c r="AF17" s="3">
        <v>-35</v>
      </c>
      <c r="AG17" s="2">
        <v>-35</v>
      </c>
      <c r="AH17">
        <f t="shared" si="0"/>
        <v>217.5</v>
      </c>
      <c r="AI17">
        <f>AH17/8000</f>
        <v>2.71875E-2</v>
      </c>
    </row>
    <row r="18" spans="2:35" x14ac:dyDescent="0.25">
      <c r="C18" s="2"/>
      <c r="D18" s="3" t="s">
        <v>34</v>
      </c>
      <c r="E18" s="6">
        <v>130</v>
      </c>
      <c r="G18" s="2"/>
      <c r="H18" s="3"/>
      <c r="I18" s="2"/>
      <c r="J18" s="3"/>
      <c r="K18" s="2"/>
      <c r="L18" s="3" t="s">
        <v>67</v>
      </c>
      <c r="M18" s="6">
        <v>250</v>
      </c>
      <c r="N18" s="3" t="s">
        <v>86</v>
      </c>
      <c r="O18" s="2">
        <v>317</v>
      </c>
      <c r="P18" s="3"/>
      <c r="Q18" s="2"/>
      <c r="R18" s="3"/>
      <c r="S18" s="2"/>
      <c r="T18" s="3"/>
      <c r="U18" s="2"/>
      <c r="V18" s="3"/>
      <c r="W18" s="2"/>
      <c r="X18" s="3"/>
      <c r="Y18" s="2"/>
      <c r="Z18" s="3"/>
      <c r="AA18" s="2"/>
      <c r="AB18" s="3"/>
      <c r="AC18" s="2"/>
      <c r="AD18" s="3"/>
      <c r="AE18" s="2"/>
      <c r="AF18" s="3">
        <v>-40</v>
      </c>
      <c r="AG18" s="2">
        <v>-40</v>
      </c>
      <c r="AH18">
        <f t="shared" si="0"/>
        <v>158.5</v>
      </c>
      <c r="AI18">
        <f>AH18/6000</f>
        <v>2.6416666666666668E-2</v>
      </c>
    </row>
    <row r="19" spans="2:35" x14ac:dyDescent="0.25">
      <c r="C19" s="2"/>
      <c r="D19" s="3" t="s">
        <v>35</v>
      </c>
      <c r="E19" s="6">
        <v>160</v>
      </c>
      <c r="G19" s="2"/>
      <c r="H19" s="3"/>
      <c r="I19" s="2"/>
      <c r="J19" s="3"/>
      <c r="K19" s="2"/>
      <c r="L19" s="3" t="s">
        <v>68</v>
      </c>
      <c r="M19" s="6">
        <f>72</f>
        <v>72</v>
      </c>
      <c r="N19" s="3" t="s">
        <v>87</v>
      </c>
      <c r="O19" s="2">
        <v>309</v>
      </c>
      <c r="P19" s="3"/>
      <c r="Q19" s="2"/>
      <c r="R19" s="3"/>
      <c r="S19" s="2"/>
      <c r="T19" s="3"/>
      <c r="U19" s="2"/>
      <c r="V19" s="3"/>
      <c r="W19" s="2"/>
      <c r="X19" s="3"/>
      <c r="Y19" s="2"/>
      <c r="Z19" s="3"/>
      <c r="AA19" s="2"/>
      <c r="AB19" s="3"/>
      <c r="AC19" s="2"/>
      <c r="AD19" s="3"/>
      <c r="AE19" s="2"/>
      <c r="AF19" s="3">
        <v>-45</v>
      </c>
      <c r="AG19" s="2">
        <v>-45</v>
      </c>
      <c r="AH19">
        <f t="shared" si="0"/>
        <v>154.5</v>
      </c>
      <c r="AI19">
        <f>AH19/7000</f>
        <v>2.2071428571428572E-2</v>
      </c>
    </row>
    <row r="20" spans="2:35" x14ac:dyDescent="0.25">
      <c r="C20" s="2"/>
      <c r="D20" s="3" t="s">
        <v>36</v>
      </c>
      <c r="E20" s="6">
        <v>180</v>
      </c>
      <c r="G20" s="2"/>
      <c r="H20" s="3"/>
      <c r="I20" s="2"/>
      <c r="J20" s="3"/>
      <c r="K20" s="2"/>
      <c r="L20" s="3" t="s">
        <v>69</v>
      </c>
      <c r="M20" s="6">
        <f>210/4</f>
        <v>52.5</v>
      </c>
      <c r="N20" s="3" t="s">
        <v>88</v>
      </c>
      <c r="O20" s="2">
        <v>406</v>
      </c>
      <c r="P20" s="3"/>
      <c r="Q20" s="2"/>
      <c r="R20" s="3"/>
      <c r="S20" s="2"/>
      <c r="T20" s="3"/>
      <c r="U20" s="2"/>
      <c r="V20" s="3"/>
      <c r="W20" s="2"/>
      <c r="X20" s="3"/>
      <c r="Y20" s="2"/>
      <c r="Z20" s="3"/>
      <c r="AA20" s="2"/>
      <c r="AB20" s="3"/>
      <c r="AC20" s="2"/>
      <c r="AD20" s="3"/>
      <c r="AE20" s="2"/>
      <c r="AF20" s="3">
        <v>-50</v>
      </c>
      <c r="AG20" s="2">
        <v>-50</v>
      </c>
      <c r="AH20">
        <f t="shared" si="0"/>
        <v>135.33333333333334</v>
      </c>
      <c r="AI20">
        <f>AH20/5000</f>
        <v>2.7066666666666669E-2</v>
      </c>
    </row>
    <row r="21" spans="2:35" x14ac:dyDescent="0.25">
      <c r="C21" s="2"/>
      <c r="D21" s="3" t="s">
        <v>37</v>
      </c>
      <c r="E21" s="6">
        <v>240</v>
      </c>
      <c r="G21" s="2"/>
      <c r="H21" s="3"/>
      <c r="I21" s="2"/>
      <c r="J21" s="3"/>
      <c r="K21" s="2"/>
      <c r="L21" s="3" t="s">
        <v>70</v>
      </c>
      <c r="M21" s="6">
        <v>62</v>
      </c>
      <c r="N21" s="3" t="s">
        <v>89</v>
      </c>
      <c r="O21" s="2">
        <v>520</v>
      </c>
      <c r="P21" s="3"/>
      <c r="Q21" s="2"/>
      <c r="R21" s="3"/>
      <c r="S21" s="2"/>
      <c r="T21" s="3"/>
      <c r="U21" s="2"/>
      <c r="V21" s="3"/>
      <c r="W21" s="2"/>
      <c r="X21" s="3"/>
      <c r="Y21" s="2"/>
      <c r="Z21" s="3"/>
      <c r="AA21" s="2"/>
      <c r="AB21" s="3"/>
      <c r="AC21" s="2"/>
      <c r="AD21" s="3"/>
      <c r="AE21" s="2"/>
      <c r="AF21" s="3">
        <v>400</v>
      </c>
      <c r="AG21" s="2">
        <v>400</v>
      </c>
      <c r="AH21">
        <f t="shared" si="0"/>
        <v>173.33333333333334</v>
      </c>
      <c r="AI21">
        <f>AH21/8000</f>
        <v>2.1666666666666667E-2</v>
      </c>
    </row>
    <row r="22" spans="2:35" x14ac:dyDescent="0.25">
      <c r="B22" s="3"/>
      <c r="C22" s="2"/>
      <c r="D22" s="3" t="s">
        <v>132</v>
      </c>
      <c r="E22" s="6">
        <v>100</v>
      </c>
      <c r="F22" s="3"/>
      <c r="G22" s="2"/>
      <c r="H22" s="3"/>
      <c r="I22" s="2"/>
      <c r="J22" s="3"/>
      <c r="K22" s="2"/>
      <c r="L22" s="3" t="s">
        <v>123</v>
      </c>
      <c r="M22" s="6">
        <v>188</v>
      </c>
      <c r="N22" s="3" t="s">
        <v>90</v>
      </c>
      <c r="O22" s="2">
        <v>295</v>
      </c>
      <c r="P22" s="3"/>
      <c r="Q22" s="2"/>
      <c r="R22" s="3"/>
      <c r="S22" s="2"/>
      <c r="T22" s="3"/>
      <c r="U22" s="2"/>
      <c r="V22" s="3"/>
      <c r="W22" s="2"/>
      <c r="X22" s="3"/>
      <c r="Y22" s="2"/>
      <c r="Z22" s="3"/>
      <c r="AA22" s="2"/>
      <c r="AB22" s="3"/>
      <c r="AC22" s="2"/>
      <c r="AD22" s="3"/>
      <c r="AE22" s="2"/>
      <c r="AF22" s="3"/>
      <c r="AG22" s="2"/>
      <c r="AH22">
        <f t="shared" si="0"/>
        <v>147.5</v>
      </c>
      <c r="AI22">
        <f>AH22/9300</f>
        <v>1.5860215053763442E-2</v>
      </c>
    </row>
    <row r="23" spans="2:35" x14ac:dyDescent="0.25">
      <c r="B23" s="3"/>
      <c r="C23" s="2"/>
      <c r="D23" s="3" t="s">
        <v>164</v>
      </c>
      <c r="E23" s="2">
        <v>93</v>
      </c>
      <c r="F23" s="3"/>
      <c r="G23" s="2"/>
      <c r="H23" s="3"/>
      <c r="I23" s="2"/>
      <c r="J23" s="3"/>
      <c r="K23" s="2"/>
      <c r="L23" s="3"/>
      <c r="M23" s="6"/>
      <c r="N23" s="3" t="s">
        <v>128</v>
      </c>
      <c r="O23" s="2">
        <v>1100</v>
      </c>
      <c r="P23" s="3"/>
      <c r="Q23" s="2"/>
      <c r="R23" s="3"/>
      <c r="S23" s="2"/>
      <c r="T23" s="3"/>
      <c r="U23" s="2"/>
      <c r="V23" s="3"/>
      <c r="W23" s="2"/>
      <c r="X23" s="3"/>
      <c r="Y23" s="2"/>
      <c r="Z23" s="3"/>
      <c r="AA23" s="2"/>
      <c r="AB23" s="3"/>
      <c r="AC23" s="2"/>
      <c r="AD23" s="3"/>
      <c r="AE23" s="2"/>
      <c r="AF23" s="3"/>
      <c r="AG23" s="2"/>
      <c r="AH23">
        <f t="shared" si="0"/>
        <v>366.66666666666669</v>
      </c>
      <c r="AI23">
        <f>AH23/16000</f>
        <v>2.2916666666666669E-2</v>
      </c>
    </row>
    <row r="24" spans="2:35" x14ac:dyDescent="0.25">
      <c r="B24" s="3"/>
      <c r="C24" s="2"/>
      <c r="D24" s="3" t="s">
        <v>174</v>
      </c>
      <c r="E24" s="2">
        <f>8.5*4</f>
        <v>34</v>
      </c>
      <c r="F24" s="3"/>
      <c r="G24" s="2"/>
      <c r="H24" s="3"/>
      <c r="I24" s="2"/>
      <c r="J24" s="3"/>
      <c r="K24" s="2"/>
      <c r="L24" s="3"/>
      <c r="M24" s="6"/>
      <c r="N24" s="3" t="s">
        <v>134</v>
      </c>
      <c r="O24" s="6">
        <v>100</v>
      </c>
      <c r="P24" s="3"/>
      <c r="Q24" s="2"/>
      <c r="R24" s="3"/>
      <c r="S24" s="2"/>
      <c r="T24" s="3"/>
      <c r="U24" s="2"/>
      <c r="V24" s="3"/>
      <c r="W24" s="2"/>
      <c r="X24" s="3"/>
      <c r="Y24" s="2"/>
      <c r="Z24" s="3"/>
      <c r="AA24" s="2"/>
      <c r="AB24" s="3"/>
      <c r="AC24" s="2"/>
      <c r="AD24" s="3"/>
      <c r="AE24" s="2"/>
      <c r="AF24" s="3"/>
      <c r="AG24" s="2"/>
      <c r="AH24">
        <f t="shared" si="0"/>
        <v>50</v>
      </c>
      <c r="AI24">
        <f>AH24/2700</f>
        <v>1.8518518518518517E-2</v>
      </c>
    </row>
    <row r="25" spans="2:35" x14ac:dyDescent="0.25">
      <c r="B25" s="3"/>
      <c r="C25" s="2"/>
      <c r="D25" s="3" t="s">
        <v>176</v>
      </c>
      <c r="E25" s="2">
        <v>16</v>
      </c>
      <c r="F25" s="3"/>
      <c r="G25" s="2"/>
      <c r="H25" s="3"/>
      <c r="I25" s="2"/>
      <c r="J25" s="3"/>
      <c r="K25" s="2"/>
      <c r="L25" s="3"/>
      <c r="M25" s="6"/>
      <c r="N25" s="3" t="s">
        <v>162</v>
      </c>
      <c r="O25" s="6">
        <v>152</v>
      </c>
      <c r="P25" s="3"/>
      <c r="Q25" s="2"/>
      <c r="R25" s="3"/>
      <c r="S25" s="2"/>
      <c r="T25" s="3"/>
      <c r="U25" s="2"/>
      <c r="V25" s="3"/>
      <c r="W25" s="2"/>
      <c r="X25" s="3"/>
      <c r="Y25" s="2"/>
      <c r="Z25" s="3"/>
      <c r="AA25" s="2"/>
      <c r="AB25" s="3"/>
      <c r="AC25" s="2"/>
      <c r="AD25" s="3"/>
      <c r="AE25" s="2"/>
      <c r="AF25" s="3"/>
      <c r="AG25" s="2"/>
      <c r="AH25">
        <f t="shared" si="0"/>
        <v>50.666666666666664</v>
      </c>
      <c r="AI25">
        <f>AH25/2700</f>
        <v>1.8765432098765432E-2</v>
      </c>
    </row>
    <row r="26" spans="2:35" x14ac:dyDescent="0.25">
      <c r="B26" s="3"/>
      <c r="C26" s="2"/>
      <c r="D26" s="3"/>
      <c r="E26" s="2"/>
      <c r="F26" s="3"/>
      <c r="G26" s="2"/>
      <c r="H26" s="3"/>
      <c r="I26" s="2"/>
      <c r="J26" s="3"/>
      <c r="K26" s="2"/>
      <c r="L26" s="3"/>
      <c r="M26" s="6"/>
      <c r="N26" s="3" t="s">
        <v>163</v>
      </c>
      <c r="O26" s="6">
        <v>370</v>
      </c>
      <c r="P26" s="3"/>
      <c r="Q26" s="2"/>
      <c r="R26" s="3"/>
      <c r="S26" s="2"/>
      <c r="T26" s="3"/>
      <c r="U26" s="2"/>
      <c r="V26" s="3"/>
      <c r="W26" s="2"/>
      <c r="X26" s="3"/>
      <c r="Y26" s="2"/>
      <c r="Z26" s="3"/>
      <c r="AA26" s="2"/>
      <c r="AB26" s="3"/>
      <c r="AC26" s="2"/>
      <c r="AD26" s="3"/>
      <c r="AE26" s="2"/>
      <c r="AF26" s="3"/>
      <c r="AG26" s="2"/>
      <c r="AH26">
        <f t="shared" si="0"/>
        <v>92.5</v>
      </c>
      <c r="AI26">
        <f>AH26/5000</f>
        <v>1.8499999999999999E-2</v>
      </c>
    </row>
    <row r="27" spans="2:35" x14ac:dyDescent="0.25">
      <c r="B27" s="3"/>
      <c r="C27" s="2"/>
      <c r="D27" s="3"/>
      <c r="E27" s="2"/>
      <c r="F27" s="3"/>
      <c r="G27" s="2"/>
      <c r="H27" s="3"/>
      <c r="I27" s="2"/>
      <c r="J27" s="3"/>
      <c r="K27" s="2"/>
      <c r="L27" s="3"/>
      <c r="M27" s="6"/>
      <c r="N27" s="3" t="s">
        <v>167</v>
      </c>
      <c r="O27" s="6">
        <v>62</v>
      </c>
      <c r="P27" s="3"/>
      <c r="Q27" s="2"/>
      <c r="R27" s="3"/>
      <c r="S27" s="2"/>
      <c r="T27" s="3"/>
      <c r="U27" s="2"/>
      <c r="V27" s="3"/>
      <c r="W27" s="2"/>
      <c r="X27" s="3"/>
      <c r="Y27" s="2"/>
      <c r="Z27" s="3"/>
      <c r="AA27" s="2"/>
      <c r="AB27" s="3"/>
      <c r="AC27" s="2"/>
      <c r="AD27" s="3"/>
      <c r="AE27" s="2"/>
      <c r="AF27" s="3"/>
      <c r="AG27" s="2"/>
      <c r="AH27">
        <f t="shared" si="0"/>
        <v>20.666666666666668</v>
      </c>
      <c r="AI27">
        <f>AH27/800</f>
        <v>2.5833333333333333E-2</v>
      </c>
    </row>
    <row r="28" spans="2:35" x14ac:dyDescent="0.25">
      <c r="B28" s="3"/>
      <c r="C28" s="2"/>
      <c r="D28" s="3"/>
      <c r="E28" s="2"/>
      <c r="F28" s="3"/>
      <c r="G28" s="2"/>
      <c r="H28" s="3"/>
      <c r="I28" s="2"/>
      <c r="J28" s="3"/>
      <c r="K28" s="2"/>
      <c r="L28" s="3"/>
      <c r="M28" s="6"/>
      <c r="N28" s="3" t="s">
        <v>169</v>
      </c>
      <c r="O28" s="6">
        <v>295</v>
      </c>
      <c r="P28" s="3"/>
      <c r="Q28" s="2"/>
      <c r="R28" s="3"/>
      <c r="S28" s="2"/>
      <c r="T28" s="3"/>
      <c r="U28" s="2"/>
      <c r="V28" s="3"/>
      <c r="W28" s="2"/>
      <c r="X28" s="3"/>
      <c r="Y28" s="2"/>
      <c r="Z28" s="3"/>
      <c r="AA28" s="2"/>
      <c r="AB28" s="3"/>
      <c r="AC28" s="2"/>
      <c r="AD28" s="3"/>
      <c r="AE28" s="2"/>
      <c r="AF28" s="3"/>
      <c r="AG28" s="2"/>
      <c r="AH28">
        <f t="shared" si="0"/>
        <v>98.333333333333329</v>
      </c>
      <c r="AI28">
        <f>AH28/6200</f>
        <v>1.5860215053763439E-2</v>
      </c>
    </row>
    <row r="29" spans="2:35" x14ac:dyDescent="0.25">
      <c r="B29" s="3"/>
      <c r="C29" s="2"/>
      <c r="D29" s="3"/>
      <c r="E29" s="2"/>
      <c r="F29" s="3"/>
      <c r="G29" s="2"/>
      <c r="H29" s="3"/>
      <c r="I29" s="2"/>
      <c r="J29" s="3"/>
      <c r="K29" s="2"/>
      <c r="L29" s="3"/>
      <c r="M29" s="6"/>
      <c r="N29" s="3" t="s">
        <v>172</v>
      </c>
      <c r="O29" s="6">
        <v>600</v>
      </c>
      <c r="P29" s="3"/>
      <c r="Q29" s="2"/>
      <c r="R29" s="3"/>
      <c r="S29" s="2"/>
      <c r="T29" s="3"/>
      <c r="U29" s="2"/>
      <c r="V29" s="3"/>
      <c r="W29" s="2"/>
      <c r="X29" s="3"/>
      <c r="Y29" s="2"/>
      <c r="Z29" s="3"/>
      <c r="AA29" s="2"/>
      <c r="AB29" s="3"/>
      <c r="AC29" s="2"/>
      <c r="AD29" s="3"/>
      <c r="AE29" s="2"/>
      <c r="AF29" s="3"/>
      <c r="AG29" s="2"/>
      <c r="AH29">
        <f t="shared" si="0"/>
        <v>200</v>
      </c>
      <c r="AI29">
        <f>AH29/13600</f>
        <v>1.4705882352941176E-2</v>
      </c>
    </row>
    <row r="30" spans="2:35" x14ac:dyDescent="0.25">
      <c r="B30" s="3"/>
      <c r="C30" s="2"/>
      <c r="D30" s="3"/>
      <c r="E30" s="2"/>
      <c r="F30" s="3"/>
      <c r="G30" s="2"/>
      <c r="H30" s="3"/>
      <c r="I30" s="2"/>
      <c r="J30" s="3"/>
      <c r="K30" s="2"/>
      <c r="L30" s="3"/>
      <c r="M30" s="6"/>
      <c r="N30" s="3" t="s">
        <v>170</v>
      </c>
      <c r="O30" s="6">
        <v>295</v>
      </c>
      <c r="P30" s="3"/>
      <c r="Q30" s="2"/>
      <c r="R30" s="3"/>
      <c r="S30" s="2"/>
      <c r="T30" s="3"/>
      <c r="U30" s="2"/>
      <c r="V30" s="3"/>
      <c r="W30" s="2"/>
      <c r="X30" s="3"/>
      <c r="Y30" s="2"/>
      <c r="Z30" s="3"/>
      <c r="AA30" s="2"/>
      <c r="AB30" s="3"/>
      <c r="AC30" s="2"/>
      <c r="AD30" s="3"/>
      <c r="AE30" s="2"/>
      <c r="AF30" s="3"/>
      <c r="AG30" s="2"/>
      <c r="AH30">
        <f t="shared" si="0"/>
        <v>98.333333333333329</v>
      </c>
      <c r="AI30">
        <f>AH30/6800</f>
        <v>1.4460784313725489E-2</v>
      </c>
    </row>
    <row r="31" spans="2:35" x14ac:dyDescent="0.25">
      <c r="N31" s="3" t="s">
        <v>177</v>
      </c>
      <c r="O31" s="5">
        <v>450</v>
      </c>
      <c r="AH31">
        <f t="shared" si="0"/>
        <v>150</v>
      </c>
      <c r="AI31">
        <f>AH31/10200</f>
        <v>1.4705882352941176E-2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"/>
  <sheetViews>
    <sheetView workbookViewId="0">
      <selection activeCell="L2" sqref="L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Dati</vt:lpstr>
      <vt:lpstr>Tabelle Tipi-pesi</vt:lpstr>
      <vt:lpstr>Foglio3</vt:lpstr>
      <vt:lpstr>Frame</vt:lpstr>
    </vt:vector>
  </TitlesOfParts>
  <Company>FIATGROUP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2014-04-22T08:29:49Z</dcterms:created>
  <dcterms:modified xsi:type="dcterms:W3CDTF">2014-09-14T09:53:41Z</dcterms:modified>
</cp:coreProperties>
</file>